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 Visual Basic\bketech\Quan Trac Lun\"/>
    </mc:Choice>
  </mc:AlternateContent>
  <xr:revisionPtr revIDLastSave="0" documentId="8_{A633F7B2-C6BE-42F2-B598-9DB777355CFD}" xr6:coauthVersionLast="47" xr6:coauthVersionMax="47" xr10:uidLastSave="{00000000-0000-0000-0000-000000000000}"/>
  <bookViews>
    <workbookView xWindow="-108" yWindow="-108" windowWidth="23256" windowHeight="12456" firstSheet="27" activeTab="32" xr2:uid="{00000000-000D-0000-FFFF-FFFF00000000}"/>
  </bookViews>
  <sheets>
    <sheet name="QTL-KM117+100" sheetId="6" r:id="rId1"/>
    <sheet name="QTL-KM117+200" sheetId="7" r:id="rId2"/>
    <sheet name="QTL-KM117+300" sheetId="8" r:id="rId3"/>
    <sheet name="QTL-KM117+400" sheetId="9" r:id="rId4"/>
    <sheet name="QTL-KM117+500" sheetId="10" r:id="rId5"/>
    <sheet name="QTL-KM117+600" sheetId="11" r:id="rId6"/>
    <sheet name="QTL-KM117+700" sheetId="12" r:id="rId7"/>
    <sheet name="QTL-KM117+800" sheetId="13" r:id="rId8"/>
    <sheet name="QTL-KM117+900" sheetId="14" r:id="rId9"/>
    <sheet name="QTL-KM118+00" sheetId="15" r:id="rId10"/>
    <sheet name="QTL-KM118+100" sheetId="16" r:id="rId11"/>
    <sheet name="QTL -KM118+200" sheetId="18" r:id="rId12"/>
    <sheet name="QTL-KM118+300" sheetId="19" r:id="rId13"/>
    <sheet name="QTL-KM118+340" sheetId="20" r:id="rId14"/>
    <sheet name="QTL- Km118+410" sheetId="21" r:id="rId15"/>
    <sheet name="QTLKm118+495" sheetId="22" r:id="rId16"/>
    <sheet name="QTL-KM118+790" sheetId="23" r:id="rId17"/>
    <sheet name="QTL-Km118+890,00" sheetId="24" r:id="rId18"/>
    <sheet name="Calib Pz" sheetId="25" state="hidden" r:id="rId19"/>
    <sheet name="-" sheetId="26" state="hidden" r:id="rId20"/>
    <sheet name="Sp2-1-3" sheetId="27" state="hidden" r:id="rId21"/>
    <sheet name="QTL-Km118+990,00" sheetId="28" r:id="rId22"/>
    <sheet name="QTL-Km119+090" sheetId="29" r:id="rId23"/>
    <sheet name="QTL-Km119+150" sheetId="31" r:id="rId24"/>
    <sheet name="QTC-Km119+220" sheetId="32" r:id="rId25"/>
    <sheet name="QTL-Km119+630" sheetId="33" r:id="rId26"/>
    <sheet name="QTL-Km199+680" sheetId="34" r:id="rId27"/>
    <sheet name="QTL-km119+780" sheetId="35" r:id="rId28"/>
    <sheet name="QTL-KM119+880" sheetId="36" r:id="rId29"/>
    <sheet name="QTL-KM119+980" sheetId="37" r:id="rId30"/>
    <sheet name="QTL-KM120+020" sheetId="38" r:id="rId31"/>
    <sheet name="QTL-KM120+120" sheetId="39" r:id="rId32"/>
    <sheet name="QTL-KM120+220" sheetId="40" r:id="rId33"/>
    <sheet name="Sp2-10-12" sheetId="59" state="hidden" r:id="rId34"/>
    <sheet name="Sp2-13-15" sheetId="60" state="hidden" r:id="rId35"/>
    <sheet name="Sp2-16-18" sheetId="61" state="hidden" r:id="rId36"/>
    <sheet name="Sp2-19-21" sheetId="62" state="hidden" r:id="rId3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3" i="62" l="1"/>
  <c r="V253" i="62"/>
  <c r="W252" i="62"/>
  <c r="V252" i="62"/>
  <c r="W251" i="62"/>
  <c r="V251" i="62"/>
  <c r="W250" i="62"/>
  <c r="V250" i="62"/>
  <c r="W249" i="62"/>
  <c r="V249" i="62"/>
  <c r="W248" i="62"/>
  <c r="V248" i="62"/>
  <c r="W247" i="62"/>
  <c r="V247" i="62"/>
  <c r="W246" i="62"/>
  <c r="V246" i="62"/>
  <c r="W245" i="62"/>
  <c r="V245" i="62"/>
  <c r="W244" i="62"/>
  <c r="V244" i="62"/>
  <c r="W243" i="62"/>
  <c r="V243" i="62"/>
  <c r="W242" i="62"/>
  <c r="V242" i="62"/>
  <c r="W241" i="62"/>
  <c r="V241" i="62"/>
  <c r="W240" i="62"/>
  <c r="V240" i="62"/>
  <c r="W239" i="62"/>
  <c r="V239" i="62"/>
  <c r="W238" i="62"/>
  <c r="V238" i="62"/>
  <c r="W237" i="62"/>
  <c r="W236" i="62"/>
  <c r="W235" i="62"/>
  <c r="W234" i="62"/>
  <c r="W233" i="62"/>
  <c r="W232" i="62"/>
  <c r="W231" i="62"/>
  <c r="W230" i="62"/>
  <c r="W229" i="62"/>
  <c r="T228" i="62"/>
  <c r="N228" i="62"/>
  <c r="H228" i="62"/>
  <c r="B228" i="62"/>
  <c r="T227" i="62"/>
  <c r="N227" i="62"/>
  <c r="H227" i="62"/>
  <c r="B227" i="62"/>
  <c r="T226" i="62"/>
  <c r="N226" i="62"/>
  <c r="H226" i="62"/>
  <c r="B226" i="62"/>
  <c r="T225" i="62"/>
  <c r="N225" i="62"/>
  <c r="H225" i="62"/>
  <c r="B225" i="62"/>
  <c r="T224" i="62"/>
  <c r="N224" i="62"/>
  <c r="H224" i="62"/>
  <c r="B224" i="62"/>
  <c r="T223" i="62"/>
  <c r="N223" i="62"/>
  <c r="H223" i="62"/>
  <c r="B223" i="62"/>
  <c r="T222" i="62"/>
  <c r="N222" i="62"/>
  <c r="H222" i="62"/>
  <c r="B222" i="62"/>
  <c r="T221" i="62"/>
  <c r="N221" i="62"/>
  <c r="H221" i="62"/>
  <c r="B221" i="62"/>
  <c r="T220" i="62"/>
  <c r="N220" i="62"/>
  <c r="H220" i="62"/>
  <c r="B220" i="62"/>
  <c r="T219" i="62"/>
  <c r="N219" i="62"/>
  <c r="H219" i="62"/>
  <c r="B219" i="62"/>
  <c r="T218" i="62"/>
  <c r="N218" i="62"/>
  <c r="H218" i="62"/>
  <c r="B218" i="62"/>
  <c r="T217" i="62"/>
  <c r="N217" i="62"/>
  <c r="H217" i="62"/>
  <c r="B217" i="62"/>
  <c r="T216" i="62"/>
  <c r="N216" i="62"/>
  <c r="H216" i="62"/>
  <c r="B216" i="62"/>
  <c r="T215" i="62"/>
  <c r="N215" i="62"/>
  <c r="H215" i="62"/>
  <c r="B215" i="62"/>
  <c r="T214" i="62"/>
  <c r="N214" i="62"/>
  <c r="H214" i="62"/>
  <c r="B214" i="62"/>
  <c r="T213" i="62"/>
  <c r="N213" i="62"/>
  <c r="H213" i="62"/>
  <c r="B213" i="62"/>
  <c r="T212" i="62"/>
  <c r="N212" i="62"/>
  <c r="H212" i="62"/>
  <c r="B212" i="62"/>
  <c r="T211" i="62"/>
  <c r="N211" i="62"/>
  <c r="H211" i="62"/>
  <c r="B211" i="62"/>
  <c r="T210" i="62"/>
  <c r="N210" i="62"/>
  <c r="H210" i="62"/>
  <c r="B210" i="62"/>
  <c r="T209" i="62"/>
  <c r="N209" i="62"/>
  <c r="H209" i="62"/>
  <c r="B209" i="62"/>
  <c r="T208" i="62"/>
  <c r="N208" i="62"/>
  <c r="H208" i="62"/>
  <c r="B208" i="62"/>
  <c r="T207" i="62"/>
  <c r="N207" i="62"/>
  <c r="H207" i="62"/>
  <c r="B207" i="62"/>
  <c r="T206" i="62"/>
  <c r="N206" i="62"/>
  <c r="H206" i="62"/>
  <c r="B206" i="62"/>
  <c r="T205" i="62"/>
  <c r="N205" i="62"/>
  <c r="H205" i="62"/>
  <c r="B205" i="62"/>
  <c r="T204" i="62"/>
  <c r="N204" i="62"/>
  <c r="H204" i="62"/>
  <c r="B204" i="62"/>
  <c r="T203" i="62"/>
  <c r="N203" i="62"/>
  <c r="H203" i="62"/>
  <c r="B203" i="62"/>
  <c r="T202" i="62"/>
  <c r="N202" i="62"/>
  <c r="H202" i="62"/>
  <c r="B202" i="62"/>
  <c r="T201" i="62"/>
  <c r="N201" i="62"/>
  <c r="H201" i="62"/>
  <c r="B201" i="62"/>
  <c r="T200" i="62"/>
  <c r="N200" i="62"/>
  <c r="H200" i="62"/>
  <c r="B200" i="62"/>
  <c r="T199" i="62"/>
  <c r="N199" i="62"/>
  <c r="H199" i="62"/>
  <c r="B199" i="62"/>
  <c r="T198" i="62"/>
  <c r="N198" i="62"/>
  <c r="H198" i="62"/>
  <c r="B198" i="62"/>
  <c r="T197" i="62"/>
  <c r="N197" i="62"/>
  <c r="H197" i="62"/>
  <c r="B197" i="62"/>
  <c r="T196" i="62"/>
  <c r="N196" i="62"/>
  <c r="H196" i="62"/>
  <c r="B196" i="62"/>
  <c r="V195" i="62"/>
  <c r="T195" i="62"/>
  <c r="N195" i="62"/>
  <c r="H195" i="62"/>
  <c r="B195" i="62"/>
  <c r="V194" i="62"/>
  <c r="T194" i="62"/>
  <c r="N194" i="62"/>
  <c r="H194" i="62"/>
  <c r="B194" i="62"/>
  <c r="V193" i="62"/>
  <c r="T193" i="62"/>
  <c r="N193" i="62"/>
  <c r="H193" i="62"/>
  <c r="B193" i="62"/>
  <c r="V192" i="62"/>
  <c r="T192" i="62"/>
  <c r="N192" i="62"/>
  <c r="H192" i="62"/>
  <c r="B192" i="62"/>
  <c r="V191" i="62"/>
  <c r="T191" i="62"/>
  <c r="N191" i="62"/>
  <c r="H191" i="62"/>
  <c r="B191" i="62"/>
  <c r="V190" i="62"/>
  <c r="T190" i="62"/>
  <c r="N190" i="62"/>
  <c r="H190" i="62"/>
  <c r="B190" i="62"/>
  <c r="V189" i="62"/>
  <c r="T189" i="62"/>
  <c r="N189" i="62"/>
  <c r="H189" i="62"/>
  <c r="B189" i="62"/>
  <c r="V188" i="62"/>
  <c r="T188" i="62"/>
  <c r="N188" i="62"/>
  <c r="H188" i="62"/>
  <c r="B188" i="62"/>
  <c r="V187" i="62"/>
  <c r="T187" i="62"/>
  <c r="N187" i="62"/>
  <c r="H187" i="62"/>
  <c r="B187" i="62"/>
  <c r="V186" i="62"/>
  <c r="T186" i="62"/>
  <c r="N186" i="62"/>
  <c r="H186" i="62"/>
  <c r="B186" i="62"/>
  <c r="V185" i="62"/>
  <c r="T185" i="62"/>
  <c r="N185" i="62"/>
  <c r="H185" i="62"/>
  <c r="B185" i="62"/>
  <c r="V184" i="62"/>
  <c r="T184" i="62"/>
  <c r="N184" i="62"/>
  <c r="H184" i="62"/>
  <c r="B184" i="62"/>
  <c r="V183" i="62"/>
  <c r="T183" i="62"/>
  <c r="N183" i="62"/>
  <c r="H183" i="62"/>
  <c r="B183" i="62"/>
  <c r="V182" i="62"/>
  <c r="T182" i="62"/>
  <c r="N182" i="62"/>
  <c r="H182" i="62"/>
  <c r="B182" i="62"/>
  <c r="V181" i="62"/>
  <c r="T181" i="62"/>
  <c r="N181" i="62"/>
  <c r="H181" i="62"/>
  <c r="B181" i="62"/>
  <c r="V180" i="62"/>
  <c r="T180" i="62"/>
  <c r="N180" i="62"/>
  <c r="H180" i="62"/>
  <c r="B180" i="62"/>
  <c r="V179" i="62"/>
  <c r="T179" i="62"/>
  <c r="N179" i="62"/>
  <c r="H179" i="62"/>
  <c r="B179" i="62"/>
  <c r="V178" i="62"/>
  <c r="T178" i="62"/>
  <c r="N178" i="62"/>
  <c r="H178" i="62"/>
  <c r="B178" i="62"/>
  <c r="V177" i="62"/>
  <c r="T177" i="62"/>
  <c r="N177" i="62"/>
  <c r="H177" i="62"/>
  <c r="B177" i="62"/>
  <c r="V176" i="62"/>
  <c r="T176" i="62"/>
  <c r="N176" i="62"/>
  <c r="H176" i="62"/>
  <c r="B176" i="62"/>
  <c r="V175" i="62"/>
  <c r="T175" i="62"/>
  <c r="N175" i="62"/>
  <c r="H175" i="62"/>
  <c r="B175" i="62"/>
  <c r="V174" i="62"/>
  <c r="T174" i="62"/>
  <c r="N174" i="62"/>
  <c r="H174" i="62"/>
  <c r="B174" i="62"/>
  <c r="V173" i="62"/>
  <c r="T173" i="62"/>
  <c r="N173" i="62"/>
  <c r="H173" i="62"/>
  <c r="B173" i="62"/>
  <c r="V171" i="62"/>
  <c r="T171" i="62"/>
  <c r="N171" i="62"/>
  <c r="H171" i="62"/>
  <c r="B171" i="62"/>
  <c r="V170" i="62"/>
  <c r="T170" i="62"/>
  <c r="N170" i="62"/>
  <c r="H170" i="62"/>
  <c r="B170" i="62"/>
  <c r="V169" i="62"/>
  <c r="T169" i="62"/>
  <c r="N169" i="62"/>
  <c r="H169" i="62"/>
  <c r="B169" i="62"/>
  <c r="V167" i="62"/>
  <c r="T167" i="62"/>
  <c r="N167" i="62"/>
  <c r="H167" i="62"/>
  <c r="B167" i="62"/>
  <c r="V166" i="62"/>
  <c r="T166" i="62"/>
  <c r="N166" i="62"/>
  <c r="H166" i="62"/>
  <c r="G166" i="62"/>
  <c r="B166" i="62"/>
  <c r="V165" i="62"/>
  <c r="T165" i="62"/>
  <c r="N165" i="62"/>
  <c r="H165" i="62"/>
  <c r="G165" i="62"/>
  <c r="B165" i="62"/>
  <c r="V164" i="62"/>
  <c r="T164" i="62"/>
  <c r="N164" i="62"/>
  <c r="H164" i="62"/>
  <c r="G164" i="62"/>
  <c r="B164" i="62"/>
  <c r="V163" i="62"/>
  <c r="T163" i="62"/>
  <c r="N163" i="62"/>
  <c r="H163" i="62"/>
  <c r="G163" i="62"/>
  <c r="B163" i="62"/>
  <c r="V162" i="62"/>
  <c r="T162" i="62"/>
  <c r="N162" i="62"/>
  <c r="H162" i="62"/>
  <c r="G162" i="62"/>
  <c r="B162" i="62"/>
  <c r="V161" i="62"/>
  <c r="T161" i="62"/>
  <c r="N161" i="62"/>
  <c r="H161" i="62"/>
  <c r="G161" i="62"/>
  <c r="B161" i="62"/>
  <c r="V160" i="62"/>
  <c r="T160" i="62"/>
  <c r="N160" i="62"/>
  <c r="H160" i="62"/>
  <c r="G160" i="62"/>
  <c r="B160" i="62"/>
  <c r="V159" i="62"/>
  <c r="T159" i="62"/>
  <c r="N159" i="62"/>
  <c r="H159" i="62"/>
  <c r="G159" i="62"/>
  <c r="B159" i="62"/>
  <c r="V158" i="62"/>
  <c r="T158" i="62"/>
  <c r="N158" i="62"/>
  <c r="H158" i="62"/>
  <c r="B158" i="62"/>
  <c r="V157" i="62"/>
  <c r="T157" i="62"/>
  <c r="N157" i="62"/>
  <c r="H157" i="62"/>
  <c r="B157" i="62"/>
  <c r="V156" i="62"/>
  <c r="T156" i="62"/>
  <c r="N156" i="62"/>
  <c r="H156" i="62"/>
  <c r="B156" i="62"/>
  <c r="V155" i="62"/>
  <c r="T155" i="62"/>
  <c r="N155" i="62"/>
  <c r="H155" i="62"/>
  <c r="B155" i="62"/>
  <c r="V154" i="62"/>
  <c r="T154" i="62"/>
  <c r="N154" i="62"/>
  <c r="H154" i="62"/>
  <c r="B154" i="62"/>
  <c r="V153" i="62"/>
  <c r="T153" i="62"/>
  <c r="N153" i="62"/>
  <c r="H153" i="62"/>
  <c r="B153" i="62"/>
  <c r="V152" i="62"/>
  <c r="T152" i="62"/>
  <c r="N152" i="62"/>
  <c r="H152" i="62"/>
  <c r="B152" i="62"/>
  <c r="V151" i="62"/>
  <c r="T151" i="62"/>
  <c r="N151" i="62"/>
  <c r="H151" i="62"/>
  <c r="B151" i="62"/>
  <c r="V150" i="62"/>
  <c r="T150" i="62"/>
  <c r="N150" i="62"/>
  <c r="H150" i="62"/>
  <c r="B150" i="62"/>
  <c r="V149" i="62"/>
  <c r="T149" i="62"/>
  <c r="N149" i="62"/>
  <c r="H149" i="62"/>
  <c r="B149" i="62"/>
  <c r="V148" i="62"/>
  <c r="T148" i="62"/>
  <c r="N148" i="62"/>
  <c r="H148" i="62"/>
  <c r="B148" i="62"/>
  <c r="V147" i="62"/>
  <c r="T147" i="62"/>
  <c r="N147" i="62"/>
  <c r="H147" i="62"/>
  <c r="B147" i="62"/>
  <c r="V146" i="62"/>
  <c r="T146" i="62"/>
  <c r="N146" i="62"/>
  <c r="H146" i="62"/>
  <c r="B146" i="62"/>
  <c r="V145" i="62"/>
  <c r="T145" i="62"/>
  <c r="N145" i="62"/>
  <c r="H145" i="62"/>
  <c r="B145" i="62"/>
  <c r="V144" i="62"/>
  <c r="T144" i="62"/>
  <c r="N144" i="62"/>
  <c r="H144" i="62"/>
  <c r="B144" i="62"/>
  <c r="V143" i="62"/>
  <c r="T143" i="62"/>
  <c r="N143" i="62"/>
  <c r="H143" i="62"/>
  <c r="B143" i="62"/>
  <c r="V142" i="62"/>
  <c r="T142" i="62"/>
  <c r="N142" i="62"/>
  <c r="H142" i="62"/>
  <c r="B142" i="62"/>
  <c r="V141" i="62"/>
  <c r="T141" i="62"/>
  <c r="N141" i="62"/>
  <c r="H141" i="62"/>
  <c r="B141" i="62"/>
  <c r="V140" i="62"/>
  <c r="T140" i="62"/>
  <c r="N140" i="62"/>
  <c r="H140" i="62"/>
  <c r="B140" i="62"/>
  <c r="V139" i="62"/>
  <c r="T139" i="62"/>
  <c r="N139" i="62"/>
  <c r="H139" i="62"/>
  <c r="B139" i="62"/>
  <c r="V138" i="62"/>
  <c r="T138" i="62"/>
  <c r="N138" i="62"/>
  <c r="H138" i="62"/>
  <c r="B138" i="62"/>
  <c r="V137" i="62"/>
  <c r="T137" i="62"/>
  <c r="N137" i="62"/>
  <c r="H137" i="62"/>
  <c r="B137" i="62"/>
  <c r="V136" i="62"/>
  <c r="T136" i="62"/>
  <c r="N136" i="62"/>
  <c r="H136" i="62"/>
  <c r="B136" i="62"/>
  <c r="V135" i="62"/>
  <c r="T135" i="62"/>
  <c r="N135" i="62"/>
  <c r="H135" i="62"/>
  <c r="B135" i="62"/>
  <c r="V134" i="62"/>
  <c r="T134" i="62"/>
  <c r="N134" i="62"/>
  <c r="H134" i="62"/>
  <c r="B134" i="62"/>
  <c r="V133" i="62"/>
  <c r="T133" i="62"/>
  <c r="N133" i="62"/>
  <c r="H133" i="62"/>
  <c r="B133" i="62"/>
  <c r="V132" i="62"/>
  <c r="T132" i="62"/>
  <c r="N132" i="62"/>
  <c r="H132" i="62"/>
  <c r="B132" i="62"/>
  <c r="V131" i="62"/>
  <c r="T131" i="62"/>
  <c r="N131" i="62"/>
  <c r="H131" i="62"/>
  <c r="B131" i="62"/>
  <c r="V130" i="62"/>
  <c r="T130" i="62"/>
  <c r="N130" i="62"/>
  <c r="H130" i="62"/>
  <c r="B130" i="62"/>
  <c r="V129" i="62"/>
  <c r="T129" i="62"/>
  <c r="N129" i="62"/>
  <c r="H129" i="62"/>
  <c r="B129" i="62"/>
  <c r="V128" i="62"/>
  <c r="T128" i="62"/>
  <c r="R128" i="62"/>
  <c r="N128" i="62"/>
  <c r="H128" i="62"/>
  <c r="B128" i="62"/>
  <c r="V127" i="62"/>
  <c r="T127" i="62"/>
  <c r="N127" i="62"/>
  <c r="H127" i="62"/>
  <c r="B127" i="62"/>
  <c r="V126" i="62"/>
  <c r="T126" i="62"/>
  <c r="N126" i="62"/>
  <c r="H126" i="62"/>
  <c r="B126" i="62"/>
  <c r="V125" i="62"/>
  <c r="T125" i="62"/>
  <c r="N125" i="62"/>
  <c r="H125" i="62"/>
  <c r="B125" i="62"/>
  <c r="V124" i="62"/>
  <c r="T124" i="62"/>
  <c r="N124" i="62"/>
  <c r="H124" i="62"/>
  <c r="B124" i="62"/>
  <c r="V123" i="62"/>
  <c r="T123" i="62"/>
  <c r="N123" i="62"/>
  <c r="H123" i="62"/>
  <c r="B123" i="62"/>
  <c r="V122" i="62"/>
  <c r="T122" i="62"/>
  <c r="N122" i="62"/>
  <c r="H122" i="62"/>
  <c r="B122" i="62"/>
  <c r="V121" i="62"/>
  <c r="T121" i="62"/>
  <c r="N121" i="62"/>
  <c r="H121" i="62"/>
  <c r="B121" i="62"/>
  <c r="V120" i="62"/>
  <c r="T120" i="62"/>
  <c r="N120" i="62"/>
  <c r="H120" i="62"/>
  <c r="B120" i="62"/>
  <c r="V119" i="62"/>
  <c r="T119" i="62"/>
  <c r="N119" i="62"/>
  <c r="H119" i="62"/>
  <c r="B119" i="62"/>
  <c r="V118" i="62"/>
  <c r="T118" i="62"/>
  <c r="N118" i="62"/>
  <c r="H118" i="62"/>
  <c r="B118" i="62"/>
  <c r="V117" i="62"/>
  <c r="T117" i="62"/>
  <c r="N117" i="62"/>
  <c r="H117" i="62"/>
  <c r="B117" i="62"/>
  <c r="V116" i="62"/>
  <c r="T116" i="62"/>
  <c r="N116" i="62"/>
  <c r="H116" i="62"/>
  <c r="B116" i="62"/>
  <c r="V115" i="62"/>
  <c r="T115" i="62"/>
  <c r="N115" i="62"/>
  <c r="H115" i="62"/>
  <c r="B115" i="62"/>
  <c r="V114" i="62"/>
  <c r="T114" i="62"/>
  <c r="N114" i="62"/>
  <c r="H114" i="62"/>
  <c r="B114" i="62"/>
  <c r="V113" i="62"/>
  <c r="T113" i="62"/>
  <c r="N113" i="62"/>
  <c r="H113" i="62"/>
  <c r="B113" i="62"/>
  <c r="V112" i="62"/>
  <c r="T112" i="62"/>
  <c r="N112" i="62"/>
  <c r="H112" i="62"/>
  <c r="B112" i="62"/>
  <c r="V111" i="62"/>
  <c r="T111" i="62"/>
  <c r="N111" i="62"/>
  <c r="H111" i="62"/>
  <c r="B111" i="62"/>
  <c r="V110" i="62"/>
  <c r="T110" i="62"/>
  <c r="N110" i="62"/>
  <c r="H110" i="62"/>
  <c r="B110" i="62"/>
  <c r="V109" i="62"/>
  <c r="T109" i="62"/>
  <c r="N109" i="62"/>
  <c r="H109" i="62"/>
  <c r="B109" i="62"/>
  <c r="V108" i="62"/>
  <c r="T108" i="62"/>
  <c r="N108" i="62"/>
  <c r="H108" i="62"/>
  <c r="B108" i="62"/>
  <c r="V107" i="62"/>
  <c r="T107" i="62"/>
  <c r="R107" i="62"/>
  <c r="N107" i="62"/>
  <c r="H107" i="62"/>
  <c r="B107" i="62"/>
  <c r="V106" i="62"/>
  <c r="T106" i="62"/>
  <c r="N106" i="62"/>
  <c r="H106" i="62"/>
  <c r="B106" i="62"/>
  <c r="V105" i="62"/>
  <c r="T105" i="62"/>
  <c r="N105" i="62"/>
  <c r="H105" i="62"/>
  <c r="B105" i="62"/>
  <c r="V104" i="62"/>
  <c r="T104" i="62"/>
  <c r="N104" i="62"/>
  <c r="H104" i="62"/>
  <c r="B104" i="62"/>
  <c r="V103" i="62"/>
  <c r="T103" i="62"/>
  <c r="N103" i="62"/>
  <c r="H103" i="62"/>
  <c r="B103" i="62"/>
  <c r="V102" i="62"/>
  <c r="T102" i="62"/>
  <c r="N102" i="62"/>
  <c r="H102" i="62"/>
  <c r="B102" i="62"/>
  <c r="V101" i="62"/>
  <c r="T101" i="62"/>
  <c r="N101" i="62"/>
  <c r="H101" i="62"/>
  <c r="B101" i="62"/>
  <c r="V99" i="62"/>
  <c r="T99" i="62"/>
  <c r="R99" i="62"/>
  <c r="N99" i="62"/>
  <c r="H99" i="62"/>
  <c r="B99" i="62"/>
  <c r="V98" i="62"/>
  <c r="T98" i="62"/>
  <c r="N98" i="62"/>
  <c r="L98" i="62"/>
  <c r="H98" i="62"/>
  <c r="B98" i="62"/>
  <c r="V97" i="62"/>
  <c r="T97" i="62"/>
  <c r="N97" i="62"/>
  <c r="H97" i="62"/>
  <c r="B97" i="62"/>
  <c r="V96" i="62"/>
  <c r="T96" i="62"/>
  <c r="N96" i="62"/>
  <c r="H96" i="62"/>
  <c r="B96" i="62"/>
  <c r="V95" i="62"/>
  <c r="T95" i="62"/>
  <c r="N95" i="62"/>
  <c r="H95" i="62"/>
  <c r="B95" i="62"/>
  <c r="V94" i="62"/>
  <c r="T94" i="62"/>
  <c r="N94" i="62"/>
  <c r="L94" i="62"/>
  <c r="H94" i="62"/>
  <c r="B94" i="62"/>
  <c r="V93" i="62"/>
  <c r="T93" i="62"/>
  <c r="N93" i="62"/>
  <c r="H93" i="62"/>
  <c r="B93" i="62"/>
  <c r="V92" i="62"/>
  <c r="T92" i="62"/>
  <c r="N92" i="62"/>
  <c r="H92" i="62"/>
  <c r="B92" i="62"/>
  <c r="V91" i="62"/>
  <c r="T91" i="62"/>
  <c r="N91" i="62"/>
  <c r="H91" i="62"/>
  <c r="B91" i="62"/>
  <c r="V90" i="62"/>
  <c r="T90" i="62"/>
  <c r="N90" i="62"/>
  <c r="H90" i="62"/>
  <c r="B90" i="62"/>
  <c r="V89" i="62"/>
  <c r="T89" i="62"/>
  <c r="R89" i="62"/>
  <c r="N89" i="62"/>
  <c r="H89" i="62"/>
  <c r="B89" i="62"/>
  <c r="V88" i="62"/>
  <c r="T88" i="62"/>
  <c r="N88" i="62"/>
  <c r="H88" i="62"/>
  <c r="B88" i="62"/>
  <c r="V87" i="62"/>
  <c r="T87" i="62"/>
  <c r="N87" i="62"/>
  <c r="H87" i="62"/>
  <c r="B87" i="62"/>
  <c r="V86" i="62"/>
  <c r="T86" i="62"/>
  <c r="N86" i="62"/>
  <c r="H86" i="62"/>
  <c r="B86" i="62"/>
  <c r="V85" i="62"/>
  <c r="T85" i="62"/>
  <c r="N85" i="62"/>
  <c r="H85" i="62"/>
  <c r="B85" i="62"/>
  <c r="V84" i="62"/>
  <c r="T84" i="62"/>
  <c r="N84" i="62"/>
  <c r="L84" i="62"/>
  <c r="H84" i="62"/>
  <c r="B84" i="62"/>
  <c r="V83" i="62"/>
  <c r="T83" i="62"/>
  <c r="N83" i="62"/>
  <c r="H83" i="62"/>
  <c r="B83" i="62"/>
  <c r="V82" i="62"/>
  <c r="T82" i="62"/>
  <c r="R82" i="62"/>
  <c r="N82" i="62"/>
  <c r="L82" i="62"/>
  <c r="H82" i="62"/>
  <c r="B82" i="62"/>
  <c r="V81" i="62"/>
  <c r="T81" i="62"/>
  <c r="N81" i="62"/>
  <c r="H81" i="62"/>
  <c r="B81" i="62"/>
  <c r="V80" i="62"/>
  <c r="T80" i="62"/>
  <c r="R80" i="62"/>
  <c r="N80" i="62"/>
  <c r="H80" i="62"/>
  <c r="B80" i="62"/>
  <c r="V79" i="62"/>
  <c r="T79" i="62"/>
  <c r="N79" i="62"/>
  <c r="H79" i="62"/>
  <c r="B79" i="62"/>
  <c r="V78" i="62"/>
  <c r="T78" i="62"/>
  <c r="R78" i="62"/>
  <c r="N78" i="62"/>
  <c r="H78" i="62"/>
  <c r="B78" i="62"/>
  <c r="V77" i="62"/>
  <c r="T77" i="62"/>
  <c r="N77" i="62"/>
  <c r="H77" i="62"/>
  <c r="B77" i="62"/>
  <c r="V76" i="62"/>
  <c r="T76" i="62"/>
  <c r="N76" i="62"/>
  <c r="L76" i="62"/>
  <c r="H76" i="62"/>
  <c r="B76" i="62"/>
  <c r="V75" i="62"/>
  <c r="T75" i="62"/>
  <c r="R75" i="62"/>
  <c r="N75" i="62"/>
  <c r="H75" i="62"/>
  <c r="B75" i="62"/>
  <c r="V74" i="62"/>
  <c r="T74" i="62"/>
  <c r="R74" i="62"/>
  <c r="S75" i="62" s="1"/>
  <c r="N74" i="62"/>
  <c r="L74" i="62"/>
  <c r="H74" i="62"/>
  <c r="B74" i="62"/>
  <c r="V73" i="62"/>
  <c r="T73" i="62"/>
  <c r="S73" i="62"/>
  <c r="R73" i="62"/>
  <c r="N73" i="62"/>
  <c r="H73" i="62"/>
  <c r="B73" i="62"/>
  <c r="V72" i="62"/>
  <c r="T72" i="62"/>
  <c r="R72" i="62"/>
  <c r="N72" i="62"/>
  <c r="H72" i="62"/>
  <c r="B72" i="62"/>
  <c r="V71" i="62"/>
  <c r="T71" i="62"/>
  <c r="N71" i="62"/>
  <c r="H71" i="62"/>
  <c r="B71" i="62"/>
  <c r="V70" i="62"/>
  <c r="T70" i="62"/>
  <c r="R70" i="62"/>
  <c r="S70" i="62" s="1"/>
  <c r="N70" i="62"/>
  <c r="H70" i="62"/>
  <c r="B70" i="62"/>
  <c r="V69" i="62"/>
  <c r="T69" i="62"/>
  <c r="R69" i="62"/>
  <c r="N69" i="62"/>
  <c r="H69" i="62"/>
  <c r="B69" i="62"/>
  <c r="V68" i="62"/>
  <c r="T68" i="62"/>
  <c r="N68" i="62"/>
  <c r="L68" i="62"/>
  <c r="H68" i="62"/>
  <c r="B68" i="62"/>
  <c r="V67" i="62"/>
  <c r="T67" i="62"/>
  <c r="R67" i="62"/>
  <c r="N67" i="62"/>
  <c r="H67" i="62"/>
  <c r="B67" i="62"/>
  <c r="V66" i="62"/>
  <c r="T66" i="62"/>
  <c r="R66" i="62"/>
  <c r="S67" i="62" s="1"/>
  <c r="N66" i="62"/>
  <c r="L66" i="62"/>
  <c r="H66" i="62"/>
  <c r="B66" i="62"/>
  <c r="V65" i="62"/>
  <c r="T65" i="62"/>
  <c r="S65" i="62"/>
  <c r="R65" i="62"/>
  <c r="N65" i="62"/>
  <c r="H65" i="62"/>
  <c r="B65" i="62"/>
  <c r="V64" i="62"/>
  <c r="T64" i="62"/>
  <c r="R64" i="62"/>
  <c r="N64" i="62"/>
  <c r="H64" i="62"/>
  <c r="B64" i="62"/>
  <c r="V63" i="62"/>
  <c r="T63" i="62"/>
  <c r="N63" i="62"/>
  <c r="H63" i="62"/>
  <c r="B63" i="62"/>
  <c r="V62" i="62"/>
  <c r="T62" i="62"/>
  <c r="R62" i="62"/>
  <c r="S62" i="62" s="1"/>
  <c r="N62" i="62"/>
  <c r="L62" i="62"/>
  <c r="M62" i="62" s="1"/>
  <c r="H62" i="62"/>
  <c r="B62" i="62"/>
  <c r="W61" i="62"/>
  <c r="V61" i="62"/>
  <c r="V60" i="62"/>
  <c r="T60" i="62"/>
  <c r="R60" i="62"/>
  <c r="R93" i="62" s="1"/>
  <c r="N60" i="62"/>
  <c r="L60" i="62"/>
  <c r="L80" i="62" s="1"/>
  <c r="H60" i="62"/>
  <c r="B60" i="62"/>
  <c r="V59" i="62"/>
  <c r="T59" i="62"/>
  <c r="R59" i="62"/>
  <c r="N59" i="62"/>
  <c r="L59" i="62"/>
  <c r="M60" i="62" s="1"/>
  <c r="H59" i="62"/>
  <c r="B59" i="62"/>
  <c r="V58" i="62"/>
  <c r="T58" i="62"/>
  <c r="R58" i="62"/>
  <c r="S58" i="62" s="1"/>
  <c r="N58" i="62"/>
  <c r="L58" i="62"/>
  <c r="H58" i="62"/>
  <c r="B58" i="62"/>
  <c r="V57" i="62"/>
  <c r="T57" i="62"/>
  <c r="R57" i="62"/>
  <c r="N57" i="62"/>
  <c r="L57" i="62"/>
  <c r="M57" i="62" s="1"/>
  <c r="H57" i="62"/>
  <c r="B57" i="62"/>
  <c r="V56" i="62"/>
  <c r="T56" i="62"/>
  <c r="R56" i="62"/>
  <c r="S57" i="62" s="1"/>
  <c r="N56" i="62"/>
  <c r="L56" i="62"/>
  <c r="H56" i="62"/>
  <c r="B56" i="62"/>
  <c r="V55" i="62"/>
  <c r="T55" i="62"/>
  <c r="R55" i="62"/>
  <c r="S56" i="62" s="1"/>
  <c r="N55" i="62"/>
  <c r="L55" i="62"/>
  <c r="M55" i="62" s="1"/>
  <c r="H55" i="62"/>
  <c r="B55" i="62"/>
  <c r="V54" i="62"/>
  <c r="T54" i="62"/>
  <c r="R54" i="62"/>
  <c r="N54" i="62"/>
  <c r="L54" i="62"/>
  <c r="M54" i="62" s="1"/>
  <c r="H54" i="62"/>
  <c r="B54" i="62"/>
  <c r="V53" i="62"/>
  <c r="T53" i="62"/>
  <c r="R53" i="62"/>
  <c r="S53" i="62" s="1"/>
  <c r="N53" i="62"/>
  <c r="L53" i="62"/>
  <c r="H53" i="62"/>
  <c r="B53" i="62"/>
  <c r="V52" i="62"/>
  <c r="T52" i="62"/>
  <c r="R52" i="62"/>
  <c r="N52" i="62"/>
  <c r="L52" i="62"/>
  <c r="M53" i="62" s="1"/>
  <c r="H52" i="62"/>
  <c r="B52" i="62"/>
  <c r="V51" i="62"/>
  <c r="T51" i="62"/>
  <c r="R51" i="62"/>
  <c r="N51" i="62"/>
  <c r="L51" i="62"/>
  <c r="M52" i="62" s="1"/>
  <c r="H51" i="62"/>
  <c r="B51" i="62"/>
  <c r="V50" i="62"/>
  <c r="T50" i="62"/>
  <c r="R50" i="62"/>
  <c r="S50" i="62" s="1"/>
  <c r="N50" i="62"/>
  <c r="L50" i="62"/>
  <c r="H50" i="62"/>
  <c r="B50" i="62"/>
  <c r="V49" i="62"/>
  <c r="T49" i="62"/>
  <c r="R49" i="62"/>
  <c r="N49" i="62"/>
  <c r="L49" i="62"/>
  <c r="M49" i="62" s="1"/>
  <c r="H49" i="62"/>
  <c r="B49" i="62"/>
  <c r="V48" i="62"/>
  <c r="T48" i="62"/>
  <c r="R48" i="62"/>
  <c r="S49" i="62" s="1"/>
  <c r="N48" i="62"/>
  <c r="L48" i="62"/>
  <c r="H48" i="62"/>
  <c r="B48" i="62"/>
  <c r="V47" i="62"/>
  <c r="T47" i="62"/>
  <c r="R47" i="62"/>
  <c r="S48" i="62" s="1"/>
  <c r="N47" i="62"/>
  <c r="L47" i="62"/>
  <c r="M47" i="62" s="1"/>
  <c r="H47" i="62"/>
  <c r="B47" i="62"/>
  <c r="V46" i="62"/>
  <c r="T46" i="62"/>
  <c r="S46" i="62"/>
  <c r="R46" i="62"/>
  <c r="N46" i="62"/>
  <c r="L46" i="62"/>
  <c r="M46" i="62" s="1"/>
  <c r="I46" i="62"/>
  <c r="H46" i="62"/>
  <c r="B46" i="62"/>
  <c r="V45" i="62"/>
  <c r="T45" i="62"/>
  <c r="S45" i="62"/>
  <c r="R45" i="62"/>
  <c r="N45" i="62"/>
  <c r="L45" i="62"/>
  <c r="M45" i="62" s="1"/>
  <c r="I45" i="62"/>
  <c r="H45" i="62"/>
  <c r="F45" i="62"/>
  <c r="F53" i="62" s="1"/>
  <c r="B45" i="62"/>
  <c r="V44" i="62"/>
  <c r="T44" i="62"/>
  <c r="S44" i="62"/>
  <c r="R44" i="62"/>
  <c r="N44" i="62"/>
  <c r="L44" i="62"/>
  <c r="M44" i="62" s="1"/>
  <c r="H44" i="62"/>
  <c r="G44" i="62"/>
  <c r="F44" i="62"/>
  <c r="E44" i="62"/>
  <c r="B44" i="62"/>
  <c r="V43" i="62"/>
  <c r="T43" i="62"/>
  <c r="S43" i="62"/>
  <c r="R43" i="62"/>
  <c r="N43" i="62"/>
  <c r="L43" i="62"/>
  <c r="H43" i="62"/>
  <c r="F43" i="62"/>
  <c r="B43" i="62"/>
  <c r="V42" i="62"/>
  <c r="T42" i="62"/>
  <c r="S42" i="62"/>
  <c r="R42" i="62"/>
  <c r="Q42" i="62"/>
  <c r="N42" i="62"/>
  <c r="L42" i="62"/>
  <c r="M43" i="62" s="1"/>
  <c r="H42" i="62"/>
  <c r="F42" i="62"/>
  <c r="B42" i="62"/>
  <c r="V41" i="62"/>
  <c r="T41" i="62"/>
  <c r="S41" i="62"/>
  <c r="R41" i="62"/>
  <c r="Q41" i="62"/>
  <c r="N41" i="62"/>
  <c r="M41" i="62"/>
  <c r="L41" i="62"/>
  <c r="M42" i="62" s="1"/>
  <c r="H41" i="62"/>
  <c r="G41" i="62"/>
  <c r="F41" i="62"/>
  <c r="B41" i="62"/>
  <c r="V40" i="62"/>
  <c r="T40" i="62"/>
  <c r="R40" i="62"/>
  <c r="S40" i="62" s="1"/>
  <c r="Q40" i="62"/>
  <c r="N40" i="62"/>
  <c r="L40" i="62"/>
  <c r="M40" i="62" s="1"/>
  <c r="H40" i="62"/>
  <c r="F40" i="62"/>
  <c r="G40" i="62" s="1"/>
  <c r="B40" i="62"/>
  <c r="V39" i="62"/>
  <c r="T39" i="62"/>
  <c r="R39" i="62"/>
  <c r="N39" i="62"/>
  <c r="M39" i="62"/>
  <c r="L39" i="62"/>
  <c r="H39" i="62"/>
  <c r="F39" i="62"/>
  <c r="B39" i="62"/>
  <c r="V38" i="62"/>
  <c r="T38" i="62"/>
  <c r="S38" i="62"/>
  <c r="R38" i="62"/>
  <c r="S39" i="62" s="1"/>
  <c r="N38" i="62"/>
  <c r="L38" i="62"/>
  <c r="M38" i="62" s="1"/>
  <c r="H38" i="62"/>
  <c r="F38" i="62"/>
  <c r="B38" i="62"/>
  <c r="V37" i="62"/>
  <c r="T37" i="62"/>
  <c r="R37" i="62"/>
  <c r="N37" i="62"/>
  <c r="L37" i="62"/>
  <c r="H37" i="62"/>
  <c r="G37" i="62"/>
  <c r="F37" i="62"/>
  <c r="B37" i="62"/>
  <c r="V36" i="62"/>
  <c r="T36" i="62"/>
  <c r="R36" i="62"/>
  <c r="S36" i="62" s="1"/>
  <c r="N36" i="62"/>
  <c r="L36" i="62"/>
  <c r="M36" i="62" s="1"/>
  <c r="H36" i="62"/>
  <c r="F36" i="62"/>
  <c r="G36" i="62" s="1"/>
  <c r="E36" i="62"/>
  <c r="B36" i="62"/>
  <c r="V35" i="62"/>
  <c r="T35" i="62"/>
  <c r="R35" i="62"/>
  <c r="N35" i="62"/>
  <c r="L35" i="62"/>
  <c r="H35" i="62"/>
  <c r="F35" i="62"/>
  <c r="B35" i="62"/>
  <c r="V34" i="62"/>
  <c r="T34" i="62"/>
  <c r="S34" i="62"/>
  <c r="R34" i="62"/>
  <c r="Q34" i="62"/>
  <c r="N34" i="62"/>
  <c r="L34" i="62"/>
  <c r="M34" i="62" s="1"/>
  <c r="H34" i="62"/>
  <c r="F34" i="62"/>
  <c r="G34" i="62" s="1"/>
  <c r="B34" i="62"/>
  <c r="V33" i="62"/>
  <c r="T33" i="62"/>
  <c r="R33" i="62"/>
  <c r="Q33" i="62"/>
  <c r="N33" i="62"/>
  <c r="M33" i="62"/>
  <c r="L33" i="62"/>
  <c r="H33" i="62"/>
  <c r="F33" i="62"/>
  <c r="E33" i="62"/>
  <c r="B33" i="62"/>
  <c r="V32" i="62"/>
  <c r="T32" i="62"/>
  <c r="R32" i="62"/>
  <c r="S32" i="62" s="1"/>
  <c r="N32" i="62"/>
  <c r="M32" i="62"/>
  <c r="L32" i="62"/>
  <c r="K32" i="62"/>
  <c r="H32" i="62"/>
  <c r="F32" i="62"/>
  <c r="G32" i="62" s="1"/>
  <c r="B32" i="62"/>
  <c r="V31" i="62"/>
  <c r="T31" i="62"/>
  <c r="R31" i="62"/>
  <c r="S31" i="62" s="1"/>
  <c r="Q31" i="62"/>
  <c r="N31" i="62"/>
  <c r="L31" i="62"/>
  <c r="M31" i="62" s="1"/>
  <c r="H31" i="62"/>
  <c r="F31" i="62"/>
  <c r="G31" i="62" s="1"/>
  <c r="E31" i="62"/>
  <c r="B31" i="62"/>
  <c r="V30" i="62"/>
  <c r="T30" i="62"/>
  <c r="S30" i="62"/>
  <c r="R30" i="62"/>
  <c r="Q30" i="62"/>
  <c r="N30" i="62"/>
  <c r="L30" i="62"/>
  <c r="H30" i="62"/>
  <c r="G30" i="62"/>
  <c r="F30" i="62"/>
  <c r="E30" i="62"/>
  <c r="B30" i="62"/>
  <c r="V29" i="62"/>
  <c r="T29" i="62"/>
  <c r="R29" i="62"/>
  <c r="N29" i="62"/>
  <c r="L29" i="62"/>
  <c r="M30" i="62" s="1"/>
  <c r="H29" i="62"/>
  <c r="F29" i="62"/>
  <c r="G29" i="62" s="1"/>
  <c r="B29" i="62"/>
  <c r="V28" i="62"/>
  <c r="T28" i="62"/>
  <c r="S28" i="62"/>
  <c r="R28" i="62"/>
  <c r="Q28" i="62"/>
  <c r="N28" i="62"/>
  <c r="L28" i="62"/>
  <c r="H28" i="62"/>
  <c r="G28" i="62"/>
  <c r="F28" i="62"/>
  <c r="E28" i="62"/>
  <c r="B28" i="62"/>
  <c r="V27" i="62"/>
  <c r="T27" i="62"/>
  <c r="R27" i="62"/>
  <c r="Q27" i="62"/>
  <c r="N27" i="62"/>
  <c r="L27" i="62"/>
  <c r="H27" i="62"/>
  <c r="F27" i="62"/>
  <c r="E27" i="62" s="1"/>
  <c r="B27" i="62"/>
  <c r="B26" i="62"/>
  <c r="C26" i="62" s="1"/>
  <c r="D26" i="62" s="1"/>
  <c r="E26" i="62" s="1"/>
  <c r="F26" i="62" s="1"/>
  <c r="G26" i="62" s="1"/>
  <c r="H26" i="62" s="1"/>
  <c r="I26" i="62" s="1"/>
  <c r="J26" i="62" s="1"/>
  <c r="K26" i="62" s="1"/>
  <c r="L26" i="62" s="1"/>
  <c r="M26" i="62" s="1"/>
  <c r="N26" i="62" s="1"/>
  <c r="O26" i="62" s="1"/>
  <c r="P26" i="62" s="1"/>
  <c r="Q26" i="62" s="1"/>
  <c r="R26" i="62" s="1"/>
  <c r="S26" i="62" s="1"/>
  <c r="T26" i="62" s="1"/>
  <c r="U26" i="62" s="1"/>
  <c r="V26" i="62" s="1"/>
  <c r="W26" i="62" s="1"/>
  <c r="R25" i="62"/>
  <c r="F25" i="62"/>
  <c r="P24" i="62"/>
  <c r="J24" i="62"/>
  <c r="D24" i="62"/>
  <c r="N20" i="62"/>
  <c r="H20" i="62"/>
  <c r="L25" i="62" s="1"/>
  <c r="B20" i="62"/>
  <c r="H17" i="62"/>
  <c r="H16" i="62"/>
  <c r="H15" i="62"/>
  <c r="F13" i="62"/>
  <c r="A11" i="62"/>
  <c r="W252" i="61"/>
  <c r="V252" i="61"/>
  <c r="W251" i="61"/>
  <c r="V251" i="61"/>
  <c r="W250" i="61"/>
  <c r="V250" i="61"/>
  <c r="W249" i="61"/>
  <c r="V249" i="61"/>
  <c r="W248" i="61"/>
  <c r="V248" i="61"/>
  <c r="W247" i="61"/>
  <c r="V247" i="61"/>
  <c r="W246" i="61"/>
  <c r="V246" i="61"/>
  <c r="W245" i="61"/>
  <c r="V245" i="61"/>
  <c r="W244" i="61"/>
  <c r="V244" i="61"/>
  <c r="W243" i="61"/>
  <c r="V243" i="61"/>
  <c r="W242" i="61"/>
  <c r="V242" i="61"/>
  <c r="W241" i="61"/>
  <c r="V241" i="61"/>
  <c r="W240" i="61"/>
  <c r="V240" i="61"/>
  <c r="W239" i="61"/>
  <c r="V239" i="61"/>
  <c r="W238" i="61"/>
  <c r="V238" i="61"/>
  <c r="W237" i="61"/>
  <c r="V237" i="61"/>
  <c r="W236" i="61"/>
  <c r="V236" i="61"/>
  <c r="W235" i="61"/>
  <c r="W234" i="61"/>
  <c r="W233" i="61"/>
  <c r="W232" i="61"/>
  <c r="W231" i="61"/>
  <c r="W230" i="61"/>
  <c r="W229" i="61"/>
  <c r="W228" i="61"/>
  <c r="W227" i="61"/>
  <c r="W226" i="61"/>
  <c r="W225" i="61"/>
  <c r="W224" i="61"/>
  <c r="W223" i="61"/>
  <c r="W222" i="61"/>
  <c r="W221" i="61"/>
  <c r="W220" i="61"/>
  <c r="W219" i="61"/>
  <c r="W218" i="61"/>
  <c r="W217" i="61"/>
  <c r="W216" i="61"/>
  <c r="W215" i="61"/>
  <c r="T214" i="61"/>
  <c r="N214" i="61"/>
  <c r="H214" i="61"/>
  <c r="B214" i="61"/>
  <c r="T213" i="61"/>
  <c r="N213" i="61"/>
  <c r="H213" i="61"/>
  <c r="B213" i="61"/>
  <c r="T212" i="61"/>
  <c r="N212" i="61"/>
  <c r="H212" i="61"/>
  <c r="B212" i="61"/>
  <c r="T211" i="61"/>
  <c r="N211" i="61"/>
  <c r="H211" i="61"/>
  <c r="B211" i="61"/>
  <c r="T210" i="61"/>
  <c r="N210" i="61"/>
  <c r="H210" i="61"/>
  <c r="B210" i="61"/>
  <c r="T209" i="61"/>
  <c r="N209" i="61"/>
  <c r="H209" i="61"/>
  <c r="B209" i="61"/>
  <c r="T208" i="61"/>
  <c r="N208" i="61"/>
  <c r="H208" i="61"/>
  <c r="B208" i="61"/>
  <c r="T207" i="61"/>
  <c r="N207" i="61"/>
  <c r="H207" i="61"/>
  <c r="B207" i="61"/>
  <c r="T206" i="61"/>
  <c r="N206" i="61"/>
  <c r="H206" i="61"/>
  <c r="B206" i="61"/>
  <c r="V205" i="61"/>
  <c r="T205" i="61"/>
  <c r="N205" i="61"/>
  <c r="H205" i="61"/>
  <c r="B205" i="61"/>
  <c r="V204" i="61"/>
  <c r="T204" i="61"/>
  <c r="N204" i="61"/>
  <c r="H204" i="61"/>
  <c r="B204" i="61"/>
  <c r="V203" i="61"/>
  <c r="T203" i="61"/>
  <c r="N203" i="61"/>
  <c r="H203" i="61"/>
  <c r="B203" i="61"/>
  <c r="V202" i="61"/>
  <c r="T202" i="61"/>
  <c r="N202" i="61"/>
  <c r="H202" i="61"/>
  <c r="B202" i="61"/>
  <c r="V201" i="61"/>
  <c r="T201" i="61"/>
  <c r="N201" i="61"/>
  <c r="H201" i="61"/>
  <c r="B201" i="61"/>
  <c r="V200" i="61"/>
  <c r="T200" i="61"/>
  <c r="N200" i="61"/>
  <c r="H200" i="61"/>
  <c r="B200" i="61"/>
  <c r="V199" i="61"/>
  <c r="T199" i="61"/>
  <c r="N199" i="61"/>
  <c r="H199" i="61"/>
  <c r="B199" i="61"/>
  <c r="V198" i="61"/>
  <c r="T198" i="61"/>
  <c r="N198" i="61"/>
  <c r="H198" i="61"/>
  <c r="B198" i="61"/>
  <c r="V197" i="61"/>
  <c r="T197" i="61"/>
  <c r="N197" i="61"/>
  <c r="H197" i="61"/>
  <c r="B197" i="61"/>
  <c r="V196" i="61"/>
  <c r="T196" i="61"/>
  <c r="N196" i="61"/>
  <c r="H196" i="61"/>
  <c r="B196" i="61"/>
  <c r="V195" i="61"/>
  <c r="T195" i="61"/>
  <c r="N195" i="61"/>
  <c r="H195" i="61"/>
  <c r="B195" i="61"/>
  <c r="V194" i="61"/>
  <c r="T194" i="61"/>
  <c r="N194" i="61"/>
  <c r="H194" i="61"/>
  <c r="B194" i="61"/>
  <c r="V193" i="61"/>
  <c r="T193" i="61"/>
  <c r="N193" i="61"/>
  <c r="H193" i="61"/>
  <c r="B193" i="61"/>
  <c r="V192" i="61"/>
  <c r="T192" i="61"/>
  <c r="N192" i="61"/>
  <c r="H192" i="61"/>
  <c r="B192" i="61"/>
  <c r="V191" i="61"/>
  <c r="T191" i="61"/>
  <c r="N191" i="61"/>
  <c r="H191" i="61"/>
  <c r="B191" i="61"/>
  <c r="V190" i="61"/>
  <c r="T190" i="61"/>
  <c r="N190" i="61"/>
  <c r="H190" i="61"/>
  <c r="B190" i="61"/>
  <c r="V189" i="61"/>
  <c r="T189" i="61"/>
  <c r="N189" i="61"/>
  <c r="H189" i="61"/>
  <c r="B189" i="61"/>
  <c r="V188" i="61"/>
  <c r="T188" i="61"/>
  <c r="N188" i="61"/>
  <c r="H188" i="61"/>
  <c r="B188" i="61"/>
  <c r="V187" i="61"/>
  <c r="T187" i="61"/>
  <c r="N187" i="61"/>
  <c r="H187" i="61"/>
  <c r="B187" i="61"/>
  <c r="V186" i="61"/>
  <c r="T186" i="61"/>
  <c r="N186" i="61"/>
  <c r="H186" i="61"/>
  <c r="B186" i="61"/>
  <c r="V185" i="61"/>
  <c r="T185" i="61"/>
  <c r="N185" i="61"/>
  <c r="H185" i="61"/>
  <c r="B185" i="61"/>
  <c r="V184" i="61"/>
  <c r="T184" i="61"/>
  <c r="N184" i="61"/>
  <c r="H184" i="61"/>
  <c r="B184" i="61"/>
  <c r="V183" i="61"/>
  <c r="T183" i="61"/>
  <c r="N183" i="61"/>
  <c r="H183" i="61"/>
  <c r="B183" i="61"/>
  <c r="V182" i="61"/>
  <c r="T182" i="61"/>
  <c r="N182" i="61"/>
  <c r="H182" i="61"/>
  <c r="B182" i="61"/>
  <c r="V181" i="61"/>
  <c r="T181" i="61"/>
  <c r="N181" i="61"/>
  <c r="H181" i="61"/>
  <c r="B181" i="61"/>
  <c r="V180" i="61"/>
  <c r="T180" i="61"/>
  <c r="N180" i="61"/>
  <c r="H180" i="61"/>
  <c r="B180" i="61"/>
  <c r="V179" i="61"/>
  <c r="T179" i="61"/>
  <c r="N179" i="61"/>
  <c r="H179" i="61"/>
  <c r="B179" i="61"/>
  <c r="V178" i="61"/>
  <c r="T178" i="61"/>
  <c r="N178" i="61"/>
  <c r="H178" i="61"/>
  <c r="B178" i="61"/>
  <c r="V177" i="61"/>
  <c r="T177" i="61"/>
  <c r="N177" i="61"/>
  <c r="H177" i="61"/>
  <c r="B177" i="61"/>
  <c r="V176" i="61"/>
  <c r="T176" i="61"/>
  <c r="N176" i="61"/>
  <c r="H176" i="61"/>
  <c r="B176" i="61"/>
  <c r="V175" i="61"/>
  <c r="T175" i="61"/>
  <c r="N175" i="61"/>
  <c r="H175" i="61"/>
  <c r="B175" i="61"/>
  <c r="V174" i="61"/>
  <c r="T174" i="61"/>
  <c r="N174" i="61"/>
  <c r="H174" i="61"/>
  <c r="B174" i="61"/>
  <c r="V173" i="61"/>
  <c r="T173" i="61"/>
  <c r="N173" i="61"/>
  <c r="H173" i="61"/>
  <c r="B173" i="61"/>
  <c r="V172" i="61"/>
  <c r="T172" i="61"/>
  <c r="N172" i="61"/>
  <c r="H172" i="61"/>
  <c r="B172" i="61"/>
  <c r="V171" i="61"/>
  <c r="T171" i="61"/>
  <c r="N171" i="61"/>
  <c r="H171" i="61"/>
  <c r="B171" i="61"/>
  <c r="V170" i="61"/>
  <c r="T170" i="61"/>
  <c r="N170" i="61"/>
  <c r="H170" i="61"/>
  <c r="B170" i="61"/>
  <c r="T168" i="61"/>
  <c r="N168" i="61"/>
  <c r="H168" i="61"/>
  <c r="B168" i="61"/>
  <c r="V167" i="61"/>
  <c r="T167" i="61"/>
  <c r="N167" i="61"/>
  <c r="H167" i="61"/>
  <c r="B167" i="61"/>
  <c r="V166" i="61"/>
  <c r="T166" i="61"/>
  <c r="N166" i="61"/>
  <c r="H166" i="61"/>
  <c r="B166" i="61"/>
  <c r="V165" i="61"/>
  <c r="T165" i="61"/>
  <c r="N165" i="61"/>
  <c r="H165" i="61"/>
  <c r="B165" i="61"/>
  <c r="V164" i="61"/>
  <c r="T164" i="61"/>
  <c r="N164" i="61"/>
  <c r="H164" i="61"/>
  <c r="B164" i="61"/>
  <c r="V163" i="61"/>
  <c r="T163" i="61"/>
  <c r="N163" i="61"/>
  <c r="H163" i="61"/>
  <c r="B163" i="61"/>
  <c r="V162" i="61"/>
  <c r="T162" i="61"/>
  <c r="N162" i="61"/>
  <c r="H162" i="61"/>
  <c r="B162" i="61"/>
  <c r="V161" i="61"/>
  <c r="T161" i="61"/>
  <c r="N161" i="61"/>
  <c r="H161" i="61"/>
  <c r="B161" i="61"/>
  <c r="V160" i="61"/>
  <c r="T160" i="61"/>
  <c r="N160" i="61"/>
  <c r="H160" i="61"/>
  <c r="B160" i="61"/>
  <c r="V159" i="61"/>
  <c r="T159" i="61"/>
  <c r="N159" i="61"/>
  <c r="H159" i="61"/>
  <c r="B159" i="61"/>
  <c r="V158" i="61"/>
  <c r="T158" i="61"/>
  <c r="N158" i="61"/>
  <c r="H158" i="61"/>
  <c r="B158" i="61"/>
  <c r="V157" i="61"/>
  <c r="T157" i="61"/>
  <c r="N157" i="61"/>
  <c r="H157" i="61"/>
  <c r="B157" i="61"/>
  <c r="V156" i="61"/>
  <c r="T156" i="61"/>
  <c r="N156" i="61"/>
  <c r="H156" i="61"/>
  <c r="B156" i="61"/>
  <c r="V155" i="61"/>
  <c r="T155" i="61"/>
  <c r="N155" i="61"/>
  <c r="H155" i="61"/>
  <c r="B155" i="61"/>
  <c r="V154" i="61"/>
  <c r="T154" i="61"/>
  <c r="N154" i="61"/>
  <c r="H154" i="61"/>
  <c r="B154" i="61"/>
  <c r="V153" i="61"/>
  <c r="T153" i="61"/>
  <c r="N153" i="61"/>
  <c r="H153" i="61"/>
  <c r="B153" i="61"/>
  <c r="V152" i="61"/>
  <c r="T152" i="61"/>
  <c r="N152" i="61"/>
  <c r="H152" i="61"/>
  <c r="B152" i="61"/>
  <c r="V151" i="61"/>
  <c r="T151" i="61"/>
  <c r="N151" i="61"/>
  <c r="H151" i="61"/>
  <c r="B151" i="61"/>
  <c r="V150" i="61"/>
  <c r="T150" i="61"/>
  <c r="N150" i="61"/>
  <c r="H150" i="61"/>
  <c r="B150" i="61"/>
  <c r="V149" i="61"/>
  <c r="T149" i="61"/>
  <c r="N149" i="61"/>
  <c r="H149" i="61"/>
  <c r="B149" i="61"/>
  <c r="V148" i="61"/>
  <c r="T148" i="61"/>
  <c r="N148" i="61"/>
  <c r="H148" i="61"/>
  <c r="B148" i="61"/>
  <c r="V147" i="61"/>
  <c r="T147" i="61"/>
  <c r="N147" i="61"/>
  <c r="H147" i="61"/>
  <c r="B147" i="61"/>
  <c r="V146" i="61"/>
  <c r="T146" i="61"/>
  <c r="N146" i="61"/>
  <c r="H146" i="61"/>
  <c r="B146" i="61"/>
  <c r="V145" i="61"/>
  <c r="T145" i="61"/>
  <c r="N145" i="61"/>
  <c r="H145" i="61"/>
  <c r="B145" i="61"/>
  <c r="V144" i="61"/>
  <c r="T144" i="61"/>
  <c r="N144" i="61"/>
  <c r="H144" i="61"/>
  <c r="B144" i="61"/>
  <c r="V143" i="61"/>
  <c r="T143" i="61"/>
  <c r="N143" i="61"/>
  <c r="H143" i="61"/>
  <c r="B143" i="61"/>
  <c r="V142" i="61"/>
  <c r="T142" i="61"/>
  <c r="N142" i="61"/>
  <c r="H142" i="61"/>
  <c r="B142" i="61"/>
  <c r="V141" i="61"/>
  <c r="T141" i="61"/>
  <c r="N141" i="61"/>
  <c r="H141" i="61"/>
  <c r="B141" i="61"/>
  <c r="V140" i="61"/>
  <c r="T140" i="61"/>
  <c r="N140" i="61"/>
  <c r="H140" i="61"/>
  <c r="B140" i="61"/>
  <c r="V139" i="61"/>
  <c r="T139" i="61"/>
  <c r="N139" i="61"/>
  <c r="H139" i="61"/>
  <c r="B139" i="61"/>
  <c r="V138" i="61"/>
  <c r="T138" i="61"/>
  <c r="N138" i="61"/>
  <c r="H138" i="61"/>
  <c r="B138" i="61"/>
  <c r="V137" i="61"/>
  <c r="T137" i="61"/>
  <c r="N137" i="61"/>
  <c r="H137" i="61"/>
  <c r="B137" i="61"/>
  <c r="V136" i="61"/>
  <c r="T136" i="61"/>
  <c r="N136" i="61"/>
  <c r="H136" i="61"/>
  <c r="B136" i="61"/>
  <c r="V135" i="61"/>
  <c r="T135" i="61"/>
  <c r="N135" i="61"/>
  <c r="H135" i="61"/>
  <c r="B135" i="61"/>
  <c r="V134" i="61"/>
  <c r="T134" i="61"/>
  <c r="N134" i="61"/>
  <c r="H134" i="61"/>
  <c r="B134" i="61"/>
  <c r="V133" i="61"/>
  <c r="T133" i="61"/>
  <c r="N133" i="61"/>
  <c r="H133" i="61"/>
  <c r="B133" i="61"/>
  <c r="V132" i="61"/>
  <c r="T132" i="61"/>
  <c r="N132" i="61"/>
  <c r="H132" i="61"/>
  <c r="F132" i="61"/>
  <c r="B132" i="61"/>
  <c r="V131" i="61"/>
  <c r="T131" i="61"/>
  <c r="N131" i="61"/>
  <c r="H131" i="61"/>
  <c r="B131" i="61"/>
  <c r="V130" i="61"/>
  <c r="T130" i="61"/>
  <c r="N130" i="61"/>
  <c r="H130" i="61"/>
  <c r="B130" i="61"/>
  <c r="V129" i="61"/>
  <c r="T129" i="61"/>
  <c r="N129" i="61"/>
  <c r="H129" i="61"/>
  <c r="B129" i="61"/>
  <c r="V128" i="61"/>
  <c r="T128" i="61"/>
  <c r="N128" i="61"/>
  <c r="H128" i="61"/>
  <c r="B128" i="61"/>
  <c r="V127" i="61"/>
  <c r="T127" i="61"/>
  <c r="N127" i="61"/>
  <c r="H127" i="61"/>
  <c r="B127" i="61"/>
  <c r="V126" i="61"/>
  <c r="T126" i="61"/>
  <c r="N126" i="61"/>
  <c r="H126" i="61"/>
  <c r="B126" i="61"/>
  <c r="V125" i="61"/>
  <c r="T125" i="61"/>
  <c r="N125" i="61"/>
  <c r="H125" i="61"/>
  <c r="B125" i="61"/>
  <c r="V124" i="61"/>
  <c r="T124" i="61"/>
  <c r="N124" i="61"/>
  <c r="H124" i="61"/>
  <c r="B124" i="61"/>
  <c r="V123" i="61"/>
  <c r="T123" i="61"/>
  <c r="N123" i="61"/>
  <c r="H123" i="61"/>
  <c r="B123" i="61"/>
  <c r="V122" i="61"/>
  <c r="T122" i="61"/>
  <c r="N122" i="61"/>
  <c r="H122" i="61"/>
  <c r="B122" i="61"/>
  <c r="V121" i="61"/>
  <c r="T121" i="61"/>
  <c r="N121" i="61"/>
  <c r="H121" i="61"/>
  <c r="B121" i="61"/>
  <c r="V120" i="61"/>
  <c r="T120" i="61"/>
  <c r="N120" i="61"/>
  <c r="H120" i="61"/>
  <c r="B120" i="61"/>
  <c r="V119" i="61"/>
  <c r="T119" i="61"/>
  <c r="N119" i="61"/>
  <c r="H119" i="61"/>
  <c r="B119" i="61"/>
  <c r="V118" i="61"/>
  <c r="T118" i="61"/>
  <c r="N118" i="61"/>
  <c r="H118" i="61"/>
  <c r="B118" i="61"/>
  <c r="V117" i="61"/>
  <c r="T117" i="61"/>
  <c r="N117" i="61"/>
  <c r="H117" i="61"/>
  <c r="B117" i="61"/>
  <c r="V116" i="61"/>
  <c r="T116" i="61"/>
  <c r="N116" i="61"/>
  <c r="H116" i="61"/>
  <c r="B116" i="61"/>
  <c r="V115" i="61"/>
  <c r="T115" i="61"/>
  <c r="N115" i="61"/>
  <c r="H115" i="61"/>
  <c r="B115" i="61"/>
  <c r="V114" i="61"/>
  <c r="T114" i="61"/>
  <c r="N114" i="61"/>
  <c r="H114" i="61"/>
  <c r="B114" i="61"/>
  <c r="V113" i="61"/>
  <c r="T113" i="61"/>
  <c r="N113" i="61"/>
  <c r="H113" i="61"/>
  <c r="B113" i="61"/>
  <c r="V112" i="61"/>
  <c r="T112" i="61"/>
  <c r="N112" i="61"/>
  <c r="H112" i="61"/>
  <c r="B112" i="61"/>
  <c r="V111" i="61"/>
  <c r="T111" i="61"/>
  <c r="N111" i="61"/>
  <c r="H111" i="61"/>
  <c r="B111" i="61"/>
  <c r="V110" i="61"/>
  <c r="T110" i="61"/>
  <c r="N110" i="61"/>
  <c r="H110" i="61"/>
  <c r="B110" i="61"/>
  <c r="V109" i="61"/>
  <c r="T109" i="61"/>
  <c r="N109" i="61"/>
  <c r="H109" i="61"/>
  <c r="B109" i="61"/>
  <c r="V108" i="61"/>
  <c r="T108" i="61"/>
  <c r="N108" i="61"/>
  <c r="H108" i="61"/>
  <c r="B108" i="61"/>
  <c r="V107" i="61"/>
  <c r="T107" i="61"/>
  <c r="N107" i="61"/>
  <c r="H107" i="61"/>
  <c r="B107" i="61"/>
  <c r="V106" i="61"/>
  <c r="T106" i="61"/>
  <c r="N106" i="61"/>
  <c r="H106" i="61"/>
  <c r="F106" i="61"/>
  <c r="B106" i="61"/>
  <c r="V105" i="61"/>
  <c r="T105" i="61"/>
  <c r="N105" i="61"/>
  <c r="H105" i="61"/>
  <c r="B105" i="61"/>
  <c r="V104" i="61"/>
  <c r="T104" i="61"/>
  <c r="N104" i="61"/>
  <c r="H104" i="61"/>
  <c r="B104" i="61"/>
  <c r="V103" i="61"/>
  <c r="T103" i="61"/>
  <c r="N103" i="61"/>
  <c r="H103" i="61"/>
  <c r="B103" i="61"/>
  <c r="V102" i="61"/>
  <c r="T102" i="61"/>
  <c r="N102" i="61"/>
  <c r="H102" i="61"/>
  <c r="B102" i="61"/>
  <c r="V101" i="61"/>
  <c r="T101" i="61"/>
  <c r="N101" i="61"/>
  <c r="H101" i="61"/>
  <c r="B101" i="61"/>
  <c r="V100" i="61"/>
  <c r="T100" i="61"/>
  <c r="N100" i="61"/>
  <c r="H100" i="61"/>
  <c r="B100" i="61"/>
  <c r="V99" i="61"/>
  <c r="T99" i="61"/>
  <c r="N99" i="61"/>
  <c r="H99" i="61"/>
  <c r="B99" i="61"/>
  <c r="V97" i="61"/>
  <c r="T97" i="61"/>
  <c r="N97" i="61"/>
  <c r="H97" i="61"/>
  <c r="F97" i="61"/>
  <c r="B97" i="61"/>
  <c r="V96" i="61"/>
  <c r="T96" i="61"/>
  <c r="N96" i="61"/>
  <c r="H96" i="61"/>
  <c r="B96" i="61"/>
  <c r="V95" i="61"/>
  <c r="T95" i="61"/>
  <c r="N95" i="61"/>
  <c r="H95" i="61"/>
  <c r="B95" i="61"/>
  <c r="V94" i="61"/>
  <c r="T94" i="61"/>
  <c r="N94" i="61"/>
  <c r="H94" i="61"/>
  <c r="B94" i="61"/>
  <c r="V93" i="61"/>
  <c r="T93" i="61"/>
  <c r="N93" i="61"/>
  <c r="H93" i="61"/>
  <c r="B93" i="61"/>
  <c r="V92" i="61"/>
  <c r="T92" i="61"/>
  <c r="N92" i="61"/>
  <c r="H92" i="61"/>
  <c r="B92" i="61"/>
  <c r="V91" i="61"/>
  <c r="T91" i="61"/>
  <c r="N91" i="61"/>
  <c r="H91" i="61"/>
  <c r="B91" i="61"/>
  <c r="V90" i="61"/>
  <c r="T90" i="61"/>
  <c r="N90" i="61"/>
  <c r="H90" i="61"/>
  <c r="B90" i="61"/>
  <c r="V89" i="61"/>
  <c r="T89" i="61"/>
  <c r="N89" i="61"/>
  <c r="H89" i="61"/>
  <c r="G89" i="61"/>
  <c r="F89" i="61"/>
  <c r="B89" i="61"/>
  <c r="V88" i="61"/>
  <c r="T88" i="61"/>
  <c r="N88" i="61"/>
  <c r="H88" i="61"/>
  <c r="B88" i="61"/>
  <c r="V87" i="61"/>
  <c r="T87" i="61"/>
  <c r="N87" i="61"/>
  <c r="H87" i="61"/>
  <c r="B87" i="61"/>
  <c r="V86" i="61"/>
  <c r="T86" i="61"/>
  <c r="N86" i="61"/>
  <c r="H86" i="61"/>
  <c r="B86" i="61"/>
  <c r="V85" i="61"/>
  <c r="T85" i="61"/>
  <c r="N85" i="61"/>
  <c r="H85" i="61"/>
  <c r="B85" i="61"/>
  <c r="V84" i="61"/>
  <c r="T84" i="61"/>
  <c r="R84" i="61"/>
  <c r="N84" i="61"/>
  <c r="H84" i="61"/>
  <c r="F84" i="61"/>
  <c r="B84" i="61"/>
  <c r="V83" i="61"/>
  <c r="T83" i="61"/>
  <c r="R83" i="61"/>
  <c r="S84" i="61" s="1"/>
  <c r="N83" i="61"/>
  <c r="H83" i="61"/>
  <c r="B83" i="61"/>
  <c r="V82" i="61"/>
  <c r="T82" i="61"/>
  <c r="S82" i="61"/>
  <c r="R82" i="61"/>
  <c r="N82" i="61"/>
  <c r="H82" i="61"/>
  <c r="B82" i="61"/>
  <c r="V81" i="61"/>
  <c r="T81" i="61"/>
  <c r="R81" i="61"/>
  <c r="S81" i="61" s="1"/>
  <c r="N81" i="61"/>
  <c r="H81" i="61"/>
  <c r="F81" i="61"/>
  <c r="B81" i="61"/>
  <c r="V80" i="61"/>
  <c r="T80" i="61"/>
  <c r="R80" i="61"/>
  <c r="N80" i="61"/>
  <c r="H80" i="61"/>
  <c r="B80" i="61"/>
  <c r="V79" i="61"/>
  <c r="T79" i="61"/>
  <c r="N79" i="61"/>
  <c r="H79" i="61"/>
  <c r="B79" i="61"/>
  <c r="V78" i="61"/>
  <c r="T78" i="61"/>
  <c r="R78" i="61"/>
  <c r="N78" i="61"/>
  <c r="H78" i="61"/>
  <c r="F78" i="61"/>
  <c r="B78" i="61"/>
  <c r="V77" i="61"/>
  <c r="T77" i="61"/>
  <c r="R77" i="61"/>
  <c r="N77" i="61"/>
  <c r="H77" i="61"/>
  <c r="F77" i="61"/>
  <c r="B77" i="61"/>
  <c r="V76" i="61"/>
  <c r="T76" i="61"/>
  <c r="N76" i="61"/>
  <c r="H76" i="61"/>
  <c r="B76" i="61"/>
  <c r="V75" i="61"/>
  <c r="T75" i="61"/>
  <c r="R75" i="61"/>
  <c r="S75" i="61" s="1"/>
  <c r="N75" i="61"/>
  <c r="H75" i="61"/>
  <c r="F75" i="61"/>
  <c r="G75" i="61" s="1"/>
  <c r="B75" i="61"/>
  <c r="V74" i="61"/>
  <c r="T74" i="61"/>
  <c r="R74" i="61"/>
  <c r="S74" i="61" s="1"/>
  <c r="N74" i="61"/>
  <c r="H74" i="61"/>
  <c r="F74" i="61"/>
  <c r="G74" i="61" s="1"/>
  <c r="B74" i="61"/>
  <c r="V72" i="61"/>
  <c r="T72" i="61"/>
  <c r="R72" i="61"/>
  <c r="R96" i="61" s="1"/>
  <c r="N72" i="61"/>
  <c r="L72" i="61"/>
  <c r="H72" i="61"/>
  <c r="F72" i="61"/>
  <c r="F88" i="61" s="1"/>
  <c r="B72" i="61"/>
  <c r="V71" i="61"/>
  <c r="T71" i="61"/>
  <c r="R71" i="61"/>
  <c r="S71" i="61" s="1"/>
  <c r="N71" i="61"/>
  <c r="J71" i="61"/>
  <c r="L71" i="61" s="1"/>
  <c r="I71" i="61"/>
  <c r="H71" i="61"/>
  <c r="F71" i="61"/>
  <c r="G72" i="61" s="1"/>
  <c r="B71" i="61"/>
  <c r="V70" i="61"/>
  <c r="T70" i="61"/>
  <c r="R70" i="61"/>
  <c r="N70" i="61"/>
  <c r="L70" i="61"/>
  <c r="M70" i="61" s="1"/>
  <c r="J70" i="61"/>
  <c r="I70" i="61"/>
  <c r="H70" i="61"/>
  <c r="F70" i="61"/>
  <c r="G70" i="61" s="1"/>
  <c r="B70" i="61"/>
  <c r="V69" i="61"/>
  <c r="T69" i="61"/>
  <c r="R69" i="61"/>
  <c r="S70" i="61" s="1"/>
  <c r="N69" i="61"/>
  <c r="M69" i="61"/>
  <c r="L69" i="61"/>
  <c r="J69" i="61"/>
  <c r="I69" i="61"/>
  <c r="H69" i="61"/>
  <c r="F69" i="61"/>
  <c r="E69" i="61"/>
  <c r="B69" i="61"/>
  <c r="V68" i="61"/>
  <c r="T68" i="61"/>
  <c r="R68" i="61"/>
  <c r="S68" i="61" s="1"/>
  <c r="N68" i="61"/>
  <c r="L68" i="61"/>
  <c r="J68" i="61"/>
  <c r="I68" i="61"/>
  <c r="K68" i="61" s="1"/>
  <c r="H68" i="61"/>
  <c r="F68" i="61"/>
  <c r="B68" i="61"/>
  <c r="V67" i="61"/>
  <c r="T67" i="61"/>
  <c r="R67" i="61"/>
  <c r="N67" i="61"/>
  <c r="J67" i="61"/>
  <c r="L67" i="61" s="1"/>
  <c r="I67" i="61"/>
  <c r="H67" i="61"/>
  <c r="G67" i="61"/>
  <c r="F67" i="61"/>
  <c r="B67" i="61"/>
  <c r="V66" i="61"/>
  <c r="T66" i="61"/>
  <c r="R66" i="61"/>
  <c r="N66" i="61"/>
  <c r="J66" i="61"/>
  <c r="L66" i="61" s="1"/>
  <c r="M66" i="61" s="1"/>
  <c r="I66" i="61"/>
  <c r="H66" i="61"/>
  <c r="G66" i="61"/>
  <c r="F66" i="61"/>
  <c r="B66" i="61"/>
  <c r="V65" i="61"/>
  <c r="T65" i="61"/>
  <c r="S65" i="61"/>
  <c r="R65" i="61"/>
  <c r="N65" i="61"/>
  <c r="L65" i="61"/>
  <c r="M65" i="61" s="1"/>
  <c r="J65" i="61"/>
  <c r="I65" i="61"/>
  <c r="K65" i="61" s="1"/>
  <c r="H65" i="61"/>
  <c r="F65" i="61"/>
  <c r="G65" i="61" s="1"/>
  <c r="B65" i="61"/>
  <c r="V64" i="61"/>
  <c r="T64" i="61"/>
  <c r="S64" i="61"/>
  <c r="R64" i="61"/>
  <c r="N64" i="61"/>
  <c r="J64" i="61"/>
  <c r="L64" i="61" s="1"/>
  <c r="M64" i="61" s="1"/>
  <c r="I64" i="61"/>
  <c r="H64" i="61"/>
  <c r="F64" i="61"/>
  <c r="B64" i="61"/>
  <c r="V63" i="61"/>
  <c r="T63" i="61"/>
  <c r="R63" i="61"/>
  <c r="S63" i="61" s="1"/>
  <c r="N63" i="61"/>
  <c r="J63" i="61"/>
  <c r="L63" i="61" s="1"/>
  <c r="I63" i="61"/>
  <c r="H63" i="61"/>
  <c r="F63" i="61"/>
  <c r="G64" i="61" s="1"/>
  <c r="B63" i="61"/>
  <c r="V62" i="61"/>
  <c r="T62" i="61"/>
  <c r="R62" i="61"/>
  <c r="N62" i="61"/>
  <c r="L62" i="61"/>
  <c r="M62" i="61" s="1"/>
  <c r="J62" i="61"/>
  <c r="I62" i="61"/>
  <c r="H62" i="61"/>
  <c r="G62" i="61"/>
  <c r="F62" i="61"/>
  <c r="B62" i="61"/>
  <c r="V61" i="61"/>
  <c r="T61" i="61"/>
  <c r="R61" i="61"/>
  <c r="S62" i="61" s="1"/>
  <c r="N61" i="61"/>
  <c r="M61" i="61"/>
  <c r="L61" i="61"/>
  <c r="J61" i="61"/>
  <c r="I61" i="61"/>
  <c r="H61" i="61"/>
  <c r="F61" i="61"/>
  <c r="E61" i="61"/>
  <c r="B61" i="61"/>
  <c r="V60" i="61"/>
  <c r="T60" i="61"/>
  <c r="S60" i="61"/>
  <c r="R60" i="61"/>
  <c r="N60" i="61"/>
  <c r="L60" i="61"/>
  <c r="J60" i="61"/>
  <c r="I60" i="61"/>
  <c r="K60" i="61" s="1"/>
  <c r="H60" i="61"/>
  <c r="F60" i="61"/>
  <c r="B60" i="61"/>
  <c r="V59" i="61"/>
  <c r="T59" i="61"/>
  <c r="R59" i="61"/>
  <c r="Q59" i="61"/>
  <c r="N59" i="61"/>
  <c r="J59" i="61"/>
  <c r="L59" i="61" s="1"/>
  <c r="I59" i="61"/>
  <c r="K59" i="61" s="1"/>
  <c r="H59" i="61"/>
  <c r="G59" i="61"/>
  <c r="F59" i="61"/>
  <c r="B59" i="61"/>
  <c r="V58" i="61"/>
  <c r="T58" i="61"/>
  <c r="R58" i="61"/>
  <c r="N58" i="61"/>
  <c r="J58" i="61"/>
  <c r="L58" i="61" s="1"/>
  <c r="M58" i="61" s="1"/>
  <c r="I58" i="61"/>
  <c r="H58" i="61"/>
  <c r="G58" i="61"/>
  <c r="F58" i="61"/>
  <c r="B58" i="61"/>
  <c r="V57" i="61"/>
  <c r="T57" i="61"/>
  <c r="S57" i="61"/>
  <c r="R57" i="61"/>
  <c r="N57" i="61"/>
  <c r="L57" i="61"/>
  <c r="M57" i="61" s="1"/>
  <c r="J57" i="61"/>
  <c r="I57" i="61"/>
  <c r="K57" i="61" s="1"/>
  <c r="H57" i="61"/>
  <c r="F57" i="61"/>
  <c r="G57" i="61" s="1"/>
  <c r="B57" i="61"/>
  <c r="V56" i="61"/>
  <c r="T56" i="61"/>
  <c r="S56" i="61"/>
  <c r="R56" i="61"/>
  <c r="N56" i="61"/>
  <c r="J56" i="61"/>
  <c r="L56" i="61" s="1"/>
  <c r="I56" i="61"/>
  <c r="K56" i="61" s="1"/>
  <c r="H56" i="61"/>
  <c r="F56" i="61"/>
  <c r="B56" i="61"/>
  <c r="V55" i="61"/>
  <c r="T55" i="61"/>
  <c r="R55" i="61"/>
  <c r="S55" i="61" s="1"/>
  <c r="N55" i="61"/>
  <c r="K55" i="61"/>
  <c r="J55" i="61"/>
  <c r="L55" i="61" s="1"/>
  <c r="I55" i="61"/>
  <c r="H55" i="61"/>
  <c r="F55" i="61"/>
  <c r="G56" i="61" s="1"/>
  <c r="B55" i="61"/>
  <c r="V54" i="61"/>
  <c r="T54" i="61"/>
  <c r="R54" i="61"/>
  <c r="N54" i="61"/>
  <c r="L54" i="61"/>
  <c r="M54" i="61" s="1"/>
  <c r="J54" i="61"/>
  <c r="I54" i="61"/>
  <c r="H54" i="61"/>
  <c r="G54" i="61"/>
  <c r="F54" i="61"/>
  <c r="B54" i="61"/>
  <c r="V53" i="61"/>
  <c r="T53" i="61"/>
  <c r="R53" i="61"/>
  <c r="S54" i="61" s="1"/>
  <c r="N53" i="61"/>
  <c r="M53" i="61"/>
  <c r="L53" i="61"/>
  <c r="J53" i="61"/>
  <c r="I53" i="61"/>
  <c r="H53" i="61"/>
  <c r="F53" i="61"/>
  <c r="E53" i="61"/>
  <c r="B53" i="61"/>
  <c r="V52" i="61"/>
  <c r="T52" i="61"/>
  <c r="S52" i="61"/>
  <c r="R52" i="61"/>
  <c r="N52" i="61"/>
  <c r="L52" i="61"/>
  <c r="J52" i="61"/>
  <c r="I52" i="61"/>
  <c r="K52" i="61" s="1"/>
  <c r="H52" i="61"/>
  <c r="F52" i="61"/>
  <c r="B52" i="61"/>
  <c r="V51" i="61"/>
  <c r="T51" i="61"/>
  <c r="R51" i="61"/>
  <c r="N51" i="61"/>
  <c r="J51" i="61"/>
  <c r="L51" i="61" s="1"/>
  <c r="I51" i="61"/>
  <c r="H51" i="61"/>
  <c r="F51" i="61"/>
  <c r="B51" i="61"/>
  <c r="V50" i="61"/>
  <c r="T50" i="61"/>
  <c r="R50" i="61"/>
  <c r="N50" i="61"/>
  <c r="L50" i="61"/>
  <c r="H50" i="61"/>
  <c r="F50" i="61"/>
  <c r="G50" i="61" s="1"/>
  <c r="B50" i="61"/>
  <c r="V49" i="61"/>
  <c r="T49" i="61"/>
  <c r="R49" i="61"/>
  <c r="N49" i="61"/>
  <c r="L49" i="61"/>
  <c r="M50" i="61" s="1"/>
  <c r="H49" i="61"/>
  <c r="F49" i="61"/>
  <c r="E49" i="61"/>
  <c r="B49" i="61"/>
  <c r="V48" i="61"/>
  <c r="T48" i="61"/>
  <c r="R48" i="61"/>
  <c r="S48" i="61" s="1"/>
  <c r="N48" i="61"/>
  <c r="L48" i="61"/>
  <c r="M49" i="61" s="1"/>
  <c r="H48" i="61"/>
  <c r="F48" i="61"/>
  <c r="G48" i="61" s="1"/>
  <c r="B48" i="61"/>
  <c r="V47" i="61"/>
  <c r="T47" i="61"/>
  <c r="R47" i="61"/>
  <c r="S47" i="61" s="1"/>
  <c r="N47" i="61"/>
  <c r="L47" i="61"/>
  <c r="M48" i="61" s="1"/>
  <c r="H47" i="61"/>
  <c r="F47" i="61"/>
  <c r="G47" i="61" s="1"/>
  <c r="B47" i="61"/>
  <c r="V46" i="61"/>
  <c r="T46" i="61"/>
  <c r="R46" i="61"/>
  <c r="N46" i="61"/>
  <c r="L46" i="61"/>
  <c r="M46" i="61" s="1"/>
  <c r="H46" i="61"/>
  <c r="F46" i="61"/>
  <c r="B46" i="61"/>
  <c r="V45" i="61"/>
  <c r="T45" i="61"/>
  <c r="R45" i="61"/>
  <c r="S46" i="61" s="1"/>
  <c r="N45" i="61"/>
  <c r="L45" i="61"/>
  <c r="K45" i="61"/>
  <c r="H45" i="61"/>
  <c r="F45" i="61"/>
  <c r="G45" i="61" s="1"/>
  <c r="B45" i="61"/>
  <c r="V44" i="61"/>
  <c r="T44" i="61"/>
  <c r="R44" i="61"/>
  <c r="S45" i="61" s="1"/>
  <c r="N44" i="61"/>
  <c r="L44" i="61"/>
  <c r="M44" i="61" s="1"/>
  <c r="H44" i="61"/>
  <c r="F44" i="61"/>
  <c r="B44" i="61"/>
  <c r="V43" i="61"/>
  <c r="T43" i="61"/>
  <c r="R43" i="61"/>
  <c r="S44" i="61" s="1"/>
  <c r="N43" i="61"/>
  <c r="L43" i="61"/>
  <c r="M43" i="61" s="1"/>
  <c r="H43" i="61"/>
  <c r="G43" i="61"/>
  <c r="F43" i="61"/>
  <c r="G44" i="61" s="1"/>
  <c r="B43" i="61"/>
  <c r="V42" i="61"/>
  <c r="T42" i="61"/>
  <c r="R42" i="61"/>
  <c r="N42" i="61"/>
  <c r="L42" i="61"/>
  <c r="H42" i="61"/>
  <c r="F42" i="61"/>
  <c r="G42" i="61" s="1"/>
  <c r="B42" i="61"/>
  <c r="V41" i="61"/>
  <c r="T41" i="61"/>
  <c r="R41" i="61"/>
  <c r="N41" i="61"/>
  <c r="L41" i="61"/>
  <c r="M42" i="61" s="1"/>
  <c r="H41" i="61"/>
  <c r="F41" i="61"/>
  <c r="E41" i="61"/>
  <c r="B41" i="61"/>
  <c r="V40" i="61"/>
  <c r="T40" i="61"/>
  <c r="R40" i="61"/>
  <c r="S40" i="61" s="1"/>
  <c r="N40" i="61"/>
  <c r="L40" i="61"/>
  <c r="M41" i="61" s="1"/>
  <c r="H40" i="61"/>
  <c r="F40" i="61"/>
  <c r="G40" i="61" s="1"/>
  <c r="B40" i="61"/>
  <c r="V39" i="61"/>
  <c r="T39" i="61"/>
  <c r="R39" i="61"/>
  <c r="S39" i="61" s="1"/>
  <c r="N39" i="61"/>
  <c r="L39" i="61"/>
  <c r="M40" i="61" s="1"/>
  <c r="H39" i="61"/>
  <c r="F39" i="61"/>
  <c r="G39" i="61" s="1"/>
  <c r="B39" i="61"/>
  <c r="V38" i="61"/>
  <c r="T38" i="61"/>
  <c r="R38" i="61"/>
  <c r="N38" i="61"/>
  <c r="L38" i="61"/>
  <c r="M38" i="61" s="1"/>
  <c r="H38" i="61"/>
  <c r="F38" i="61"/>
  <c r="B38" i="61"/>
  <c r="V37" i="61"/>
  <c r="T37" i="61"/>
  <c r="R37" i="61"/>
  <c r="S37" i="61" s="1"/>
  <c r="N37" i="61"/>
  <c r="L37" i="61"/>
  <c r="K37" i="61"/>
  <c r="H37" i="61"/>
  <c r="F37" i="61"/>
  <c r="G37" i="61" s="1"/>
  <c r="B37" i="61"/>
  <c r="V36" i="61"/>
  <c r="T36" i="61"/>
  <c r="R36" i="61"/>
  <c r="N36" i="61"/>
  <c r="L36" i="61"/>
  <c r="M36" i="61" s="1"/>
  <c r="H36" i="61"/>
  <c r="F36" i="61"/>
  <c r="B36" i="61"/>
  <c r="V35" i="61"/>
  <c r="T35" i="61"/>
  <c r="R35" i="61"/>
  <c r="S36" i="61" s="1"/>
  <c r="N35" i="61"/>
  <c r="L35" i="61"/>
  <c r="M35" i="61" s="1"/>
  <c r="H35" i="61"/>
  <c r="F35" i="61"/>
  <c r="G36" i="61" s="1"/>
  <c r="B35" i="61"/>
  <c r="V34" i="61"/>
  <c r="T34" i="61"/>
  <c r="R34" i="61"/>
  <c r="N34" i="61"/>
  <c r="L34" i="61"/>
  <c r="H34" i="61"/>
  <c r="F34" i="61"/>
  <c r="G34" i="61" s="1"/>
  <c r="B34" i="61"/>
  <c r="V33" i="61"/>
  <c r="T33" i="61"/>
  <c r="R33" i="61"/>
  <c r="Q33" i="61"/>
  <c r="N33" i="61"/>
  <c r="L33" i="61"/>
  <c r="M33" i="61" s="1"/>
  <c r="H33" i="61"/>
  <c r="F33" i="61"/>
  <c r="E33" i="61"/>
  <c r="B33" i="61"/>
  <c r="V32" i="61"/>
  <c r="T32" i="61"/>
  <c r="R32" i="61"/>
  <c r="S32" i="61" s="1"/>
  <c r="N32" i="61"/>
  <c r="L32" i="61"/>
  <c r="H32" i="61"/>
  <c r="F32" i="61"/>
  <c r="G32" i="61" s="1"/>
  <c r="B32" i="61"/>
  <c r="V31" i="61"/>
  <c r="T31" i="61"/>
  <c r="R31" i="61"/>
  <c r="S31" i="61" s="1"/>
  <c r="N31" i="61"/>
  <c r="L31" i="61"/>
  <c r="M32" i="61" s="1"/>
  <c r="H31" i="61"/>
  <c r="F31" i="61"/>
  <c r="G31" i="61" s="1"/>
  <c r="E31" i="61"/>
  <c r="B31" i="61"/>
  <c r="V30" i="61"/>
  <c r="T30" i="61"/>
  <c r="R30" i="61"/>
  <c r="N30" i="61"/>
  <c r="L30" i="61"/>
  <c r="M30" i="61" s="1"/>
  <c r="H30" i="61"/>
  <c r="F30" i="61"/>
  <c r="E30" i="61"/>
  <c r="B30" i="61"/>
  <c r="V29" i="61"/>
  <c r="T29" i="61"/>
  <c r="R29" i="61"/>
  <c r="S29" i="61" s="1"/>
  <c r="N29" i="61"/>
  <c r="L29" i="61"/>
  <c r="K29" i="61"/>
  <c r="H29" i="61"/>
  <c r="F29" i="61"/>
  <c r="G29" i="61" s="1"/>
  <c r="B29" i="61"/>
  <c r="V28" i="61"/>
  <c r="T28" i="61"/>
  <c r="R28" i="61"/>
  <c r="N28" i="61"/>
  <c r="L28" i="61"/>
  <c r="M28" i="61" s="1"/>
  <c r="H28" i="61"/>
  <c r="F28" i="61"/>
  <c r="B28" i="61"/>
  <c r="V27" i="61"/>
  <c r="T27" i="61"/>
  <c r="R27" i="61"/>
  <c r="S28" i="61" s="1"/>
  <c r="N27" i="61"/>
  <c r="L27" i="61"/>
  <c r="H27" i="61"/>
  <c r="F27" i="61"/>
  <c r="G28" i="61" s="1"/>
  <c r="B27" i="61"/>
  <c r="B26" i="61"/>
  <c r="C26" i="61" s="1"/>
  <c r="D26" i="61" s="1"/>
  <c r="E26" i="61" s="1"/>
  <c r="F26" i="61" s="1"/>
  <c r="G26" i="61" s="1"/>
  <c r="H26" i="61" s="1"/>
  <c r="I26" i="61" s="1"/>
  <c r="J26" i="61" s="1"/>
  <c r="K26" i="61" s="1"/>
  <c r="L26" i="61" s="1"/>
  <c r="M26" i="61" s="1"/>
  <c r="N26" i="61" s="1"/>
  <c r="O26" i="61" s="1"/>
  <c r="P26" i="61" s="1"/>
  <c r="Q26" i="61" s="1"/>
  <c r="R26" i="61" s="1"/>
  <c r="S26" i="61" s="1"/>
  <c r="T26" i="61" s="1"/>
  <c r="U26" i="61" s="1"/>
  <c r="V26" i="61" s="1"/>
  <c r="W26" i="61" s="1"/>
  <c r="L25" i="61"/>
  <c r="F25" i="61"/>
  <c r="P24" i="61"/>
  <c r="J24" i="61"/>
  <c r="D24" i="61"/>
  <c r="N20" i="61"/>
  <c r="R25" i="61" s="1"/>
  <c r="H20" i="61"/>
  <c r="B20" i="61"/>
  <c r="H17" i="61"/>
  <c r="H16" i="61"/>
  <c r="H15" i="61"/>
  <c r="F13" i="61"/>
  <c r="A11" i="61"/>
  <c r="W253" i="60"/>
  <c r="V253" i="60"/>
  <c r="W252" i="60"/>
  <c r="V252" i="60"/>
  <c r="W251" i="60"/>
  <c r="V251" i="60"/>
  <c r="W250" i="60"/>
  <c r="V250" i="60"/>
  <c r="W249" i="60"/>
  <c r="V249" i="60"/>
  <c r="W248" i="60"/>
  <c r="V248" i="60"/>
  <c r="W247" i="60"/>
  <c r="V247" i="60"/>
  <c r="W246" i="60"/>
  <c r="V246" i="60"/>
  <c r="W245" i="60"/>
  <c r="V245" i="60"/>
  <c r="W244" i="60"/>
  <c r="V244" i="60"/>
  <c r="W243" i="60"/>
  <c r="V243" i="60"/>
  <c r="W242" i="60"/>
  <c r="V242" i="60"/>
  <c r="W241" i="60"/>
  <c r="V241" i="60"/>
  <c r="W240" i="60"/>
  <c r="V240" i="60"/>
  <c r="W239" i="60"/>
  <c r="V239" i="60"/>
  <c r="W238" i="60"/>
  <c r="V238" i="60"/>
  <c r="W237" i="60"/>
  <c r="V237" i="60"/>
  <c r="W236" i="60"/>
  <c r="W235" i="60"/>
  <c r="W234" i="60"/>
  <c r="W233" i="60"/>
  <c r="W232" i="60"/>
  <c r="W231" i="60"/>
  <c r="W230" i="60"/>
  <c r="W229" i="60"/>
  <c r="W228" i="60"/>
  <c r="W227" i="60"/>
  <c r="W226" i="60"/>
  <c r="W225" i="60"/>
  <c r="W224" i="60"/>
  <c r="W223" i="60"/>
  <c r="W222" i="60"/>
  <c r="W221" i="60"/>
  <c r="W220" i="60"/>
  <c r="W219" i="60"/>
  <c r="W218" i="60"/>
  <c r="W217" i="60"/>
  <c r="W216" i="60"/>
  <c r="W215" i="60"/>
  <c r="W214" i="60"/>
  <c r="W213" i="60"/>
  <c r="W212" i="60"/>
  <c r="W211" i="60"/>
  <c r="W210" i="60"/>
  <c r="W209" i="60"/>
  <c r="W208" i="60"/>
  <c r="W207" i="60"/>
  <c r="W206" i="60"/>
  <c r="V206" i="60"/>
  <c r="W205" i="60"/>
  <c r="V205" i="60"/>
  <c r="W204" i="60"/>
  <c r="V204" i="60"/>
  <c r="W203" i="60"/>
  <c r="V203" i="60"/>
  <c r="W202" i="60"/>
  <c r="V202" i="60"/>
  <c r="W201" i="60"/>
  <c r="V201" i="60"/>
  <c r="W200" i="60"/>
  <c r="V200" i="60"/>
  <c r="W199" i="60"/>
  <c r="V199" i="60"/>
  <c r="W198" i="60"/>
  <c r="V198" i="60"/>
  <c r="W197" i="60"/>
  <c r="V197" i="60"/>
  <c r="W196" i="60"/>
  <c r="V196" i="60"/>
  <c r="W195" i="60"/>
  <c r="V195" i="60"/>
  <c r="V194" i="60"/>
  <c r="T194" i="60"/>
  <c r="N194" i="60"/>
  <c r="H194" i="60"/>
  <c r="B194" i="60"/>
  <c r="V193" i="60"/>
  <c r="T193" i="60"/>
  <c r="N193" i="60"/>
  <c r="H193" i="60"/>
  <c r="B193" i="60"/>
  <c r="V192" i="60"/>
  <c r="T192" i="60"/>
  <c r="N192" i="60"/>
  <c r="H192" i="60"/>
  <c r="B192" i="60"/>
  <c r="V191" i="60"/>
  <c r="T191" i="60"/>
  <c r="N191" i="60"/>
  <c r="H191" i="60"/>
  <c r="B191" i="60"/>
  <c r="V190" i="60"/>
  <c r="T190" i="60"/>
  <c r="N190" i="60"/>
  <c r="H190" i="60"/>
  <c r="B190" i="60"/>
  <c r="V189" i="60"/>
  <c r="T189" i="60"/>
  <c r="N189" i="60"/>
  <c r="H189" i="60"/>
  <c r="B189" i="60"/>
  <c r="V188" i="60"/>
  <c r="T188" i="60"/>
  <c r="N188" i="60"/>
  <c r="H188" i="60"/>
  <c r="B188" i="60"/>
  <c r="V187" i="60"/>
  <c r="T187" i="60"/>
  <c r="N187" i="60"/>
  <c r="H187" i="60"/>
  <c r="B187" i="60"/>
  <c r="V186" i="60"/>
  <c r="T186" i="60"/>
  <c r="N186" i="60"/>
  <c r="H186" i="60"/>
  <c r="B186" i="60"/>
  <c r="V185" i="60"/>
  <c r="T185" i="60"/>
  <c r="N185" i="60"/>
  <c r="H185" i="60"/>
  <c r="B185" i="60"/>
  <c r="V184" i="60"/>
  <c r="T184" i="60"/>
  <c r="N184" i="60"/>
  <c r="H184" i="60"/>
  <c r="B184" i="60"/>
  <c r="V183" i="60"/>
  <c r="T183" i="60"/>
  <c r="N183" i="60"/>
  <c r="H183" i="60"/>
  <c r="B183" i="60"/>
  <c r="V182" i="60"/>
  <c r="T182" i="60"/>
  <c r="N182" i="60"/>
  <c r="H182" i="60"/>
  <c r="B182" i="60"/>
  <c r="V181" i="60"/>
  <c r="T181" i="60"/>
  <c r="N181" i="60"/>
  <c r="H181" i="60"/>
  <c r="B181" i="60"/>
  <c r="V180" i="60"/>
  <c r="T180" i="60"/>
  <c r="N180" i="60"/>
  <c r="H180" i="60"/>
  <c r="B180" i="60"/>
  <c r="V179" i="60"/>
  <c r="T179" i="60"/>
  <c r="N179" i="60"/>
  <c r="H179" i="60"/>
  <c r="B179" i="60"/>
  <c r="V178" i="60"/>
  <c r="T178" i="60"/>
  <c r="N178" i="60"/>
  <c r="H178" i="60"/>
  <c r="B178" i="60"/>
  <c r="V177" i="60"/>
  <c r="T177" i="60"/>
  <c r="N177" i="60"/>
  <c r="H177" i="60"/>
  <c r="B177" i="60"/>
  <c r="V176" i="60"/>
  <c r="T176" i="60"/>
  <c r="N176" i="60"/>
  <c r="H176" i="60"/>
  <c r="B176" i="60"/>
  <c r="V175" i="60"/>
  <c r="T175" i="60"/>
  <c r="N175" i="60"/>
  <c r="H175" i="60"/>
  <c r="B175" i="60"/>
  <c r="V174" i="60"/>
  <c r="T174" i="60"/>
  <c r="N174" i="60"/>
  <c r="H174" i="60"/>
  <c r="B174" i="60"/>
  <c r="V173" i="60"/>
  <c r="T173" i="60"/>
  <c r="N173" i="60"/>
  <c r="H173" i="60"/>
  <c r="B173" i="60"/>
  <c r="V172" i="60"/>
  <c r="T172" i="60"/>
  <c r="N172" i="60"/>
  <c r="H172" i="60"/>
  <c r="B172" i="60"/>
  <c r="V171" i="60"/>
  <c r="T171" i="60"/>
  <c r="N171" i="60"/>
  <c r="H171" i="60"/>
  <c r="B171" i="60"/>
  <c r="V170" i="60"/>
  <c r="T170" i="60"/>
  <c r="N170" i="60"/>
  <c r="H170" i="60"/>
  <c r="B170" i="60"/>
  <c r="V169" i="60"/>
  <c r="T169" i="60"/>
  <c r="N169" i="60"/>
  <c r="H169" i="60"/>
  <c r="B169" i="60"/>
  <c r="V168" i="60"/>
  <c r="T168" i="60"/>
  <c r="N168" i="60"/>
  <c r="H168" i="60"/>
  <c r="B168" i="60"/>
  <c r="V167" i="60"/>
  <c r="T167" i="60"/>
  <c r="N167" i="60"/>
  <c r="H167" i="60"/>
  <c r="B167" i="60"/>
  <c r="V166" i="60"/>
  <c r="T166" i="60"/>
  <c r="N166" i="60"/>
  <c r="H166" i="60"/>
  <c r="B166" i="60"/>
  <c r="V165" i="60"/>
  <c r="T165" i="60"/>
  <c r="N165" i="60"/>
  <c r="H165" i="60"/>
  <c r="B165" i="60"/>
  <c r="V164" i="60"/>
  <c r="T164" i="60"/>
  <c r="N164" i="60"/>
  <c r="H164" i="60"/>
  <c r="B164" i="60"/>
  <c r="V163" i="60"/>
  <c r="T163" i="60"/>
  <c r="N163" i="60"/>
  <c r="H163" i="60"/>
  <c r="B163" i="60"/>
  <c r="V162" i="60"/>
  <c r="T162" i="60"/>
  <c r="N162" i="60"/>
  <c r="H162" i="60"/>
  <c r="B162" i="60"/>
  <c r="V161" i="60"/>
  <c r="T161" i="60"/>
  <c r="N161" i="60"/>
  <c r="H161" i="60"/>
  <c r="B161" i="60"/>
  <c r="V160" i="60"/>
  <c r="T160" i="60"/>
  <c r="N160" i="60"/>
  <c r="H160" i="60"/>
  <c r="B160" i="60"/>
  <c r="V159" i="60"/>
  <c r="T159" i="60"/>
  <c r="N159" i="60"/>
  <c r="H159" i="60"/>
  <c r="B159" i="60"/>
  <c r="V158" i="60"/>
  <c r="T158" i="60"/>
  <c r="N158" i="60"/>
  <c r="H158" i="60"/>
  <c r="B158" i="60"/>
  <c r="V157" i="60"/>
  <c r="T157" i="60"/>
  <c r="N157" i="60"/>
  <c r="H157" i="60"/>
  <c r="B157" i="60"/>
  <c r="V156" i="60"/>
  <c r="T156" i="60"/>
  <c r="N156" i="60"/>
  <c r="H156" i="60"/>
  <c r="B156" i="60"/>
  <c r="V155" i="60"/>
  <c r="T155" i="60"/>
  <c r="N155" i="60"/>
  <c r="H155" i="60"/>
  <c r="B155" i="60"/>
  <c r="V154" i="60"/>
  <c r="T154" i="60"/>
  <c r="N154" i="60"/>
  <c r="H154" i="60"/>
  <c r="B154" i="60"/>
  <c r="V153" i="60"/>
  <c r="T153" i="60"/>
  <c r="N153" i="60"/>
  <c r="H153" i="60"/>
  <c r="B153" i="60"/>
  <c r="V152" i="60"/>
  <c r="T152" i="60"/>
  <c r="N152" i="60"/>
  <c r="H152" i="60"/>
  <c r="B152" i="60"/>
  <c r="T150" i="60"/>
  <c r="N150" i="60"/>
  <c r="H150" i="60"/>
  <c r="B150" i="60"/>
  <c r="V149" i="60"/>
  <c r="T149" i="60"/>
  <c r="N149" i="60"/>
  <c r="H149" i="60"/>
  <c r="B149" i="60"/>
  <c r="V148" i="60"/>
  <c r="T148" i="60"/>
  <c r="N148" i="60"/>
  <c r="H148" i="60"/>
  <c r="B148" i="60"/>
  <c r="V147" i="60"/>
  <c r="T147" i="60"/>
  <c r="N147" i="60"/>
  <c r="H147" i="60"/>
  <c r="B147" i="60"/>
  <c r="V146" i="60"/>
  <c r="T146" i="60"/>
  <c r="N146" i="60"/>
  <c r="H146" i="60"/>
  <c r="B146" i="60"/>
  <c r="V145" i="60"/>
  <c r="T145" i="60"/>
  <c r="N145" i="60"/>
  <c r="H145" i="60"/>
  <c r="B145" i="60"/>
  <c r="V144" i="60"/>
  <c r="T144" i="60"/>
  <c r="N144" i="60"/>
  <c r="H144" i="60"/>
  <c r="B144" i="60"/>
  <c r="V143" i="60"/>
  <c r="T143" i="60"/>
  <c r="N143" i="60"/>
  <c r="H143" i="60"/>
  <c r="B143" i="60"/>
  <c r="V142" i="60"/>
  <c r="T142" i="60"/>
  <c r="N142" i="60"/>
  <c r="H142" i="60"/>
  <c r="B142" i="60"/>
  <c r="V141" i="60"/>
  <c r="T141" i="60"/>
  <c r="N141" i="60"/>
  <c r="H141" i="60"/>
  <c r="B141" i="60"/>
  <c r="V140" i="60"/>
  <c r="T140" i="60"/>
  <c r="N140" i="60"/>
  <c r="H140" i="60"/>
  <c r="B140" i="60"/>
  <c r="V139" i="60"/>
  <c r="T139" i="60"/>
  <c r="N139" i="60"/>
  <c r="H139" i="60"/>
  <c r="B139" i="60"/>
  <c r="V138" i="60"/>
  <c r="T138" i="60"/>
  <c r="N138" i="60"/>
  <c r="H138" i="60"/>
  <c r="B138" i="60"/>
  <c r="V137" i="60"/>
  <c r="T137" i="60"/>
  <c r="N137" i="60"/>
  <c r="H137" i="60"/>
  <c r="B137" i="60"/>
  <c r="V136" i="60"/>
  <c r="T136" i="60"/>
  <c r="N136" i="60"/>
  <c r="H136" i="60"/>
  <c r="B136" i="60"/>
  <c r="P135" i="60"/>
  <c r="V134" i="60"/>
  <c r="T134" i="60"/>
  <c r="N134" i="60"/>
  <c r="H134" i="60"/>
  <c r="B134" i="60"/>
  <c r="V133" i="60"/>
  <c r="T133" i="60"/>
  <c r="N133" i="60"/>
  <c r="H133" i="60"/>
  <c r="B133" i="60"/>
  <c r="V132" i="60"/>
  <c r="T132" i="60"/>
  <c r="N132" i="60"/>
  <c r="H132" i="60"/>
  <c r="B132" i="60"/>
  <c r="V131" i="60"/>
  <c r="T131" i="60"/>
  <c r="N131" i="60"/>
  <c r="H131" i="60"/>
  <c r="B131" i="60"/>
  <c r="V130" i="60"/>
  <c r="T130" i="60"/>
  <c r="N130" i="60"/>
  <c r="H130" i="60"/>
  <c r="B130" i="60"/>
  <c r="V129" i="60"/>
  <c r="T129" i="60"/>
  <c r="N129" i="60"/>
  <c r="H129" i="60"/>
  <c r="B129" i="60"/>
  <c r="V128" i="60"/>
  <c r="T128" i="60"/>
  <c r="N128" i="60"/>
  <c r="H128" i="60"/>
  <c r="B128" i="60"/>
  <c r="V127" i="60"/>
  <c r="T127" i="60"/>
  <c r="N127" i="60"/>
  <c r="H127" i="60"/>
  <c r="B127" i="60"/>
  <c r="V126" i="60"/>
  <c r="T126" i="60"/>
  <c r="N126" i="60"/>
  <c r="H126" i="60"/>
  <c r="B126" i="60"/>
  <c r="V125" i="60"/>
  <c r="T125" i="60"/>
  <c r="N125" i="60"/>
  <c r="H125" i="60"/>
  <c r="B125" i="60"/>
  <c r="V124" i="60"/>
  <c r="T124" i="60"/>
  <c r="N124" i="60"/>
  <c r="H124" i="60"/>
  <c r="B124" i="60"/>
  <c r="V123" i="60"/>
  <c r="T123" i="60"/>
  <c r="N123" i="60"/>
  <c r="H123" i="60"/>
  <c r="B123" i="60"/>
  <c r="V122" i="60"/>
  <c r="T122" i="60"/>
  <c r="N122" i="60"/>
  <c r="H122" i="60"/>
  <c r="B122" i="60"/>
  <c r="V121" i="60"/>
  <c r="T121" i="60"/>
  <c r="N121" i="60"/>
  <c r="H121" i="60"/>
  <c r="B121" i="60"/>
  <c r="V120" i="60"/>
  <c r="T120" i="60"/>
  <c r="N120" i="60"/>
  <c r="H120" i="60"/>
  <c r="B120" i="60"/>
  <c r="V119" i="60"/>
  <c r="T119" i="60"/>
  <c r="N119" i="60"/>
  <c r="H119" i="60"/>
  <c r="B119" i="60"/>
  <c r="V118" i="60"/>
  <c r="T118" i="60"/>
  <c r="N118" i="60"/>
  <c r="H118" i="60"/>
  <c r="B118" i="60"/>
  <c r="V117" i="60"/>
  <c r="T117" i="60"/>
  <c r="N117" i="60"/>
  <c r="H117" i="60"/>
  <c r="B117" i="60"/>
  <c r="V116" i="60"/>
  <c r="T116" i="60"/>
  <c r="N116" i="60"/>
  <c r="H116" i="60"/>
  <c r="B116" i="60"/>
  <c r="V115" i="60"/>
  <c r="T115" i="60"/>
  <c r="N115" i="60"/>
  <c r="H115" i="60"/>
  <c r="B115" i="60"/>
  <c r="V114" i="60"/>
  <c r="T114" i="60"/>
  <c r="N114" i="60"/>
  <c r="H114" i="60"/>
  <c r="B114" i="60"/>
  <c r="V113" i="60"/>
  <c r="T113" i="60"/>
  <c r="N113" i="60"/>
  <c r="H113" i="60"/>
  <c r="B113" i="60"/>
  <c r="V112" i="60"/>
  <c r="T112" i="60"/>
  <c r="N112" i="60"/>
  <c r="H112" i="60"/>
  <c r="B112" i="60"/>
  <c r="V111" i="60"/>
  <c r="T111" i="60"/>
  <c r="N111" i="60"/>
  <c r="H111" i="60"/>
  <c r="B111" i="60"/>
  <c r="V110" i="60"/>
  <c r="T110" i="60"/>
  <c r="N110" i="60"/>
  <c r="H110" i="60"/>
  <c r="B110" i="60"/>
  <c r="V109" i="60"/>
  <c r="T109" i="60"/>
  <c r="N109" i="60"/>
  <c r="H109" i="60"/>
  <c r="B109" i="60"/>
  <c r="V108" i="60"/>
  <c r="T108" i="60"/>
  <c r="N108" i="60"/>
  <c r="H108" i="60"/>
  <c r="B108" i="60"/>
  <c r="V107" i="60"/>
  <c r="T107" i="60"/>
  <c r="N107" i="60"/>
  <c r="H107" i="60"/>
  <c r="B107" i="60"/>
  <c r="V106" i="60"/>
  <c r="T106" i="60"/>
  <c r="N106" i="60"/>
  <c r="H106" i="60"/>
  <c r="B106" i="60"/>
  <c r="V105" i="60"/>
  <c r="T105" i="60"/>
  <c r="N105" i="60"/>
  <c r="H105" i="60"/>
  <c r="B105" i="60"/>
  <c r="V104" i="60"/>
  <c r="T104" i="60"/>
  <c r="N104" i="60"/>
  <c r="H104" i="60"/>
  <c r="B104" i="60"/>
  <c r="V103" i="60"/>
  <c r="T103" i="60"/>
  <c r="N103" i="60"/>
  <c r="H103" i="60"/>
  <c r="B103" i="60"/>
  <c r="V102" i="60"/>
  <c r="T102" i="60"/>
  <c r="N102" i="60"/>
  <c r="H102" i="60"/>
  <c r="B102" i="60"/>
  <c r="V101" i="60"/>
  <c r="T101" i="60"/>
  <c r="N101" i="60"/>
  <c r="H101" i="60"/>
  <c r="B101" i="60"/>
  <c r="V100" i="60"/>
  <c r="T100" i="60"/>
  <c r="N100" i="60"/>
  <c r="H100" i="60"/>
  <c r="B100" i="60"/>
  <c r="V99" i="60"/>
  <c r="T99" i="60"/>
  <c r="N99" i="60"/>
  <c r="H99" i="60"/>
  <c r="B99" i="60"/>
  <c r="V98" i="60"/>
  <c r="T98" i="60"/>
  <c r="N98" i="60"/>
  <c r="H98" i="60"/>
  <c r="B98" i="60"/>
  <c r="V97" i="60"/>
  <c r="T97" i="60"/>
  <c r="N97" i="60"/>
  <c r="H97" i="60"/>
  <c r="B97" i="60"/>
  <c r="V96" i="60"/>
  <c r="T96" i="60"/>
  <c r="N96" i="60"/>
  <c r="H96" i="60"/>
  <c r="B96" i="60"/>
  <c r="V95" i="60"/>
  <c r="T95" i="60"/>
  <c r="N95" i="60"/>
  <c r="H95" i="60"/>
  <c r="B95" i="60"/>
  <c r="V94" i="60"/>
  <c r="T94" i="60"/>
  <c r="N94" i="60"/>
  <c r="H94" i="60"/>
  <c r="B94" i="60"/>
  <c r="V93" i="60"/>
  <c r="T93" i="60"/>
  <c r="N93" i="60"/>
  <c r="H93" i="60"/>
  <c r="B93" i="60"/>
  <c r="V92" i="60"/>
  <c r="T92" i="60"/>
  <c r="N92" i="60"/>
  <c r="H92" i="60"/>
  <c r="B92" i="60"/>
  <c r="V91" i="60"/>
  <c r="T91" i="60"/>
  <c r="N91" i="60"/>
  <c r="H91" i="60"/>
  <c r="B91" i="60"/>
  <c r="V90" i="60"/>
  <c r="T90" i="60"/>
  <c r="N90" i="60"/>
  <c r="H90" i="60"/>
  <c r="B90" i="60"/>
  <c r="V89" i="60"/>
  <c r="T89" i="60"/>
  <c r="N89" i="60"/>
  <c r="H89" i="60"/>
  <c r="B89" i="60"/>
  <c r="V88" i="60"/>
  <c r="T88" i="60"/>
  <c r="N88" i="60"/>
  <c r="H88" i="60"/>
  <c r="B88" i="60"/>
  <c r="V87" i="60"/>
  <c r="T87" i="60"/>
  <c r="N87" i="60"/>
  <c r="H87" i="60"/>
  <c r="B87" i="60"/>
  <c r="V86" i="60"/>
  <c r="T86" i="60"/>
  <c r="N86" i="60"/>
  <c r="H86" i="60"/>
  <c r="B86" i="60"/>
  <c r="V85" i="60"/>
  <c r="T85" i="60"/>
  <c r="N85" i="60"/>
  <c r="H85" i="60"/>
  <c r="B85" i="60"/>
  <c r="V84" i="60"/>
  <c r="T84" i="60"/>
  <c r="N84" i="60"/>
  <c r="H84" i="60"/>
  <c r="B84" i="60"/>
  <c r="V83" i="60"/>
  <c r="T83" i="60"/>
  <c r="N83" i="60"/>
  <c r="H83" i="60"/>
  <c r="B83" i="60"/>
  <c r="V82" i="60"/>
  <c r="T82" i="60"/>
  <c r="N82" i="60"/>
  <c r="H82" i="60"/>
  <c r="B82" i="60"/>
  <c r="V81" i="60"/>
  <c r="T81" i="60"/>
  <c r="N81" i="60"/>
  <c r="H81" i="60"/>
  <c r="B81" i="60"/>
  <c r="V79" i="60"/>
  <c r="T79" i="60"/>
  <c r="N79" i="60"/>
  <c r="H79" i="60"/>
  <c r="B79" i="60"/>
  <c r="V78" i="60"/>
  <c r="T78" i="60"/>
  <c r="N78" i="60"/>
  <c r="H78" i="60"/>
  <c r="B78" i="60"/>
  <c r="V77" i="60"/>
  <c r="T77" i="60"/>
  <c r="R77" i="60"/>
  <c r="N77" i="60"/>
  <c r="H77" i="60"/>
  <c r="F77" i="60"/>
  <c r="B77" i="60"/>
  <c r="V76" i="60"/>
  <c r="T76" i="60"/>
  <c r="N76" i="60"/>
  <c r="L76" i="60"/>
  <c r="H76" i="60"/>
  <c r="B76" i="60"/>
  <c r="V75" i="60"/>
  <c r="T75" i="60"/>
  <c r="N75" i="60"/>
  <c r="H75" i="60"/>
  <c r="B75" i="60"/>
  <c r="V74" i="60"/>
  <c r="T74" i="60"/>
  <c r="R74" i="60"/>
  <c r="N74" i="60"/>
  <c r="H74" i="60"/>
  <c r="F74" i="60"/>
  <c r="G74" i="60" s="1"/>
  <c r="B74" i="60"/>
  <c r="V73" i="60"/>
  <c r="T73" i="60"/>
  <c r="R73" i="60"/>
  <c r="S73" i="60" s="1"/>
  <c r="N73" i="60"/>
  <c r="H73" i="60"/>
  <c r="F73" i="60"/>
  <c r="G73" i="60" s="1"/>
  <c r="B73" i="60"/>
  <c r="V72" i="60"/>
  <c r="T72" i="60"/>
  <c r="R72" i="60"/>
  <c r="N72" i="60"/>
  <c r="H72" i="60"/>
  <c r="F72" i="60"/>
  <c r="B72" i="60"/>
  <c r="V71" i="60"/>
  <c r="T71" i="60"/>
  <c r="N71" i="60"/>
  <c r="H71" i="60"/>
  <c r="B71" i="60"/>
  <c r="V70" i="60"/>
  <c r="T70" i="60"/>
  <c r="N70" i="60"/>
  <c r="H70" i="60"/>
  <c r="B70" i="60"/>
  <c r="V69" i="60"/>
  <c r="T69" i="60"/>
  <c r="R69" i="60"/>
  <c r="N69" i="60"/>
  <c r="H69" i="60"/>
  <c r="F69" i="60"/>
  <c r="B69" i="60"/>
  <c r="V68" i="60"/>
  <c r="T68" i="60"/>
  <c r="N68" i="60"/>
  <c r="H68" i="60"/>
  <c r="B68" i="60"/>
  <c r="V67" i="60"/>
  <c r="T67" i="60"/>
  <c r="S67" i="60"/>
  <c r="R67" i="60"/>
  <c r="N67" i="60"/>
  <c r="H67" i="60"/>
  <c r="F67" i="60"/>
  <c r="B67" i="60"/>
  <c r="V66" i="60"/>
  <c r="T66" i="60"/>
  <c r="R66" i="60"/>
  <c r="S66" i="60" s="1"/>
  <c r="N66" i="60"/>
  <c r="H66" i="60"/>
  <c r="F66" i="60"/>
  <c r="B66" i="60"/>
  <c r="V65" i="60"/>
  <c r="T65" i="60"/>
  <c r="S65" i="60"/>
  <c r="R65" i="60"/>
  <c r="N65" i="60"/>
  <c r="H65" i="60"/>
  <c r="G65" i="60"/>
  <c r="F65" i="60"/>
  <c r="B65" i="60"/>
  <c r="V64" i="60"/>
  <c r="T64" i="60"/>
  <c r="R64" i="60"/>
  <c r="S64" i="60" s="1"/>
  <c r="N64" i="60"/>
  <c r="H64" i="60"/>
  <c r="F64" i="60"/>
  <c r="G64" i="60" s="1"/>
  <c r="B64" i="60"/>
  <c r="V63" i="60"/>
  <c r="T63" i="60"/>
  <c r="R63" i="60"/>
  <c r="N63" i="60"/>
  <c r="H63" i="60"/>
  <c r="F63" i="60"/>
  <c r="B63" i="60"/>
  <c r="V62" i="60"/>
  <c r="T62" i="60"/>
  <c r="N62" i="60"/>
  <c r="H62" i="60"/>
  <c r="B62" i="60"/>
  <c r="V61" i="60"/>
  <c r="T61" i="60"/>
  <c r="R61" i="60"/>
  <c r="N61" i="60"/>
  <c r="H61" i="60"/>
  <c r="F61" i="60"/>
  <c r="B61" i="60"/>
  <c r="V60" i="60"/>
  <c r="T60" i="60"/>
  <c r="N60" i="60"/>
  <c r="H60" i="60"/>
  <c r="B60" i="60"/>
  <c r="V59" i="60"/>
  <c r="T59" i="60"/>
  <c r="R59" i="60"/>
  <c r="N59" i="60"/>
  <c r="H59" i="60"/>
  <c r="G59" i="60"/>
  <c r="F59" i="60"/>
  <c r="B59" i="60"/>
  <c r="V58" i="60"/>
  <c r="T58" i="60"/>
  <c r="R58" i="60"/>
  <c r="S59" i="60" s="1"/>
  <c r="N58" i="60"/>
  <c r="H58" i="60"/>
  <c r="F58" i="60"/>
  <c r="B58" i="60"/>
  <c r="V57" i="60"/>
  <c r="T57" i="60"/>
  <c r="R57" i="60"/>
  <c r="S57" i="60" s="1"/>
  <c r="N57" i="60"/>
  <c r="H57" i="60"/>
  <c r="F57" i="60"/>
  <c r="B57" i="60"/>
  <c r="V56" i="60"/>
  <c r="T56" i="60"/>
  <c r="R56" i="60"/>
  <c r="N56" i="60"/>
  <c r="H56" i="60"/>
  <c r="F56" i="60"/>
  <c r="G56" i="60" s="1"/>
  <c r="B56" i="60"/>
  <c r="V55" i="60"/>
  <c r="T55" i="60"/>
  <c r="R55" i="60"/>
  <c r="S55" i="60" s="1"/>
  <c r="N55" i="60"/>
  <c r="H55" i="60"/>
  <c r="F55" i="60"/>
  <c r="G55" i="60" s="1"/>
  <c r="E55" i="60"/>
  <c r="B55" i="60"/>
  <c r="V53" i="60"/>
  <c r="T53" i="60"/>
  <c r="S53" i="60"/>
  <c r="R53" i="60"/>
  <c r="R76" i="60" s="1"/>
  <c r="N53" i="60"/>
  <c r="L53" i="60"/>
  <c r="L61" i="60" s="1"/>
  <c r="H53" i="60"/>
  <c r="F53" i="60"/>
  <c r="F76" i="60" s="1"/>
  <c r="B53" i="60"/>
  <c r="V52" i="60"/>
  <c r="T52" i="60"/>
  <c r="R52" i="60"/>
  <c r="O52" i="60"/>
  <c r="N52" i="60"/>
  <c r="L52" i="60"/>
  <c r="H52" i="60"/>
  <c r="F52" i="60"/>
  <c r="G53" i="60" s="1"/>
  <c r="B52" i="60"/>
  <c r="V51" i="60"/>
  <c r="T51" i="60"/>
  <c r="R51" i="60"/>
  <c r="O51" i="60" s="1"/>
  <c r="N51" i="60"/>
  <c r="M51" i="60"/>
  <c r="L51" i="60"/>
  <c r="I51" i="60" s="1"/>
  <c r="K51" i="60"/>
  <c r="H51" i="60"/>
  <c r="F51" i="60"/>
  <c r="G51" i="60" s="1"/>
  <c r="B51" i="60"/>
  <c r="V50" i="60"/>
  <c r="T50" i="60"/>
  <c r="R50" i="60"/>
  <c r="S50" i="60" s="1"/>
  <c r="N50" i="60"/>
  <c r="L50" i="60"/>
  <c r="I50" i="60"/>
  <c r="H50" i="60"/>
  <c r="F50" i="60"/>
  <c r="G50" i="60" s="1"/>
  <c r="B50" i="60"/>
  <c r="V49" i="60"/>
  <c r="T49" i="60"/>
  <c r="R49" i="60"/>
  <c r="O49" i="60"/>
  <c r="N49" i="60"/>
  <c r="L49" i="60"/>
  <c r="H49" i="60"/>
  <c r="F49" i="60"/>
  <c r="C49" i="60"/>
  <c r="B49" i="60"/>
  <c r="V48" i="60"/>
  <c r="T48" i="60"/>
  <c r="R48" i="60"/>
  <c r="S49" i="60" s="1"/>
  <c r="O48" i="60"/>
  <c r="N48" i="60"/>
  <c r="M48" i="60"/>
  <c r="L48" i="60"/>
  <c r="I48" i="60" s="1"/>
  <c r="K48" i="60"/>
  <c r="H48" i="60"/>
  <c r="F48" i="60"/>
  <c r="C48" i="60" s="1"/>
  <c r="E48" i="60" s="1"/>
  <c r="B48" i="60"/>
  <c r="V47" i="60"/>
  <c r="T47" i="60"/>
  <c r="R47" i="60"/>
  <c r="N47" i="60"/>
  <c r="M47" i="60"/>
  <c r="L47" i="60"/>
  <c r="I47" i="60" s="1"/>
  <c r="K47" i="60" s="1"/>
  <c r="H47" i="60"/>
  <c r="G47" i="60"/>
  <c r="F47" i="60"/>
  <c r="C47" i="60" s="1"/>
  <c r="E47" i="60" s="1"/>
  <c r="B47" i="60"/>
  <c r="V46" i="60"/>
  <c r="T46" i="60"/>
  <c r="S46" i="60"/>
  <c r="R46" i="60"/>
  <c r="O46" i="60" s="1"/>
  <c r="N46" i="60"/>
  <c r="M46" i="60"/>
  <c r="L46" i="60"/>
  <c r="I46" i="60"/>
  <c r="K46" i="60" s="1"/>
  <c r="H46" i="60"/>
  <c r="F46" i="60"/>
  <c r="G46" i="60" s="1"/>
  <c r="B46" i="60"/>
  <c r="V45" i="60"/>
  <c r="T45" i="60"/>
  <c r="R45" i="60"/>
  <c r="O45" i="60"/>
  <c r="N45" i="60"/>
  <c r="M45" i="60"/>
  <c r="L45" i="60"/>
  <c r="I45" i="60"/>
  <c r="K45" i="60" s="1"/>
  <c r="H45" i="60"/>
  <c r="F45" i="60"/>
  <c r="C45" i="60"/>
  <c r="B45" i="60"/>
  <c r="V44" i="60"/>
  <c r="T44" i="60"/>
  <c r="R44" i="60"/>
  <c r="N44" i="60"/>
  <c r="M44" i="60"/>
  <c r="L44" i="60"/>
  <c r="I44" i="60" s="1"/>
  <c r="H44" i="60"/>
  <c r="F44" i="60"/>
  <c r="B44" i="60"/>
  <c r="V43" i="60"/>
  <c r="T43" i="60"/>
  <c r="R43" i="60"/>
  <c r="O43" i="60"/>
  <c r="N43" i="60"/>
  <c r="M43" i="60"/>
  <c r="L43" i="60"/>
  <c r="I43" i="60" s="1"/>
  <c r="K43" i="60" s="1"/>
  <c r="H43" i="60"/>
  <c r="F43" i="60"/>
  <c r="C43" i="60" s="1"/>
  <c r="E43" i="60"/>
  <c r="B43" i="60"/>
  <c r="V42" i="60"/>
  <c r="T42" i="60"/>
  <c r="R42" i="60"/>
  <c r="O42" i="60" s="1"/>
  <c r="Q42" i="60" s="1"/>
  <c r="N42" i="60"/>
  <c r="M42" i="60"/>
  <c r="L42" i="60"/>
  <c r="I42" i="60"/>
  <c r="H42" i="60"/>
  <c r="G42" i="60"/>
  <c r="F42" i="60"/>
  <c r="C42" i="60"/>
  <c r="B42" i="60"/>
  <c r="V41" i="60"/>
  <c r="T41" i="60"/>
  <c r="R41" i="60"/>
  <c r="N41" i="60"/>
  <c r="L41" i="60"/>
  <c r="I41" i="60"/>
  <c r="H41" i="60"/>
  <c r="F41" i="60"/>
  <c r="B41" i="60"/>
  <c r="V40" i="60"/>
  <c r="T40" i="60"/>
  <c r="R40" i="60"/>
  <c r="O40" i="60"/>
  <c r="N40" i="60"/>
  <c r="L40" i="60"/>
  <c r="I40" i="60" s="1"/>
  <c r="K40" i="60" s="1"/>
  <c r="H40" i="60"/>
  <c r="F40" i="60"/>
  <c r="C40" i="60"/>
  <c r="E40" i="60" s="1"/>
  <c r="B40" i="60"/>
  <c r="V39" i="60"/>
  <c r="T39" i="60"/>
  <c r="R39" i="60"/>
  <c r="O39" i="60" s="1"/>
  <c r="Q39" i="60" s="1"/>
  <c r="N39" i="60"/>
  <c r="M39" i="60"/>
  <c r="L39" i="60"/>
  <c r="I39" i="60" s="1"/>
  <c r="H39" i="60"/>
  <c r="F39" i="60"/>
  <c r="G39" i="60" s="1"/>
  <c r="C39" i="60"/>
  <c r="E39" i="60" s="1"/>
  <c r="B39" i="60"/>
  <c r="V38" i="60"/>
  <c r="T38" i="60"/>
  <c r="R38" i="60"/>
  <c r="S38" i="60" s="1"/>
  <c r="O38" i="60"/>
  <c r="Q38" i="60" s="1"/>
  <c r="N38" i="60"/>
  <c r="L38" i="60"/>
  <c r="I38" i="60"/>
  <c r="H38" i="60"/>
  <c r="F38" i="60"/>
  <c r="G38" i="60" s="1"/>
  <c r="C38" i="60"/>
  <c r="E38" i="60" s="1"/>
  <c r="B38" i="60"/>
  <c r="V37" i="60"/>
  <c r="T37" i="60"/>
  <c r="S37" i="60"/>
  <c r="R37" i="60"/>
  <c r="O37" i="60"/>
  <c r="N37" i="60"/>
  <c r="L37" i="60"/>
  <c r="M38" i="60" s="1"/>
  <c r="H37" i="60"/>
  <c r="F37" i="60"/>
  <c r="C37" i="60"/>
  <c r="E37" i="60" s="1"/>
  <c r="B37" i="60"/>
  <c r="V36" i="60"/>
  <c r="T36" i="60"/>
  <c r="R36" i="60"/>
  <c r="O36" i="60"/>
  <c r="N36" i="60"/>
  <c r="L36" i="60"/>
  <c r="H36" i="60"/>
  <c r="F36" i="60"/>
  <c r="C36" i="60"/>
  <c r="E36" i="60" s="1"/>
  <c r="B36" i="60"/>
  <c r="V35" i="60"/>
  <c r="T35" i="60"/>
  <c r="R35" i="60"/>
  <c r="S35" i="60" s="1"/>
  <c r="N35" i="60"/>
  <c r="M35" i="60"/>
  <c r="L35" i="60"/>
  <c r="I35" i="60" s="1"/>
  <c r="K35" i="60"/>
  <c r="H35" i="60"/>
  <c r="G35" i="60"/>
  <c r="F35" i="60"/>
  <c r="C35" i="60"/>
  <c r="E35" i="60" s="1"/>
  <c r="B35" i="60"/>
  <c r="V34" i="60"/>
  <c r="T34" i="60"/>
  <c r="S34" i="60"/>
  <c r="R34" i="60"/>
  <c r="O34" i="60"/>
  <c r="Q34" i="60" s="1"/>
  <c r="N34" i="60"/>
  <c r="L34" i="60"/>
  <c r="I34" i="60"/>
  <c r="K34" i="60" s="1"/>
  <c r="H34" i="60"/>
  <c r="F34" i="60"/>
  <c r="G34" i="60" s="1"/>
  <c r="B34" i="60"/>
  <c r="V33" i="60"/>
  <c r="T33" i="60"/>
  <c r="R33" i="60"/>
  <c r="O33" i="60"/>
  <c r="N33" i="60"/>
  <c r="L33" i="60"/>
  <c r="H33" i="60"/>
  <c r="F33" i="60"/>
  <c r="C33" i="60"/>
  <c r="B33" i="60"/>
  <c r="V32" i="60"/>
  <c r="T32" i="60"/>
  <c r="R32" i="60"/>
  <c r="S33" i="60" s="1"/>
  <c r="N32" i="60"/>
  <c r="M32" i="60"/>
  <c r="L32" i="60"/>
  <c r="I32" i="60" s="1"/>
  <c r="K32" i="60"/>
  <c r="H32" i="60"/>
  <c r="F32" i="60"/>
  <c r="C32" i="60" s="1"/>
  <c r="E32" i="60" s="1"/>
  <c r="B32" i="60"/>
  <c r="V31" i="60"/>
  <c r="T31" i="60"/>
  <c r="R31" i="60"/>
  <c r="N31" i="60"/>
  <c r="M31" i="60"/>
  <c r="L31" i="60"/>
  <c r="I31" i="60" s="1"/>
  <c r="K31" i="60" s="1"/>
  <c r="H31" i="60"/>
  <c r="G31" i="60"/>
  <c r="F31" i="60"/>
  <c r="C31" i="60" s="1"/>
  <c r="E31" i="60" s="1"/>
  <c r="B31" i="60"/>
  <c r="F30" i="60"/>
  <c r="C30" i="60"/>
  <c r="E30" i="60" s="1"/>
  <c r="B30" i="60"/>
  <c r="V29" i="60"/>
  <c r="T29" i="60"/>
  <c r="S29" i="60"/>
  <c r="R29" i="60"/>
  <c r="O29" i="60"/>
  <c r="Q29" i="60" s="1"/>
  <c r="N29" i="60"/>
  <c r="L29" i="60"/>
  <c r="I29" i="60" s="1"/>
  <c r="K29" i="60" s="1"/>
  <c r="H29" i="60"/>
  <c r="F29" i="60"/>
  <c r="C29" i="60" s="1"/>
  <c r="E29" i="60"/>
  <c r="B29" i="60"/>
  <c r="V28" i="60"/>
  <c r="T28" i="60"/>
  <c r="S28" i="60"/>
  <c r="R28" i="60"/>
  <c r="O28" i="60"/>
  <c r="Q28" i="60" s="1"/>
  <c r="N28" i="60"/>
  <c r="L28" i="60"/>
  <c r="M28" i="60" s="1"/>
  <c r="H28" i="60"/>
  <c r="F28" i="60"/>
  <c r="C28" i="60" s="1"/>
  <c r="E28" i="60"/>
  <c r="B28" i="60"/>
  <c r="V27" i="60"/>
  <c r="T27" i="60"/>
  <c r="R27" i="60"/>
  <c r="N27" i="60"/>
  <c r="L27" i="60"/>
  <c r="K27" i="60"/>
  <c r="H27" i="60"/>
  <c r="F27" i="60"/>
  <c r="G28" i="60" s="1"/>
  <c r="B27" i="60"/>
  <c r="C26" i="60"/>
  <c r="D26" i="60" s="1"/>
  <c r="E26" i="60" s="1"/>
  <c r="F26" i="60" s="1"/>
  <c r="G26" i="60" s="1"/>
  <c r="H26" i="60" s="1"/>
  <c r="I26" i="60" s="1"/>
  <c r="J26" i="60" s="1"/>
  <c r="K26" i="60" s="1"/>
  <c r="L26" i="60" s="1"/>
  <c r="M26" i="60" s="1"/>
  <c r="N26" i="60" s="1"/>
  <c r="O26" i="60" s="1"/>
  <c r="P26" i="60" s="1"/>
  <c r="Q26" i="60" s="1"/>
  <c r="R26" i="60" s="1"/>
  <c r="S26" i="60" s="1"/>
  <c r="T26" i="60" s="1"/>
  <c r="U26" i="60" s="1"/>
  <c r="V26" i="60" s="1"/>
  <c r="W26" i="60" s="1"/>
  <c r="B26" i="60"/>
  <c r="R25" i="60"/>
  <c r="L25" i="60"/>
  <c r="P24" i="60"/>
  <c r="J24" i="60"/>
  <c r="D24" i="60"/>
  <c r="N20" i="60"/>
  <c r="H20" i="60"/>
  <c r="B20" i="60"/>
  <c r="F25" i="60" s="1"/>
  <c r="H17" i="60"/>
  <c r="H16" i="60"/>
  <c r="H15" i="60"/>
  <c r="F13" i="60"/>
  <c r="A11" i="60"/>
  <c r="W252" i="59"/>
  <c r="V252" i="59"/>
  <c r="W251" i="59"/>
  <c r="V251" i="59"/>
  <c r="W250" i="59"/>
  <c r="V250" i="59"/>
  <c r="W249" i="59"/>
  <c r="V249" i="59"/>
  <c r="W248" i="59"/>
  <c r="V248" i="59"/>
  <c r="W247" i="59"/>
  <c r="V247" i="59"/>
  <c r="W246" i="59"/>
  <c r="V246" i="59"/>
  <c r="W245" i="59"/>
  <c r="V245" i="59"/>
  <c r="W244" i="59"/>
  <c r="V244" i="59"/>
  <c r="W243" i="59"/>
  <c r="V243" i="59"/>
  <c r="W242" i="59"/>
  <c r="V242" i="59"/>
  <c r="W241" i="59"/>
  <c r="V241" i="59"/>
  <c r="W240" i="59"/>
  <c r="V240" i="59"/>
  <c r="W239" i="59"/>
  <c r="V239" i="59"/>
  <c r="W238" i="59"/>
  <c r="V238" i="59"/>
  <c r="W237" i="59"/>
  <c r="V237" i="59"/>
  <c r="W236" i="59"/>
  <c r="V236" i="59"/>
  <c r="W235" i="59"/>
  <c r="W234" i="59"/>
  <c r="W233" i="59"/>
  <c r="W232" i="59"/>
  <c r="W231" i="59"/>
  <c r="W230" i="59"/>
  <c r="W229" i="59"/>
  <c r="W228" i="59"/>
  <c r="W227" i="59"/>
  <c r="W226" i="59"/>
  <c r="W225" i="59"/>
  <c r="W224" i="59"/>
  <c r="W223" i="59"/>
  <c r="W222" i="59"/>
  <c r="W221" i="59"/>
  <c r="W220" i="59"/>
  <c r="W219" i="59"/>
  <c r="W218" i="59"/>
  <c r="W217" i="59"/>
  <c r="W216" i="59"/>
  <c r="W215" i="59"/>
  <c r="W214" i="59"/>
  <c r="W213" i="59"/>
  <c r="W212" i="59"/>
  <c r="T211" i="59"/>
  <c r="N211" i="59"/>
  <c r="H211" i="59"/>
  <c r="B211" i="59"/>
  <c r="T210" i="59"/>
  <c r="N210" i="59"/>
  <c r="H210" i="59"/>
  <c r="B210" i="59"/>
  <c r="T209" i="59"/>
  <c r="N209" i="59"/>
  <c r="H209" i="59"/>
  <c r="B209" i="59"/>
  <c r="T208" i="59"/>
  <c r="N208" i="59"/>
  <c r="H208" i="59"/>
  <c r="B208" i="59"/>
  <c r="T207" i="59"/>
  <c r="N207" i="59"/>
  <c r="H207" i="59"/>
  <c r="B207" i="59"/>
  <c r="T206" i="59"/>
  <c r="N206" i="59"/>
  <c r="H206" i="59"/>
  <c r="B206" i="59"/>
  <c r="V205" i="59"/>
  <c r="T205" i="59"/>
  <c r="N205" i="59"/>
  <c r="H205" i="59"/>
  <c r="B205" i="59"/>
  <c r="V204" i="59"/>
  <c r="T204" i="59"/>
  <c r="N204" i="59"/>
  <c r="H204" i="59"/>
  <c r="B204" i="59"/>
  <c r="V203" i="59"/>
  <c r="T203" i="59"/>
  <c r="N203" i="59"/>
  <c r="H203" i="59"/>
  <c r="B203" i="59"/>
  <c r="V202" i="59"/>
  <c r="T202" i="59"/>
  <c r="N202" i="59"/>
  <c r="H202" i="59"/>
  <c r="B202" i="59"/>
  <c r="V201" i="59"/>
  <c r="T201" i="59"/>
  <c r="N201" i="59"/>
  <c r="H201" i="59"/>
  <c r="B201" i="59"/>
  <c r="V200" i="59"/>
  <c r="T200" i="59"/>
  <c r="N200" i="59"/>
  <c r="H200" i="59"/>
  <c r="B200" i="59"/>
  <c r="V199" i="59"/>
  <c r="T199" i="59"/>
  <c r="N199" i="59"/>
  <c r="H199" i="59"/>
  <c r="B199" i="59"/>
  <c r="V198" i="59"/>
  <c r="T198" i="59"/>
  <c r="N198" i="59"/>
  <c r="H198" i="59"/>
  <c r="B198" i="59"/>
  <c r="V197" i="59"/>
  <c r="T197" i="59"/>
  <c r="N197" i="59"/>
  <c r="H197" i="59"/>
  <c r="B197" i="59"/>
  <c r="V196" i="59"/>
  <c r="T196" i="59"/>
  <c r="N196" i="59"/>
  <c r="H196" i="59"/>
  <c r="B196" i="59"/>
  <c r="V195" i="59"/>
  <c r="T195" i="59"/>
  <c r="N195" i="59"/>
  <c r="H195" i="59"/>
  <c r="B195" i="59"/>
  <c r="V194" i="59"/>
  <c r="T194" i="59"/>
  <c r="N194" i="59"/>
  <c r="H194" i="59"/>
  <c r="B194" i="59"/>
  <c r="V193" i="59"/>
  <c r="T193" i="59"/>
  <c r="N193" i="59"/>
  <c r="H193" i="59"/>
  <c r="B193" i="59"/>
  <c r="V192" i="59"/>
  <c r="T192" i="59"/>
  <c r="N192" i="59"/>
  <c r="H192" i="59"/>
  <c r="B192" i="59"/>
  <c r="V191" i="59"/>
  <c r="T191" i="59"/>
  <c r="N191" i="59"/>
  <c r="H191" i="59"/>
  <c r="B191" i="59"/>
  <c r="V190" i="59"/>
  <c r="T190" i="59"/>
  <c r="N190" i="59"/>
  <c r="H190" i="59"/>
  <c r="B190" i="59"/>
  <c r="V189" i="59"/>
  <c r="T189" i="59"/>
  <c r="N189" i="59"/>
  <c r="H189" i="59"/>
  <c r="B189" i="59"/>
  <c r="V188" i="59"/>
  <c r="T188" i="59"/>
  <c r="N188" i="59"/>
  <c r="H188" i="59"/>
  <c r="B188" i="59"/>
  <c r="V187" i="59"/>
  <c r="T187" i="59"/>
  <c r="N187" i="59"/>
  <c r="H187" i="59"/>
  <c r="B187" i="59"/>
  <c r="V186" i="59"/>
  <c r="T186" i="59"/>
  <c r="N186" i="59"/>
  <c r="H186" i="59"/>
  <c r="B186" i="59"/>
  <c r="V185" i="59"/>
  <c r="T185" i="59"/>
  <c r="N185" i="59"/>
  <c r="H185" i="59"/>
  <c r="B185" i="59"/>
  <c r="V184" i="59"/>
  <c r="T184" i="59"/>
  <c r="N184" i="59"/>
  <c r="H184" i="59"/>
  <c r="B184" i="59"/>
  <c r="V183" i="59"/>
  <c r="T183" i="59"/>
  <c r="N183" i="59"/>
  <c r="H183" i="59"/>
  <c r="B183" i="59"/>
  <c r="V182" i="59"/>
  <c r="T182" i="59"/>
  <c r="N182" i="59"/>
  <c r="H182" i="59"/>
  <c r="B182" i="59"/>
  <c r="V181" i="59"/>
  <c r="T181" i="59"/>
  <c r="N181" i="59"/>
  <c r="H181" i="59"/>
  <c r="B181" i="59"/>
  <c r="V180" i="59"/>
  <c r="T180" i="59"/>
  <c r="N180" i="59"/>
  <c r="H180" i="59"/>
  <c r="B180" i="59"/>
  <c r="V179" i="59"/>
  <c r="T179" i="59"/>
  <c r="N179" i="59"/>
  <c r="H179" i="59"/>
  <c r="B179" i="59"/>
  <c r="V178" i="59"/>
  <c r="T178" i="59"/>
  <c r="N178" i="59"/>
  <c r="H178" i="59"/>
  <c r="B178" i="59"/>
  <c r="V177" i="59"/>
  <c r="T177" i="59"/>
  <c r="N177" i="59"/>
  <c r="H177" i="59"/>
  <c r="B177" i="59"/>
  <c r="V176" i="59"/>
  <c r="T176" i="59"/>
  <c r="N176" i="59"/>
  <c r="H176" i="59"/>
  <c r="B176" i="59"/>
  <c r="V175" i="59"/>
  <c r="T175" i="59"/>
  <c r="N175" i="59"/>
  <c r="H175" i="59"/>
  <c r="B175" i="59"/>
  <c r="V174" i="59"/>
  <c r="T174" i="59"/>
  <c r="N174" i="59"/>
  <c r="H174" i="59"/>
  <c r="B174" i="59"/>
  <c r="V173" i="59"/>
  <c r="T173" i="59"/>
  <c r="N173" i="59"/>
  <c r="H173" i="59"/>
  <c r="B173" i="59"/>
  <c r="V172" i="59"/>
  <c r="T172" i="59"/>
  <c r="N172" i="59"/>
  <c r="H172" i="59"/>
  <c r="B172" i="59"/>
  <c r="V171" i="59"/>
  <c r="T171" i="59"/>
  <c r="N171" i="59"/>
  <c r="H171" i="59"/>
  <c r="B171" i="59"/>
  <c r="V170" i="59"/>
  <c r="T170" i="59"/>
  <c r="N170" i="59"/>
  <c r="H170" i="59"/>
  <c r="B170" i="59"/>
  <c r="V169" i="59"/>
  <c r="T169" i="59"/>
  <c r="N169" i="59"/>
  <c r="H169" i="59"/>
  <c r="B169" i="59"/>
  <c r="V168" i="59"/>
  <c r="T168" i="59"/>
  <c r="N168" i="59"/>
  <c r="H168" i="59"/>
  <c r="B168" i="59"/>
  <c r="V167" i="59"/>
  <c r="T167" i="59"/>
  <c r="N167" i="59"/>
  <c r="H167" i="59"/>
  <c r="B167" i="59"/>
  <c r="V166" i="59"/>
  <c r="T166" i="59"/>
  <c r="N166" i="59"/>
  <c r="H166" i="59"/>
  <c r="B166" i="59"/>
  <c r="V165" i="59"/>
  <c r="T165" i="59"/>
  <c r="N165" i="59"/>
  <c r="H165" i="59"/>
  <c r="B165" i="59"/>
  <c r="V164" i="59"/>
  <c r="T164" i="59"/>
  <c r="N164" i="59"/>
  <c r="H164" i="59"/>
  <c r="B164" i="59"/>
  <c r="V163" i="59"/>
  <c r="T163" i="59"/>
  <c r="N163" i="59"/>
  <c r="H163" i="59"/>
  <c r="B163" i="59"/>
  <c r="V162" i="59"/>
  <c r="T162" i="59"/>
  <c r="N162" i="59"/>
  <c r="H162" i="59"/>
  <c r="B162" i="59"/>
  <c r="V161" i="59"/>
  <c r="T161" i="59"/>
  <c r="N161" i="59"/>
  <c r="H161" i="59"/>
  <c r="B161" i="59"/>
  <c r="V160" i="59"/>
  <c r="T160" i="59"/>
  <c r="N160" i="59"/>
  <c r="H160" i="59"/>
  <c r="B160" i="59"/>
  <c r="V159" i="59"/>
  <c r="T159" i="59"/>
  <c r="N159" i="59"/>
  <c r="H159" i="59"/>
  <c r="B159" i="59"/>
  <c r="V158" i="59"/>
  <c r="T158" i="59"/>
  <c r="N158" i="59"/>
  <c r="H158" i="59"/>
  <c r="B158" i="59"/>
  <c r="V157" i="59"/>
  <c r="T157" i="59"/>
  <c r="N157" i="59"/>
  <c r="H157" i="59"/>
  <c r="B157" i="59"/>
  <c r="V156" i="59"/>
  <c r="T156" i="59"/>
  <c r="N156" i="59"/>
  <c r="H156" i="59"/>
  <c r="B156" i="59"/>
  <c r="V155" i="59"/>
  <c r="T155" i="59"/>
  <c r="N155" i="59"/>
  <c r="H155" i="59"/>
  <c r="B155" i="59"/>
  <c r="V154" i="59"/>
  <c r="T154" i="59"/>
  <c r="N154" i="59"/>
  <c r="H154" i="59"/>
  <c r="B154" i="59"/>
  <c r="V153" i="59"/>
  <c r="T153" i="59"/>
  <c r="N153" i="59"/>
  <c r="H153" i="59"/>
  <c r="B153" i="59"/>
  <c r="V152" i="59"/>
  <c r="T152" i="59"/>
  <c r="N152" i="59"/>
  <c r="H152" i="59"/>
  <c r="B152" i="59"/>
  <c r="T150" i="59"/>
  <c r="N150" i="59"/>
  <c r="H150" i="59"/>
  <c r="B150" i="59"/>
  <c r="V149" i="59"/>
  <c r="T149" i="59"/>
  <c r="N149" i="59"/>
  <c r="H149" i="59"/>
  <c r="B149" i="59"/>
  <c r="V148" i="59"/>
  <c r="T148" i="59"/>
  <c r="N148" i="59"/>
  <c r="H148" i="59"/>
  <c r="B148" i="59"/>
  <c r="V147" i="59"/>
  <c r="T147" i="59"/>
  <c r="N147" i="59"/>
  <c r="H147" i="59"/>
  <c r="B147" i="59"/>
  <c r="V146" i="59"/>
  <c r="T146" i="59"/>
  <c r="N146" i="59"/>
  <c r="H146" i="59"/>
  <c r="B146" i="59"/>
  <c r="V145" i="59"/>
  <c r="T145" i="59"/>
  <c r="N145" i="59"/>
  <c r="H145" i="59"/>
  <c r="B145" i="59"/>
  <c r="V144" i="59"/>
  <c r="T144" i="59"/>
  <c r="N144" i="59"/>
  <c r="H144" i="59"/>
  <c r="B144" i="59"/>
  <c r="V143" i="59"/>
  <c r="T143" i="59"/>
  <c r="N143" i="59"/>
  <c r="H143" i="59"/>
  <c r="B143" i="59"/>
  <c r="V142" i="59"/>
  <c r="T142" i="59"/>
  <c r="N142" i="59"/>
  <c r="H142" i="59"/>
  <c r="B142" i="59"/>
  <c r="V141" i="59"/>
  <c r="T141" i="59"/>
  <c r="N141" i="59"/>
  <c r="H141" i="59"/>
  <c r="B141" i="59"/>
  <c r="V140" i="59"/>
  <c r="T140" i="59"/>
  <c r="N140" i="59"/>
  <c r="H140" i="59"/>
  <c r="B140" i="59"/>
  <c r="V139" i="59"/>
  <c r="T139" i="59"/>
  <c r="N139" i="59"/>
  <c r="H139" i="59"/>
  <c r="B139" i="59"/>
  <c r="V138" i="59"/>
  <c r="T138" i="59"/>
  <c r="N138" i="59"/>
  <c r="H138" i="59"/>
  <c r="B138" i="59"/>
  <c r="V137" i="59"/>
  <c r="T137" i="59"/>
  <c r="N137" i="59"/>
  <c r="H137" i="59"/>
  <c r="B137" i="59"/>
  <c r="V136" i="59"/>
  <c r="T136" i="59"/>
  <c r="N136" i="59"/>
  <c r="H136" i="59"/>
  <c r="B136" i="59"/>
  <c r="V135" i="59"/>
  <c r="T135" i="59"/>
  <c r="N135" i="59"/>
  <c r="H135" i="59"/>
  <c r="B135" i="59"/>
  <c r="V134" i="59"/>
  <c r="T134" i="59"/>
  <c r="N134" i="59"/>
  <c r="H134" i="59"/>
  <c r="B134" i="59"/>
  <c r="V133" i="59"/>
  <c r="T133" i="59"/>
  <c r="N133" i="59"/>
  <c r="H133" i="59"/>
  <c r="B133" i="59"/>
  <c r="V132" i="59"/>
  <c r="T132" i="59"/>
  <c r="N132" i="59"/>
  <c r="H132" i="59"/>
  <c r="B132" i="59"/>
  <c r="V131" i="59"/>
  <c r="T131" i="59"/>
  <c r="N131" i="59"/>
  <c r="H131" i="59"/>
  <c r="B131" i="59"/>
  <c r="V130" i="59"/>
  <c r="T130" i="59"/>
  <c r="N130" i="59"/>
  <c r="H130" i="59"/>
  <c r="B130" i="59"/>
  <c r="V129" i="59"/>
  <c r="T129" i="59"/>
  <c r="N129" i="59"/>
  <c r="H129" i="59"/>
  <c r="B129" i="59"/>
  <c r="V128" i="59"/>
  <c r="T128" i="59"/>
  <c r="N128" i="59"/>
  <c r="H128" i="59"/>
  <c r="B128" i="59"/>
  <c r="V127" i="59"/>
  <c r="T127" i="59"/>
  <c r="N127" i="59"/>
  <c r="H127" i="59"/>
  <c r="B127" i="59"/>
  <c r="V126" i="59"/>
  <c r="T126" i="59"/>
  <c r="N126" i="59"/>
  <c r="H126" i="59"/>
  <c r="B126" i="59"/>
  <c r="V125" i="59"/>
  <c r="T125" i="59"/>
  <c r="N125" i="59"/>
  <c r="H125" i="59"/>
  <c r="B125" i="59"/>
  <c r="V124" i="59"/>
  <c r="T124" i="59"/>
  <c r="N124" i="59"/>
  <c r="H124" i="59"/>
  <c r="B124" i="59"/>
  <c r="V123" i="59"/>
  <c r="T123" i="59"/>
  <c r="N123" i="59"/>
  <c r="H123" i="59"/>
  <c r="B123" i="59"/>
  <c r="V122" i="59"/>
  <c r="T122" i="59"/>
  <c r="N122" i="59"/>
  <c r="H122" i="59"/>
  <c r="B122" i="59"/>
  <c r="V121" i="59"/>
  <c r="T121" i="59"/>
  <c r="N121" i="59"/>
  <c r="H121" i="59"/>
  <c r="B121" i="59"/>
  <c r="V120" i="59"/>
  <c r="T120" i="59"/>
  <c r="N120" i="59"/>
  <c r="H120" i="59"/>
  <c r="B120" i="59"/>
  <c r="V119" i="59"/>
  <c r="T119" i="59"/>
  <c r="N119" i="59"/>
  <c r="L119" i="59"/>
  <c r="H119" i="59"/>
  <c r="B119" i="59"/>
  <c r="V118" i="59"/>
  <c r="T118" i="59"/>
  <c r="N118" i="59"/>
  <c r="H118" i="59"/>
  <c r="B118" i="59"/>
  <c r="V117" i="59"/>
  <c r="T117" i="59"/>
  <c r="N117" i="59"/>
  <c r="H117" i="59"/>
  <c r="B117" i="59"/>
  <c r="V116" i="59"/>
  <c r="T116" i="59"/>
  <c r="N116" i="59"/>
  <c r="H116" i="59"/>
  <c r="B116" i="59"/>
  <c r="V115" i="59"/>
  <c r="T115" i="59"/>
  <c r="N115" i="59"/>
  <c r="H115" i="59"/>
  <c r="B115" i="59"/>
  <c r="V114" i="59"/>
  <c r="T114" i="59"/>
  <c r="N114" i="59"/>
  <c r="H114" i="59"/>
  <c r="B114" i="59"/>
  <c r="V113" i="59"/>
  <c r="T113" i="59"/>
  <c r="N113" i="59"/>
  <c r="H113" i="59"/>
  <c r="B113" i="59"/>
  <c r="V112" i="59"/>
  <c r="T112" i="59"/>
  <c r="N112" i="59"/>
  <c r="L112" i="59"/>
  <c r="H112" i="59"/>
  <c r="B112" i="59"/>
  <c r="V111" i="59"/>
  <c r="T111" i="59"/>
  <c r="N111" i="59"/>
  <c r="H111" i="59"/>
  <c r="B111" i="59"/>
  <c r="V110" i="59"/>
  <c r="T110" i="59"/>
  <c r="N110" i="59"/>
  <c r="H110" i="59"/>
  <c r="B110" i="59"/>
  <c r="V109" i="59"/>
  <c r="T109" i="59"/>
  <c r="N109" i="59"/>
  <c r="L109" i="59"/>
  <c r="H109" i="59"/>
  <c r="B109" i="59"/>
  <c r="V108" i="59"/>
  <c r="T108" i="59"/>
  <c r="N108" i="59"/>
  <c r="H108" i="59"/>
  <c r="B108" i="59"/>
  <c r="V107" i="59"/>
  <c r="T107" i="59"/>
  <c r="N107" i="59"/>
  <c r="H107" i="59"/>
  <c r="B107" i="59"/>
  <c r="V106" i="59"/>
  <c r="T106" i="59"/>
  <c r="N106" i="59"/>
  <c r="H106" i="59"/>
  <c r="B106" i="59"/>
  <c r="V105" i="59"/>
  <c r="T105" i="59"/>
  <c r="N105" i="59"/>
  <c r="H105" i="59"/>
  <c r="B105" i="59"/>
  <c r="V104" i="59"/>
  <c r="T104" i="59"/>
  <c r="N104" i="59"/>
  <c r="H104" i="59"/>
  <c r="B104" i="59"/>
  <c r="V103" i="59"/>
  <c r="T103" i="59"/>
  <c r="N103" i="59"/>
  <c r="H103" i="59"/>
  <c r="B103" i="59"/>
  <c r="V102" i="59"/>
  <c r="T102" i="59"/>
  <c r="N102" i="59"/>
  <c r="H102" i="59"/>
  <c r="B102" i="59"/>
  <c r="V101" i="59"/>
  <c r="T101" i="59"/>
  <c r="N101" i="59"/>
  <c r="H101" i="59"/>
  <c r="B101" i="59"/>
  <c r="V100" i="59"/>
  <c r="T100" i="59"/>
  <c r="N100" i="59"/>
  <c r="H100" i="59"/>
  <c r="B100" i="59"/>
  <c r="V99" i="59"/>
  <c r="T99" i="59"/>
  <c r="N99" i="59"/>
  <c r="H99" i="59"/>
  <c r="B99" i="59"/>
  <c r="V98" i="59"/>
  <c r="T98" i="59"/>
  <c r="N98" i="59"/>
  <c r="H98" i="59"/>
  <c r="B98" i="59"/>
  <c r="V97" i="59"/>
  <c r="T97" i="59"/>
  <c r="N97" i="59"/>
  <c r="L97" i="59"/>
  <c r="H97" i="59"/>
  <c r="B97" i="59"/>
  <c r="V96" i="59"/>
  <c r="T96" i="59"/>
  <c r="N96" i="59"/>
  <c r="H96" i="59"/>
  <c r="B96" i="59"/>
  <c r="V95" i="59"/>
  <c r="T95" i="59"/>
  <c r="N95" i="59"/>
  <c r="L95" i="59"/>
  <c r="H95" i="59"/>
  <c r="B95" i="59"/>
  <c r="V94" i="59"/>
  <c r="T94" i="59"/>
  <c r="N94" i="59"/>
  <c r="H94" i="59"/>
  <c r="B94" i="59"/>
  <c r="V93" i="59"/>
  <c r="T93" i="59"/>
  <c r="N93" i="59"/>
  <c r="L93" i="59"/>
  <c r="H93" i="59"/>
  <c r="B93" i="59"/>
  <c r="V92" i="59"/>
  <c r="T92" i="59"/>
  <c r="N92" i="59"/>
  <c r="H92" i="59"/>
  <c r="B92" i="59"/>
  <c r="V91" i="59"/>
  <c r="T91" i="59"/>
  <c r="N91" i="59"/>
  <c r="H91" i="59"/>
  <c r="B91" i="59"/>
  <c r="V90" i="59"/>
  <c r="T90" i="59"/>
  <c r="N90" i="59"/>
  <c r="H90" i="59"/>
  <c r="B90" i="59"/>
  <c r="V89" i="59"/>
  <c r="T89" i="59"/>
  <c r="N89" i="59"/>
  <c r="H89" i="59"/>
  <c r="B89" i="59"/>
  <c r="V88" i="59"/>
  <c r="T88" i="59"/>
  <c r="N88" i="59"/>
  <c r="H88" i="59"/>
  <c r="B88" i="59"/>
  <c r="V87" i="59"/>
  <c r="T87" i="59"/>
  <c r="N87" i="59"/>
  <c r="H87" i="59"/>
  <c r="B87" i="59"/>
  <c r="V86" i="59"/>
  <c r="T86" i="59"/>
  <c r="N86" i="59"/>
  <c r="L86" i="59"/>
  <c r="H86" i="59"/>
  <c r="B86" i="59"/>
  <c r="V85" i="59"/>
  <c r="T85" i="59"/>
  <c r="N85" i="59"/>
  <c r="H85" i="59"/>
  <c r="B85" i="59"/>
  <c r="V84" i="59"/>
  <c r="T84" i="59"/>
  <c r="N84" i="59"/>
  <c r="H84" i="59"/>
  <c r="B84" i="59"/>
  <c r="V83" i="59"/>
  <c r="T83" i="59"/>
  <c r="N83" i="59"/>
  <c r="H83" i="59"/>
  <c r="B83" i="59"/>
  <c r="V81" i="59"/>
  <c r="T81" i="59"/>
  <c r="R81" i="59"/>
  <c r="R117" i="59" s="1"/>
  <c r="N81" i="59"/>
  <c r="L81" i="59"/>
  <c r="L116" i="59" s="1"/>
  <c r="H81" i="59"/>
  <c r="B81" i="59"/>
  <c r="V80" i="59"/>
  <c r="T80" i="59"/>
  <c r="N80" i="59"/>
  <c r="H80" i="59"/>
  <c r="B80" i="59"/>
  <c r="V79" i="59"/>
  <c r="T79" i="59"/>
  <c r="N79" i="59"/>
  <c r="H79" i="59"/>
  <c r="B79" i="59"/>
  <c r="V78" i="59"/>
  <c r="T78" i="59"/>
  <c r="N78" i="59"/>
  <c r="L78" i="59"/>
  <c r="H78" i="59"/>
  <c r="B78" i="59"/>
  <c r="V77" i="59"/>
  <c r="T77" i="59"/>
  <c r="N77" i="59"/>
  <c r="L77" i="59"/>
  <c r="H77" i="59"/>
  <c r="B77" i="59"/>
  <c r="V76" i="59"/>
  <c r="T76" i="59"/>
  <c r="N76" i="59"/>
  <c r="H76" i="59"/>
  <c r="B76" i="59"/>
  <c r="V75" i="59"/>
  <c r="T75" i="59"/>
  <c r="N75" i="59"/>
  <c r="L75" i="59"/>
  <c r="M75" i="59" s="1"/>
  <c r="H75" i="59"/>
  <c r="B75" i="59"/>
  <c r="V74" i="59"/>
  <c r="T74" i="59"/>
  <c r="N74" i="59"/>
  <c r="H74" i="59"/>
  <c r="B74" i="59"/>
  <c r="V73" i="59"/>
  <c r="T73" i="59"/>
  <c r="R73" i="59"/>
  <c r="N73" i="59"/>
  <c r="L73" i="59"/>
  <c r="H73" i="59"/>
  <c r="B73" i="59"/>
  <c r="V72" i="59"/>
  <c r="T72" i="59"/>
  <c r="N72" i="59"/>
  <c r="H72" i="59"/>
  <c r="B72" i="59"/>
  <c r="V71" i="59"/>
  <c r="T71" i="59"/>
  <c r="N71" i="59"/>
  <c r="H71" i="59"/>
  <c r="B71" i="59"/>
  <c r="V70" i="59"/>
  <c r="T70" i="59"/>
  <c r="N70" i="59"/>
  <c r="L70" i="59"/>
  <c r="H70" i="59"/>
  <c r="B70" i="59"/>
  <c r="V69" i="59"/>
  <c r="T69" i="59"/>
  <c r="N69" i="59"/>
  <c r="L69" i="59"/>
  <c r="H69" i="59"/>
  <c r="B69" i="59"/>
  <c r="V68" i="59"/>
  <c r="T68" i="59"/>
  <c r="N68" i="59"/>
  <c r="H68" i="59"/>
  <c r="B68" i="59"/>
  <c r="V67" i="59"/>
  <c r="T67" i="59"/>
  <c r="N67" i="59"/>
  <c r="L67" i="59"/>
  <c r="H67" i="59"/>
  <c r="B67" i="59"/>
  <c r="V66" i="59"/>
  <c r="T66" i="59"/>
  <c r="N66" i="59"/>
  <c r="L66" i="59"/>
  <c r="K66" i="59"/>
  <c r="H66" i="59"/>
  <c r="B66" i="59"/>
  <c r="V65" i="59"/>
  <c r="T65" i="59"/>
  <c r="R65" i="59"/>
  <c r="N65" i="59"/>
  <c r="L65" i="59"/>
  <c r="H65" i="59"/>
  <c r="F65" i="59"/>
  <c r="B65" i="59"/>
  <c r="V64" i="59"/>
  <c r="T64" i="59"/>
  <c r="N64" i="59"/>
  <c r="H64" i="59"/>
  <c r="B64" i="59"/>
  <c r="V63" i="59"/>
  <c r="T63" i="59"/>
  <c r="N63" i="59"/>
  <c r="H63" i="59"/>
  <c r="B63" i="59"/>
  <c r="V62" i="59"/>
  <c r="T62" i="59"/>
  <c r="N62" i="59"/>
  <c r="M62" i="59"/>
  <c r="L62" i="59"/>
  <c r="H62" i="59"/>
  <c r="B62" i="59"/>
  <c r="V61" i="59"/>
  <c r="T61" i="59"/>
  <c r="R61" i="59"/>
  <c r="N61" i="59"/>
  <c r="L61" i="59"/>
  <c r="M61" i="59" s="1"/>
  <c r="H61" i="59"/>
  <c r="B61" i="59"/>
  <c r="V60" i="59"/>
  <c r="T60" i="59"/>
  <c r="N60" i="59"/>
  <c r="M60" i="59"/>
  <c r="L60" i="59"/>
  <c r="K60" i="59"/>
  <c r="H60" i="59"/>
  <c r="B60" i="59"/>
  <c r="V59" i="59"/>
  <c r="T59" i="59"/>
  <c r="N59" i="59"/>
  <c r="L59" i="59"/>
  <c r="H59" i="59"/>
  <c r="B59" i="59"/>
  <c r="V58" i="59"/>
  <c r="T58" i="59"/>
  <c r="R58" i="59"/>
  <c r="N58" i="59"/>
  <c r="L58" i="59"/>
  <c r="K58" i="59"/>
  <c r="H58" i="59"/>
  <c r="F58" i="59"/>
  <c r="B58" i="59"/>
  <c r="V57" i="59"/>
  <c r="T57" i="59"/>
  <c r="R57" i="59"/>
  <c r="N57" i="59"/>
  <c r="L57" i="59"/>
  <c r="H57" i="59"/>
  <c r="B57" i="59"/>
  <c r="V56" i="59"/>
  <c r="T56" i="59"/>
  <c r="N56" i="59"/>
  <c r="H56" i="59"/>
  <c r="B56" i="59"/>
  <c r="V54" i="59"/>
  <c r="T54" i="59"/>
  <c r="R54" i="59"/>
  <c r="R74" i="59" s="1"/>
  <c r="N54" i="59"/>
  <c r="M54" i="59"/>
  <c r="L54" i="59"/>
  <c r="L79" i="59" s="1"/>
  <c r="H54" i="59"/>
  <c r="F54" i="59"/>
  <c r="B54" i="59"/>
  <c r="V53" i="59"/>
  <c r="T53" i="59"/>
  <c r="R53" i="59"/>
  <c r="Q53" i="59"/>
  <c r="N53" i="59"/>
  <c r="M53" i="59"/>
  <c r="L53" i="59"/>
  <c r="H53" i="59"/>
  <c r="G53" i="59"/>
  <c r="F53" i="59"/>
  <c r="B53" i="59"/>
  <c r="V52" i="59"/>
  <c r="T52" i="59"/>
  <c r="R52" i="59"/>
  <c r="S52" i="59" s="1"/>
  <c r="N52" i="59"/>
  <c r="L52" i="59"/>
  <c r="M52" i="59" s="1"/>
  <c r="H52" i="59"/>
  <c r="F52" i="59"/>
  <c r="G52" i="59" s="1"/>
  <c r="B52" i="59"/>
  <c r="V51" i="59"/>
  <c r="T51" i="59"/>
  <c r="R51" i="59"/>
  <c r="Q51" i="59"/>
  <c r="N51" i="59"/>
  <c r="M51" i="59"/>
  <c r="L51" i="59"/>
  <c r="K51" i="59"/>
  <c r="H51" i="59"/>
  <c r="F51" i="59"/>
  <c r="B51" i="59"/>
  <c r="V50" i="59"/>
  <c r="T50" i="59"/>
  <c r="S50" i="59"/>
  <c r="R50" i="59"/>
  <c r="S51" i="59" s="1"/>
  <c r="N50" i="59"/>
  <c r="L50" i="59"/>
  <c r="M50" i="59" s="1"/>
  <c r="H50" i="59"/>
  <c r="F50" i="59"/>
  <c r="G51" i="59" s="1"/>
  <c r="B50" i="59"/>
  <c r="V49" i="59"/>
  <c r="T49" i="59"/>
  <c r="S49" i="59"/>
  <c r="R49" i="59"/>
  <c r="N49" i="59"/>
  <c r="L49" i="59"/>
  <c r="K49" i="59"/>
  <c r="H49" i="59"/>
  <c r="F49" i="59"/>
  <c r="G50" i="59" s="1"/>
  <c r="B49" i="59"/>
  <c r="V48" i="59"/>
  <c r="T48" i="59"/>
  <c r="R48" i="59"/>
  <c r="S48" i="59" s="1"/>
  <c r="Q48" i="59"/>
  <c r="N48" i="59"/>
  <c r="L48" i="59"/>
  <c r="M49" i="59" s="1"/>
  <c r="H48" i="59"/>
  <c r="F48" i="59"/>
  <c r="G48" i="59" s="1"/>
  <c r="B48" i="59"/>
  <c r="V47" i="59"/>
  <c r="T47" i="59"/>
  <c r="R47" i="59"/>
  <c r="Q47" i="59"/>
  <c r="N47" i="59"/>
  <c r="L47" i="59"/>
  <c r="K47" i="59"/>
  <c r="H47" i="59"/>
  <c r="G47" i="59"/>
  <c r="F47" i="59"/>
  <c r="B47" i="59"/>
  <c r="V46" i="59"/>
  <c r="T46" i="59"/>
  <c r="R46" i="59"/>
  <c r="S46" i="59" s="1"/>
  <c r="N46" i="59"/>
  <c r="M46" i="59"/>
  <c r="L46" i="59"/>
  <c r="M47" i="59" s="1"/>
  <c r="H46" i="59"/>
  <c r="F46" i="59"/>
  <c r="G46" i="59" s="1"/>
  <c r="B46" i="59"/>
  <c r="V45" i="59"/>
  <c r="T45" i="59"/>
  <c r="S45" i="59"/>
  <c r="R45" i="59"/>
  <c r="Q45" i="59"/>
  <c r="N45" i="59"/>
  <c r="L45" i="59"/>
  <c r="H45" i="59"/>
  <c r="F45" i="59"/>
  <c r="B45" i="59"/>
  <c r="V44" i="59"/>
  <c r="T44" i="59"/>
  <c r="R44" i="59"/>
  <c r="N44" i="59"/>
  <c r="L44" i="59"/>
  <c r="H44" i="59"/>
  <c r="F44" i="59"/>
  <c r="G44" i="59" s="1"/>
  <c r="B44" i="59"/>
  <c r="V43" i="59"/>
  <c r="T43" i="59"/>
  <c r="R43" i="59"/>
  <c r="Q43" i="59"/>
  <c r="N43" i="59"/>
  <c r="M43" i="59"/>
  <c r="L43" i="59"/>
  <c r="K43" i="59"/>
  <c r="H43" i="59"/>
  <c r="F43" i="59"/>
  <c r="B43" i="59"/>
  <c r="V42" i="59"/>
  <c r="T42" i="59"/>
  <c r="S42" i="59"/>
  <c r="R42" i="59"/>
  <c r="S43" i="59" s="1"/>
  <c r="N42" i="59"/>
  <c r="L42" i="59"/>
  <c r="H42" i="59"/>
  <c r="F42" i="59"/>
  <c r="G43" i="59" s="1"/>
  <c r="B42" i="59"/>
  <c r="V41" i="59"/>
  <c r="T41" i="59"/>
  <c r="R41" i="59"/>
  <c r="N41" i="59"/>
  <c r="L41" i="59"/>
  <c r="K41" i="59"/>
  <c r="H41" i="59"/>
  <c r="F41" i="59"/>
  <c r="B41" i="59"/>
  <c r="V40" i="59"/>
  <c r="T40" i="59"/>
  <c r="R40" i="59"/>
  <c r="S40" i="59" s="1"/>
  <c r="N40" i="59"/>
  <c r="L40" i="59"/>
  <c r="M41" i="59" s="1"/>
  <c r="H40" i="59"/>
  <c r="F40" i="59"/>
  <c r="G40" i="59" s="1"/>
  <c r="B40" i="59"/>
  <c r="V39" i="59"/>
  <c r="T39" i="59"/>
  <c r="R39" i="59"/>
  <c r="Q39" i="59"/>
  <c r="N39" i="59"/>
  <c r="L39" i="59"/>
  <c r="K39" i="59"/>
  <c r="H39" i="59"/>
  <c r="G39" i="59"/>
  <c r="F39" i="59"/>
  <c r="B39" i="59"/>
  <c r="V38" i="59"/>
  <c r="T38" i="59"/>
  <c r="R38" i="59"/>
  <c r="S38" i="59" s="1"/>
  <c r="N38" i="59"/>
  <c r="M38" i="59"/>
  <c r="L38" i="59"/>
  <c r="M39" i="59" s="1"/>
  <c r="H38" i="59"/>
  <c r="F38" i="59"/>
  <c r="G38" i="59" s="1"/>
  <c r="B38" i="59"/>
  <c r="V37" i="59"/>
  <c r="T37" i="59"/>
  <c r="R37" i="59"/>
  <c r="Q37" i="59"/>
  <c r="N37" i="59"/>
  <c r="M37" i="59"/>
  <c r="L37" i="59"/>
  <c r="K37" i="59" s="1"/>
  <c r="H37" i="59"/>
  <c r="G37" i="59"/>
  <c r="F37" i="59"/>
  <c r="B37" i="59"/>
  <c r="V36" i="59"/>
  <c r="T36" i="59"/>
  <c r="R36" i="59"/>
  <c r="S37" i="59" s="1"/>
  <c r="N36" i="59"/>
  <c r="L36" i="59"/>
  <c r="M36" i="59" s="1"/>
  <c r="H36" i="59"/>
  <c r="F36" i="59"/>
  <c r="G36" i="59" s="1"/>
  <c r="B36" i="59"/>
  <c r="V35" i="59"/>
  <c r="T35" i="59"/>
  <c r="R35" i="59"/>
  <c r="Q35" i="59"/>
  <c r="N35" i="59"/>
  <c r="L35" i="59"/>
  <c r="K35" i="59"/>
  <c r="H35" i="59"/>
  <c r="F35" i="59"/>
  <c r="B35" i="59"/>
  <c r="V34" i="59"/>
  <c r="T34" i="59"/>
  <c r="S34" i="59"/>
  <c r="R34" i="59"/>
  <c r="S35" i="59" s="1"/>
  <c r="N34" i="59"/>
  <c r="L34" i="59"/>
  <c r="M35" i="59" s="1"/>
  <c r="H34" i="59"/>
  <c r="F34" i="59"/>
  <c r="G35" i="59" s="1"/>
  <c r="B34" i="59"/>
  <c r="V33" i="59"/>
  <c r="T33" i="59"/>
  <c r="S33" i="59"/>
  <c r="R33" i="59"/>
  <c r="N33" i="59"/>
  <c r="L33" i="59"/>
  <c r="K33" i="59"/>
  <c r="H33" i="59"/>
  <c r="F33" i="59"/>
  <c r="G34" i="59" s="1"/>
  <c r="B33" i="59"/>
  <c r="V32" i="59"/>
  <c r="T32" i="59"/>
  <c r="R32" i="59"/>
  <c r="S32" i="59" s="1"/>
  <c r="Q32" i="59"/>
  <c r="N32" i="59"/>
  <c r="L32" i="59"/>
  <c r="M33" i="59" s="1"/>
  <c r="H32" i="59"/>
  <c r="F32" i="59"/>
  <c r="G32" i="59" s="1"/>
  <c r="B32" i="59"/>
  <c r="V31" i="59"/>
  <c r="T31" i="59"/>
  <c r="R31" i="59"/>
  <c r="Q31" i="59"/>
  <c r="N31" i="59"/>
  <c r="L31" i="59"/>
  <c r="K31" i="59"/>
  <c r="H31" i="59"/>
  <c r="G31" i="59"/>
  <c r="F31" i="59"/>
  <c r="B31" i="59"/>
  <c r="V30" i="59"/>
  <c r="T30" i="59"/>
  <c r="R30" i="59"/>
  <c r="S30" i="59" s="1"/>
  <c r="N30" i="59"/>
  <c r="M30" i="59"/>
  <c r="L30" i="59"/>
  <c r="M31" i="59" s="1"/>
  <c r="H30" i="59"/>
  <c r="F30" i="59"/>
  <c r="G30" i="59" s="1"/>
  <c r="B30" i="59"/>
  <c r="V29" i="59"/>
  <c r="T29" i="59"/>
  <c r="S29" i="59"/>
  <c r="R29" i="59"/>
  <c r="Q29" i="59"/>
  <c r="N29" i="59"/>
  <c r="L29" i="59"/>
  <c r="K29" i="59" s="1"/>
  <c r="H29" i="59"/>
  <c r="F29" i="59"/>
  <c r="B29" i="59"/>
  <c r="V28" i="59"/>
  <c r="T28" i="59"/>
  <c r="R28" i="59"/>
  <c r="N28" i="59"/>
  <c r="L28" i="59"/>
  <c r="H28" i="59"/>
  <c r="F28" i="59"/>
  <c r="G28" i="59" s="1"/>
  <c r="B28" i="59"/>
  <c r="V27" i="59"/>
  <c r="T27" i="59"/>
  <c r="R27" i="59"/>
  <c r="N27" i="59"/>
  <c r="L27" i="59"/>
  <c r="K27" i="59"/>
  <c r="H27" i="59"/>
  <c r="F27" i="59"/>
  <c r="B27" i="59"/>
  <c r="T26" i="59"/>
  <c r="U26" i="59" s="1"/>
  <c r="V26" i="59" s="1"/>
  <c r="W26" i="59" s="1"/>
  <c r="D26" i="59"/>
  <c r="E26" i="59" s="1"/>
  <c r="F26" i="59" s="1"/>
  <c r="G26" i="59" s="1"/>
  <c r="H26" i="59" s="1"/>
  <c r="I26" i="59" s="1"/>
  <c r="J26" i="59" s="1"/>
  <c r="K26" i="59" s="1"/>
  <c r="L26" i="59" s="1"/>
  <c r="M26" i="59" s="1"/>
  <c r="N26" i="59" s="1"/>
  <c r="O26" i="59" s="1"/>
  <c r="P26" i="59" s="1"/>
  <c r="Q26" i="59" s="1"/>
  <c r="R26" i="59" s="1"/>
  <c r="S26" i="59" s="1"/>
  <c r="B26" i="59"/>
  <c r="C26" i="59" s="1"/>
  <c r="R25" i="59"/>
  <c r="P24" i="59"/>
  <c r="J24" i="59"/>
  <c r="D24" i="59"/>
  <c r="N20" i="59"/>
  <c r="H20" i="59"/>
  <c r="L25" i="59" s="1"/>
  <c r="B20" i="59"/>
  <c r="F25" i="59" s="1"/>
  <c r="H17" i="59"/>
  <c r="H16" i="59"/>
  <c r="H15" i="59"/>
  <c r="E53" i="59" s="1"/>
  <c r="F13" i="59"/>
  <c r="A11" i="59"/>
  <c r="P65" i="40"/>
  <c r="O65" i="40"/>
  <c r="K65" i="40"/>
  <c r="J65" i="40"/>
  <c r="F65" i="40"/>
  <c r="E65" i="40"/>
  <c r="P64" i="40"/>
  <c r="O64" i="40"/>
  <c r="K64" i="40"/>
  <c r="J64" i="40"/>
  <c r="F64" i="40"/>
  <c r="E64" i="40"/>
  <c r="P63" i="40"/>
  <c r="O63" i="40"/>
  <c r="K63" i="40"/>
  <c r="J63" i="40"/>
  <c r="F63" i="40"/>
  <c r="E63" i="40"/>
  <c r="P62" i="40"/>
  <c r="O62" i="40"/>
  <c r="K62" i="40"/>
  <c r="J62" i="40"/>
  <c r="F62" i="40"/>
  <c r="E62" i="40"/>
  <c r="P61" i="40"/>
  <c r="O61" i="40"/>
  <c r="K61" i="40"/>
  <c r="J61" i="40"/>
  <c r="F61" i="40"/>
  <c r="E61" i="40"/>
  <c r="P60" i="40"/>
  <c r="O60" i="40"/>
  <c r="K60" i="40"/>
  <c r="J60" i="40"/>
  <c r="F60" i="40"/>
  <c r="E60" i="40"/>
  <c r="P59" i="40"/>
  <c r="O59" i="40"/>
  <c r="K59" i="40"/>
  <c r="J59" i="40"/>
  <c r="F59" i="40"/>
  <c r="E59" i="40"/>
  <c r="P58" i="40"/>
  <c r="O58" i="40"/>
  <c r="K58" i="40"/>
  <c r="J58" i="40"/>
  <c r="F58" i="40"/>
  <c r="E58" i="40"/>
  <c r="P57" i="40"/>
  <c r="O57" i="40"/>
  <c r="K57" i="40"/>
  <c r="J57" i="40"/>
  <c r="F57" i="40"/>
  <c r="E57" i="40"/>
  <c r="P56" i="40"/>
  <c r="O56" i="40"/>
  <c r="K56" i="40"/>
  <c r="J56" i="40"/>
  <c r="F56" i="40"/>
  <c r="E56" i="40"/>
  <c r="P55" i="40"/>
  <c r="O55" i="40"/>
  <c r="K55" i="40"/>
  <c r="J55" i="40"/>
  <c r="F55" i="40"/>
  <c r="E55" i="40"/>
  <c r="P54" i="40"/>
  <c r="O54" i="40"/>
  <c r="K54" i="40"/>
  <c r="J54" i="40"/>
  <c r="F54" i="40"/>
  <c r="E54" i="40"/>
  <c r="P53" i="40"/>
  <c r="O53" i="40"/>
  <c r="K53" i="40"/>
  <c r="J53" i="40"/>
  <c r="F53" i="40"/>
  <c r="E53" i="40"/>
  <c r="P52" i="40"/>
  <c r="O52" i="40"/>
  <c r="K52" i="40"/>
  <c r="J52" i="40"/>
  <c r="F52" i="40"/>
  <c r="E52" i="40"/>
  <c r="P51" i="40"/>
  <c r="O51" i="40"/>
  <c r="K51" i="40"/>
  <c r="J51" i="40"/>
  <c r="F51" i="40"/>
  <c r="E51" i="40"/>
  <c r="P50" i="40"/>
  <c r="O50" i="40"/>
  <c r="K50" i="40"/>
  <c r="J50" i="40"/>
  <c r="F50" i="40"/>
  <c r="E50" i="40"/>
  <c r="P49" i="40"/>
  <c r="O49" i="40"/>
  <c r="K49" i="40"/>
  <c r="J49" i="40"/>
  <c r="F49" i="40"/>
  <c r="E49" i="40"/>
  <c r="P48" i="40"/>
  <c r="O48" i="40"/>
  <c r="K48" i="40"/>
  <c r="J48" i="40"/>
  <c r="F48" i="40"/>
  <c r="E48" i="40"/>
  <c r="P47" i="40"/>
  <c r="O47" i="40"/>
  <c r="K47" i="40"/>
  <c r="J47" i="40"/>
  <c r="F47" i="40"/>
  <c r="E47" i="40"/>
  <c r="P46" i="40"/>
  <c r="O46" i="40"/>
  <c r="K46" i="40"/>
  <c r="J46" i="40"/>
  <c r="F46" i="40"/>
  <c r="E46" i="40"/>
  <c r="P45" i="40"/>
  <c r="O45" i="40"/>
  <c r="K45" i="40"/>
  <c r="J45" i="40"/>
  <c r="F45" i="40"/>
  <c r="E45" i="40"/>
  <c r="P44" i="40"/>
  <c r="O44" i="40"/>
  <c r="K44" i="40"/>
  <c r="J44" i="40"/>
  <c r="F44" i="40"/>
  <c r="E44" i="40"/>
  <c r="P43" i="40"/>
  <c r="O43" i="40"/>
  <c r="K43" i="40"/>
  <c r="J43" i="40"/>
  <c r="F43" i="40"/>
  <c r="E43" i="40"/>
  <c r="P42" i="40"/>
  <c r="O42" i="40"/>
  <c r="K42" i="40"/>
  <c r="J42" i="40"/>
  <c r="F42" i="40"/>
  <c r="E42" i="40"/>
  <c r="P41" i="40"/>
  <c r="O41" i="40"/>
  <c r="K41" i="40"/>
  <c r="J41" i="40"/>
  <c r="F41" i="40"/>
  <c r="E41" i="40"/>
  <c r="P40" i="40"/>
  <c r="O40" i="40"/>
  <c r="K40" i="40"/>
  <c r="J40" i="40"/>
  <c r="F40" i="40"/>
  <c r="E40" i="40"/>
  <c r="P39" i="40"/>
  <c r="O39" i="40"/>
  <c r="K39" i="40"/>
  <c r="J39" i="40"/>
  <c r="F39" i="40"/>
  <c r="E39" i="40"/>
  <c r="P38" i="40"/>
  <c r="O38" i="40"/>
  <c r="K38" i="40"/>
  <c r="J38" i="40"/>
  <c r="F38" i="40"/>
  <c r="E38" i="40"/>
  <c r="P37" i="40"/>
  <c r="O37" i="40"/>
  <c r="K37" i="40"/>
  <c r="J37" i="40"/>
  <c r="F37" i="40"/>
  <c r="E37" i="40"/>
  <c r="P36" i="40"/>
  <c r="O36" i="40"/>
  <c r="K36" i="40"/>
  <c r="J36" i="40"/>
  <c r="F36" i="40"/>
  <c r="E36" i="40"/>
  <c r="P35" i="40"/>
  <c r="O35" i="40"/>
  <c r="K35" i="40"/>
  <c r="J35" i="40"/>
  <c r="F35" i="40"/>
  <c r="E35" i="40"/>
  <c r="P34" i="40"/>
  <c r="O34" i="40"/>
  <c r="K34" i="40"/>
  <c r="J34" i="40"/>
  <c r="F34" i="40"/>
  <c r="E34" i="40"/>
  <c r="P33" i="40"/>
  <c r="O33" i="40"/>
  <c r="K33" i="40"/>
  <c r="J33" i="40"/>
  <c r="F33" i="40"/>
  <c r="E33" i="40"/>
  <c r="P32" i="40"/>
  <c r="O32" i="40"/>
  <c r="K32" i="40"/>
  <c r="J32" i="40"/>
  <c r="F32" i="40"/>
  <c r="E32" i="40"/>
  <c r="P31" i="40"/>
  <c r="O31" i="40"/>
  <c r="K31" i="40"/>
  <c r="J31" i="40"/>
  <c r="F31" i="40"/>
  <c r="E31" i="40"/>
  <c r="P30" i="40"/>
  <c r="O30" i="40"/>
  <c r="K30" i="40"/>
  <c r="J30" i="40"/>
  <c r="F30" i="40"/>
  <c r="E30" i="40"/>
  <c r="P29" i="40"/>
  <c r="O29" i="40"/>
  <c r="K29" i="40"/>
  <c r="J29" i="40"/>
  <c r="F29" i="40"/>
  <c r="E29" i="40"/>
  <c r="P28" i="40"/>
  <c r="O28" i="40"/>
  <c r="K28" i="40"/>
  <c r="J28" i="40"/>
  <c r="F28" i="40"/>
  <c r="E28" i="40"/>
  <c r="P27" i="40"/>
  <c r="O27" i="40"/>
  <c r="K27" i="40"/>
  <c r="J27" i="40"/>
  <c r="F27" i="40"/>
  <c r="E27" i="40"/>
  <c r="P26" i="40"/>
  <c r="O26" i="40"/>
  <c r="K26" i="40"/>
  <c r="J26" i="40"/>
  <c r="F26" i="40"/>
  <c r="E26" i="40"/>
  <c r="P25" i="40"/>
  <c r="O25" i="40"/>
  <c r="K25" i="40"/>
  <c r="J25" i="40"/>
  <c r="F25" i="40"/>
  <c r="E25" i="40"/>
  <c r="P24" i="40"/>
  <c r="O24" i="40"/>
  <c r="K24" i="40"/>
  <c r="J24" i="40"/>
  <c r="F24" i="40"/>
  <c r="E24" i="40"/>
  <c r="P23" i="40"/>
  <c r="O23" i="40"/>
  <c r="K23" i="40"/>
  <c r="J23" i="40"/>
  <c r="F23" i="40"/>
  <c r="E23" i="40"/>
  <c r="P22" i="40"/>
  <c r="O22" i="40"/>
  <c r="K22" i="40"/>
  <c r="J22" i="40"/>
  <c r="F22" i="40"/>
  <c r="E22" i="40"/>
  <c r="P21" i="40"/>
  <c r="O21" i="40"/>
  <c r="K21" i="40"/>
  <c r="J21" i="40"/>
  <c r="F21" i="40"/>
  <c r="E21" i="40"/>
  <c r="P20" i="40"/>
  <c r="O20" i="40"/>
  <c r="K20" i="40"/>
  <c r="J20" i="40"/>
  <c r="F20" i="40"/>
  <c r="E20" i="40"/>
  <c r="P19" i="40"/>
  <c r="O19" i="40"/>
  <c r="K19" i="40"/>
  <c r="J19" i="40"/>
  <c r="F19" i="40"/>
  <c r="E19" i="40"/>
  <c r="P18" i="40"/>
  <c r="O18" i="40"/>
  <c r="K18" i="40"/>
  <c r="J18" i="40"/>
  <c r="F18" i="40"/>
  <c r="E18" i="40"/>
  <c r="P17" i="40"/>
  <c r="O17" i="40"/>
  <c r="K17" i="40"/>
  <c r="J17" i="40"/>
  <c r="F17" i="40"/>
  <c r="E17" i="40"/>
  <c r="P16" i="40"/>
  <c r="O16" i="40"/>
  <c r="K16" i="40"/>
  <c r="J16" i="40"/>
  <c r="F16" i="40"/>
  <c r="E16" i="40"/>
  <c r="O15" i="40"/>
  <c r="J15" i="40"/>
  <c r="E15" i="40"/>
  <c r="E14" i="40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C14" i="40"/>
  <c r="D14" i="40" s="1"/>
  <c r="B14" i="40"/>
  <c r="F3" i="40"/>
  <c r="K71" i="39"/>
  <c r="P65" i="39"/>
  <c r="O65" i="39"/>
  <c r="K65" i="39"/>
  <c r="J65" i="39"/>
  <c r="F65" i="39"/>
  <c r="E65" i="39"/>
  <c r="P64" i="39"/>
  <c r="O64" i="39"/>
  <c r="K64" i="39"/>
  <c r="J64" i="39"/>
  <c r="F64" i="39"/>
  <c r="E64" i="39"/>
  <c r="P63" i="39"/>
  <c r="O63" i="39"/>
  <c r="K63" i="39"/>
  <c r="J63" i="39"/>
  <c r="F63" i="39"/>
  <c r="E63" i="39"/>
  <c r="P62" i="39"/>
  <c r="O62" i="39"/>
  <c r="K62" i="39"/>
  <c r="J62" i="39"/>
  <c r="F62" i="39"/>
  <c r="E62" i="39"/>
  <c r="P61" i="39"/>
  <c r="O61" i="39"/>
  <c r="K61" i="39"/>
  <c r="J61" i="39"/>
  <c r="F61" i="39"/>
  <c r="E61" i="39"/>
  <c r="P60" i="39"/>
  <c r="O60" i="39"/>
  <c r="K60" i="39"/>
  <c r="J60" i="39"/>
  <c r="F60" i="39"/>
  <c r="E60" i="39"/>
  <c r="P59" i="39"/>
  <c r="O59" i="39"/>
  <c r="K59" i="39"/>
  <c r="J59" i="39"/>
  <c r="F59" i="39"/>
  <c r="E59" i="39"/>
  <c r="P58" i="39"/>
  <c r="O58" i="39"/>
  <c r="K58" i="39"/>
  <c r="J58" i="39"/>
  <c r="F58" i="39"/>
  <c r="E58" i="39"/>
  <c r="P57" i="39"/>
  <c r="O57" i="39"/>
  <c r="K57" i="39"/>
  <c r="J57" i="39"/>
  <c r="F57" i="39"/>
  <c r="E57" i="39"/>
  <c r="P56" i="39"/>
  <c r="O56" i="39"/>
  <c r="K56" i="39"/>
  <c r="J56" i="39"/>
  <c r="F56" i="39"/>
  <c r="E56" i="39"/>
  <c r="P55" i="39"/>
  <c r="O55" i="39"/>
  <c r="K55" i="39"/>
  <c r="J55" i="39"/>
  <c r="F55" i="39"/>
  <c r="E55" i="39"/>
  <c r="P54" i="39"/>
  <c r="O54" i="39"/>
  <c r="K54" i="39"/>
  <c r="J54" i="39"/>
  <c r="F54" i="39"/>
  <c r="E54" i="39"/>
  <c r="P53" i="39"/>
  <c r="O53" i="39"/>
  <c r="K53" i="39"/>
  <c r="J53" i="39"/>
  <c r="F53" i="39"/>
  <c r="E53" i="39"/>
  <c r="P52" i="39"/>
  <c r="O52" i="39"/>
  <c r="K52" i="39"/>
  <c r="J52" i="39"/>
  <c r="F52" i="39"/>
  <c r="E52" i="39"/>
  <c r="P51" i="39"/>
  <c r="O51" i="39"/>
  <c r="K51" i="39"/>
  <c r="J51" i="39"/>
  <c r="F51" i="39"/>
  <c r="E51" i="39"/>
  <c r="P50" i="39"/>
  <c r="O50" i="39"/>
  <c r="K50" i="39"/>
  <c r="J50" i="39"/>
  <c r="F50" i="39"/>
  <c r="E50" i="39"/>
  <c r="P49" i="39"/>
  <c r="O49" i="39"/>
  <c r="K49" i="39"/>
  <c r="J49" i="39"/>
  <c r="F49" i="39"/>
  <c r="E49" i="39"/>
  <c r="P48" i="39"/>
  <c r="O48" i="39"/>
  <c r="K48" i="39"/>
  <c r="J48" i="39"/>
  <c r="F48" i="39"/>
  <c r="E48" i="39"/>
  <c r="P47" i="39"/>
  <c r="O47" i="39"/>
  <c r="K47" i="39"/>
  <c r="J47" i="39"/>
  <c r="F47" i="39"/>
  <c r="E47" i="39"/>
  <c r="P46" i="39"/>
  <c r="O46" i="39"/>
  <c r="K46" i="39"/>
  <c r="J46" i="39"/>
  <c r="F46" i="39"/>
  <c r="E46" i="39"/>
  <c r="P45" i="39"/>
  <c r="O45" i="39"/>
  <c r="K45" i="39"/>
  <c r="J45" i="39"/>
  <c r="F45" i="39"/>
  <c r="E45" i="39"/>
  <c r="P44" i="39"/>
  <c r="O44" i="39"/>
  <c r="K44" i="39"/>
  <c r="J44" i="39"/>
  <c r="F44" i="39"/>
  <c r="E44" i="39"/>
  <c r="P43" i="39"/>
  <c r="O43" i="39"/>
  <c r="K43" i="39"/>
  <c r="J43" i="39"/>
  <c r="F43" i="39"/>
  <c r="E43" i="39"/>
  <c r="P42" i="39"/>
  <c r="O42" i="39"/>
  <c r="K42" i="39"/>
  <c r="J42" i="39"/>
  <c r="F42" i="39"/>
  <c r="E42" i="39"/>
  <c r="P41" i="39"/>
  <c r="O41" i="39"/>
  <c r="K41" i="39"/>
  <c r="J41" i="39"/>
  <c r="F41" i="39"/>
  <c r="E41" i="39"/>
  <c r="P40" i="39"/>
  <c r="O40" i="39"/>
  <c r="K40" i="39"/>
  <c r="J40" i="39"/>
  <c r="F40" i="39"/>
  <c r="E40" i="39"/>
  <c r="P39" i="39"/>
  <c r="O39" i="39"/>
  <c r="K39" i="39"/>
  <c r="J39" i="39"/>
  <c r="F39" i="39"/>
  <c r="E39" i="39"/>
  <c r="P38" i="39"/>
  <c r="O38" i="39"/>
  <c r="K38" i="39"/>
  <c r="J38" i="39"/>
  <c r="F38" i="39"/>
  <c r="E38" i="39"/>
  <c r="P37" i="39"/>
  <c r="O37" i="39"/>
  <c r="K37" i="39"/>
  <c r="J37" i="39"/>
  <c r="F37" i="39"/>
  <c r="E37" i="39"/>
  <c r="P36" i="39"/>
  <c r="O36" i="39"/>
  <c r="K36" i="39"/>
  <c r="J36" i="39"/>
  <c r="F36" i="39"/>
  <c r="E36" i="39"/>
  <c r="P35" i="39"/>
  <c r="O35" i="39"/>
  <c r="K35" i="39"/>
  <c r="J35" i="39"/>
  <c r="F35" i="39"/>
  <c r="E35" i="39"/>
  <c r="P34" i="39"/>
  <c r="O34" i="39"/>
  <c r="K34" i="39"/>
  <c r="J34" i="39"/>
  <c r="F34" i="39"/>
  <c r="E34" i="39"/>
  <c r="P33" i="39"/>
  <c r="O33" i="39"/>
  <c r="K33" i="39"/>
  <c r="J33" i="39"/>
  <c r="F33" i="39"/>
  <c r="E33" i="39"/>
  <c r="P32" i="39"/>
  <c r="O32" i="39"/>
  <c r="K32" i="39"/>
  <c r="J32" i="39"/>
  <c r="F32" i="39"/>
  <c r="E32" i="39"/>
  <c r="P31" i="39"/>
  <c r="O31" i="39"/>
  <c r="K31" i="39"/>
  <c r="J31" i="39"/>
  <c r="F31" i="39"/>
  <c r="E31" i="39"/>
  <c r="P30" i="39"/>
  <c r="O30" i="39"/>
  <c r="K30" i="39"/>
  <c r="J30" i="39"/>
  <c r="F30" i="39"/>
  <c r="E30" i="39"/>
  <c r="P29" i="39"/>
  <c r="O29" i="39"/>
  <c r="K29" i="39"/>
  <c r="J29" i="39"/>
  <c r="F29" i="39"/>
  <c r="E29" i="39"/>
  <c r="P28" i="39"/>
  <c r="O28" i="39"/>
  <c r="K28" i="39"/>
  <c r="J28" i="39"/>
  <c r="F28" i="39"/>
  <c r="E28" i="39"/>
  <c r="P27" i="39"/>
  <c r="O27" i="39"/>
  <c r="K27" i="39"/>
  <c r="J27" i="39"/>
  <c r="F27" i="39"/>
  <c r="E27" i="39"/>
  <c r="P26" i="39"/>
  <c r="O26" i="39"/>
  <c r="K26" i="39"/>
  <c r="J26" i="39"/>
  <c r="F26" i="39"/>
  <c r="E26" i="39"/>
  <c r="P25" i="39"/>
  <c r="O25" i="39"/>
  <c r="K25" i="39"/>
  <c r="J25" i="39"/>
  <c r="F25" i="39"/>
  <c r="E25" i="39"/>
  <c r="P24" i="39"/>
  <c r="O24" i="39"/>
  <c r="K24" i="39"/>
  <c r="J24" i="39"/>
  <c r="F24" i="39"/>
  <c r="E24" i="39"/>
  <c r="P23" i="39"/>
  <c r="O23" i="39"/>
  <c r="K23" i="39"/>
  <c r="J23" i="39"/>
  <c r="F23" i="39"/>
  <c r="E23" i="39"/>
  <c r="P22" i="39"/>
  <c r="O22" i="39"/>
  <c r="K22" i="39"/>
  <c r="J22" i="39"/>
  <c r="F22" i="39"/>
  <c r="E22" i="39"/>
  <c r="P21" i="39"/>
  <c r="O21" i="39"/>
  <c r="K21" i="39"/>
  <c r="J21" i="39"/>
  <c r="F21" i="39"/>
  <c r="E21" i="39"/>
  <c r="P20" i="39"/>
  <c r="O20" i="39"/>
  <c r="K20" i="39"/>
  <c r="J20" i="39"/>
  <c r="F20" i="39"/>
  <c r="E20" i="39"/>
  <c r="P19" i="39"/>
  <c r="O19" i="39"/>
  <c r="K19" i="39"/>
  <c r="J19" i="39"/>
  <c r="F19" i="39"/>
  <c r="E19" i="39"/>
  <c r="P18" i="39"/>
  <c r="O18" i="39"/>
  <c r="K18" i="39"/>
  <c r="J18" i="39"/>
  <c r="F18" i="39"/>
  <c r="E18" i="39"/>
  <c r="P17" i="39"/>
  <c r="O17" i="39"/>
  <c r="K17" i="39"/>
  <c r="J17" i="39"/>
  <c r="F17" i="39"/>
  <c r="E17" i="39"/>
  <c r="P16" i="39"/>
  <c r="O16" i="39"/>
  <c r="K16" i="39"/>
  <c r="J16" i="39"/>
  <c r="F16" i="39"/>
  <c r="E16" i="39"/>
  <c r="O15" i="39"/>
  <c r="J15" i="39"/>
  <c r="E15" i="39"/>
  <c r="C14" i="39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B14" i="39"/>
  <c r="F3" i="39"/>
  <c r="K69" i="38"/>
  <c r="P65" i="38"/>
  <c r="O65" i="38"/>
  <c r="K65" i="38"/>
  <c r="J65" i="38"/>
  <c r="F65" i="38"/>
  <c r="E65" i="38"/>
  <c r="P64" i="38"/>
  <c r="O64" i="38"/>
  <c r="K64" i="38"/>
  <c r="J64" i="38"/>
  <c r="F64" i="38"/>
  <c r="E64" i="38"/>
  <c r="P63" i="38"/>
  <c r="O63" i="38"/>
  <c r="K63" i="38"/>
  <c r="J63" i="38"/>
  <c r="F63" i="38"/>
  <c r="E63" i="38"/>
  <c r="P62" i="38"/>
  <c r="O62" i="38"/>
  <c r="K62" i="38"/>
  <c r="J62" i="38"/>
  <c r="F62" i="38"/>
  <c r="E62" i="38"/>
  <c r="P61" i="38"/>
  <c r="O61" i="38"/>
  <c r="K61" i="38"/>
  <c r="J61" i="38"/>
  <c r="F61" i="38"/>
  <c r="E61" i="38"/>
  <c r="P60" i="38"/>
  <c r="O60" i="38"/>
  <c r="K60" i="38"/>
  <c r="J60" i="38"/>
  <c r="F60" i="38"/>
  <c r="E60" i="38"/>
  <c r="P59" i="38"/>
  <c r="O59" i="38"/>
  <c r="K59" i="38"/>
  <c r="J59" i="38"/>
  <c r="F59" i="38"/>
  <c r="E59" i="38"/>
  <c r="P58" i="38"/>
  <c r="O58" i="38"/>
  <c r="K58" i="38"/>
  <c r="J58" i="38"/>
  <c r="F58" i="38"/>
  <c r="E58" i="38"/>
  <c r="P57" i="38"/>
  <c r="O57" i="38"/>
  <c r="K57" i="38"/>
  <c r="J57" i="38"/>
  <c r="F57" i="38"/>
  <c r="E57" i="38"/>
  <c r="P56" i="38"/>
  <c r="O56" i="38"/>
  <c r="K56" i="38"/>
  <c r="J56" i="38"/>
  <c r="F56" i="38"/>
  <c r="E56" i="38"/>
  <c r="P55" i="38"/>
  <c r="O55" i="38"/>
  <c r="K55" i="38"/>
  <c r="J55" i="38"/>
  <c r="F55" i="38"/>
  <c r="E55" i="38"/>
  <c r="P54" i="38"/>
  <c r="O54" i="38"/>
  <c r="K54" i="38"/>
  <c r="J54" i="38"/>
  <c r="F54" i="38"/>
  <c r="E54" i="38"/>
  <c r="P53" i="38"/>
  <c r="O53" i="38"/>
  <c r="K53" i="38"/>
  <c r="J53" i="38"/>
  <c r="F53" i="38"/>
  <c r="E53" i="38"/>
  <c r="P52" i="38"/>
  <c r="O52" i="38"/>
  <c r="K52" i="38"/>
  <c r="J52" i="38"/>
  <c r="F52" i="38"/>
  <c r="E52" i="38"/>
  <c r="P51" i="38"/>
  <c r="O51" i="38"/>
  <c r="K51" i="38"/>
  <c r="J51" i="38"/>
  <c r="F51" i="38"/>
  <c r="E51" i="38"/>
  <c r="P50" i="38"/>
  <c r="O50" i="38"/>
  <c r="K50" i="38"/>
  <c r="J50" i="38"/>
  <c r="F50" i="38"/>
  <c r="E50" i="38"/>
  <c r="P49" i="38"/>
  <c r="O49" i="38"/>
  <c r="K49" i="38"/>
  <c r="J49" i="38"/>
  <c r="F49" i="38"/>
  <c r="E49" i="38"/>
  <c r="P48" i="38"/>
  <c r="O48" i="38"/>
  <c r="K48" i="38"/>
  <c r="J48" i="38"/>
  <c r="F48" i="38"/>
  <c r="E48" i="38"/>
  <c r="O47" i="38"/>
  <c r="J47" i="38"/>
  <c r="E47" i="38"/>
  <c r="O46" i="38"/>
  <c r="J46" i="38"/>
  <c r="E46" i="38"/>
  <c r="O45" i="38"/>
  <c r="J45" i="38"/>
  <c r="E45" i="38"/>
  <c r="O44" i="38"/>
  <c r="J44" i="38"/>
  <c r="E44" i="38"/>
  <c r="O43" i="38"/>
  <c r="J43" i="38"/>
  <c r="E43" i="38"/>
  <c r="O42" i="38"/>
  <c r="J42" i="38"/>
  <c r="E42" i="38"/>
  <c r="O41" i="38"/>
  <c r="J41" i="38"/>
  <c r="E41" i="38"/>
  <c r="O40" i="38"/>
  <c r="J40" i="38"/>
  <c r="E40" i="38"/>
  <c r="O39" i="38"/>
  <c r="J39" i="38"/>
  <c r="E39" i="38"/>
  <c r="O38" i="38"/>
  <c r="J38" i="38"/>
  <c r="E38" i="38"/>
  <c r="O37" i="38"/>
  <c r="J37" i="38"/>
  <c r="E37" i="38"/>
  <c r="O36" i="38"/>
  <c r="J36" i="38"/>
  <c r="E36" i="38"/>
  <c r="O35" i="38"/>
  <c r="J35" i="38"/>
  <c r="E35" i="38"/>
  <c r="O34" i="38"/>
  <c r="J34" i="38"/>
  <c r="E34" i="38"/>
  <c r="O33" i="38"/>
  <c r="J33" i="38"/>
  <c r="E33" i="38"/>
  <c r="O32" i="38"/>
  <c r="J32" i="38"/>
  <c r="F32" i="38"/>
  <c r="E32" i="38"/>
  <c r="O31" i="38"/>
  <c r="J31" i="38"/>
  <c r="F31" i="38"/>
  <c r="E31" i="38"/>
  <c r="O30" i="38"/>
  <c r="J30" i="38"/>
  <c r="F30" i="38"/>
  <c r="E30" i="38"/>
  <c r="O29" i="38"/>
  <c r="J29" i="38"/>
  <c r="F29" i="38"/>
  <c r="E29" i="38"/>
  <c r="O28" i="38"/>
  <c r="J28" i="38"/>
  <c r="F28" i="38"/>
  <c r="E28" i="38"/>
  <c r="O27" i="38"/>
  <c r="J27" i="38"/>
  <c r="F27" i="38"/>
  <c r="E27" i="38"/>
  <c r="O26" i="38"/>
  <c r="J26" i="38"/>
  <c r="F26" i="38"/>
  <c r="E26" i="38"/>
  <c r="O25" i="38"/>
  <c r="J25" i="38"/>
  <c r="F25" i="38"/>
  <c r="E25" i="38"/>
  <c r="O24" i="38"/>
  <c r="J24" i="38"/>
  <c r="F24" i="38"/>
  <c r="E24" i="38"/>
  <c r="O23" i="38"/>
  <c r="J23" i="38"/>
  <c r="F23" i="38"/>
  <c r="E23" i="38"/>
  <c r="O22" i="38"/>
  <c r="J22" i="38"/>
  <c r="F22" i="38"/>
  <c r="E22" i="38"/>
  <c r="O21" i="38"/>
  <c r="J21" i="38"/>
  <c r="F21" i="38"/>
  <c r="E21" i="38"/>
  <c r="O20" i="38"/>
  <c r="J20" i="38"/>
  <c r="F20" i="38"/>
  <c r="E20" i="38"/>
  <c r="O19" i="38"/>
  <c r="J19" i="38"/>
  <c r="F19" i="38"/>
  <c r="E19" i="38"/>
  <c r="O18" i="38"/>
  <c r="J18" i="38"/>
  <c r="E18" i="38"/>
  <c r="O17" i="38"/>
  <c r="J17" i="38"/>
  <c r="F17" i="38"/>
  <c r="E17" i="38"/>
  <c r="O16" i="38"/>
  <c r="J16" i="38"/>
  <c r="F16" i="38"/>
  <c r="E16" i="38"/>
  <c r="O15" i="38"/>
  <c r="J15" i="38"/>
  <c r="E15" i="38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F3" i="38"/>
  <c r="P156" i="37"/>
  <c r="P164" i="37" s="1"/>
  <c r="K156" i="37"/>
  <c r="F156" i="37"/>
  <c r="F163" i="37" s="1"/>
  <c r="E156" i="37"/>
  <c r="P155" i="37"/>
  <c r="K155" i="37"/>
  <c r="F155" i="37"/>
  <c r="E155" i="37"/>
  <c r="P154" i="37"/>
  <c r="K154" i="37"/>
  <c r="F154" i="37"/>
  <c r="E154" i="37"/>
  <c r="P153" i="37"/>
  <c r="K153" i="37"/>
  <c r="F153" i="37"/>
  <c r="E153" i="37"/>
  <c r="P152" i="37"/>
  <c r="K152" i="37"/>
  <c r="F152" i="37"/>
  <c r="E152" i="37"/>
  <c r="P151" i="37"/>
  <c r="K151" i="37"/>
  <c r="F151" i="37"/>
  <c r="E151" i="37"/>
  <c r="P150" i="37"/>
  <c r="K150" i="37"/>
  <c r="F150" i="37"/>
  <c r="E150" i="37"/>
  <c r="P149" i="37"/>
  <c r="K149" i="37"/>
  <c r="F149" i="37"/>
  <c r="E149" i="37"/>
  <c r="P148" i="37"/>
  <c r="K148" i="37"/>
  <c r="F148" i="37"/>
  <c r="E148" i="37"/>
  <c r="P147" i="37"/>
  <c r="K147" i="37"/>
  <c r="F147" i="37"/>
  <c r="E147" i="37"/>
  <c r="P146" i="37"/>
  <c r="K146" i="37"/>
  <c r="K164" i="37" s="1"/>
  <c r="F146" i="37"/>
  <c r="E146" i="37"/>
  <c r="P145" i="37"/>
  <c r="K145" i="37"/>
  <c r="F145" i="37"/>
  <c r="E145" i="37"/>
  <c r="P144" i="37"/>
  <c r="K144" i="37"/>
  <c r="F144" i="37"/>
  <c r="E144" i="37"/>
  <c r="P143" i="37"/>
  <c r="K143" i="37"/>
  <c r="F143" i="37"/>
  <c r="E143" i="37"/>
  <c r="P142" i="37"/>
  <c r="M142" i="37"/>
  <c r="K142" i="37"/>
  <c r="F142" i="37"/>
  <c r="E142" i="37"/>
  <c r="P141" i="37"/>
  <c r="M141" i="37"/>
  <c r="K141" i="37"/>
  <c r="H141" i="37"/>
  <c r="F141" i="37"/>
  <c r="E141" i="37"/>
  <c r="P140" i="37"/>
  <c r="M140" i="37" s="1"/>
  <c r="K140" i="37"/>
  <c r="H140" i="37"/>
  <c r="F140" i="37"/>
  <c r="C140" i="37" s="1"/>
  <c r="E140" i="37" s="1"/>
  <c r="P139" i="37"/>
  <c r="M139" i="37"/>
  <c r="K139" i="37"/>
  <c r="H139" i="37"/>
  <c r="F139" i="37"/>
  <c r="C139" i="37" s="1"/>
  <c r="E139" i="37"/>
  <c r="P138" i="37"/>
  <c r="M138" i="37"/>
  <c r="K138" i="37"/>
  <c r="H138" i="37"/>
  <c r="F138" i="37"/>
  <c r="C138" i="37"/>
  <c r="E138" i="37" s="1"/>
  <c r="P137" i="37"/>
  <c r="M137" i="37"/>
  <c r="K137" i="37"/>
  <c r="H137" i="37" s="1"/>
  <c r="F137" i="37"/>
  <c r="C137" i="37"/>
  <c r="E137" i="37" s="1"/>
  <c r="P136" i="37"/>
  <c r="M136" i="37"/>
  <c r="K136" i="37"/>
  <c r="H136" i="37"/>
  <c r="F136" i="37"/>
  <c r="C136" i="37" s="1"/>
  <c r="E136" i="37" s="1"/>
  <c r="P135" i="37"/>
  <c r="M135" i="37"/>
  <c r="K135" i="37"/>
  <c r="H135" i="37"/>
  <c r="F135" i="37"/>
  <c r="C135" i="37" s="1"/>
  <c r="E135" i="37"/>
  <c r="P134" i="37"/>
  <c r="M134" i="37"/>
  <c r="K134" i="37"/>
  <c r="H134" i="37"/>
  <c r="F134" i="37"/>
  <c r="E134" i="37"/>
  <c r="C134" i="37"/>
  <c r="P133" i="37"/>
  <c r="M133" i="37"/>
  <c r="K133" i="37"/>
  <c r="H133" i="37" s="1"/>
  <c r="F133" i="37"/>
  <c r="C133" i="37"/>
  <c r="E133" i="37" s="1"/>
  <c r="P132" i="37"/>
  <c r="M132" i="37"/>
  <c r="K132" i="37"/>
  <c r="H132" i="37"/>
  <c r="F132" i="37"/>
  <c r="C132" i="37" s="1"/>
  <c r="E132" i="37" s="1"/>
  <c r="P131" i="37"/>
  <c r="M131" i="37"/>
  <c r="K131" i="37"/>
  <c r="H131" i="37" s="1"/>
  <c r="F131" i="37"/>
  <c r="C131" i="37" s="1"/>
  <c r="E131" i="37"/>
  <c r="P130" i="37"/>
  <c r="M130" i="37"/>
  <c r="K130" i="37"/>
  <c r="H130" i="37"/>
  <c r="F130" i="37"/>
  <c r="E130" i="37"/>
  <c r="C130" i="37"/>
  <c r="P129" i="37"/>
  <c r="M129" i="37" s="1"/>
  <c r="K129" i="37"/>
  <c r="H129" i="37" s="1"/>
  <c r="F129" i="37"/>
  <c r="C129" i="37" s="1"/>
  <c r="E129" i="37" s="1"/>
  <c r="P128" i="37"/>
  <c r="M128" i="37"/>
  <c r="K128" i="37"/>
  <c r="H128" i="37"/>
  <c r="F128" i="37"/>
  <c r="E128" i="37"/>
  <c r="C128" i="37"/>
  <c r="P127" i="37"/>
  <c r="M127" i="37"/>
  <c r="K127" i="37"/>
  <c r="H127" i="37" s="1"/>
  <c r="F127" i="37"/>
  <c r="C127" i="37" s="1"/>
  <c r="E127" i="37" s="1"/>
  <c r="P126" i="37"/>
  <c r="M126" i="37"/>
  <c r="K126" i="37"/>
  <c r="H126" i="37"/>
  <c r="F126" i="37"/>
  <c r="E126" i="37"/>
  <c r="C126" i="37"/>
  <c r="P125" i="37"/>
  <c r="M125" i="37" s="1"/>
  <c r="K125" i="37"/>
  <c r="H125" i="37" s="1"/>
  <c r="F125" i="37"/>
  <c r="C125" i="37" s="1"/>
  <c r="E125" i="37" s="1"/>
  <c r="P124" i="37"/>
  <c r="M124" i="37"/>
  <c r="K124" i="37"/>
  <c r="H124" i="37"/>
  <c r="F124" i="37"/>
  <c r="C124" i="37" s="1"/>
  <c r="E124" i="37" s="1"/>
  <c r="P123" i="37"/>
  <c r="M123" i="37" s="1"/>
  <c r="K123" i="37"/>
  <c r="H123" i="37"/>
  <c r="F123" i="37"/>
  <c r="C123" i="37"/>
  <c r="E123" i="37" s="1"/>
  <c r="P122" i="37"/>
  <c r="M122" i="37" s="1"/>
  <c r="K122" i="37"/>
  <c r="H122" i="37" s="1"/>
  <c r="F122" i="37"/>
  <c r="C122" i="37"/>
  <c r="E122" i="37" s="1"/>
  <c r="P121" i="37"/>
  <c r="M121" i="37"/>
  <c r="K121" i="37"/>
  <c r="H121" i="37" s="1"/>
  <c r="F121" i="37"/>
  <c r="C121" i="37" s="1"/>
  <c r="E121" i="37" s="1"/>
  <c r="P120" i="37"/>
  <c r="M120" i="37"/>
  <c r="K120" i="37"/>
  <c r="H120" i="37"/>
  <c r="F120" i="37"/>
  <c r="C120" i="37" s="1"/>
  <c r="E120" i="37" s="1"/>
  <c r="P119" i="37"/>
  <c r="M119" i="37" s="1"/>
  <c r="K119" i="37"/>
  <c r="H119" i="37"/>
  <c r="F119" i="37"/>
  <c r="E119" i="37"/>
  <c r="C119" i="37"/>
  <c r="P118" i="37"/>
  <c r="M118" i="37" s="1"/>
  <c r="K118" i="37"/>
  <c r="H118" i="37" s="1"/>
  <c r="F118" i="37"/>
  <c r="C118" i="37"/>
  <c r="E118" i="37" s="1"/>
  <c r="P117" i="37"/>
  <c r="M117" i="37"/>
  <c r="K117" i="37"/>
  <c r="H117" i="37" s="1"/>
  <c r="F117" i="37"/>
  <c r="C117" i="37" s="1"/>
  <c r="E117" i="37" s="1"/>
  <c r="P116" i="37"/>
  <c r="M116" i="37"/>
  <c r="K116" i="37"/>
  <c r="H116" i="37"/>
  <c r="F116" i="37"/>
  <c r="C116" i="37" s="1"/>
  <c r="E116" i="37" s="1"/>
  <c r="P115" i="37"/>
  <c r="M115" i="37" s="1"/>
  <c r="K115" i="37"/>
  <c r="H115" i="37"/>
  <c r="F115" i="37"/>
  <c r="E115" i="37"/>
  <c r="C115" i="37"/>
  <c r="P114" i="37"/>
  <c r="M114" i="37" s="1"/>
  <c r="K114" i="37"/>
  <c r="H114" i="37" s="1"/>
  <c r="F114" i="37"/>
  <c r="C114" i="37"/>
  <c r="E114" i="37" s="1"/>
  <c r="P113" i="37"/>
  <c r="M113" i="37"/>
  <c r="K113" i="37"/>
  <c r="H113" i="37" s="1"/>
  <c r="F113" i="37"/>
  <c r="C113" i="37" s="1"/>
  <c r="E113" i="37" s="1"/>
  <c r="P112" i="37"/>
  <c r="M112" i="37"/>
  <c r="K112" i="37"/>
  <c r="H112" i="37"/>
  <c r="F112" i="37"/>
  <c r="C112" i="37" s="1"/>
  <c r="E112" i="37" s="1"/>
  <c r="P111" i="37"/>
  <c r="M111" i="37" s="1"/>
  <c r="K111" i="37"/>
  <c r="H111" i="37"/>
  <c r="F111" i="37"/>
  <c r="E111" i="37"/>
  <c r="C111" i="37"/>
  <c r="P110" i="37"/>
  <c r="M110" i="37" s="1"/>
  <c r="K110" i="37"/>
  <c r="H110" i="37" s="1"/>
  <c r="F110" i="37"/>
  <c r="C110" i="37"/>
  <c r="E110" i="37" s="1"/>
  <c r="P109" i="37"/>
  <c r="M109" i="37"/>
  <c r="K109" i="37"/>
  <c r="H109" i="37" s="1"/>
  <c r="F109" i="37"/>
  <c r="C109" i="37" s="1"/>
  <c r="E109" i="37" s="1"/>
  <c r="P108" i="37"/>
  <c r="M108" i="37"/>
  <c r="K108" i="37"/>
  <c r="H108" i="37"/>
  <c r="F108" i="37"/>
  <c r="C108" i="37" s="1"/>
  <c r="E108" i="37" s="1"/>
  <c r="P107" i="37"/>
  <c r="M107" i="37" s="1"/>
  <c r="K107" i="37"/>
  <c r="H107" i="37"/>
  <c r="F107" i="37"/>
  <c r="E107" i="37"/>
  <c r="C107" i="37"/>
  <c r="P106" i="37"/>
  <c r="M106" i="37" s="1"/>
  <c r="K106" i="37"/>
  <c r="H106" i="37" s="1"/>
  <c r="F106" i="37"/>
  <c r="C106" i="37"/>
  <c r="E106" i="37" s="1"/>
  <c r="P105" i="37"/>
  <c r="M105" i="37"/>
  <c r="K105" i="37"/>
  <c r="H105" i="37" s="1"/>
  <c r="F105" i="37"/>
  <c r="C105" i="37" s="1"/>
  <c r="E105" i="37" s="1"/>
  <c r="P104" i="37"/>
  <c r="M104" i="37"/>
  <c r="K104" i="37"/>
  <c r="H104" i="37"/>
  <c r="F104" i="37"/>
  <c r="C104" i="37" s="1"/>
  <c r="E104" i="37" s="1"/>
  <c r="P103" i="37"/>
  <c r="M103" i="37" s="1"/>
  <c r="K103" i="37"/>
  <c r="H103" i="37"/>
  <c r="F103" i="37"/>
  <c r="E103" i="37"/>
  <c r="C103" i="37"/>
  <c r="P102" i="37"/>
  <c r="M102" i="37" s="1"/>
  <c r="K102" i="37"/>
  <c r="H102" i="37" s="1"/>
  <c r="F102" i="37"/>
  <c r="C102" i="37"/>
  <c r="E102" i="37" s="1"/>
  <c r="P101" i="37"/>
  <c r="M101" i="37"/>
  <c r="K101" i="37"/>
  <c r="H101" i="37" s="1"/>
  <c r="F101" i="37"/>
  <c r="C101" i="37" s="1"/>
  <c r="E101" i="37" s="1"/>
  <c r="P100" i="37"/>
  <c r="M100" i="37"/>
  <c r="K100" i="37"/>
  <c r="H100" i="37"/>
  <c r="F100" i="37"/>
  <c r="C100" i="37" s="1"/>
  <c r="E100" i="37" s="1"/>
  <c r="P99" i="37"/>
  <c r="M99" i="37" s="1"/>
  <c r="K99" i="37"/>
  <c r="H99" i="37"/>
  <c r="F99" i="37"/>
  <c r="E99" i="37"/>
  <c r="C99" i="37"/>
  <c r="P98" i="37"/>
  <c r="M98" i="37" s="1"/>
  <c r="K98" i="37"/>
  <c r="H98" i="37" s="1"/>
  <c r="F98" i="37"/>
  <c r="C98" i="37"/>
  <c r="E98" i="37" s="1"/>
  <c r="P97" i="37"/>
  <c r="M97" i="37"/>
  <c r="K97" i="37"/>
  <c r="H97" i="37" s="1"/>
  <c r="F97" i="37"/>
  <c r="C97" i="37" s="1"/>
  <c r="E97" i="37" s="1"/>
  <c r="P96" i="37"/>
  <c r="M96" i="37"/>
  <c r="K96" i="37"/>
  <c r="H96" i="37"/>
  <c r="F96" i="37"/>
  <c r="C96" i="37" s="1"/>
  <c r="E96" i="37" s="1"/>
  <c r="P95" i="37"/>
  <c r="M95" i="37" s="1"/>
  <c r="K95" i="37"/>
  <c r="H95" i="37"/>
  <c r="F95" i="37"/>
  <c r="E95" i="37"/>
  <c r="C95" i="37"/>
  <c r="P94" i="37"/>
  <c r="M94" i="37" s="1"/>
  <c r="K94" i="37"/>
  <c r="H94" i="37" s="1"/>
  <c r="F94" i="37"/>
  <c r="C94" i="37"/>
  <c r="E94" i="37" s="1"/>
  <c r="P93" i="37"/>
  <c r="M93" i="37"/>
  <c r="K93" i="37"/>
  <c r="H93" i="37" s="1"/>
  <c r="F93" i="37"/>
  <c r="C93" i="37" s="1"/>
  <c r="E93" i="37" s="1"/>
  <c r="P92" i="37"/>
  <c r="M92" i="37"/>
  <c r="K92" i="37"/>
  <c r="H92" i="37"/>
  <c r="F92" i="37"/>
  <c r="C92" i="37" s="1"/>
  <c r="E92" i="37" s="1"/>
  <c r="P91" i="37"/>
  <c r="M91" i="37" s="1"/>
  <c r="K91" i="37"/>
  <c r="H91" i="37"/>
  <c r="F91" i="37"/>
  <c r="E91" i="37"/>
  <c r="C91" i="37"/>
  <c r="P90" i="37"/>
  <c r="M90" i="37" s="1"/>
  <c r="K90" i="37"/>
  <c r="H90" i="37" s="1"/>
  <c r="F90" i="37"/>
  <c r="C90" i="37"/>
  <c r="E90" i="37" s="1"/>
  <c r="P89" i="37"/>
  <c r="M89" i="37"/>
  <c r="K89" i="37"/>
  <c r="H89" i="37" s="1"/>
  <c r="F89" i="37"/>
  <c r="C89" i="37" s="1"/>
  <c r="E89" i="37" s="1"/>
  <c r="P88" i="37"/>
  <c r="M88" i="37"/>
  <c r="K88" i="37"/>
  <c r="H88" i="37"/>
  <c r="F88" i="37"/>
  <c r="C88" i="37" s="1"/>
  <c r="E88" i="37" s="1"/>
  <c r="P87" i="37"/>
  <c r="M87" i="37" s="1"/>
  <c r="K87" i="37"/>
  <c r="H87" i="37"/>
  <c r="F87" i="37"/>
  <c r="E87" i="37"/>
  <c r="C87" i="37"/>
  <c r="P86" i="37"/>
  <c r="M86" i="37" s="1"/>
  <c r="K86" i="37"/>
  <c r="H86" i="37" s="1"/>
  <c r="F86" i="37"/>
  <c r="C86" i="37"/>
  <c r="E86" i="37" s="1"/>
  <c r="P85" i="37"/>
  <c r="M85" i="37"/>
  <c r="K85" i="37"/>
  <c r="H85" i="37" s="1"/>
  <c r="F85" i="37"/>
  <c r="C85" i="37" s="1"/>
  <c r="E85" i="37" s="1"/>
  <c r="P84" i="37"/>
  <c r="M84" i="37"/>
  <c r="K84" i="37"/>
  <c r="H84" i="37"/>
  <c r="F84" i="37"/>
  <c r="C84" i="37" s="1"/>
  <c r="E84" i="37"/>
  <c r="P83" i="37"/>
  <c r="M83" i="37" s="1"/>
  <c r="K83" i="37"/>
  <c r="H83" i="37"/>
  <c r="F83" i="37"/>
  <c r="E83" i="37"/>
  <c r="C83" i="37"/>
  <c r="P82" i="37"/>
  <c r="M82" i="37" s="1"/>
  <c r="K82" i="37"/>
  <c r="H82" i="37" s="1"/>
  <c r="F82" i="37"/>
  <c r="C82" i="37"/>
  <c r="E82" i="37" s="1"/>
  <c r="P81" i="37"/>
  <c r="M81" i="37"/>
  <c r="K81" i="37"/>
  <c r="H81" i="37" s="1"/>
  <c r="F81" i="37"/>
  <c r="C81" i="37" s="1"/>
  <c r="E81" i="37" s="1"/>
  <c r="P80" i="37"/>
  <c r="M80" i="37"/>
  <c r="K80" i="37"/>
  <c r="H80" i="37"/>
  <c r="F80" i="37"/>
  <c r="C80" i="37" s="1"/>
  <c r="E80" i="37" s="1"/>
  <c r="P79" i="37"/>
  <c r="M79" i="37" s="1"/>
  <c r="K79" i="37"/>
  <c r="H79" i="37"/>
  <c r="F79" i="37"/>
  <c r="E79" i="37"/>
  <c r="C79" i="37"/>
  <c r="P78" i="37"/>
  <c r="M78" i="37" s="1"/>
  <c r="K78" i="37"/>
  <c r="H78" i="37" s="1"/>
  <c r="F78" i="37"/>
  <c r="C78" i="37"/>
  <c r="E78" i="37" s="1"/>
  <c r="P77" i="37"/>
  <c r="M77" i="37"/>
  <c r="K77" i="37"/>
  <c r="H77" i="37" s="1"/>
  <c r="F77" i="37"/>
  <c r="C77" i="37" s="1"/>
  <c r="E77" i="37" s="1"/>
  <c r="P76" i="37"/>
  <c r="M76" i="37"/>
  <c r="K76" i="37"/>
  <c r="H76" i="37"/>
  <c r="F76" i="37"/>
  <c r="C76" i="37" s="1"/>
  <c r="E76" i="37" s="1"/>
  <c r="P75" i="37"/>
  <c r="M75" i="37" s="1"/>
  <c r="K75" i="37"/>
  <c r="H75" i="37"/>
  <c r="F75" i="37"/>
  <c r="E75" i="37"/>
  <c r="C75" i="37"/>
  <c r="P74" i="37"/>
  <c r="M74" i="37" s="1"/>
  <c r="K74" i="37"/>
  <c r="H74" i="37" s="1"/>
  <c r="F74" i="37"/>
  <c r="C74" i="37"/>
  <c r="E74" i="37" s="1"/>
  <c r="P73" i="37"/>
  <c r="M73" i="37"/>
  <c r="K73" i="37"/>
  <c r="H73" i="37" s="1"/>
  <c r="F73" i="37"/>
  <c r="C73" i="37" s="1"/>
  <c r="E73" i="37" s="1"/>
  <c r="P72" i="37"/>
  <c r="M72" i="37"/>
  <c r="K72" i="37"/>
  <c r="H72" i="37"/>
  <c r="F72" i="37"/>
  <c r="C72" i="37" s="1"/>
  <c r="E72" i="37" s="1"/>
  <c r="P71" i="37"/>
  <c r="M71" i="37" s="1"/>
  <c r="K71" i="37"/>
  <c r="H71" i="37"/>
  <c r="F71" i="37"/>
  <c r="C71" i="37" s="1"/>
  <c r="E71" i="37" s="1"/>
  <c r="P70" i="37"/>
  <c r="M70" i="37" s="1"/>
  <c r="K70" i="37"/>
  <c r="H70" i="37" s="1"/>
  <c r="F70" i="37"/>
  <c r="C70" i="37"/>
  <c r="E70" i="37" s="1"/>
  <c r="P69" i="37"/>
  <c r="M69" i="37"/>
  <c r="K69" i="37"/>
  <c r="H69" i="37" s="1"/>
  <c r="F69" i="37"/>
  <c r="C69" i="37" s="1"/>
  <c r="E69" i="37" s="1"/>
  <c r="P68" i="37"/>
  <c r="M68" i="37"/>
  <c r="K68" i="37"/>
  <c r="H68" i="37"/>
  <c r="F68" i="37"/>
  <c r="C68" i="37" s="1"/>
  <c r="E68" i="37" s="1"/>
  <c r="P67" i="37"/>
  <c r="M67" i="37" s="1"/>
  <c r="L67" i="37"/>
  <c r="L68" i="37" s="1"/>
  <c r="L69" i="37" s="1"/>
  <c r="L70" i="37" s="1"/>
  <c r="L71" i="37" s="1"/>
  <c r="L72" i="37" s="1"/>
  <c r="L73" i="37" s="1"/>
  <c r="L74" i="37" s="1"/>
  <c r="L75" i="37" s="1"/>
  <c r="L76" i="37" s="1"/>
  <c r="L77" i="37" s="1"/>
  <c r="L78" i="37" s="1"/>
  <c r="L79" i="37" s="1"/>
  <c r="L80" i="37" s="1"/>
  <c r="L81" i="37" s="1"/>
  <c r="L82" i="37" s="1"/>
  <c r="L83" i="37" s="1"/>
  <c r="L84" i="37" s="1"/>
  <c r="L85" i="37" s="1"/>
  <c r="L86" i="37" s="1"/>
  <c r="L87" i="37" s="1"/>
  <c r="L88" i="37" s="1"/>
  <c r="L89" i="37" s="1"/>
  <c r="L90" i="37" s="1"/>
  <c r="L91" i="37" s="1"/>
  <c r="L92" i="37" s="1"/>
  <c r="L93" i="37" s="1"/>
  <c r="L94" i="37" s="1"/>
  <c r="L95" i="37" s="1"/>
  <c r="L96" i="37" s="1"/>
  <c r="L97" i="37" s="1"/>
  <c r="L98" i="37" s="1"/>
  <c r="L99" i="37" s="1"/>
  <c r="L100" i="37" s="1"/>
  <c r="L101" i="37" s="1"/>
  <c r="L102" i="37" s="1"/>
  <c r="L103" i="37" s="1"/>
  <c r="L104" i="37" s="1"/>
  <c r="L105" i="37" s="1"/>
  <c r="L106" i="37" s="1"/>
  <c r="L107" i="37" s="1"/>
  <c r="L108" i="37" s="1"/>
  <c r="L109" i="37" s="1"/>
  <c r="L110" i="37" s="1"/>
  <c r="L111" i="37" s="1"/>
  <c r="L112" i="37" s="1"/>
  <c r="L113" i="37" s="1"/>
  <c r="L114" i="37" s="1"/>
  <c r="L115" i="37" s="1"/>
  <c r="L116" i="37" s="1"/>
  <c r="L117" i="37" s="1"/>
  <c r="L118" i="37" s="1"/>
  <c r="L119" i="37" s="1"/>
  <c r="L120" i="37" s="1"/>
  <c r="L121" i="37" s="1"/>
  <c r="L122" i="37" s="1"/>
  <c r="L123" i="37" s="1"/>
  <c r="L124" i="37" s="1"/>
  <c r="L125" i="37" s="1"/>
  <c r="L126" i="37" s="1"/>
  <c r="L127" i="37" s="1"/>
  <c r="L128" i="37" s="1"/>
  <c r="L129" i="37" s="1"/>
  <c r="L130" i="37" s="1"/>
  <c r="L131" i="37" s="1"/>
  <c r="L132" i="37" s="1"/>
  <c r="L133" i="37" s="1"/>
  <c r="L134" i="37" s="1"/>
  <c r="L135" i="37" s="1"/>
  <c r="L136" i="37" s="1"/>
  <c r="L137" i="37" s="1"/>
  <c r="L138" i="37" s="1"/>
  <c r="L139" i="37" s="1"/>
  <c r="L140" i="37" s="1"/>
  <c r="L141" i="37" s="1"/>
  <c r="L142" i="37" s="1"/>
  <c r="L143" i="37" s="1"/>
  <c r="L144" i="37" s="1"/>
  <c r="L145" i="37" s="1"/>
  <c r="L146" i="37" s="1"/>
  <c r="L147" i="37" s="1"/>
  <c r="L148" i="37" s="1"/>
  <c r="L149" i="37" s="1"/>
  <c r="L150" i="37" s="1"/>
  <c r="L151" i="37" s="1"/>
  <c r="L152" i="37" s="1"/>
  <c r="L153" i="37" s="1"/>
  <c r="L154" i="37" s="1"/>
  <c r="L155" i="37" s="1"/>
  <c r="L156" i="37" s="1"/>
  <c r="K67" i="37"/>
  <c r="H67" i="37"/>
  <c r="F67" i="37"/>
  <c r="C67" i="37" s="1"/>
  <c r="E67" i="37" s="1"/>
  <c r="P66" i="37"/>
  <c r="M66" i="37" s="1"/>
  <c r="K66" i="37"/>
  <c r="H66" i="37" s="1"/>
  <c r="F66" i="37"/>
  <c r="C66" i="37"/>
  <c r="E66" i="37" s="1"/>
  <c r="P65" i="37"/>
  <c r="M65" i="37"/>
  <c r="K65" i="37"/>
  <c r="H65" i="37" s="1"/>
  <c r="F65" i="37"/>
  <c r="C65" i="37" s="1"/>
  <c r="E65" i="37" s="1"/>
  <c r="P64" i="37"/>
  <c r="M64" i="37"/>
  <c r="K64" i="37"/>
  <c r="H64" i="37"/>
  <c r="F64" i="37"/>
  <c r="C64" i="37" s="1"/>
  <c r="E64" i="37" s="1"/>
  <c r="P63" i="37"/>
  <c r="M63" i="37" s="1"/>
  <c r="K63" i="37"/>
  <c r="H63" i="37"/>
  <c r="F63" i="37"/>
  <c r="C63" i="37" s="1"/>
  <c r="E63" i="37" s="1"/>
  <c r="P62" i="37"/>
  <c r="M62" i="37" s="1"/>
  <c r="K62" i="37"/>
  <c r="H62" i="37" s="1"/>
  <c r="F62" i="37"/>
  <c r="C62" i="37"/>
  <c r="E62" i="37" s="1"/>
  <c r="P61" i="37"/>
  <c r="M61" i="37"/>
  <c r="K61" i="37"/>
  <c r="H61" i="37" s="1"/>
  <c r="F61" i="37"/>
  <c r="C61" i="37" s="1"/>
  <c r="E61" i="37" s="1"/>
  <c r="P60" i="37"/>
  <c r="M60" i="37"/>
  <c r="K60" i="37"/>
  <c r="H60" i="37"/>
  <c r="F60" i="37"/>
  <c r="C60" i="37" s="1"/>
  <c r="E60" i="37"/>
  <c r="P59" i="37"/>
  <c r="M59" i="37" s="1"/>
  <c r="K59" i="37"/>
  <c r="H59" i="37"/>
  <c r="F59" i="37"/>
  <c r="C59" i="37" s="1"/>
  <c r="E59" i="37" s="1"/>
  <c r="P58" i="37"/>
  <c r="M58" i="37" s="1"/>
  <c r="K58" i="37"/>
  <c r="H58" i="37" s="1"/>
  <c r="F58" i="37"/>
  <c r="C58" i="37"/>
  <c r="E58" i="37" s="1"/>
  <c r="P57" i="37"/>
  <c r="M57" i="37"/>
  <c r="K57" i="37"/>
  <c r="H57" i="37" s="1"/>
  <c r="F57" i="37"/>
  <c r="C57" i="37" s="1"/>
  <c r="E57" i="37" s="1"/>
  <c r="P56" i="37"/>
  <c r="M56" i="37"/>
  <c r="K56" i="37"/>
  <c r="H56" i="37"/>
  <c r="F56" i="37"/>
  <c r="C56" i="37" s="1"/>
  <c r="E56" i="37"/>
  <c r="P55" i="37"/>
  <c r="M55" i="37" s="1"/>
  <c r="K55" i="37"/>
  <c r="H55" i="37"/>
  <c r="F55" i="37"/>
  <c r="C55" i="37" s="1"/>
  <c r="E55" i="37" s="1"/>
  <c r="P54" i="37"/>
  <c r="M54" i="37" s="1"/>
  <c r="K54" i="37"/>
  <c r="H54" i="37" s="1"/>
  <c r="F54" i="37"/>
  <c r="C54" i="37"/>
  <c r="E54" i="37" s="1"/>
  <c r="P53" i="37"/>
  <c r="M53" i="37"/>
  <c r="K53" i="37"/>
  <c r="H53" i="37" s="1"/>
  <c r="F53" i="37"/>
  <c r="C53" i="37" s="1"/>
  <c r="E53" i="37" s="1"/>
  <c r="P52" i="37"/>
  <c r="M52" i="37"/>
  <c r="K52" i="37"/>
  <c r="H52" i="37"/>
  <c r="F52" i="37"/>
  <c r="C52" i="37" s="1"/>
  <c r="E52" i="37" s="1"/>
  <c r="P51" i="37"/>
  <c r="M51" i="37" s="1"/>
  <c r="K51" i="37"/>
  <c r="H51" i="37"/>
  <c r="F51" i="37"/>
  <c r="C51" i="37" s="1"/>
  <c r="E51" i="37" s="1"/>
  <c r="P50" i="37"/>
  <c r="M50" i="37" s="1"/>
  <c r="K50" i="37"/>
  <c r="H50" i="37" s="1"/>
  <c r="F50" i="37"/>
  <c r="C50" i="37"/>
  <c r="E50" i="37" s="1"/>
  <c r="P49" i="37"/>
  <c r="M49" i="37"/>
  <c r="K49" i="37"/>
  <c r="H49" i="37" s="1"/>
  <c r="F49" i="37"/>
  <c r="C49" i="37" s="1"/>
  <c r="E49" i="37" s="1"/>
  <c r="P48" i="37"/>
  <c r="M48" i="37"/>
  <c r="K48" i="37"/>
  <c r="H48" i="37"/>
  <c r="F48" i="37"/>
  <c r="C48" i="37" s="1"/>
  <c r="E48" i="37"/>
  <c r="P47" i="37"/>
  <c r="M47" i="37" s="1"/>
  <c r="K47" i="37"/>
  <c r="H47" i="37"/>
  <c r="F47" i="37"/>
  <c r="C47" i="37" s="1"/>
  <c r="E47" i="37" s="1"/>
  <c r="P46" i="37"/>
  <c r="M46" i="37" s="1"/>
  <c r="K46" i="37"/>
  <c r="H46" i="37" s="1"/>
  <c r="F46" i="37"/>
  <c r="C46" i="37"/>
  <c r="E46" i="37" s="1"/>
  <c r="P45" i="37"/>
  <c r="M45" i="37"/>
  <c r="K45" i="37"/>
  <c r="H45" i="37" s="1"/>
  <c r="F45" i="37"/>
  <c r="C45" i="37" s="1"/>
  <c r="E45" i="37" s="1"/>
  <c r="P44" i="37"/>
  <c r="M44" i="37"/>
  <c r="K44" i="37"/>
  <c r="H44" i="37"/>
  <c r="F44" i="37"/>
  <c r="C44" i="37" s="1"/>
  <c r="E44" i="37"/>
  <c r="P43" i="37"/>
  <c r="M43" i="37" s="1"/>
  <c r="K43" i="37"/>
  <c r="H43" i="37"/>
  <c r="F43" i="37"/>
  <c r="C43" i="37" s="1"/>
  <c r="E43" i="37" s="1"/>
  <c r="P42" i="37"/>
  <c r="M42" i="37" s="1"/>
  <c r="K42" i="37"/>
  <c r="H42" i="37" s="1"/>
  <c r="F42" i="37"/>
  <c r="C42" i="37"/>
  <c r="E42" i="37" s="1"/>
  <c r="P41" i="37"/>
  <c r="M41" i="37"/>
  <c r="K41" i="37"/>
  <c r="H41" i="37" s="1"/>
  <c r="F41" i="37"/>
  <c r="C41" i="37" s="1"/>
  <c r="E41" i="37" s="1"/>
  <c r="P40" i="37"/>
  <c r="M40" i="37"/>
  <c r="K40" i="37"/>
  <c r="H40" i="37"/>
  <c r="F40" i="37"/>
  <c r="C40" i="37" s="1"/>
  <c r="E40" i="37" s="1"/>
  <c r="P39" i="37"/>
  <c r="M39" i="37" s="1"/>
  <c r="K39" i="37"/>
  <c r="H39" i="37"/>
  <c r="F39" i="37"/>
  <c r="C39" i="37" s="1"/>
  <c r="E39" i="37" s="1"/>
  <c r="P38" i="37"/>
  <c r="M38" i="37" s="1"/>
  <c r="K38" i="37"/>
  <c r="H38" i="37" s="1"/>
  <c r="F38" i="37"/>
  <c r="C38" i="37"/>
  <c r="E38" i="37" s="1"/>
  <c r="P37" i="37"/>
  <c r="M37" i="37"/>
  <c r="K37" i="37"/>
  <c r="H37" i="37" s="1"/>
  <c r="F37" i="37"/>
  <c r="C37" i="37" s="1"/>
  <c r="E37" i="37" s="1"/>
  <c r="B37" i="37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P36" i="37"/>
  <c r="M36" i="37"/>
  <c r="K36" i="37"/>
  <c r="H36" i="37"/>
  <c r="F36" i="37"/>
  <c r="C36" i="37" s="1"/>
  <c r="E36" i="37" s="1"/>
  <c r="P35" i="37"/>
  <c r="M35" i="37" s="1"/>
  <c r="L35" i="37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K35" i="37"/>
  <c r="H35" i="37"/>
  <c r="F35" i="37"/>
  <c r="C35" i="37" s="1"/>
  <c r="E35" i="37" s="1"/>
  <c r="P34" i="37"/>
  <c r="M34" i="37" s="1"/>
  <c r="K34" i="37"/>
  <c r="H34" i="37" s="1"/>
  <c r="F34" i="37"/>
  <c r="C34" i="37"/>
  <c r="E34" i="37" s="1"/>
  <c r="P33" i="37"/>
  <c r="M33" i="37"/>
  <c r="K33" i="37"/>
  <c r="H33" i="37" s="1"/>
  <c r="F33" i="37"/>
  <c r="C33" i="37" s="1"/>
  <c r="E33" i="37" s="1"/>
  <c r="P32" i="37"/>
  <c r="M32" i="37"/>
  <c r="K32" i="37"/>
  <c r="H32" i="37"/>
  <c r="F32" i="37"/>
  <c r="C32" i="37" s="1"/>
  <c r="E32" i="37" s="1"/>
  <c r="P31" i="37"/>
  <c r="M31" i="37" s="1"/>
  <c r="K31" i="37"/>
  <c r="H31" i="37"/>
  <c r="F31" i="37"/>
  <c r="C31" i="37" s="1"/>
  <c r="E31" i="37" s="1"/>
  <c r="P30" i="37"/>
  <c r="M30" i="37" s="1"/>
  <c r="K30" i="37"/>
  <c r="H30" i="37" s="1"/>
  <c r="F30" i="37"/>
  <c r="C30" i="37"/>
  <c r="E30" i="37" s="1"/>
  <c r="P29" i="37"/>
  <c r="M29" i="37"/>
  <c r="K29" i="37"/>
  <c r="H29" i="37" s="1"/>
  <c r="F29" i="37"/>
  <c r="C29" i="37" s="1"/>
  <c r="E29" i="37" s="1"/>
  <c r="P28" i="37"/>
  <c r="M28" i="37"/>
  <c r="K28" i="37"/>
  <c r="H28" i="37"/>
  <c r="F28" i="37"/>
  <c r="C28" i="37" s="1"/>
  <c r="E28" i="37"/>
  <c r="P27" i="37"/>
  <c r="M27" i="37" s="1"/>
  <c r="K27" i="37"/>
  <c r="H27" i="37"/>
  <c r="F27" i="37"/>
  <c r="C27" i="37" s="1"/>
  <c r="E27" i="37" s="1"/>
  <c r="P26" i="37"/>
  <c r="M26" i="37" s="1"/>
  <c r="K26" i="37"/>
  <c r="H26" i="37" s="1"/>
  <c r="F26" i="37"/>
  <c r="C26" i="37"/>
  <c r="E26" i="37" s="1"/>
  <c r="P25" i="37"/>
  <c r="M25" i="37"/>
  <c r="K25" i="37"/>
  <c r="H25" i="37" s="1"/>
  <c r="F25" i="37"/>
  <c r="C25" i="37" s="1"/>
  <c r="E25" i="37" s="1"/>
  <c r="P24" i="37"/>
  <c r="M24" i="37"/>
  <c r="K24" i="37"/>
  <c r="H24" i="37"/>
  <c r="F24" i="37"/>
  <c r="C24" i="37" s="1"/>
  <c r="E24" i="37"/>
  <c r="P23" i="37"/>
  <c r="M23" i="37" s="1"/>
  <c r="L23" i="37"/>
  <c r="L24" i="37" s="1"/>
  <c r="L25" i="37" s="1"/>
  <c r="L26" i="37" s="1"/>
  <c r="L27" i="37" s="1"/>
  <c r="L28" i="37" s="1"/>
  <c r="L29" i="37" s="1"/>
  <c r="L30" i="37" s="1"/>
  <c r="L31" i="37" s="1"/>
  <c r="L32" i="37" s="1"/>
  <c r="L33" i="37" s="1"/>
  <c r="L34" i="37" s="1"/>
  <c r="K23" i="37"/>
  <c r="H23" i="37"/>
  <c r="F23" i="37"/>
  <c r="C23" i="37" s="1"/>
  <c r="E23" i="37" s="1"/>
  <c r="P22" i="37"/>
  <c r="M22" i="37" s="1"/>
  <c r="K22" i="37"/>
  <c r="H22" i="37" s="1"/>
  <c r="F22" i="37"/>
  <c r="C22" i="37"/>
  <c r="E22" i="37" s="1"/>
  <c r="P21" i="37"/>
  <c r="M21" i="37"/>
  <c r="K21" i="37"/>
  <c r="H21" i="37" s="1"/>
  <c r="F21" i="37"/>
  <c r="C21" i="37" s="1"/>
  <c r="E21" i="37" s="1"/>
  <c r="P20" i="37"/>
  <c r="M20" i="37"/>
  <c r="K20" i="37"/>
  <c r="H20" i="37"/>
  <c r="F20" i="37"/>
  <c r="C20" i="37" s="1"/>
  <c r="E20" i="37"/>
  <c r="P19" i="37"/>
  <c r="M19" i="37" s="1"/>
  <c r="L19" i="37"/>
  <c r="L20" i="37" s="1"/>
  <c r="L21" i="37" s="1"/>
  <c r="L22" i="37" s="1"/>
  <c r="K19" i="37"/>
  <c r="H19" i="37"/>
  <c r="G19" i="37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G67" i="37" s="1"/>
  <c r="G68" i="37" s="1"/>
  <c r="G69" i="37" s="1"/>
  <c r="G70" i="37" s="1"/>
  <c r="G71" i="37" s="1"/>
  <c r="G72" i="37" s="1"/>
  <c r="G73" i="37" s="1"/>
  <c r="G74" i="37" s="1"/>
  <c r="G75" i="37" s="1"/>
  <c r="G76" i="37" s="1"/>
  <c r="G77" i="37" s="1"/>
  <c r="G78" i="37" s="1"/>
  <c r="G79" i="37" s="1"/>
  <c r="G80" i="37" s="1"/>
  <c r="G81" i="37" s="1"/>
  <c r="G82" i="37" s="1"/>
  <c r="G83" i="37" s="1"/>
  <c r="G84" i="37" s="1"/>
  <c r="G85" i="37" s="1"/>
  <c r="G86" i="37" s="1"/>
  <c r="G87" i="37" s="1"/>
  <c r="G88" i="37" s="1"/>
  <c r="G89" i="37" s="1"/>
  <c r="G90" i="37" s="1"/>
  <c r="G91" i="37" s="1"/>
  <c r="G92" i="37" s="1"/>
  <c r="G93" i="37" s="1"/>
  <c r="G94" i="37" s="1"/>
  <c r="G95" i="37" s="1"/>
  <c r="G96" i="37" s="1"/>
  <c r="G97" i="37" s="1"/>
  <c r="G98" i="37" s="1"/>
  <c r="G99" i="37" s="1"/>
  <c r="G100" i="37" s="1"/>
  <c r="G101" i="37" s="1"/>
  <c r="G102" i="37" s="1"/>
  <c r="G103" i="37" s="1"/>
  <c r="G104" i="37" s="1"/>
  <c r="G105" i="37" s="1"/>
  <c r="G106" i="37" s="1"/>
  <c r="G107" i="37" s="1"/>
  <c r="G108" i="37" s="1"/>
  <c r="G109" i="37" s="1"/>
  <c r="G110" i="37" s="1"/>
  <c r="G111" i="37" s="1"/>
  <c r="G112" i="37" s="1"/>
  <c r="G113" i="37" s="1"/>
  <c r="G114" i="37" s="1"/>
  <c r="G115" i="37" s="1"/>
  <c r="G116" i="37" s="1"/>
  <c r="G117" i="37" s="1"/>
  <c r="G118" i="37" s="1"/>
  <c r="G119" i="37" s="1"/>
  <c r="G120" i="37" s="1"/>
  <c r="G121" i="37" s="1"/>
  <c r="G122" i="37" s="1"/>
  <c r="G123" i="37" s="1"/>
  <c r="G124" i="37" s="1"/>
  <c r="G125" i="37" s="1"/>
  <c r="G126" i="37" s="1"/>
  <c r="G127" i="37" s="1"/>
  <c r="G128" i="37" s="1"/>
  <c r="G129" i="37" s="1"/>
  <c r="G130" i="37" s="1"/>
  <c r="G131" i="37" s="1"/>
  <c r="G132" i="37" s="1"/>
  <c r="G133" i="37" s="1"/>
  <c r="G134" i="37" s="1"/>
  <c r="G135" i="37" s="1"/>
  <c r="G136" i="37" s="1"/>
  <c r="G137" i="37" s="1"/>
  <c r="G138" i="37" s="1"/>
  <c r="G139" i="37" s="1"/>
  <c r="G140" i="37" s="1"/>
  <c r="G141" i="37" s="1"/>
  <c r="G142" i="37" s="1"/>
  <c r="G143" i="37" s="1"/>
  <c r="G144" i="37" s="1"/>
  <c r="G145" i="37" s="1"/>
  <c r="G146" i="37" s="1"/>
  <c r="G147" i="37" s="1"/>
  <c r="G148" i="37" s="1"/>
  <c r="G149" i="37" s="1"/>
  <c r="G150" i="37" s="1"/>
  <c r="G151" i="37" s="1"/>
  <c r="G152" i="37" s="1"/>
  <c r="G153" i="37" s="1"/>
  <c r="G154" i="37" s="1"/>
  <c r="G155" i="37" s="1"/>
  <c r="G156" i="37" s="1"/>
  <c r="F19" i="37"/>
  <c r="C19" i="37" s="1"/>
  <c r="E19" i="37" s="1"/>
  <c r="P18" i="37"/>
  <c r="M18" i="37" s="1"/>
  <c r="L18" i="37"/>
  <c r="K18" i="37"/>
  <c r="H18" i="37" s="1"/>
  <c r="G18" i="37"/>
  <c r="F18" i="37"/>
  <c r="C18" i="37"/>
  <c r="E18" i="37" s="1"/>
  <c r="P17" i="37"/>
  <c r="M17" i="37" s="1"/>
  <c r="O17" i="37"/>
  <c r="L17" i="37"/>
  <c r="K17" i="37"/>
  <c r="H17" i="37"/>
  <c r="J17" i="37" s="1"/>
  <c r="G17" i="37"/>
  <c r="F17" i="37"/>
  <c r="C17" i="37" s="1"/>
  <c r="E17" i="37" s="1"/>
  <c r="B17" i="37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O16" i="37"/>
  <c r="J16" i="37"/>
  <c r="E16" i="37"/>
  <c r="H15" i="37"/>
  <c r="I15" i="37" s="1"/>
  <c r="J15" i="37" s="1"/>
  <c r="K15" i="37" s="1"/>
  <c r="L15" i="37" s="1"/>
  <c r="M15" i="37" s="1"/>
  <c r="N15" i="37" s="1"/>
  <c r="O15" i="37" s="1"/>
  <c r="P15" i="37" s="1"/>
  <c r="Q15" i="37" s="1"/>
  <c r="R15" i="37" s="1"/>
  <c r="C15" i="37"/>
  <c r="D15" i="37" s="1"/>
  <c r="E15" i="37" s="1"/>
  <c r="F15" i="37" s="1"/>
  <c r="G15" i="37" s="1"/>
  <c r="B15" i="37"/>
  <c r="F4" i="37"/>
  <c r="K164" i="36"/>
  <c r="P156" i="36"/>
  <c r="K156" i="36"/>
  <c r="F156" i="36"/>
  <c r="E161" i="36" s="1"/>
  <c r="P155" i="36"/>
  <c r="K155" i="36"/>
  <c r="F155" i="36"/>
  <c r="P154" i="36"/>
  <c r="K154" i="36"/>
  <c r="F154" i="36"/>
  <c r="P153" i="36"/>
  <c r="K153" i="36"/>
  <c r="F153" i="36"/>
  <c r="P152" i="36"/>
  <c r="K152" i="36"/>
  <c r="F152" i="36"/>
  <c r="P151" i="36"/>
  <c r="K151" i="36"/>
  <c r="F151" i="36"/>
  <c r="P150" i="36"/>
  <c r="K150" i="36"/>
  <c r="F150" i="36"/>
  <c r="P149" i="36"/>
  <c r="K149" i="36"/>
  <c r="F149" i="36"/>
  <c r="P148" i="36"/>
  <c r="K148" i="36"/>
  <c r="F148" i="36"/>
  <c r="P147" i="36"/>
  <c r="K147" i="36"/>
  <c r="F147" i="36"/>
  <c r="P146" i="36"/>
  <c r="P162" i="36" s="1"/>
  <c r="K146" i="36"/>
  <c r="F146" i="36"/>
  <c r="P145" i="36"/>
  <c r="K145" i="36"/>
  <c r="F145" i="36"/>
  <c r="P144" i="36"/>
  <c r="K144" i="36"/>
  <c r="F144" i="36"/>
  <c r="P143" i="36"/>
  <c r="K143" i="36"/>
  <c r="F143" i="36"/>
  <c r="P142" i="36"/>
  <c r="M142" i="36"/>
  <c r="K142" i="36"/>
  <c r="H142" i="36" s="1"/>
  <c r="F142" i="36"/>
  <c r="C142" i="36" s="1"/>
  <c r="P141" i="36"/>
  <c r="M141" i="36" s="1"/>
  <c r="K141" i="36"/>
  <c r="H141" i="36" s="1"/>
  <c r="F141" i="36"/>
  <c r="C141" i="36"/>
  <c r="P140" i="36"/>
  <c r="M140" i="36"/>
  <c r="K140" i="36"/>
  <c r="H140" i="36"/>
  <c r="F140" i="36"/>
  <c r="C140" i="36"/>
  <c r="P139" i="36"/>
  <c r="M139" i="36" s="1"/>
  <c r="K139" i="36"/>
  <c r="H139" i="36" s="1"/>
  <c r="F139" i="36"/>
  <c r="C139" i="36" s="1"/>
  <c r="P138" i="36"/>
  <c r="M138" i="36" s="1"/>
  <c r="K138" i="36"/>
  <c r="H138" i="36"/>
  <c r="F138" i="36"/>
  <c r="C138" i="36"/>
  <c r="P137" i="36"/>
  <c r="M137" i="36"/>
  <c r="K137" i="36"/>
  <c r="H137" i="36"/>
  <c r="F137" i="36"/>
  <c r="C137" i="36" s="1"/>
  <c r="P136" i="36"/>
  <c r="M136" i="36" s="1"/>
  <c r="K136" i="36"/>
  <c r="H136" i="36" s="1"/>
  <c r="F136" i="36"/>
  <c r="C136" i="36" s="1"/>
  <c r="P135" i="36"/>
  <c r="M135" i="36"/>
  <c r="K135" i="36"/>
  <c r="H135" i="36"/>
  <c r="F135" i="36"/>
  <c r="C135" i="36"/>
  <c r="P134" i="36"/>
  <c r="M134" i="36"/>
  <c r="K134" i="36"/>
  <c r="H134" i="36" s="1"/>
  <c r="F134" i="36"/>
  <c r="C134" i="36" s="1"/>
  <c r="P133" i="36"/>
  <c r="M133" i="36" s="1"/>
  <c r="K133" i="36"/>
  <c r="H133" i="36" s="1"/>
  <c r="F133" i="36"/>
  <c r="C133" i="36"/>
  <c r="P132" i="36"/>
  <c r="M132" i="36"/>
  <c r="K132" i="36"/>
  <c r="H132" i="36"/>
  <c r="F132" i="36"/>
  <c r="C132" i="36"/>
  <c r="P131" i="36"/>
  <c r="M131" i="36" s="1"/>
  <c r="K131" i="36"/>
  <c r="H131" i="36" s="1"/>
  <c r="F131" i="36"/>
  <c r="C131" i="36" s="1"/>
  <c r="P130" i="36"/>
  <c r="M130" i="36" s="1"/>
  <c r="K130" i="36"/>
  <c r="H130" i="36"/>
  <c r="F130" i="36"/>
  <c r="C130" i="36"/>
  <c r="P129" i="36"/>
  <c r="M129" i="36"/>
  <c r="K129" i="36"/>
  <c r="H129" i="36"/>
  <c r="F129" i="36"/>
  <c r="C129" i="36" s="1"/>
  <c r="P128" i="36"/>
  <c r="M128" i="36" s="1"/>
  <c r="K128" i="36"/>
  <c r="H128" i="36" s="1"/>
  <c r="F128" i="36"/>
  <c r="C128" i="36" s="1"/>
  <c r="P127" i="36"/>
  <c r="M127" i="36"/>
  <c r="K127" i="36"/>
  <c r="H127" i="36"/>
  <c r="F127" i="36"/>
  <c r="C127" i="36"/>
  <c r="P126" i="36"/>
  <c r="M126" i="36" s="1"/>
  <c r="K126" i="36"/>
  <c r="H126" i="36" s="1"/>
  <c r="F126" i="36"/>
  <c r="C126" i="36" s="1"/>
  <c r="P125" i="36"/>
  <c r="M125" i="36" s="1"/>
  <c r="K125" i="36"/>
  <c r="H125" i="36" s="1"/>
  <c r="F125" i="36"/>
  <c r="C125" i="36"/>
  <c r="P124" i="36"/>
  <c r="M124" i="36"/>
  <c r="K124" i="36"/>
  <c r="H124" i="36"/>
  <c r="F124" i="36"/>
  <c r="C124" i="36" s="1"/>
  <c r="P123" i="36"/>
  <c r="M123" i="36" s="1"/>
  <c r="K123" i="36"/>
  <c r="H123" i="36" s="1"/>
  <c r="F123" i="36"/>
  <c r="C123" i="36" s="1"/>
  <c r="P122" i="36"/>
  <c r="M122" i="36" s="1"/>
  <c r="K122" i="36"/>
  <c r="H122" i="36"/>
  <c r="F122" i="36"/>
  <c r="C122" i="36"/>
  <c r="P121" i="36"/>
  <c r="M121" i="36"/>
  <c r="K121" i="36"/>
  <c r="H121" i="36" s="1"/>
  <c r="F121" i="36"/>
  <c r="C121" i="36" s="1"/>
  <c r="P120" i="36"/>
  <c r="M120" i="36" s="1"/>
  <c r="K120" i="36"/>
  <c r="H120" i="36" s="1"/>
  <c r="F120" i="36"/>
  <c r="C120" i="36" s="1"/>
  <c r="P119" i="36"/>
  <c r="M119" i="36"/>
  <c r="K119" i="36"/>
  <c r="H119" i="36"/>
  <c r="F119" i="36"/>
  <c r="C119" i="36"/>
  <c r="P118" i="36"/>
  <c r="M118" i="36"/>
  <c r="K118" i="36"/>
  <c r="H118" i="36" s="1"/>
  <c r="F118" i="36"/>
  <c r="C118" i="36" s="1"/>
  <c r="P117" i="36"/>
  <c r="M117" i="36" s="1"/>
  <c r="K117" i="36"/>
  <c r="H117" i="36" s="1"/>
  <c r="F117" i="36"/>
  <c r="C117" i="36"/>
  <c r="P116" i="36"/>
  <c r="M116" i="36"/>
  <c r="K116" i="36"/>
  <c r="H116" i="36"/>
  <c r="F116" i="36"/>
  <c r="C116" i="36"/>
  <c r="P115" i="36"/>
  <c r="M115" i="36" s="1"/>
  <c r="K115" i="36"/>
  <c r="H115" i="36" s="1"/>
  <c r="F115" i="36"/>
  <c r="C115" i="36" s="1"/>
  <c r="P114" i="36"/>
  <c r="M114" i="36" s="1"/>
  <c r="K114" i="36"/>
  <c r="H114" i="36"/>
  <c r="F114" i="36"/>
  <c r="C114" i="36"/>
  <c r="P113" i="36"/>
  <c r="M113" i="36"/>
  <c r="K113" i="36"/>
  <c r="H113" i="36" s="1"/>
  <c r="F113" i="36"/>
  <c r="C113" i="36" s="1"/>
  <c r="P112" i="36"/>
  <c r="M112" i="36" s="1"/>
  <c r="K112" i="36"/>
  <c r="H112" i="36" s="1"/>
  <c r="F112" i="36"/>
  <c r="C112" i="36" s="1"/>
  <c r="P111" i="36"/>
  <c r="M111" i="36"/>
  <c r="K111" i="36"/>
  <c r="H111" i="36"/>
  <c r="F111" i="36"/>
  <c r="C111" i="36"/>
  <c r="P110" i="36"/>
  <c r="M110" i="36"/>
  <c r="K110" i="36"/>
  <c r="H110" i="36" s="1"/>
  <c r="F110" i="36"/>
  <c r="C110" i="36" s="1"/>
  <c r="P109" i="36"/>
  <c r="M109" i="36" s="1"/>
  <c r="K109" i="36"/>
  <c r="H109" i="36" s="1"/>
  <c r="F109" i="36"/>
  <c r="C109" i="36"/>
  <c r="P108" i="36"/>
  <c r="M108" i="36"/>
  <c r="K108" i="36"/>
  <c r="H108" i="36"/>
  <c r="F108" i="36"/>
  <c r="C108" i="36"/>
  <c r="P107" i="36"/>
  <c r="M107" i="36" s="1"/>
  <c r="K107" i="36"/>
  <c r="H107" i="36" s="1"/>
  <c r="F107" i="36"/>
  <c r="C107" i="36" s="1"/>
  <c r="P106" i="36"/>
  <c r="M106" i="36" s="1"/>
  <c r="K106" i="36"/>
  <c r="H106" i="36"/>
  <c r="F106" i="36"/>
  <c r="C106" i="36"/>
  <c r="P105" i="36"/>
  <c r="M105" i="36"/>
  <c r="K105" i="36"/>
  <c r="H105" i="36" s="1"/>
  <c r="F105" i="36"/>
  <c r="C105" i="36" s="1"/>
  <c r="P104" i="36"/>
  <c r="M104" i="36" s="1"/>
  <c r="K104" i="36"/>
  <c r="H104" i="36" s="1"/>
  <c r="F104" i="36"/>
  <c r="C104" i="36" s="1"/>
  <c r="P103" i="36"/>
  <c r="M103" i="36"/>
  <c r="K103" i="36"/>
  <c r="H103" i="36"/>
  <c r="F103" i="36"/>
  <c r="C103" i="36"/>
  <c r="P102" i="36"/>
  <c r="M102" i="36" s="1"/>
  <c r="K102" i="36"/>
  <c r="H102" i="36" s="1"/>
  <c r="F102" i="36"/>
  <c r="C102" i="36" s="1"/>
  <c r="P101" i="36"/>
  <c r="M101" i="36" s="1"/>
  <c r="K101" i="36"/>
  <c r="H101" i="36" s="1"/>
  <c r="F101" i="36"/>
  <c r="C101" i="36"/>
  <c r="P100" i="36"/>
  <c r="M100" i="36"/>
  <c r="K100" i="36"/>
  <c r="H100" i="36"/>
  <c r="F100" i="36"/>
  <c r="C100" i="36" s="1"/>
  <c r="P99" i="36"/>
  <c r="M99" i="36" s="1"/>
  <c r="K99" i="36"/>
  <c r="H99" i="36" s="1"/>
  <c r="F99" i="36"/>
  <c r="C99" i="36" s="1"/>
  <c r="P98" i="36"/>
  <c r="M98" i="36" s="1"/>
  <c r="K98" i="36"/>
  <c r="H98" i="36"/>
  <c r="F98" i="36"/>
  <c r="C98" i="36"/>
  <c r="P97" i="36"/>
  <c r="M97" i="36"/>
  <c r="K97" i="36"/>
  <c r="H97" i="36"/>
  <c r="F97" i="36"/>
  <c r="C97" i="36" s="1"/>
  <c r="P96" i="36"/>
  <c r="M96" i="36" s="1"/>
  <c r="K96" i="36"/>
  <c r="H96" i="36" s="1"/>
  <c r="F96" i="36"/>
  <c r="C96" i="36" s="1"/>
  <c r="P95" i="36"/>
  <c r="M95" i="36"/>
  <c r="K95" i="36"/>
  <c r="H95" i="36"/>
  <c r="F95" i="36"/>
  <c r="C95" i="36"/>
  <c r="P94" i="36"/>
  <c r="M94" i="36"/>
  <c r="K94" i="36"/>
  <c r="H94" i="36" s="1"/>
  <c r="F94" i="36"/>
  <c r="C94" i="36" s="1"/>
  <c r="P93" i="36"/>
  <c r="M93" i="36" s="1"/>
  <c r="K93" i="36"/>
  <c r="H93" i="36" s="1"/>
  <c r="F93" i="36"/>
  <c r="C93" i="36"/>
  <c r="P92" i="36"/>
  <c r="M92" i="36"/>
  <c r="K92" i="36"/>
  <c r="H92" i="36"/>
  <c r="F92" i="36"/>
  <c r="C92" i="36" s="1"/>
  <c r="P91" i="36"/>
  <c r="M91" i="36" s="1"/>
  <c r="K91" i="36"/>
  <c r="H91" i="36" s="1"/>
  <c r="F91" i="36"/>
  <c r="C91" i="36" s="1"/>
  <c r="P90" i="36"/>
  <c r="M90" i="36" s="1"/>
  <c r="K90" i="36"/>
  <c r="H90" i="36"/>
  <c r="F90" i="36"/>
  <c r="C90" i="36"/>
  <c r="P89" i="36"/>
  <c r="M89" i="36"/>
  <c r="K89" i="36"/>
  <c r="H89" i="36"/>
  <c r="F89" i="36"/>
  <c r="C89" i="36" s="1"/>
  <c r="P88" i="36"/>
  <c r="M88" i="36" s="1"/>
  <c r="K88" i="36"/>
  <c r="H88" i="36" s="1"/>
  <c r="F88" i="36"/>
  <c r="C88" i="36" s="1"/>
  <c r="P87" i="36"/>
  <c r="M87" i="36"/>
  <c r="K87" i="36"/>
  <c r="H87" i="36"/>
  <c r="F87" i="36"/>
  <c r="C87" i="36"/>
  <c r="P86" i="36"/>
  <c r="M86" i="36"/>
  <c r="K86" i="36"/>
  <c r="H86" i="36" s="1"/>
  <c r="F86" i="36"/>
  <c r="C86" i="36" s="1"/>
  <c r="P85" i="36"/>
  <c r="M85" i="36" s="1"/>
  <c r="K85" i="36"/>
  <c r="H85" i="36" s="1"/>
  <c r="F85" i="36"/>
  <c r="C85" i="36"/>
  <c r="P84" i="36"/>
  <c r="M84" i="36"/>
  <c r="K84" i="36"/>
  <c r="H84" i="36"/>
  <c r="F84" i="36"/>
  <c r="C84" i="36" s="1"/>
  <c r="P83" i="36"/>
  <c r="M83" i="36" s="1"/>
  <c r="K83" i="36"/>
  <c r="H83" i="36" s="1"/>
  <c r="F83" i="36"/>
  <c r="C83" i="36" s="1"/>
  <c r="P82" i="36"/>
  <c r="M82" i="36" s="1"/>
  <c r="K82" i="36"/>
  <c r="H82" i="36"/>
  <c r="F82" i="36"/>
  <c r="C82" i="36"/>
  <c r="P81" i="36"/>
  <c r="M81" i="36"/>
  <c r="K81" i="36"/>
  <c r="H81" i="36" s="1"/>
  <c r="F81" i="36"/>
  <c r="C81" i="36" s="1"/>
  <c r="P80" i="36"/>
  <c r="M80" i="36" s="1"/>
  <c r="K80" i="36"/>
  <c r="H80" i="36" s="1"/>
  <c r="F80" i="36"/>
  <c r="C80" i="36" s="1"/>
  <c r="P79" i="36"/>
  <c r="M79" i="36"/>
  <c r="K79" i="36"/>
  <c r="H79" i="36"/>
  <c r="F79" i="36"/>
  <c r="C79" i="36"/>
  <c r="P78" i="36"/>
  <c r="M78" i="36" s="1"/>
  <c r="K78" i="36"/>
  <c r="H78" i="36" s="1"/>
  <c r="F78" i="36"/>
  <c r="C78" i="36" s="1"/>
  <c r="P77" i="36"/>
  <c r="M77" i="36" s="1"/>
  <c r="K77" i="36"/>
  <c r="H77" i="36" s="1"/>
  <c r="F77" i="36"/>
  <c r="C77" i="36"/>
  <c r="P76" i="36"/>
  <c r="M76" i="36"/>
  <c r="K76" i="36"/>
  <c r="H76" i="36"/>
  <c r="F76" i="36"/>
  <c r="C76" i="36"/>
  <c r="P75" i="36"/>
  <c r="M75" i="36" s="1"/>
  <c r="K75" i="36"/>
  <c r="H75" i="36" s="1"/>
  <c r="F75" i="36"/>
  <c r="C75" i="36" s="1"/>
  <c r="P74" i="36"/>
  <c r="M74" i="36" s="1"/>
  <c r="K74" i="36"/>
  <c r="H74" i="36"/>
  <c r="F74" i="36"/>
  <c r="C74" i="36"/>
  <c r="P73" i="36"/>
  <c r="M73" i="36"/>
  <c r="K73" i="36"/>
  <c r="H73" i="36"/>
  <c r="F73" i="36"/>
  <c r="C73" i="36" s="1"/>
  <c r="P72" i="36"/>
  <c r="M72" i="36" s="1"/>
  <c r="K72" i="36"/>
  <c r="H72" i="36" s="1"/>
  <c r="F72" i="36"/>
  <c r="C72" i="36" s="1"/>
  <c r="P71" i="36"/>
  <c r="M71" i="36"/>
  <c r="K71" i="36"/>
  <c r="H71" i="36"/>
  <c r="F71" i="36"/>
  <c r="C71" i="36"/>
  <c r="P70" i="36"/>
  <c r="M70" i="36" s="1"/>
  <c r="K70" i="36"/>
  <c r="H70" i="36" s="1"/>
  <c r="F70" i="36"/>
  <c r="C70" i="36" s="1"/>
  <c r="P69" i="36"/>
  <c r="M69" i="36" s="1"/>
  <c r="K69" i="36"/>
  <c r="H69" i="36" s="1"/>
  <c r="F69" i="36"/>
  <c r="C69" i="36"/>
  <c r="P68" i="36"/>
  <c r="M68" i="36"/>
  <c r="K68" i="36"/>
  <c r="H68" i="36"/>
  <c r="F68" i="36"/>
  <c r="C68" i="36"/>
  <c r="P67" i="36"/>
  <c r="M67" i="36" s="1"/>
  <c r="K67" i="36"/>
  <c r="H67" i="36" s="1"/>
  <c r="F67" i="36"/>
  <c r="C67" i="36" s="1"/>
  <c r="P66" i="36"/>
  <c r="M66" i="36" s="1"/>
  <c r="K66" i="36"/>
  <c r="H66" i="36"/>
  <c r="F66" i="36"/>
  <c r="C66" i="36"/>
  <c r="P65" i="36"/>
  <c r="M65" i="36"/>
  <c r="K65" i="36"/>
  <c r="H65" i="36"/>
  <c r="F65" i="36"/>
  <c r="C65" i="36" s="1"/>
  <c r="P64" i="36"/>
  <c r="M64" i="36" s="1"/>
  <c r="K64" i="36"/>
  <c r="H64" i="36" s="1"/>
  <c r="F64" i="36"/>
  <c r="C64" i="36" s="1"/>
  <c r="P63" i="36"/>
  <c r="M63" i="36"/>
  <c r="K63" i="36"/>
  <c r="H63" i="36"/>
  <c r="F63" i="36"/>
  <c r="C63" i="36"/>
  <c r="P62" i="36"/>
  <c r="M62" i="36" s="1"/>
  <c r="K62" i="36"/>
  <c r="H62" i="36" s="1"/>
  <c r="F62" i="36"/>
  <c r="C62" i="36" s="1"/>
  <c r="P61" i="36"/>
  <c r="M61" i="36" s="1"/>
  <c r="K61" i="36"/>
  <c r="H61" i="36" s="1"/>
  <c r="F61" i="36"/>
  <c r="C61" i="36"/>
  <c r="P60" i="36"/>
  <c r="M60" i="36"/>
  <c r="K60" i="36"/>
  <c r="H60" i="36"/>
  <c r="F60" i="36"/>
  <c r="C60" i="36" s="1"/>
  <c r="P59" i="36"/>
  <c r="M59" i="36" s="1"/>
  <c r="K59" i="36"/>
  <c r="H59" i="36" s="1"/>
  <c r="F59" i="36"/>
  <c r="C59" i="36" s="1"/>
  <c r="P58" i="36"/>
  <c r="M58" i="36" s="1"/>
  <c r="K58" i="36"/>
  <c r="H58" i="36"/>
  <c r="F58" i="36"/>
  <c r="C58" i="36"/>
  <c r="P57" i="36"/>
  <c r="M57" i="36"/>
  <c r="K57" i="36"/>
  <c r="H57" i="36" s="1"/>
  <c r="F57" i="36"/>
  <c r="C57" i="36" s="1"/>
  <c r="P56" i="36"/>
  <c r="M56" i="36" s="1"/>
  <c r="K56" i="36"/>
  <c r="H56" i="36" s="1"/>
  <c r="F56" i="36"/>
  <c r="C56" i="36"/>
  <c r="P55" i="36"/>
  <c r="M55" i="36"/>
  <c r="K55" i="36"/>
  <c r="H55" i="36"/>
  <c r="F55" i="36"/>
  <c r="C55" i="36"/>
  <c r="P54" i="36"/>
  <c r="M54" i="36" s="1"/>
  <c r="K54" i="36"/>
  <c r="H54" i="36" s="1"/>
  <c r="F54" i="36"/>
  <c r="C54" i="36" s="1"/>
  <c r="P53" i="36"/>
  <c r="M53" i="36" s="1"/>
  <c r="K53" i="36"/>
  <c r="H53" i="36"/>
  <c r="F53" i="36"/>
  <c r="C53" i="36"/>
  <c r="P52" i="36"/>
  <c r="M52" i="36"/>
  <c r="K52" i="36"/>
  <c r="H52" i="36"/>
  <c r="F52" i="36"/>
  <c r="C52" i="36" s="1"/>
  <c r="P51" i="36"/>
  <c r="M51" i="36" s="1"/>
  <c r="K51" i="36"/>
  <c r="H51" i="36" s="1"/>
  <c r="F51" i="36"/>
  <c r="C51" i="36" s="1"/>
  <c r="P50" i="36"/>
  <c r="M50" i="36"/>
  <c r="K50" i="36"/>
  <c r="H50" i="36"/>
  <c r="F50" i="36"/>
  <c r="C50" i="36"/>
  <c r="P49" i="36"/>
  <c r="M49" i="36"/>
  <c r="K49" i="36"/>
  <c r="H49" i="36" s="1"/>
  <c r="F49" i="36"/>
  <c r="C49" i="36" s="1"/>
  <c r="P48" i="36"/>
  <c r="M48" i="36" s="1"/>
  <c r="K48" i="36"/>
  <c r="H48" i="36" s="1"/>
  <c r="F48" i="36"/>
  <c r="C48" i="36"/>
  <c r="P47" i="36"/>
  <c r="M47" i="36"/>
  <c r="K47" i="36"/>
  <c r="H47" i="36"/>
  <c r="F47" i="36"/>
  <c r="C47" i="36"/>
  <c r="P46" i="36"/>
  <c r="M46" i="36" s="1"/>
  <c r="K46" i="36"/>
  <c r="H46" i="36" s="1"/>
  <c r="F46" i="36"/>
  <c r="C46" i="36" s="1"/>
  <c r="P45" i="36"/>
  <c r="M45" i="36" s="1"/>
  <c r="K45" i="36"/>
  <c r="H45" i="36" s="1"/>
  <c r="F45" i="36"/>
  <c r="C45" i="36"/>
  <c r="P44" i="36"/>
  <c r="M44" i="36"/>
  <c r="K44" i="36"/>
  <c r="H44" i="36"/>
  <c r="F44" i="36"/>
  <c r="C44" i="36"/>
  <c r="P43" i="36"/>
  <c r="M43" i="36" s="1"/>
  <c r="K43" i="36"/>
  <c r="H43" i="36" s="1"/>
  <c r="F43" i="36"/>
  <c r="C43" i="36" s="1"/>
  <c r="P42" i="36"/>
  <c r="M42" i="36" s="1"/>
  <c r="K42" i="36"/>
  <c r="H42" i="36"/>
  <c r="F42" i="36"/>
  <c r="C42" i="36"/>
  <c r="P41" i="36"/>
  <c r="M41" i="36"/>
  <c r="K41" i="36"/>
  <c r="H41" i="36"/>
  <c r="F41" i="36"/>
  <c r="C41" i="36" s="1"/>
  <c r="P40" i="36"/>
  <c r="M40" i="36" s="1"/>
  <c r="K40" i="36"/>
  <c r="H40" i="36" s="1"/>
  <c r="F40" i="36"/>
  <c r="C40" i="36" s="1"/>
  <c r="P39" i="36"/>
  <c r="M39" i="36"/>
  <c r="K39" i="36"/>
  <c r="H39" i="36"/>
  <c r="F39" i="36"/>
  <c r="C39" i="36"/>
  <c r="P38" i="36"/>
  <c r="M38" i="36" s="1"/>
  <c r="K38" i="36"/>
  <c r="H38" i="36" s="1"/>
  <c r="F38" i="36"/>
  <c r="C38" i="36" s="1"/>
  <c r="P37" i="36"/>
  <c r="M37" i="36" s="1"/>
  <c r="K37" i="36"/>
  <c r="H37" i="36"/>
  <c r="F37" i="36"/>
  <c r="C37" i="36"/>
  <c r="P36" i="36"/>
  <c r="M36" i="36"/>
  <c r="K36" i="36"/>
  <c r="H36" i="36"/>
  <c r="F36" i="36"/>
  <c r="C36" i="36" s="1"/>
  <c r="P35" i="36"/>
  <c r="M35" i="36" s="1"/>
  <c r="K35" i="36"/>
  <c r="H35" i="36" s="1"/>
  <c r="F35" i="36"/>
  <c r="C35" i="36" s="1"/>
  <c r="P34" i="36"/>
  <c r="M34" i="36"/>
  <c r="K34" i="36"/>
  <c r="H34" i="36"/>
  <c r="F34" i="36"/>
  <c r="C34" i="36"/>
  <c r="P33" i="36"/>
  <c r="M33" i="36"/>
  <c r="K33" i="36"/>
  <c r="H33" i="36" s="1"/>
  <c r="F33" i="36"/>
  <c r="C33" i="36" s="1"/>
  <c r="P32" i="36"/>
  <c r="M32" i="36" s="1"/>
  <c r="K32" i="36"/>
  <c r="H32" i="36" s="1"/>
  <c r="F32" i="36"/>
  <c r="C32" i="36" s="1"/>
  <c r="P31" i="36"/>
  <c r="M31" i="36"/>
  <c r="K31" i="36"/>
  <c r="H31" i="36"/>
  <c r="F31" i="36"/>
  <c r="C31" i="36"/>
  <c r="P30" i="36"/>
  <c r="M30" i="36"/>
  <c r="K30" i="36"/>
  <c r="H30" i="36" s="1"/>
  <c r="F30" i="36"/>
  <c r="C30" i="36" s="1"/>
  <c r="B30" i="36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P29" i="36"/>
  <c r="M29" i="36" s="1"/>
  <c r="K29" i="36"/>
  <c r="H29" i="36"/>
  <c r="F29" i="36"/>
  <c r="C29" i="36"/>
  <c r="P28" i="36"/>
  <c r="M28" i="36"/>
  <c r="K28" i="36"/>
  <c r="H28" i="36"/>
  <c r="F28" i="36"/>
  <c r="C28" i="36"/>
  <c r="P27" i="36"/>
  <c r="M27" i="36" s="1"/>
  <c r="K27" i="36"/>
  <c r="H27" i="36" s="1"/>
  <c r="F27" i="36"/>
  <c r="C27" i="36" s="1"/>
  <c r="P26" i="36"/>
  <c r="M26" i="36"/>
  <c r="K26" i="36"/>
  <c r="H26" i="36"/>
  <c r="F26" i="36"/>
  <c r="C26" i="36"/>
  <c r="P25" i="36"/>
  <c r="M25" i="36"/>
  <c r="K25" i="36"/>
  <c r="H25" i="36"/>
  <c r="F25" i="36"/>
  <c r="C25" i="36" s="1"/>
  <c r="P24" i="36"/>
  <c r="M24" i="36" s="1"/>
  <c r="K24" i="36"/>
  <c r="H24" i="36" s="1"/>
  <c r="F24" i="36"/>
  <c r="C24" i="36" s="1"/>
  <c r="P23" i="36"/>
  <c r="M23" i="36"/>
  <c r="K23" i="36"/>
  <c r="H23" i="36"/>
  <c r="F23" i="36"/>
  <c r="C23" i="36"/>
  <c r="P22" i="36"/>
  <c r="M22" i="36"/>
  <c r="K22" i="36"/>
  <c r="H22" i="36" s="1"/>
  <c r="F22" i="36"/>
  <c r="C22" i="36" s="1"/>
  <c r="P21" i="36"/>
  <c r="M21" i="36" s="1"/>
  <c r="K21" i="36"/>
  <c r="H21" i="36" s="1"/>
  <c r="F21" i="36"/>
  <c r="C21" i="36"/>
  <c r="P20" i="36"/>
  <c r="M20" i="36"/>
  <c r="K20" i="36"/>
  <c r="H20" i="36"/>
  <c r="F20" i="36"/>
  <c r="C20" i="36" s="1"/>
  <c r="P19" i="36"/>
  <c r="M19" i="36" s="1"/>
  <c r="K19" i="36"/>
  <c r="H19" i="36" s="1"/>
  <c r="F19" i="36"/>
  <c r="C19" i="36" s="1"/>
  <c r="P18" i="36"/>
  <c r="M18" i="36" s="1"/>
  <c r="K18" i="36"/>
  <c r="H18" i="36"/>
  <c r="G18" i="36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G67" i="36" s="1"/>
  <c r="G68" i="36" s="1"/>
  <c r="G69" i="36" s="1"/>
  <c r="G70" i="36" s="1"/>
  <c r="G71" i="36" s="1"/>
  <c r="G72" i="36" s="1"/>
  <c r="G73" i="36" s="1"/>
  <c r="G74" i="36" s="1"/>
  <c r="G75" i="36" s="1"/>
  <c r="G76" i="36" s="1"/>
  <c r="G77" i="36" s="1"/>
  <c r="G78" i="36" s="1"/>
  <c r="G79" i="36" s="1"/>
  <c r="G80" i="36" s="1"/>
  <c r="G81" i="36" s="1"/>
  <c r="G82" i="36" s="1"/>
  <c r="G83" i="36" s="1"/>
  <c r="G84" i="36" s="1"/>
  <c r="G85" i="36" s="1"/>
  <c r="G86" i="36" s="1"/>
  <c r="G87" i="36" s="1"/>
  <c r="G88" i="36" s="1"/>
  <c r="G89" i="36" s="1"/>
  <c r="G90" i="36" s="1"/>
  <c r="G91" i="36" s="1"/>
  <c r="G92" i="36" s="1"/>
  <c r="G93" i="36" s="1"/>
  <c r="G94" i="36" s="1"/>
  <c r="G95" i="36" s="1"/>
  <c r="G96" i="36" s="1"/>
  <c r="G97" i="36" s="1"/>
  <c r="G98" i="36" s="1"/>
  <c r="G99" i="36" s="1"/>
  <c r="G100" i="36" s="1"/>
  <c r="G101" i="36" s="1"/>
  <c r="G102" i="36" s="1"/>
  <c r="G103" i="36" s="1"/>
  <c r="G104" i="36" s="1"/>
  <c r="G105" i="36" s="1"/>
  <c r="G106" i="36" s="1"/>
  <c r="G107" i="36" s="1"/>
  <c r="G108" i="36" s="1"/>
  <c r="G109" i="36" s="1"/>
  <c r="G110" i="36" s="1"/>
  <c r="G111" i="36" s="1"/>
  <c r="G112" i="36" s="1"/>
  <c r="G113" i="36" s="1"/>
  <c r="G114" i="36" s="1"/>
  <c r="G115" i="36" s="1"/>
  <c r="G116" i="36" s="1"/>
  <c r="G117" i="36" s="1"/>
  <c r="G118" i="36" s="1"/>
  <c r="G119" i="36" s="1"/>
  <c r="G120" i="36" s="1"/>
  <c r="G121" i="36" s="1"/>
  <c r="G122" i="36" s="1"/>
  <c r="G123" i="36" s="1"/>
  <c r="G124" i="36" s="1"/>
  <c r="G125" i="36" s="1"/>
  <c r="G126" i="36" s="1"/>
  <c r="G127" i="36" s="1"/>
  <c r="G128" i="36" s="1"/>
  <c r="G129" i="36" s="1"/>
  <c r="G130" i="36" s="1"/>
  <c r="G131" i="36" s="1"/>
  <c r="G132" i="36" s="1"/>
  <c r="G133" i="36" s="1"/>
  <c r="G134" i="36" s="1"/>
  <c r="G135" i="36" s="1"/>
  <c r="G136" i="36" s="1"/>
  <c r="G137" i="36" s="1"/>
  <c r="G138" i="36" s="1"/>
  <c r="G139" i="36" s="1"/>
  <c r="G140" i="36" s="1"/>
  <c r="G141" i="36" s="1"/>
  <c r="G142" i="36" s="1"/>
  <c r="G143" i="36" s="1"/>
  <c r="G144" i="36" s="1"/>
  <c r="G145" i="36" s="1"/>
  <c r="G146" i="36" s="1"/>
  <c r="G147" i="36" s="1"/>
  <c r="G148" i="36" s="1"/>
  <c r="G149" i="36" s="1"/>
  <c r="G150" i="36" s="1"/>
  <c r="G151" i="36" s="1"/>
  <c r="G152" i="36" s="1"/>
  <c r="G153" i="36" s="1"/>
  <c r="G154" i="36" s="1"/>
  <c r="G155" i="36" s="1"/>
  <c r="G156" i="36" s="1"/>
  <c r="F18" i="36"/>
  <c r="C18" i="36"/>
  <c r="P17" i="36"/>
  <c r="O17" i="36"/>
  <c r="M17" i="36"/>
  <c r="L17" i="36"/>
  <c r="L18" i="36" s="1"/>
  <c r="L19" i="36" s="1"/>
  <c r="L20" i="36" s="1"/>
  <c r="L21" i="36" s="1"/>
  <c r="L22" i="36" s="1"/>
  <c r="L23" i="36" s="1"/>
  <c r="L24" i="36" s="1"/>
  <c r="L25" i="36" s="1"/>
  <c r="L26" i="36" s="1"/>
  <c r="L27" i="36" s="1"/>
  <c r="L28" i="36" s="1"/>
  <c r="L29" i="36" s="1"/>
  <c r="L30" i="36" s="1"/>
  <c r="L31" i="36" s="1"/>
  <c r="L32" i="36" s="1"/>
  <c r="L33" i="36" s="1"/>
  <c r="L34" i="36" s="1"/>
  <c r="L35" i="36" s="1"/>
  <c r="L36" i="36" s="1"/>
  <c r="L37" i="36" s="1"/>
  <c r="L38" i="36" s="1"/>
  <c r="L39" i="36" s="1"/>
  <c r="L40" i="36" s="1"/>
  <c r="L41" i="36" s="1"/>
  <c r="L42" i="36" s="1"/>
  <c r="L43" i="36" s="1"/>
  <c r="L44" i="36" s="1"/>
  <c r="L45" i="36" s="1"/>
  <c r="L46" i="36" s="1"/>
  <c r="L47" i="36" s="1"/>
  <c r="L48" i="36" s="1"/>
  <c r="L49" i="36" s="1"/>
  <c r="L50" i="36" s="1"/>
  <c r="L51" i="36" s="1"/>
  <c r="L52" i="36" s="1"/>
  <c r="L53" i="36" s="1"/>
  <c r="L54" i="36" s="1"/>
  <c r="L55" i="36" s="1"/>
  <c r="L56" i="36" s="1"/>
  <c r="L57" i="36" s="1"/>
  <c r="L58" i="36" s="1"/>
  <c r="L59" i="36" s="1"/>
  <c r="L60" i="36" s="1"/>
  <c r="L61" i="36" s="1"/>
  <c r="L62" i="36" s="1"/>
  <c r="L63" i="36" s="1"/>
  <c r="L64" i="36" s="1"/>
  <c r="L65" i="36" s="1"/>
  <c r="L66" i="36" s="1"/>
  <c r="L67" i="36" s="1"/>
  <c r="L68" i="36" s="1"/>
  <c r="L69" i="36" s="1"/>
  <c r="L70" i="36" s="1"/>
  <c r="L71" i="36" s="1"/>
  <c r="L72" i="36" s="1"/>
  <c r="L73" i="36" s="1"/>
  <c r="L74" i="36" s="1"/>
  <c r="L75" i="36" s="1"/>
  <c r="L76" i="36" s="1"/>
  <c r="L77" i="36" s="1"/>
  <c r="L78" i="36" s="1"/>
  <c r="L79" i="36" s="1"/>
  <c r="L80" i="36" s="1"/>
  <c r="L81" i="36" s="1"/>
  <c r="L82" i="36" s="1"/>
  <c r="L83" i="36" s="1"/>
  <c r="L84" i="36" s="1"/>
  <c r="L85" i="36" s="1"/>
  <c r="L86" i="36" s="1"/>
  <c r="L87" i="36" s="1"/>
  <c r="L88" i="36" s="1"/>
  <c r="L89" i="36" s="1"/>
  <c r="L90" i="36" s="1"/>
  <c r="L91" i="36" s="1"/>
  <c r="L92" i="36" s="1"/>
  <c r="L93" i="36" s="1"/>
  <c r="L94" i="36" s="1"/>
  <c r="L95" i="36" s="1"/>
  <c r="L96" i="36" s="1"/>
  <c r="L97" i="36" s="1"/>
  <c r="L98" i="36" s="1"/>
  <c r="L99" i="36" s="1"/>
  <c r="L100" i="36" s="1"/>
  <c r="L101" i="36" s="1"/>
  <c r="L102" i="36" s="1"/>
  <c r="L103" i="36" s="1"/>
  <c r="L104" i="36" s="1"/>
  <c r="L105" i="36" s="1"/>
  <c r="L106" i="36" s="1"/>
  <c r="L107" i="36" s="1"/>
  <c r="L108" i="36" s="1"/>
  <c r="L109" i="36" s="1"/>
  <c r="L110" i="36" s="1"/>
  <c r="L111" i="36" s="1"/>
  <c r="L112" i="36" s="1"/>
  <c r="L113" i="36" s="1"/>
  <c r="L114" i="36" s="1"/>
  <c r="L115" i="36" s="1"/>
  <c r="L116" i="36" s="1"/>
  <c r="L117" i="36" s="1"/>
  <c r="L118" i="36" s="1"/>
  <c r="L119" i="36" s="1"/>
  <c r="L120" i="36" s="1"/>
  <c r="L121" i="36" s="1"/>
  <c r="L122" i="36" s="1"/>
  <c r="L123" i="36" s="1"/>
  <c r="L124" i="36" s="1"/>
  <c r="L125" i="36" s="1"/>
  <c r="L126" i="36" s="1"/>
  <c r="L127" i="36" s="1"/>
  <c r="L128" i="36" s="1"/>
  <c r="L129" i="36" s="1"/>
  <c r="L130" i="36" s="1"/>
  <c r="L131" i="36" s="1"/>
  <c r="L132" i="36" s="1"/>
  <c r="L133" i="36" s="1"/>
  <c r="L134" i="36" s="1"/>
  <c r="L135" i="36" s="1"/>
  <c r="L136" i="36" s="1"/>
  <c r="L137" i="36" s="1"/>
  <c r="L138" i="36" s="1"/>
  <c r="L139" i="36" s="1"/>
  <c r="L140" i="36" s="1"/>
  <c r="L141" i="36" s="1"/>
  <c r="L142" i="36" s="1"/>
  <c r="L143" i="36" s="1"/>
  <c r="L144" i="36" s="1"/>
  <c r="L145" i="36" s="1"/>
  <c r="L146" i="36" s="1"/>
  <c r="L147" i="36" s="1"/>
  <c r="L148" i="36" s="1"/>
  <c r="L149" i="36" s="1"/>
  <c r="L150" i="36" s="1"/>
  <c r="L151" i="36" s="1"/>
  <c r="L152" i="36" s="1"/>
  <c r="L153" i="36" s="1"/>
  <c r="L154" i="36" s="1"/>
  <c r="L155" i="36" s="1"/>
  <c r="L156" i="36" s="1"/>
  <c r="K17" i="36"/>
  <c r="H17" i="36" s="1"/>
  <c r="J17" i="36" s="1"/>
  <c r="G17" i="36"/>
  <c r="F17" i="36"/>
  <c r="E17" i="36"/>
  <c r="C17" i="36"/>
  <c r="B17" i="36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O16" i="36"/>
  <c r="J16" i="36"/>
  <c r="E16" i="36"/>
  <c r="F15" i="36"/>
  <c r="G15" i="36" s="1"/>
  <c r="H15" i="36" s="1"/>
  <c r="I15" i="36" s="1"/>
  <c r="J15" i="36" s="1"/>
  <c r="K15" i="36" s="1"/>
  <c r="L15" i="36" s="1"/>
  <c r="M15" i="36" s="1"/>
  <c r="N15" i="36" s="1"/>
  <c r="O15" i="36" s="1"/>
  <c r="P15" i="36" s="1"/>
  <c r="Q15" i="36" s="1"/>
  <c r="R15" i="36" s="1"/>
  <c r="C15" i="36"/>
  <c r="D15" i="36" s="1"/>
  <c r="E15" i="36" s="1"/>
  <c r="B15" i="36"/>
  <c r="F4" i="36"/>
  <c r="I161" i="35"/>
  <c r="P156" i="35"/>
  <c r="M156" i="35"/>
  <c r="O156" i="35" s="1"/>
  <c r="K156" i="35"/>
  <c r="H156" i="35" s="1"/>
  <c r="J156" i="35" s="1"/>
  <c r="F156" i="35"/>
  <c r="C156" i="35"/>
  <c r="P155" i="35"/>
  <c r="O155" i="35"/>
  <c r="K155" i="35"/>
  <c r="J155" i="35"/>
  <c r="F155" i="35"/>
  <c r="P154" i="35"/>
  <c r="M154" i="35" s="1"/>
  <c r="O154" i="35" s="1"/>
  <c r="K154" i="35"/>
  <c r="H154" i="35" s="1"/>
  <c r="J154" i="35" s="1"/>
  <c r="F154" i="35"/>
  <c r="C154" i="35"/>
  <c r="P153" i="35"/>
  <c r="O153" i="35"/>
  <c r="K153" i="35"/>
  <c r="J153" i="35"/>
  <c r="F153" i="35"/>
  <c r="P152" i="35"/>
  <c r="M152" i="35" s="1"/>
  <c r="O152" i="35"/>
  <c r="K152" i="35"/>
  <c r="H152" i="35" s="1"/>
  <c r="J152" i="35" s="1"/>
  <c r="F152" i="35"/>
  <c r="C152" i="35"/>
  <c r="P151" i="35"/>
  <c r="O151" i="35"/>
  <c r="K151" i="35"/>
  <c r="J151" i="35"/>
  <c r="F151" i="35"/>
  <c r="P150" i="35"/>
  <c r="M150" i="35" s="1"/>
  <c r="O150" i="35"/>
  <c r="K150" i="35"/>
  <c r="H150" i="35"/>
  <c r="J150" i="35" s="1"/>
  <c r="F150" i="35"/>
  <c r="C150" i="35" s="1"/>
  <c r="P149" i="35"/>
  <c r="O149" i="35"/>
  <c r="K149" i="35"/>
  <c r="J149" i="35"/>
  <c r="F149" i="35"/>
  <c r="P148" i="35"/>
  <c r="M148" i="35" s="1"/>
  <c r="O148" i="35" s="1"/>
  <c r="K148" i="35"/>
  <c r="H148" i="35"/>
  <c r="J148" i="35" s="1"/>
  <c r="F148" i="35"/>
  <c r="C148" i="35" s="1"/>
  <c r="P147" i="35"/>
  <c r="O147" i="35"/>
  <c r="K147" i="35"/>
  <c r="J147" i="35"/>
  <c r="F147" i="35"/>
  <c r="P146" i="35"/>
  <c r="M146" i="35" s="1"/>
  <c r="O146" i="35" s="1"/>
  <c r="K146" i="35"/>
  <c r="H146" i="35" s="1"/>
  <c r="J146" i="35" s="1"/>
  <c r="F146" i="35"/>
  <c r="C146" i="35" s="1"/>
  <c r="P145" i="35"/>
  <c r="O145" i="35"/>
  <c r="K145" i="35"/>
  <c r="J145" i="35"/>
  <c r="F145" i="35"/>
  <c r="P144" i="35"/>
  <c r="M144" i="35"/>
  <c r="O144" i="35" s="1"/>
  <c r="K144" i="35"/>
  <c r="H144" i="35" s="1"/>
  <c r="J144" i="35"/>
  <c r="F144" i="35"/>
  <c r="C144" i="35" s="1"/>
  <c r="P143" i="35"/>
  <c r="O143" i="35"/>
  <c r="K143" i="35"/>
  <c r="J143" i="35"/>
  <c r="F143" i="35"/>
  <c r="P142" i="35"/>
  <c r="M142" i="35"/>
  <c r="O142" i="35" s="1"/>
  <c r="K142" i="35"/>
  <c r="H142" i="35" s="1"/>
  <c r="J142" i="35" s="1"/>
  <c r="F142" i="35"/>
  <c r="C142" i="35"/>
  <c r="P141" i="35"/>
  <c r="M141" i="35"/>
  <c r="O141" i="35" s="1"/>
  <c r="K141" i="35"/>
  <c r="H141" i="35" s="1"/>
  <c r="J141" i="35" s="1"/>
  <c r="F141" i="35"/>
  <c r="C141" i="35"/>
  <c r="P140" i="35"/>
  <c r="M140" i="35" s="1"/>
  <c r="O140" i="35"/>
  <c r="K140" i="35"/>
  <c r="H140" i="35" s="1"/>
  <c r="J140" i="35" s="1"/>
  <c r="F140" i="35"/>
  <c r="C140" i="35"/>
  <c r="P139" i="35"/>
  <c r="M139" i="35" s="1"/>
  <c r="O139" i="35" s="1"/>
  <c r="K139" i="35"/>
  <c r="H139" i="35" s="1"/>
  <c r="J139" i="35" s="1"/>
  <c r="F139" i="35"/>
  <c r="C139" i="35"/>
  <c r="P138" i="35"/>
  <c r="M138" i="35" s="1"/>
  <c r="O138" i="35" s="1"/>
  <c r="K138" i="35"/>
  <c r="H138" i="35"/>
  <c r="J138" i="35" s="1"/>
  <c r="F138" i="35"/>
  <c r="C138" i="35"/>
  <c r="P137" i="35"/>
  <c r="M137" i="35" s="1"/>
  <c r="O137" i="35" s="1"/>
  <c r="K137" i="35"/>
  <c r="H137" i="35"/>
  <c r="J137" i="35" s="1"/>
  <c r="F137" i="35"/>
  <c r="C137" i="35" s="1"/>
  <c r="P136" i="35"/>
  <c r="M136" i="35"/>
  <c r="O136" i="35" s="1"/>
  <c r="K136" i="35"/>
  <c r="H136" i="35" s="1"/>
  <c r="J136" i="35" s="1"/>
  <c r="F136" i="35"/>
  <c r="C136" i="35" s="1"/>
  <c r="P135" i="35"/>
  <c r="M135" i="35" s="1"/>
  <c r="O135" i="35" s="1"/>
  <c r="K135" i="35"/>
  <c r="H135" i="35" s="1"/>
  <c r="J135" i="35"/>
  <c r="F135" i="35"/>
  <c r="C135" i="35" s="1"/>
  <c r="P134" i="35"/>
  <c r="M134" i="35"/>
  <c r="O134" i="35" s="1"/>
  <c r="K134" i="35"/>
  <c r="H134" i="35" s="1"/>
  <c r="J134" i="35"/>
  <c r="F134" i="35"/>
  <c r="C134" i="35"/>
  <c r="P133" i="35"/>
  <c r="O133" i="35"/>
  <c r="M133" i="35"/>
  <c r="K133" i="35"/>
  <c r="H133" i="35" s="1"/>
  <c r="J133" i="35" s="1"/>
  <c r="F133" i="35"/>
  <c r="C133" i="35"/>
  <c r="P132" i="35"/>
  <c r="M132" i="35" s="1"/>
  <c r="O132" i="35"/>
  <c r="K132" i="35"/>
  <c r="H132" i="35"/>
  <c r="J132" i="35" s="1"/>
  <c r="F132" i="35"/>
  <c r="C132" i="35"/>
  <c r="P131" i="35"/>
  <c r="M131" i="35" s="1"/>
  <c r="O131" i="35"/>
  <c r="K131" i="35"/>
  <c r="H131" i="35"/>
  <c r="J131" i="35" s="1"/>
  <c r="F131" i="35"/>
  <c r="C131" i="35"/>
  <c r="P130" i="35"/>
  <c r="M130" i="35" s="1"/>
  <c r="O130" i="35" s="1"/>
  <c r="K130" i="35"/>
  <c r="H130" i="35"/>
  <c r="J130" i="35" s="1"/>
  <c r="F130" i="35"/>
  <c r="C130" i="35"/>
  <c r="P129" i="35"/>
  <c r="M129" i="35" s="1"/>
  <c r="O129" i="35" s="1"/>
  <c r="K129" i="35"/>
  <c r="H129" i="35"/>
  <c r="J129" i="35" s="1"/>
  <c r="F129" i="35"/>
  <c r="C129" i="35" s="1"/>
  <c r="P128" i="35"/>
  <c r="M128" i="35"/>
  <c r="O128" i="35" s="1"/>
  <c r="K128" i="35"/>
  <c r="H128" i="35" s="1"/>
  <c r="J128" i="35" s="1"/>
  <c r="F128" i="35"/>
  <c r="C128" i="35" s="1"/>
  <c r="P127" i="35"/>
  <c r="M127" i="35"/>
  <c r="O127" i="35" s="1"/>
  <c r="K127" i="35"/>
  <c r="H127" i="35" s="1"/>
  <c r="J127" i="35" s="1"/>
  <c r="F127" i="35"/>
  <c r="C127" i="35" s="1"/>
  <c r="P126" i="35"/>
  <c r="M126" i="35"/>
  <c r="O126" i="35" s="1"/>
  <c r="K126" i="35"/>
  <c r="H126" i="35" s="1"/>
  <c r="J126" i="35"/>
  <c r="F126" i="35"/>
  <c r="C126" i="35"/>
  <c r="P125" i="35"/>
  <c r="M125" i="35"/>
  <c r="O125" i="35" s="1"/>
  <c r="K125" i="35"/>
  <c r="H125" i="35" s="1"/>
  <c r="J125" i="35" s="1"/>
  <c r="F125" i="35"/>
  <c r="C125" i="35"/>
  <c r="P124" i="35"/>
  <c r="M124" i="35" s="1"/>
  <c r="O124" i="35" s="1"/>
  <c r="K124" i="35"/>
  <c r="H124" i="35"/>
  <c r="J124" i="35" s="1"/>
  <c r="F124" i="35"/>
  <c r="C124" i="35"/>
  <c r="P123" i="35"/>
  <c r="M123" i="35" s="1"/>
  <c r="O123" i="35"/>
  <c r="K123" i="35"/>
  <c r="H123" i="35"/>
  <c r="J123" i="35" s="1"/>
  <c r="F123" i="35"/>
  <c r="C123" i="35"/>
  <c r="P122" i="35"/>
  <c r="M122" i="35" s="1"/>
  <c r="O122" i="35"/>
  <c r="K122" i="35"/>
  <c r="H122" i="35"/>
  <c r="J122" i="35" s="1"/>
  <c r="F122" i="35"/>
  <c r="C122" i="35" s="1"/>
  <c r="P121" i="35"/>
  <c r="M121" i="35" s="1"/>
  <c r="O121" i="35" s="1"/>
  <c r="K121" i="35"/>
  <c r="J121" i="35"/>
  <c r="H121" i="35"/>
  <c r="F121" i="35"/>
  <c r="C121" i="35" s="1"/>
  <c r="P120" i="35"/>
  <c r="M120" i="35" s="1"/>
  <c r="O120" i="35" s="1"/>
  <c r="K120" i="35"/>
  <c r="H120" i="35" s="1"/>
  <c r="J120" i="35"/>
  <c r="F120" i="35"/>
  <c r="C120" i="35" s="1"/>
  <c r="P119" i="35"/>
  <c r="M119" i="35"/>
  <c r="O119" i="35" s="1"/>
  <c r="K119" i="35"/>
  <c r="H119" i="35" s="1"/>
  <c r="J119" i="35"/>
  <c r="F119" i="35"/>
  <c r="C119" i="35" s="1"/>
  <c r="P118" i="35"/>
  <c r="M118" i="35"/>
  <c r="O118" i="35" s="1"/>
  <c r="K118" i="35"/>
  <c r="H118" i="35" s="1"/>
  <c r="J118" i="35" s="1"/>
  <c r="F118" i="35"/>
  <c r="C118" i="35"/>
  <c r="P117" i="35"/>
  <c r="M117" i="35"/>
  <c r="O117" i="35" s="1"/>
  <c r="K117" i="35"/>
  <c r="H117" i="35" s="1"/>
  <c r="J117" i="35" s="1"/>
  <c r="F117" i="35"/>
  <c r="C117" i="35"/>
  <c r="P116" i="35"/>
  <c r="M116" i="35" s="1"/>
  <c r="O116" i="35"/>
  <c r="K116" i="35"/>
  <c r="H116" i="35" s="1"/>
  <c r="J116" i="35" s="1"/>
  <c r="F116" i="35"/>
  <c r="C116" i="35"/>
  <c r="P115" i="35"/>
  <c r="M115" i="35" s="1"/>
  <c r="O115" i="35" s="1"/>
  <c r="K115" i="35"/>
  <c r="H115" i="35" s="1"/>
  <c r="J115" i="35" s="1"/>
  <c r="F115" i="35"/>
  <c r="C115" i="35"/>
  <c r="P114" i="35"/>
  <c r="M114" i="35" s="1"/>
  <c r="O114" i="35"/>
  <c r="K114" i="35"/>
  <c r="H114" i="35"/>
  <c r="J114" i="35" s="1"/>
  <c r="F114" i="35"/>
  <c r="C114" i="35" s="1"/>
  <c r="P113" i="35"/>
  <c r="M113" i="35" s="1"/>
  <c r="O113" i="35" s="1"/>
  <c r="K113" i="35"/>
  <c r="H113" i="35"/>
  <c r="J113" i="35" s="1"/>
  <c r="F113" i="35"/>
  <c r="C113" i="35" s="1"/>
  <c r="P112" i="35"/>
  <c r="M112" i="35" s="1"/>
  <c r="O112" i="35" s="1"/>
  <c r="K112" i="35"/>
  <c r="H112" i="35" s="1"/>
  <c r="J112" i="35"/>
  <c r="F112" i="35"/>
  <c r="C112" i="35" s="1"/>
  <c r="P111" i="35"/>
  <c r="M111" i="35" s="1"/>
  <c r="O111" i="35" s="1"/>
  <c r="K111" i="35"/>
  <c r="H111" i="35" s="1"/>
  <c r="J111" i="35" s="1"/>
  <c r="F111" i="35"/>
  <c r="C111" i="35" s="1"/>
  <c r="P110" i="35"/>
  <c r="M110" i="35"/>
  <c r="O110" i="35" s="1"/>
  <c r="K110" i="35"/>
  <c r="H110" i="35" s="1"/>
  <c r="J110" i="35" s="1"/>
  <c r="F110" i="35"/>
  <c r="C110" i="35"/>
  <c r="P109" i="35"/>
  <c r="O109" i="35"/>
  <c r="M109" i="35"/>
  <c r="K109" i="35"/>
  <c r="H109" i="35" s="1"/>
  <c r="J109" i="35" s="1"/>
  <c r="F109" i="35"/>
  <c r="C109" i="35"/>
  <c r="P108" i="35"/>
  <c r="M108" i="35" s="1"/>
  <c r="O108" i="35"/>
  <c r="K108" i="35"/>
  <c r="H108" i="35"/>
  <c r="J108" i="35" s="1"/>
  <c r="F108" i="35"/>
  <c r="C108" i="35"/>
  <c r="P107" i="35"/>
  <c r="M107" i="35" s="1"/>
  <c r="O107" i="35"/>
  <c r="K107" i="35"/>
  <c r="H107" i="35"/>
  <c r="J107" i="35" s="1"/>
  <c r="F107" i="35"/>
  <c r="C107" i="35"/>
  <c r="P106" i="35"/>
  <c r="M106" i="35" s="1"/>
  <c r="O106" i="35" s="1"/>
  <c r="K106" i="35"/>
  <c r="H106" i="35"/>
  <c r="J106" i="35" s="1"/>
  <c r="F106" i="35"/>
  <c r="C106" i="35" s="1"/>
  <c r="P105" i="35"/>
  <c r="M105" i="35" s="1"/>
  <c r="O105" i="35" s="1"/>
  <c r="K105" i="35"/>
  <c r="H105" i="35"/>
  <c r="J105" i="35" s="1"/>
  <c r="F105" i="35"/>
  <c r="C105" i="35" s="1"/>
  <c r="P104" i="35"/>
  <c r="M104" i="35" s="1"/>
  <c r="O104" i="35" s="1"/>
  <c r="K104" i="35"/>
  <c r="H104" i="35" s="1"/>
  <c r="J104" i="35" s="1"/>
  <c r="F104" i="35"/>
  <c r="C104" i="35" s="1"/>
  <c r="P103" i="35"/>
  <c r="M103" i="35"/>
  <c r="O103" i="35" s="1"/>
  <c r="K103" i="35"/>
  <c r="H103" i="35" s="1"/>
  <c r="J103" i="35"/>
  <c r="F103" i="35"/>
  <c r="C103" i="35" s="1"/>
  <c r="P102" i="35"/>
  <c r="M102" i="35"/>
  <c r="O102" i="35" s="1"/>
  <c r="K102" i="35"/>
  <c r="H102" i="35" s="1"/>
  <c r="J102" i="35" s="1"/>
  <c r="F102" i="35"/>
  <c r="C102" i="35"/>
  <c r="P101" i="35"/>
  <c r="M101" i="35"/>
  <c r="O101" i="35" s="1"/>
  <c r="K101" i="35"/>
  <c r="H101" i="35" s="1"/>
  <c r="J101" i="35" s="1"/>
  <c r="F101" i="35"/>
  <c r="C101" i="35"/>
  <c r="P100" i="35"/>
  <c r="M100" i="35" s="1"/>
  <c r="O100" i="35" s="1"/>
  <c r="K100" i="35"/>
  <c r="H100" i="35" s="1"/>
  <c r="J100" i="35" s="1"/>
  <c r="F100" i="35"/>
  <c r="C100" i="35"/>
  <c r="P99" i="35"/>
  <c r="M99" i="35" s="1"/>
  <c r="O99" i="35"/>
  <c r="K99" i="35"/>
  <c r="H99" i="35" s="1"/>
  <c r="J99" i="35" s="1"/>
  <c r="F99" i="35"/>
  <c r="C99" i="35"/>
  <c r="P98" i="35"/>
  <c r="M98" i="35" s="1"/>
  <c r="O98" i="35"/>
  <c r="K98" i="35"/>
  <c r="H98" i="35"/>
  <c r="J98" i="35" s="1"/>
  <c r="F98" i="35"/>
  <c r="C98" i="35"/>
  <c r="P97" i="35"/>
  <c r="M97" i="35" s="1"/>
  <c r="O97" i="35" s="1"/>
  <c r="K97" i="35"/>
  <c r="J97" i="35"/>
  <c r="H97" i="35"/>
  <c r="F97" i="35"/>
  <c r="C97" i="35" s="1"/>
  <c r="P96" i="35"/>
  <c r="M96" i="35"/>
  <c r="O96" i="35" s="1"/>
  <c r="K96" i="35"/>
  <c r="H96" i="35" s="1"/>
  <c r="J96" i="35"/>
  <c r="F96" i="35"/>
  <c r="C96" i="35" s="1"/>
  <c r="P95" i="35"/>
  <c r="M95" i="35" s="1"/>
  <c r="O95" i="35" s="1"/>
  <c r="K95" i="35"/>
  <c r="H95" i="35" s="1"/>
  <c r="J95" i="35"/>
  <c r="F95" i="35"/>
  <c r="C95" i="35" s="1"/>
  <c r="P94" i="35"/>
  <c r="M94" i="35"/>
  <c r="O94" i="35" s="1"/>
  <c r="K94" i="35"/>
  <c r="H94" i="35" s="1"/>
  <c r="J94" i="35"/>
  <c r="F94" i="35"/>
  <c r="C94" i="35"/>
  <c r="P93" i="35"/>
  <c r="O93" i="35"/>
  <c r="M93" i="35"/>
  <c r="K93" i="35"/>
  <c r="H93" i="35"/>
  <c r="J93" i="35" s="1"/>
  <c r="F93" i="35"/>
  <c r="C93" i="35"/>
  <c r="P92" i="35"/>
  <c r="M92" i="35" s="1"/>
  <c r="O92" i="35" s="1"/>
  <c r="K92" i="35"/>
  <c r="H92" i="35" s="1"/>
  <c r="J92" i="35" s="1"/>
  <c r="F92" i="35"/>
  <c r="C92" i="35"/>
  <c r="P91" i="35"/>
  <c r="M91" i="35" s="1"/>
  <c r="O91" i="35" s="1"/>
  <c r="K91" i="35"/>
  <c r="H91" i="35" s="1"/>
  <c r="J91" i="35" s="1"/>
  <c r="F91" i="35"/>
  <c r="C91" i="35"/>
  <c r="P90" i="35"/>
  <c r="M90" i="35" s="1"/>
  <c r="O90" i="35"/>
  <c r="K90" i="35"/>
  <c r="J90" i="35"/>
  <c r="H90" i="35"/>
  <c r="F90" i="35"/>
  <c r="C90" i="35"/>
  <c r="P89" i="35"/>
  <c r="M89" i="35"/>
  <c r="O89" i="35" s="1"/>
  <c r="K89" i="35"/>
  <c r="J89" i="35"/>
  <c r="H89" i="35"/>
  <c r="F89" i="35"/>
  <c r="C89" i="35" s="1"/>
  <c r="P88" i="35"/>
  <c r="M88" i="35"/>
  <c r="O88" i="35" s="1"/>
  <c r="K88" i="35"/>
  <c r="H88" i="35" s="1"/>
  <c r="J88" i="35"/>
  <c r="F88" i="35"/>
  <c r="C88" i="35" s="1"/>
  <c r="P87" i="35"/>
  <c r="M87" i="35"/>
  <c r="O87" i="35" s="1"/>
  <c r="K87" i="35"/>
  <c r="H87" i="35" s="1"/>
  <c r="J87" i="35"/>
  <c r="F87" i="35"/>
  <c r="C87" i="35" s="1"/>
  <c r="P86" i="35"/>
  <c r="M86" i="35"/>
  <c r="O86" i="35" s="1"/>
  <c r="K86" i="35"/>
  <c r="H86" i="35" s="1"/>
  <c r="J86" i="35"/>
  <c r="F86" i="35"/>
  <c r="C86" i="35"/>
  <c r="P85" i="35"/>
  <c r="O85" i="35"/>
  <c r="M85" i="35"/>
  <c r="K85" i="35"/>
  <c r="H85" i="35"/>
  <c r="J85" i="35" s="1"/>
  <c r="F85" i="35"/>
  <c r="C85" i="35"/>
  <c r="P84" i="35"/>
  <c r="M84" i="35" s="1"/>
  <c r="O84" i="35" s="1"/>
  <c r="K84" i="35"/>
  <c r="H84" i="35" s="1"/>
  <c r="J84" i="35" s="1"/>
  <c r="F84" i="35"/>
  <c r="C84" i="35"/>
  <c r="P83" i="35"/>
  <c r="M83" i="35" s="1"/>
  <c r="O83" i="35" s="1"/>
  <c r="K83" i="35"/>
  <c r="H83" i="35" s="1"/>
  <c r="J83" i="35" s="1"/>
  <c r="F83" i="35"/>
  <c r="C83" i="35"/>
  <c r="P82" i="35"/>
  <c r="M82" i="35" s="1"/>
  <c r="O82" i="35"/>
  <c r="K82" i="35"/>
  <c r="J82" i="35"/>
  <c r="H82" i="35"/>
  <c r="F82" i="35"/>
  <c r="C82" i="35"/>
  <c r="P81" i="35"/>
  <c r="M81" i="35"/>
  <c r="O81" i="35" s="1"/>
  <c r="K81" i="35"/>
  <c r="J81" i="35"/>
  <c r="H81" i="35"/>
  <c r="F81" i="35"/>
  <c r="C81" i="35" s="1"/>
  <c r="P80" i="35"/>
  <c r="M80" i="35"/>
  <c r="O80" i="35" s="1"/>
  <c r="K80" i="35"/>
  <c r="H80" i="35" s="1"/>
  <c r="J80" i="35"/>
  <c r="F80" i="35"/>
  <c r="C80" i="35" s="1"/>
  <c r="P79" i="35"/>
  <c r="M79" i="35"/>
  <c r="O79" i="35" s="1"/>
  <c r="K79" i="35"/>
  <c r="H79" i="35" s="1"/>
  <c r="J79" i="35"/>
  <c r="F79" i="35"/>
  <c r="C79" i="35" s="1"/>
  <c r="P78" i="35"/>
  <c r="M78" i="35"/>
  <c r="O78" i="35" s="1"/>
  <c r="K78" i="35"/>
  <c r="H78" i="35" s="1"/>
  <c r="J78" i="35"/>
  <c r="F78" i="35"/>
  <c r="C78" i="35"/>
  <c r="P77" i="35"/>
  <c r="O77" i="35"/>
  <c r="M77" i="35"/>
  <c r="K77" i="35"/>
  <c r="H77" i="35"/>
  <c r="J77" i="35" s="1"/>
  <c r="F77" i="35"/>
  <c r="C77" i="35"/>
  <c r="P76" i="35"/>
  <c r="M76" i="35" s="1"/>
  <c r="O76" i="35" s="1"/>
  <c r="K76" i="35"/>
  <c r="H76" i="35" s="1"/>
  <c r="J76" i="35" s="1"/>
  <c r="F76" i="35"/>
  <c r="C76" i="35"/>
  <c r="P75" i="35"/>
  <c r="M75" i="35" s="1"/>
  <c r="O75" i="35" s="1"/>
  <c r="K75" i="35"/>
  <c r="H75" i="35" s="1"/>
  <c r="J75" i="35" s="1"/>
  <c r="F75" i="35"/>
  <c r="C75" i="35"/>
  <c r="P74" i="35"/>
  <c r="M74" i="35" s="1"/>
  <c r="O74" i="35"/>
  <c r="K74" i="35"/>
  <c r="J74" i="35"/>
  <c r="H74" i="35"/>
  <c r="F74" i="35"/>
  <c r="C74" i="35"/>
  <c r="P73" i="35"/>
  <c r="M73" i="35"/>
  <c r="O73" i="35" s="1"/>
  <c r="K73" i="35"/>
  <c r="J73" i="35"/>
  <c r="H73" i="35"/>
  <c r="F73" i="35"/>
  <c r="C73" i="35" s="1"/>
  <c r="P72" i="35"/>
  <c r="M72" i="35"/>
  <c r="O72" i="35" s="1"/>
  <c r="K72" i="35"/>
  <c r="H72" i="35" s="1"/>
  <c r="J72" i="35"/>
  <c r="F72" i="35"/>
  <c r="C72" i="35" s="1"/>
  <c r="P71" i="35"/>
  <c r="M71" i="35"/>
  <c r="O71" i="35" s="1"/>
  <c r="K71" i="35"/>
  <c r="H71" i="35"/>
  <c r="J71" i="35" s="1"/>
  <c r="F71" i="35"/>
  <c r="C71" i="35"/>
  <c r="P70" i="35"/>
  <c r="M70" i="35"/>
  <c r="O70" i="35" s="1"/>
  <c r="K70" i="35"/>
  <c r="H70" i="35"/>
  <c r="J70" i="35" s="1"/>
  <c r="F70" i="35"/>
  <c r="C70" i="35"/>
  <c r="P69" i="35"/>
  <c r="M69" i="35" s="1"/>
  <c r="O69" i="35" s="1"/>
  <c r="K69" i="35"/>
  <c r="H69" i="35" s="1"/>
  <c r="J69" i="35" s="1"/>
  <c r="F69" i="35"/>
  <c r="C69" i="35" s="1"/>
  <c r="P68" i="35"/>
  <c r="M68" i="35" s="1"/>
  <c r="O68" i="35" s="1"/>
  <c r="K68" i="35"/>
  <c r="H68" i="35" s="1"/>
  <c r="J68" i="35" s="1"/>
  <c r="F68" i="35"/>
  <c r="C68" i="35" s="1"/>
  <c r="P67" i="35"/>
  <c r="M67" i="35"/>
  <c r="O67" i="35" s="1"/>
  <c r="K67" i="35"/>
  <c r="J67" i="35"/>
  <c r="H67" i="35"/>
  <c r="F67" i="35"/>
  <c r="C67" i="35"/>
  <c r="P66" i="35"/>
  <c r="M66" i="35"/>
  <c r="O66" i="35" s="1"/>
  <c r="K66" i="35"/>
  <c r="H66" i="35" s="1"/>
  <c r="J66" i="35" s="1"/>
  <c r="F66" i="35"/>
  <c r="C66" i="35"/>
  <c r="P65" i="35"/>
  <c r="M65" i="35" s="1"/>
  <c r="O65" i="35" s="1"/>
  <c r="K65" i="35"/>
  <c r="H65" i="35" s="1"/>
  <c r="J65" i="35" s="1"/>
  <c r="F65" i="35"/>
  <c r="C65" i="35"/>
  <c r="P64" i="35"/>
  <c r="M64" i="35" s="1"/>
  <c r="O64" i="35" s="1"/>
  <c r="K64" i="35"/>
  <c r="H64" i="35" s="1"/>
  <c r="J64" i="35" s="1"/>
  <c r="F64" i="35"/>
  <c r="C64" i="35"/>
  <c r="P63" i="35"/>
  <c r="O63" i="35"/>
  <c r="M63" i="35"/>
  <c r="K63" i="35"/>
  <c r="H63" i="35"/>
  <c r="J63" i="35" s="1"/>
  <c r="F63" i="35"/>
  <c r="C63" i="35"/>
  <c r="P62" i="35"/>
  <c r="M62" i="35" s="1"/>
  <c r="O62" i="35" s="1"/>
  <c r="K62" i="35"/>
  <c r="H62" i="35"/>
  <c r="J62" i="35" s="1"/>
  <c r="F62" i="35"/>
  <c r="C62" i="35" s="1"/>
  <c r="P61" i="35"/>
  <c r="M61" i="35" s="1"/>
  <c r="O61" i="35" s="1"/>
  <c r="K61" i="35"/>
  <c r="H61" i="35" s="1"/>
  <c r="J61" i="35" s="1"/>
  <c r="F61" i="35"/>
  <c r="C61" i="35" s="1"/>
  <c r="P60" i="35"/>
  <c r="M60" i="35" s="1"/>
  <c r="O60" i="35" s="1"/>
  <c r="K60" i="35"/>
  <c r="H60" i="35" s="1"/>
  <c r="J60" i="35" s="1"/>
  <c r="F60" i="35"/>
  <c r="C60" i="35" s="1"/>
  <c r="P59" i="35"/>
  <c r="M59" i="35"/>
  <c r="O59" i="35" s="1"/>
  <c r="K59" i="35"/>
  <c r="J59" i="35"/>
  <c r="H59" i="35"/>
  <c r="F59" i="35"/>
  <c r="C59" i="35"/>
  <c r="P58" i="35"/>
  <c r="M58" i="35"/>
  <c r="O58" i="35" s="1"/>
  <c r="K58" i="35"/>
  <c r="H58" i="35" s="1"/>
  <c r="J58" i="35" s="1"/>
  <c r="F58" i="35"/>
  <c r="C58" i="35"/>
  <c r="P57" i="35"/>
  <c r="M57" i="35" s="1"/>
  <c r="O57" i="35" s="1"/>
  <c r="K57" i="35"/>
  <c r="H57" i="35" s="1"/>
  <c r="J57" i="35" s="1"/>
  <c r="F57" i="35"/>
  <c r="C57" i="35"/>
  <c r="P56" i="35"/>
  <c r="M56" i="35" s="1"/>
  <c r="O56" i="35" s="1"/>
  <c r="K56" i="35"/>
  <c r="H56" i="35" s="1"/>
  <c r="J56" i="35" s="1"/>
  <c r="F56" i="35"/>
  <c r="C56" i="35"/>
  <c r="P55" i="35"/>
  <c r="O55" i="35"/>
  <c r="M55" i="35"/>
  <c r="K55" i="35"/>
  <c r="H55" i="35"/>
  <c r="J55" i="35" s="1"/>
  <c r="F55" i="35"/>
  <c r="C55" i="35"/>
  <c r="P54" i="35"/>
  <c r="M54" i="35" s="1"/>
  <c r="O54" i="35" s="1"/>
  <c r="K54" i="35"/>
  <c r="H54" i="35"/>
  <c r="J54" i="35" s="1"/>
  <c r="F54" i="35"/>
  <c r="C54" i="35" s="1"/>
  <c r="P53" i="35"/>
  <c r="M53" i="35" s="1"/>
  <c r="O53" i="35" s="1"/>
  <c r="K53" i="35"/>
  <c r="H53" i="35" s="1"/>
  <c r="J53" i="35" s="1"/>
  <c r="F53" i="35"/>
  <c r="C53" i="35" s="1"/>
  <c r="P52" i="35"/>
  <c r="M52" i="35" s="1"/>
  <c r="O52" i="35" s="1"/>
  <c r="K52" i="35"/>
  <c r="H52" i="35" s="1"/>
  <c r="J52" i="35" s="1"/>
  <c r="F52" i="35"/>
  <c r="C52" i="35" s="1"/>
  <c r="P51" i="35"/>
  <c r="M51" i="35"/>
  <c r="O51" i="35" s="1"/>
  <c r="K51" i="35"/>
  <c r="J51" i="35"/>
  <c r="H51" i="35"/>
  <c r="F51" i="35"/>
  <c r="C51" i="35"/>
  <c r="P50" i="35"/>
  <c r="M50" i="35"/>
  <c r="O50" i="35" s="1"/>
  <c r="K50" i="35"/>
  <c r="H50" i="35" s="1"/>
  <c r="J50" i="35" s="1"/>
  <c r="F50" i="35"/>
  <c r="C50" i="35"/>
  <c r="P49" i="35"/>
  <c r="M49" i="35" s="1"/>
  <c r="O49" i="35" s="1"/>
  <c r="K49" i="35"/>
  <c r="H49" i="35" s="1"/>
  <c r="J49" i="35" s="1"/>
  <c r="F49" i="35"/>
  <c r="C49" i="35"/>
  <c r="P48" i="35"/>
  <c r="M48" i="35" s="1"/>
  <c r="O48" i="35" s="1"/>
  <c r="K48" i="35"/>
  <c r="H48" i="35" s="1"/>
  <c r="J48" i="35" s="1"/>
  <c r="F48" i="35"/>
  <c r="C48" i="35"/>
  <c r="P47" i="35"/>
  <c r="O47" i="35"/>
  <c r="M47" i="35"/>
  <c r="K47" i="35"/>
  <c r="H47" i="35"/>
  <c r="J47" i="35" s="1"/>
  <c r="F47" i="35"/>
  <c r="C47" i="35"/>
  <c r="P46" i="35"/>
  <c r="M46" i="35" s="1"/>
  <c r="O46" i="35" s="1"/>
  <c r="K46" i="35"/>
  <c r="H46" i="35"/>
  <c r="J46" i="35" s="1"/>
  <c r="F46" i="35"/>
  <c r="C46" i="35" s="1"/>
  <c r="P45" i="35"/>
  <c r="M45" i="35" s="1"/>
  <c r="O45" i="35" s="1"/>
  <c r="K45" i="35"/>
  <c r="H45" i="35" s="1"/>
  <c r="J45" i="35" s="1"/>
  <c r="F45" i="35"/>
  <c r="C45" i="35" s="1"/>
  <c r="P44" i="35"/>
  <c r="M44" i="35" s="1"/>
  <c r="O44" i="35" s="1"/>
  <c r="K44" i="35"/>
  <c r="H44" i="35" s="1"/>
  <c r="J44" i="35" s="1"/>
  <c r="F44" i="35"/>
  <c r="C44" i="35" s="1"/>
  <c r="P43" i="35"/>
  <c r="M43" i="35"/>
  <c r="O43" i="35" s="1"/>
  <c r="K43" i="35"/>
  <c r="J43" i="35"/>
  <c r="H43" i="35"/>
  <c r="F43" i="35"/>
  <c r="C43" i="35"/>
  <c r="P42" i="35"/>
  <c r="M42" i="35"/>
  <c r="O42" i="35" s="1"/>
  <c r="K42" i="35"/>
  <c r="H42" i="35" s="1"/>
  <c r="J42" i="35" s="1"/>
  <c r="F42" i="35"/>
  <c r="C42" i="35"/>
  <c r="P41" i="35"/>
  <c r="M41" i="35" s="1"/>
  <c r="O41" i="35" s="1"/>
  <c r="K41" i="35"/>
  <c r="H41" i="35" s="1"/>
  <c r="J41" i="35" s="1"/>
  <c r="F41" i="35"/>
  <c r="C41" i="35"/>
  <c r="P40" i="35"/>
  <c r="M40" i="35" s="1"/>
  <c r="O40" i="35" s="1"/>
  <c r="K40" i="35"/>
  <c r="H40" i="35" s="1"/>
  <c r="J40" i="35" s="1"/>
  <c r="F40" i="35"/>
  <c r="C40" i="35"/>
  <c r="P39" i="35"/>
  <c r="O39" i="35"/>
  <c r="M39" i="35"/>
  <c r="K39" i="35"/>
  <c r="H39" i="35"/>
  <c r="J39" i="35" s="1"/>
  <c r="F39" i="35"/>
  <c r="C39" i="35"/>
  <c r="P38" i="35"/>
  <c r="M38" i="35" s="1"/>
  <c r="O38" i="35" s="1"/>
  <c r="K38" i="35"/>
  <c r="H38" i="35"/>
  <c r="J38" i="35" s="1"/>
  <c r="F38" i="35"/>
  <c r="C38" i="35" s="1"/>
  <c r="P37" i="35"/>
  <c r="M37" i="35" s="1"/>
  <c r="O37" i="35" s="1"/>
  <c r="K37" i="35"/>
  <c r="H37" i="35" s="1"/>
  <c r="J37" i="35" s="1"/>
  <c r="F37" i="35"/>
  <c r="C37" i="35" s="1"/>
  <c r="P36" i="35"/>
  <c r="M36" i="35" s="1"/>
  <c r="O36" i="35" s="1"/>
  <c r="K36" i="35"/>
  <c r="H36" i="35" s="1"/>
  <c r="J36" i="35" s="1"/>
  <c r="F36" i="35"/>
  <c r="C36" i="35" s="1"/>
  <c r="P35" i="35"/>
  <c r="M35" i="35"/>
  <c r="O35" i="35" s="1"/>
  <c r="K35" i="35"/>
  <c r="J35" i="35"/>
  <c r="H35" i="35"/>
  <c r="F35" i="35"/>
  <c r="C35" i="35"/>
  <c r="P34" i="35"/>
  <c r="M34" i="35"/>
  <c r="O34" i="35" s="1"/>
  <c r="K34" i="35"/>
  <c r="H34" i="35" s="1"/>
  <c r="J34" i="35" s="1"/>
  <c r="F34" i="35"/>
  <c r="C34" i="35"/>
  <c r="P33" i="35"/>
  <c r="M33" i="35" s="1"/>
  <c r="O33" i="35" s="1"/>
  <c r="K33" i="35"/>
  <c r="H33" i="35" s="1"/>
  <c r="J33" i="35" s="1"/>
  <c r="F33" i="35"/>
  <c r="C33" i="35"/>
  <c r="P32" i="35"/>
  <c r="M32" i="35" s="1"/>
  <c r="O32" i="35" s="1"/>
  <c r="K32" i="35"/>
  <c r="H32" i="35" s="1"/>
  <c r="J32" i="35" s="1"/>
  <c r="F32" i="35"/>
  <c r="C32" i="35"/>
  <c r="P31" i="35"/>
  <c r="O31" i="35"/>
  <c r="M31" i="35"/>
  <c r="K31" i="35"/>
  <c r="H31" i="35"/>
  <c r="J31" i="35" s="1"/>
  <c r="F31" i="35"/>
  <c r="C31" i="35"/>
  <c r="P30" i="35"/>
  <c r="M30" i="35" s="1"/>
  <c r="O30" i="35" s="1"/>
  <c r="K30" i="35"/>
  <c r="H30" i="35"/>
  <c r="J30" i="35" s="1"/>
  <c r="F30" i="35"/>
  <c r="C30" i="35" s="1"/>
  <c r="P29" i="35"/>
  <c r="M29" i="35" s="1"/>
  <c r="O29" i="35" s="1"/>
  <c r="K29" i="35"/>
  <c r="H29" i="35" s="1"/>
  <c r="J29" i="35"/>
  <c r="F29" i="35"/>
  <c r="C29" i="35" s="1"/>
  <c r="P28" i="35"/>
  <c r="M28" i="35"/>
  <c r="O28" i="35" s="1"/>
  <c r="K28" i="35"/>
  <c r="H28" i="35" s="1"/>
  <c r="J28" i="35" s="1"/>
  <c r="F28" i="35"/>
  <c r="C28" i="35" s="1"/>
  <c r="P27" i="35"/>
  <c r="M27" i="35"/>
  <c r="O27" i="35" s="1"/>
  <c r="K27" i="35"/>
  <c r="J27" i="35"/>
  <c r="H27" i="35"/>
  <c r="F27" i="35"/>
  <c r="C27" i="35"/>
  <c r="P26" i="35"/>
  <c r="M26" i="35"/>
  <c r="O26" i="35" s="1"/>
  <c r="K26" i="35"/>
  <c r="H26" i="35" s="1"/>
  <c r="J26" i="35" s="1"/>
  <c r="F26" i="35"/>
  <c r="C26" i="35"/>
  <c r="P25" i="35"/>
  <c r="M25" i="35" s="1"/>
  <c r="O25" i="35" s="1"/>
  <c r="K25" i="35"/>
  <c r="H25" i="35" s="1"/>
  <c r="J25" i="35" s="1"/>
  <c r="F25" i="35"/>
  <c r="C25" i="35"/>
  <c r="P24" i="35"/>
  <c r="M24" i="35" s="1"/>
  <c r="O24" i="35" s="1"/>
  <c r="K24" i="35"/>
  <c r="H24" i="35"/>
  <c r="J24" i="35" s="1"/>
  <c r="F24" i="35"/>
  <c r="C24" i="35"/>
  <c r="P23" i="35"/>
  <c r="O23" i="35"/>
  <c r="M23" i="35"/>
  <c r="K23" i="35"/>
  <c r="H23" i="35"/>
  <c r="J23" i="35" s="1"/>
  <c r="F23" i="35"/>
  <c r="C23" i="35"/>
  <c r="P22" i="35"/>
  <c r="M22" i="35" s="1"/>
  <c r="O22" i="35" s="1"/>
  <c r="K22" i="35"/>
  <c r="H22" i="35"/>
  <c r="J22" i="35" s="1"/>
  <c r="F22" i="35"/>
  <c r="C22" i="35" s="1"/>
  <c r="P21" i="35"/>
  <c r="M21" i="35" s="1"/>
  <c r="O21" i="35" s="1"/>
  <c r="L21" i="35"/>
  <c r="L22" i="35" s="1"/>
  <c r="L23" i="35" s="1"/>
  <c r="L24" i="35" s="1"/>
  <c r="L25" i="35" s="1"/>
  <c r="L26" i="35" s="1"/>
  <c r="L27" i="35" s="1"/>
  <c r="L28" i="35" s="1"/>
  <c r="L29" i="35" s="1"/>
  <c r="L30" i="35" s="1"/>
  <c r="L31" i="35" s="1"/>
  <c r="L32" i="35" s="1"/>
  <c r="L33" i="35" s="1"/>
  <c r="L34" i="35" s="1"/>
  <c r="L35" i="35" s="1"/>
  <c r="L36" i="35" s="1"/>
  <c r="L37" i="35" s="1"/>
  <c r="L38" i="35" s="1"/>
  <c r="L39" i="35" s="1"/>
  <c r="L40" i="35" s="1"/>
  <c r="L41" i="35" s="1"/>
  <c r="L42" i="35" s="1"/>
  <c r="L43" i="35" s="1"/>
  <c r="L44" i="35" s="1"/>
  <c r="L45" i="35" s="1"/>
  <c r="L46" i="35" s="1"/>
  <c r="L47" i="35" s="1"/>
  <c r="L48" i="35" s="1"/>
  <c r="L49" i="35" s="1"/>
  <c r="L50" i="35" s="1"/>
  <c r="L51" i="35" s="1"/>
  <c r="L52" i="35" s="1"/>
  <c r="L53" i="35" s="1"/>
  <c r="L54" i="35" s="1"/>
  <c r="L55" i="35" s="1"/>
  <c r="L56" i="35" s="1"/>
  <c r="L57" i="35" s="1"/>
  <c r="L58" i="35" s="1"/>
  <c r="L59" i="35" s="1"/>
  <c r="L60" i="35" s="1"/>
  <c r="L61" i="35" s="1"/>
  <c r="L62" i="35" s="1"/>
  <c r="L63" i="35" s="1"/>
  <c r="L64" i="35" s="1"/>
  <c r="L65" i="35" s="1"/>
  <c r="L66" i="35" s="1"/>
  <c r="L67" i="35" s="1"/>
  <c r="L68" i="35" s="1"/>
  <c r="L69" i="35" s="1"/>
  <c r="L70" i="35" s="1"/>
  <c r="L71" i="35" s="1"/>
  <c r="L72" i="35" s="1"/>
  <c r="L73" i="35" s="1"/>
  <c r="L74" i="35" s="1"/>
  <c r="L75" i="35" s="1"/>
  <c r="L76" i="35" s="1"/>
  <c r="L77" i="35" s="1"/>
  <c r="L78" i="35" s="1"/>
  <c r="L79" i="35" s="1"/>
  <c r="L80" i="35" s="1"/>
  <c r="L81" i="35" s="1"/>
  <c r="L82" i="35" s="1"/>
  <c r="L83" i="35" s="1"/>
  <c r="L84" i="35" s="1"/>
  <c r="L85" i="35" s="1"/>
  <c r="L86" i="35" s="1"/>
  <c r="L87" i="35" s="1"/>
  <c r="L88" i="35" s="1"/>
  <c r="L89" i="35" s="1"/>
  <c r="L90" i="35" s="1"/>
  <c r="L91" i="35" s="1"/>
  <c r="L92" i="35" s="1"/>
  <c r="L93" i="35" s="1"/>
  <c r="L94" i="35" s="1"/>
  <c r="L95" i="35" s="1"/>
  <c r="L96" i="35" s="1"/>
  <c r="L97" i="35" s="1"/>
  <c r="L98" i="35" s="1"/>
  <c r="L99" i="35" s="1"/>
  <c r="L100" i="35" s="1"/>
  <c r="L101" i="35" s="1"/>
  <c r="L102" i="35" s="1"/>
  <c r="L103" i="35" s="1"/>
  <c r="L104" i="35" s="1"/>
  <c r="L105" i="35" s="1"/>
  <c r="L106" i="35" s="1"/>
  <c r="L107" i="35" s="1"/>
  <c r="L108" i="35" s="1"/>
  <c r="L109" i="35" s="1"/>
  <c r="L110" i="35" s="1"/>
  <c r="L111" i="35" s="1"/>
  <c r="L112" i="35" s="1"/>
  <c r="L113" i="35" s="1"/>
  <c r="L114" i="35" s="1"/>
  <c r="L115" i="35" s="1"/>
  <c r="L116" i="35" s="1"/>
  <c r="L117" i="35" s="1"/>
  <c r="L118" i="35" s="1"/>
  <c r="L119" i="35" s="1"/>
  <c r="L120" i="35" s="1"/>
  <c r="L121" i="35" s="1"/>
  <c r="L122" i="35" s="1"/>
  <c r="L123" i="35" s="1"/>
  <c r="L124" i="35" s="1"/>
  <c r="L125" i="35" s="1"/>
  <c r="L126" i="35" s="1"/>
  <c r="L127" i="35" s="1"/>
  <c r="L128" i="35" s="1"/>
  <c r="L129" i="35" s="1"/>
  <c r="L130" i="35" s="1"/>
  <c r="L131" i="35" s="1"/>
  <c r="L132" i="35" s="1"/>
  <c r="L133" i="35" s="1"/>
  <c r="L134" i="35" s="1"/>
  <c r="L135" i="35" s="1"/>
  <c r="L136" i="35" s="1"/>
  <c r="L137" i="35" s="1"/>
  <c r="L138" i="35" s="1"/>
  <c r="L139" i="35" s="1"/>
  <c r="L140" i="35" s="1"/>
  <c r="L141" i="35" s="1"/>
  <c r="L142" i="35" s="1"/>
  <c r="L143" i="35" s="1"/>
  <c r="L144" i="35" s="1"/>
  <c r="L145" i="35" s="1"/>
  <c r="L146" i="35" s="1"/>
  <c r="L147" i="35" s="1"/>
  <c r="L148" i="35" s="1"/>
  <c r="L149" i="35" s="1"/>
  <c r="L150" i="35" s="1"/>
  <c r="L151" i="35" s="1"/>
  <c r="L152" i="35" s="1"/>
  <c r="L153" i="35" s="1"/>
  <c r="L154" i="35" s="1"/>
  <c r="L155" i="35" s="1"/>
  <c r="L156" i="35" s="1"/>
  <c r="K21" i="35"/>
  <c r="H21" i="35" s="1"/>
  <c r="J21" i="35"/>
  <c r="F21" i="35"/>
  <c r="C21" i="35" s="1"/>
  <c r="P20" i="35"/>
  <c r="M20" i="35"/>
  <c r="O20" i="35" s="1"/>
  <c r="K20" i="35"/>
  <c r="H20" i="35" s="1"/>
  <c r="J20" i="35" s="1"/>
  <c r="F20" i="35"/>
  <c r="C20" i="35" s="1"/>
  <c r="B20" i="35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P19" i="35"/>
  <c r="M19" i="35"/>
  <c r="O19" i="35" s="1"/>
  <c r="K19" i="35"/>
  <c r="J19" i="35"/>
  <c r="H19" i="35"/>
  <c r="G19" i="35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G79" i="35" s="1"/>
  <c r="G80" i="35" s="1"/>
  <c r="G81" i="35" s="1"/>
  <c r="G82" i="35" s="1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G112" i="35" s="1"/>
  <c r="G113" i="35" s="1"/>
  <c r="G114" i="35" s="1"/>
  <c r="G115" i="35" s="1"/>
  <c r="G116" i="35" s="1"/>
  <c r="G117" i="35" s="1"/>
  <c r="G118" i="35" s="1"/>
  <c r="G119" i="35" s="1"/>
  <c r="G120" i="35" s="1"/>
  <c r="G121" i="35" s="1"/>
  <c r="G122" i="35" s="1"/>
  <c r="G123" i="35" s="1"/>
  <c r="G124" i="35" s="1"/>
  <c r="G125" i="35" s="1"/>
  <c r="G126" i="35" s="1"/>
  <c r="G127" i="35" s="1"/>
  <c r="G128" i="35" s="1"/>
  <c r="G129" i="35" s="1"/>
  <c r="G130" i="35" s="1"/>
  <c r="G131" i="35" s="1"/>
  <c r="G132" i="35" s="1"/>
  <c r="G133" i="35" s="1"/>
  <c r="G134" i="35" s="1"/>
  <c r="G135" i="35" s="1"/>
  <c r="G136" i="35" s="1"/>
  <c r="G137" i="35" s="1"/>
  <c r="G138" i="35" s="1"/>
  <c r="G139" i="35" s="1"/>
  <c r="G140" i="35" s="1"/>
  <c r="G141" i="35" s="1"/>
  <c r="G142" i="35" s="1"/>
  <c r="G143" i="35" s="1"/>
  <c r="G144" i="35" s="1"/>
  <c r="G145" i="35" s="1"/>
  <c r="G146" i="35" s="1"/>
  <c r="G147" i="35" s="1"/>
  <c r="G148" i="35" s="1"/>
  <c r="G149" i="35" s="1"/>
  <c r="G150" i="35" s="1"/>
  <c r="G151" i="35" s="1"/>
  <c r="G152" i="35" s="1"/>
  <c r="G153" i="35" s="1"/>
  <c r="G154" i="35" s="1"/>
  <c r="G155" i="35" s="1"/>
  <c r="G156" i="35" s="1"/>
  <c r="F19" i="35"/>
  <c r="C19" i="35"/>
  <c r="P18" i="35"/>
  <c r="M18" i="35"/>
  <c r="O18" i="35" s="1"/>
  <c r="L18" i="35"/>
  <c r="L19" i="35" s="1"/>
  <c r="L20" i="35" s="1"/>
  <c r="K18" i="35"/>
  <c r="H18" i="35" s="1"/>
  <c r="J18" i="35" s="1"/>
  <c r="F18" i="35"/>
  <c r="C18" i="35"/>
  <c r="B18" i="35"/>
  <c r="B19" i="35" s="1"/>
  <c r="P17" i="35"/>
  <c r="M17" i="35" s="1"/>
  <c r="O17" i="35" s="1"/>
  <c r="L17" i="35"/>
  <c r="K17" i="35"/>
  <c r="H17" i="35" s="1"/>
  <c r="J17" i="35" s="1"/>
  <c r="G17" i="35"/>
  <c r="G18" i="35" s="1"/>
  <c r="F17" i="35"/>
  <c r="C17" i="35"/>
  <c r="B17" i="35"/>
  <c r="O16" i="35"/>
  <c r="J16" i="35"/>
  <c r="F15" i="35"/>
  <c r="G15" i="35" s="1"/>
  <c r="H15" i="35" s="1"/>
  <c r="I15" i="35" s="1"/>
  <c r="J15" i="35" s="1"/>
  <c r="K15" i="35" s="1"/>
  <c r="L15" i="35" s="1"/>
  <c r="M15" i="35" s="1"/>
  <c r="N15" i="35" s="1"/>
  <c r="O15" i="35" s="1"/>
  <c r="P15" i="35" s="1"/>
  <c r="Q15" i="35" s="1"/>
  <c r="R15" i="35" s="1"/>
  <c r="C15" i="35"/>
  <c r="D15" i="35" s="1"/>
  <c r="E15" i="35" s="1"/>
  <c r="B15" i="35"/>
  <c r="F4" i="35"/>
  <c r="P181" i="34"/>
  <c r="P176" i="34"/>
  <c r="K176" i="34"/>
  <c r="K182" i="34" s="1"/>
  <c r="F176" i="34"/>
  <c r="E182" i="34" s="1"/>
  <c r="P175" i="34"/>
  <c r="K175" i="34"/>
  <c r="F175" i="34"/>
  <c r="P174" i="34"/>
  <c r="K174" i="34"/>
  <c r="F174" i="34"/>
  <c r="P173" i="34"/>
  <c r="K173" i="34"/>
  <c r="F173" i="34"/>
  <c r="P172" i="34"/>
  <c r="K172" i="34"/>
  <c r="F172" i="34"/>
  <c r="P171" i="34"/>
  <c r="K171" i="34"/>
  <c r="F171" i="34"/>
  <c r="P170" i="34"/>
  <c r="K170" i="34"/>
  <c r="F170" i="34"/>
  <c r="P169" i="34"/>
  <c r="K169" i="34"/>
  <c r="F169" i="34"/>
  <c r="P168" i="34"/>
  <c r="O168" i="34"/>
  <c r="K168" i="34"/>
  <c r="J168" i="34"/>
  <c r="F168" i="34"/>
  <c r="E168" i="34"/>
  <c r="P167" i="34"/>
  <c r="K167" i="34"/>
  <c r="F167" i="34"/>
  <c r="P166" i="34"/>
  <c r="K166" i="34"/>
  <c r="F166" i="34"/>
  <c r="P165" i="34"/>
  <c r="K165" i="34"/>
  <c r="F165" i="34"/>
  <c r="P164" i="34"/>
  <c r="K164" i="34"/>
  <c r="F164" i="34"/>
  <c r="P163" i="34"/>
  <c r="K163" i="34"/>
  <c r="F163" i="34"/>
  <c r="P162" i="34"/>
  <c r="K162" i="34"/>
  <c r="F162" i="34"/>
  <c r="P161" i="34"/>
  <c r="K161" i="34"/>
  <c r="F161" i="34"/>
  <c r="P160" i="34"/>
  <c r="K160" i="34"/>
  <c r="F160" i="34"/>
  <c r="P159" i="34"/>
  <c r="K159" i="34"/>
  <c r="F159" i="34"/>
  <c r="P158" i="34"/>
  <c r="K158" i="34"/>
  <c r="F158" i="34"/>
  <c r="P157" i="34"/>
  <c r="K157" i="34"/>
  <c r="F157" i="34"/>
  <c r="P156" i="34"/>
  <c r="K156" i="34"/>
  <c r="F156" i="34"/>
  <c r="P155" i="34"/>
  <c r="K155" i="34"/>
  <c r="F155" i="34"/>
  <c r="P154" i="34"/>
  <c r="K154" i="34"/>
  <c r="F154" i="34"/>
  <c r="P153" i="34"/>
  <c r="K153" i="34"/>
  <c r="F153" i="34"/>
  <c r="P152" i="34"/>
  <c r="K152" i="34"/>
  <c r="F152" i="34"/>
  <c r="P151" i="34"/>
  <c r="K151" i="34"/>
  <c r="F151" i="34"/>
  <c r="P150" i="34"/>
  <c r="K150" i="34"/>
  <c r="F150" i="34"/>
  <c r="P149" i="34"/>
  <c r="K149" i="34"/>
  <c r="F149" i="34"/>
  <c r="P148" i="34"/>
  <c r="K148" i="34"/>
  <c r="F148" i="34"/>
  <c r="P147" i="34"/>
  <c r="K147" i="34"/>
  <c r="F147" i="34"/>
  <c r="P146" i="34"/>
  <c r="K146" i="34"/>
  <c r="F146" i="34"/>
  <c r="P145" i="34"/>
  <c r="K145" i="34"/>
  <c r="F145" i="34"/>
  <c r="P144" i="34"/>
  <c r="M144" i="34"/>
  <c r="K144" i="34"/>
  <c r="H144" i="34"/>
  <c r="F144" i="34"/>
  <c r="C144" i="34"/>
  <c r="P143" i="34"/>
  <c r="M143" i="34" s="1"/>
  <c r="K143" i="34"/>
  <c r="H143" i="34" s="1"/>
  <c r="F143" i="34"/>
  <c r="C143" i="34" s="1"/>
  <c r="P142" i="34"/>
  <c r="M142" i="34" s="1"/>
  <c r="K142" i="34"/>
  <c r="H142" i="34"/>
  <c r="F142" i="34"/>
  <c r="C142" i="34"/>
  <c r="P141" i="34"/>
  <c r="M141" i="34"/>
  <c r="K141" i="34"/>
  <c r="H141" i="34"/>
  <c r="F141" i="34"/>
  <c r="C141" i="34" s="1"/>
  <c r="P140" i="34"/>
  <c r="M140" i="34" s="1"/>
  <c r="K140" i="34"/>
  <c r="H140" i="34" s="1"/>
  <c r="F140" i="34"/>
  <c r="C140" i="34"/>
  <c r="P139" i="34"/>
  <c r="M139" i="34"/>
  <c r="K139" i="34"/>
  <c r="H139" i="34"/>
  <c r="F139" i="34"/>
  <c r="C139" i="34"/>
  <c r="P138" i="34"/>
  <c r="M138" i="34"/>
  <c r="K138" i="34"/>
  <c r="H138" i="34" s="1"/>
  <c r="F138" i="34"/>
  <c r="C138" i="34" s="1"/>
  <c r="P137" i="34"/>
  <c r="M137" i="34" s="1"/>
  <c r="K137" i="34"/>
  <c r="H137" i="34"/>
  <c r="F137" i="34"/>
  <c r="C137" i="34"/>
  <c r="P136" i="34"/>
  <c r="M136" i="34"/>
  <c r="K136" i="34"/>
  <c r="H136" i="34"/>
  <c r="F136" i="34"/>
  <c r="C136" i="34"/>
  <c r="P135" i="34"/>
  <c r="M135" i="34"/>
  <c r="K135" i="34"/>
  <c r="H135" i="34" s="1"/>
  <c r="F135" i="34"/>
  <c r="C135" i="34" s="1"/>
  <c r="P134" i="34"/>
  <c r="M134" i="34"/>
  <c r="K134" i="34"/>
  <c r="H134" i="34"/>
  <c r="F134" i="34"/>
  <c r="C134" i="34"/>
  <c r="P133" i="34"/>
  <c r="M133" i="34" s="1"/>
  <c r="K133" i="34"/>
  <c r="H133" i="34"/>
  <c r="F133" i="34"/>
  <c r="C133" i="34"/>
  <c r="P132" i="34"/>
  <c r="M132" i="34" s="1"/>
  <c r="K132" i="34"/>
  <c r="H132" i="34" s="1"/>
  <c r="F132" i="34"/>
  <c r="C132" i="34"/>
  <c r="P131" i="34"/>
  <c r="M131" i="34"/>
  <c r="K131" i="34"/>
  <c r="H131" i="34"/>
  <c r="F131" i="34"/>
  <c r="C131" i="34" s="1"/>
  <c r="P130" i="34"/>
  <c r="M130" i="34"/>
  <c r="K130" i="34"/>
  <c r="H130" i="34"/>
  <c r="F130" i="34"/>
  <c r="C130" i="34" s="1"/>
  <c r="P129" i="34"/>
  <c r="M129" i="34" s="1"/>
  <c r="K129" i="34"/>
  <c r="H129" i="34"/>
  <c r="F129" i="34"/>
  <c r="C129" i="34"/>
  <c r="P128" i="34"/>
  <c r="M128" i="34"/>
  <c r="K128" i="34"/>
  <c r="H128" i="34" s="1"/>
  <c r="F128" i="34"/>
  <c r="C128" i="34"/>
  <c r="P127" i="34"/>
  <c r="M127" i="34"/>
  <c r="K127" i="34"/>
  <c r="H127" i="34" s="1"/>
  <c r="F127" i="34"/>
  <c r="C127" i="34" s="1"/>
  <c r="P126" i="34"/>
  <c r="M126" i="34" s="1"/>
  <c r="K126" i="34"/>
  <c r="H126" i="34"/>
  <c r="F126" i="34"/>
  <c r="C126" i="34"/>
  <c r="P125" i="34"/>
  <c r="M125" i="34"/>
  <c r="K125" i="34"/>
  <c r="H125" i="34"/>
  <c r="F125" i="34"/>
  <c r="C125" i="34"/>
  <c r="P124" i="34"/>
  <c r="M124" i="34" s="1"/>
  <c r="K124" i="34"/>
  <c r="H124" i="34" s="1"/>
  <c r="F124" i="34"/>
  <c r="C124" i="34" s="1"/>
  <c r="P123" i="34"/>
  <c r="M123" i="34"/>
  <c r="K123" i="34"/>
  <c r="H123" i="34"/>
  <c r="F123" i="34"/>
  <c r="C123" i="34"/>
  <c r="P122" i="34"/>
  <c r="M122" i="34"/>
  <c r="K122" i="34"/>
  <c r="H122" i="34" s="1"/>
  <c r="F122" i="34"/>
  <c r="C122" i="34" s="1"/>
  <c r="P121" i="34"/>
  <c r="M121" i="34" s="1"/>
  <c r="K121" i="34"/>
  <c r="H121" i="34" s="1"/>
  <c r="F121" i="34"/>
  <c r="C121" i="34"/>
  <c r="P120" i="34"/>
  <c r="M120" i="34"/>
  <c r="K120" i="34"/>
  <c r="H120" i="34"/>
  <c r="F120" i="34"/>
  <c r="C120" i="34"/>
  <c r="P119" i="34"/>
  <c r="M119" i="34" s="1"/>
  <c r="K119" i="34"/>
  <c r="H119" i="34" s="1"/>
  <c r="F119" i="34"/>
  <c r="C119" i="34" s="1"/>
  <c r="P118" i="34"/>
  <c r="M118" i="34"/>
  <c r="K118" i="34"/>
  <c r="H118" i="34"/>
  <c r="F118" i="34"/>
  <c r="C118" i="34"/>
  <c r="P117" i="34"/>
  <c r="M117" i="34" s="1"/>
  <c r="K117" i="34"/>
  <c r="H117" i="34"/>
  <c r="F117" i="34"/>
  <c r="C117" i="34"/>
  <c r="P116" i="34"/>
  <c r="M116" i="34" s="1"/>
  <c r="K116" i="34"/>
  <c r="H116" i="34" s="1"/>
  <c r="F116" i="34"/>
  <c r="C116" i="34" s="1"/>
  <c r="P115" i="34"/>
  <c r="M115" i="34"/>
  <c r="K115" i="34"/>
  <c r="H115" i="34"/>
  <c r="F115" i="34"/>
  <c r="C115" i="34"/>
  <c r="P114" i="34"/>
  <c r="M114" i="34"/>
  <c r="K114" i="34"/>
  <c r="H114" i="34" s="1"/>
  <c r="F114" i="34"/>
  <c r="C114" i="34" s="1"/>
  <c r="P113" i="34"/>
  <c r="M113" i="34" s="1"/>
  <c r="K113" i="34"/>
  <c r="H113" i="34"/>
  <c r="F113" i="34"/>
  <c r="C113" i="34"/>
  <c r="P112" i="34"/>
  <c r="M112" i="34"/>
  <c r="K112" i="34"/>
  <c r="H112" i="34" s="1"/>
  <c r="F112" i="34"/>
  <c r="C112" i="34"/>
  <c r="P111" i="34"/>
  <c r="M111" i="34"/>
  <c r="K111" i="34"/>
  <c r="H111" i="34" s="1"/>
  <c r="F111" i="34"/>
  <c r="C111" i="34" s="1"/>
  <c r="P110" i="34"/>
  <c r="M110" i="34" s="1"/>
  <c r="K110" i="34"/>
  <c r="H110" i="34"/>
  <c r="F110" i="34"/>
  <c r="C110" i="34"/>
  <c r="P109" i="34"/>
  <c r="M109" i="34"/>
  <c r="K109" i="34"/>
  <c r="H109" i="34"/>
  <c r="F109" i="34"/>
  <c r="C109" i="34" s="1"/>
  <c r="P108" i="34"/>
  <c r="M108" i="34" s="1"/>
  <c r="K108" i="34"/>
  <c r="H108" i="34" s="1"/>
  <c r="F108" i="34"/>
  <c r="C108" i="34"/>
  <c r="P107" i="34"/>
  <c r="M107" i="34"/>
  <c r="K107" i="34"/>
  <c r="H107" i="34"/>
  <c r="F107" i="34"/>
  <c r="C107" i="34" s="1"/>
  <c r="P106" i="34"/>
  <c r="M106" i="34"/>
  <c r="K106" i="34"/>
  <c r="H106" i="34"/>
  <c r="F106" i="34"/>
  <c r="C106" i="34" s="1"/>
  <c r="P105" i="34"/>
  <c r="M105" i="34" s="1"/>
  <c r="K105" i="34"/>
  <c r="H105" i="34" s="1"/>
  <c r="F105" i="34"/>
  <c r="C105" i="34"/>
  <c r="P104" i="34"/>
  <c r="M104" i="34"/>
  <c r="K104" i="34"/>
  <c r="H104" i="34"/>
  <c r="F104" i="34"/>
  <c r="C104" i="34"/>
  <c r="P103" i="34"/>
  <c r="M103" i="34" s="1"/>
  <c r="K103" i="34"/>
  <c r="H103" i="34" s="1"/>
  <c r="F103" i="34"/>
  <c r="C103" i="34" s="1"/>
  <c r="P102" i="34"/>
  <c r="M102" i="34"/>
  <c r="K102" i="34"/>
  <c r="H102" i="34"/>
  <c r="F102" i="34"/>
  <c r="C102" i="34"/>
  <c r="P101" i="34"/>
  <c r="M101" i="34" s="1"/>
  <c r="K101" i="34"/>
  <c r="H101" i="34"/>
  <c r="F101" i="34"/>
  <c r="C101" i="34"/>
  <c r="P100" i="34"/>
  <c r="M100" i="34" s="1"/>
  <c r="K100" i="34"/>
  <c r="H100" i="34" s="1"/>
  <c r="F100" i="34"/>
  <c r="C100" i="34" s="1"/>
  <c r="P99" i="34"/>
  <c r="M99" i="34"/>
  <c r="K99" i="34"/>
  <c r="H99" i="34"/>
  <c r="F99" i="34"/>
  <c r="C99" i="34"/>
  <c r="P98" i="34"/>
  <c r="M98" i="34"/>
  <c r="K98" i="34"/>
  <c r="H98" i="34" s="1"/>
  <c r="F98" i="34"/>
  <c r="C98" i="34" s="1"/>
  <c r="P97" i="34"/>
  <c r="M97" i="34" s="1"/>
  <c r="K97" i="34"/>
  <c r="H97" i="34"/>
  <c r="F97" i="34"/>
  <c r="C97" i="34"/>
  <c r="P96" i="34"/>
  <c r="M96" i="34"/>
  <c r="K96" i="34"/>
  <c r="H96" i="34" s="1"/>
  <c r="F96" i="34"/>
  <c r="C96" i="34"/>
  <c r="P95" i="34"/>
  <c r="M95" i="34"/>
  <c r="K95" i="34"/>
  <c r="H95" i="34" s="1"/>
  <c r="F95" i="34"/>
  <c r="C95" i="34" s="1"/>
  <c r="P94" i="34"/>
  <c r="M94" i="34" s="1"/>
  <c r="K94" i="34"/>
  <c r="H94" i="34"/>
  <c r="F94" i="34"/>
  <c r="C94" i="34"/>
  <c r="P93" i="34"/>
  <c r="M93" i="34"/>
  <c r="K93" i="34"/>
  <c r="H93" i="34"/>
  <c r="F93" i="34"/>
  <c r="C93" i="34" s="1"/>
  <c r="P92" i="34"/>
  <c r="M92" i="34" s="1"/>
  <c r="K92" i="34"/>
  <c r="H92" i="34" s="1"/>
  <c r="F92" i="34"/>
  <c r="C92" i="34"/>
  <c r="P91" i="34"/>
  <c r="M91" i="34"/>
  <c r="K91" i="34"/>
  <c r="H91" i="34"/>
  <c r="F91" i="34"/>
  <c r="C91" i="34" s="1"/>
  <c r="P90" i="34"/>
  <c r="M90" i="34"/>
  <c r="K90" i="34"/>
  <c r="H90" i="34"/>
  <c r="F90" i="34"/>
  <c r="C90" i="34" s="1"/>
  <c r="P89" i="34"/>
  <c r="M89" i="34" s="1"/>
  <c r="K89" i="34"/>
  <c r="H89" i="34" s="1"/>
  <c r="F89" i="34"/>
  <c r="C89" i="34"/>
  <c r="P88" i="34"/>
  <c r="M88" i="34"/>
  <c r="K88" i="34"/>
  <c r="H88" i="34"/>
  <c r="F88" i="34"/>
  <c r="C88" i="34"/>
  <c r="P87" i="34"/>
  <c r="M87" i="34" s="1"/>
  <c r="K87" i="34"/>
  <c r="H87" i="34" s="1"/>
  <c r="F87" i="34"/>
  <c r="C87" i="34" s="1"/>
  <c r="P86" i="34"/>
  <c r="M86" i="34" s="1"/>
  <c r="K86" i="34"/>
  <c r="H86" i="34"/>
  <c r="F86" i="34"/>
  <c r="C86" i="34"/>
  <c r="P85" i="34"/>
  <c r="M85" i="34"/>
  <c r="K85" i="34"/>
  <c r="H85" i="34"/>
  <c r="F85" i="34"/>
  <c r="C85" i="34"/>
  <c r="P84" i="34"/>
  <c r="M84" i="34"/>
  <c r="K84" i="34"/>
  <c r="H84" i="34" s="1"/>
  <c r="F84" i="34"/>
  <c r="C84" i="34" s="1"/>
  <c r="P83" i="34"/>
  <c r="M83" i="34" s="1"/>
  <c r="K83" i="34"/>
  <c r="H83" i="34"/>
  <c r="F83" i="34"/>
  <c r="C83" i="34"/>
  <c r="P82" i="34"/>
  <c r="M82" i="34"/>
  <c r="K82" i="34"/>
  <c r="H82" i="34"/>
  <c r="F82" i="34"/>
  <c r="C82" i="34"/>
  <c r="P81" i="34"/>
  <c r="M81" i="34" s="1"/>
  <c r="K81" i="34"/>
  <c r="H81" i="34" s="1"/>
  <c r="F81" i="34"/>
  <c r="C81" i="34" s="1"/>
  <c r="P80" i="34"/>
  <c r="M80" i="34"/>
  <c r="K80" i="34"/>
  <c r="H80" i="34"/>
  <c r="F80" i="34"/>
  <c r="C80" i="34"/>
  <c r="P79" i="34"/>
  <c r="M79" i="34"/>
  <c r="K79" i="34"/>
  <c r="H79" i="34"/>
  <c r="F79" i="34"/>
  <c r="C79" i="34" s="1"/>
  <c r="P78" i="34"/>
  <c r="M78" i="34" s="1"/>
  <c r="K78" i="34"/>
  <c r="H78" i="34" s="1"/>
  <c r="F78" i="34"/>
  <c r="C78" i="34"/>
  <c r="P77" i="34"/>
  <c r="M77" i="34"/>
  <c r="K77" i="34"/>
  <c r="H77" i="34"/>
  <c r="F77" i="34"/>
  <c r="C77" i="34"/>
  <c r="P76" i="34"/>
  <c r="M76" i="34"/>
  <c r="K76" i="34"/>
  <c r="H76" i="34" s="1"/>
  <c r="F76" i="34"/>
  <c r="C76" i="34" s="1"/>
  <c r="P75" i="34"/>
  <c r="M75" i="34" s="1"/>
  <c r="K75" i="34"/>
  <c r="H75" i="34"/>
  <c r="F75" i="34"/>
  <c r="C75" i="34"/>
  <c r="P74" i="34"/>
  <c r="M74" i="34"/>
  <c r="K74" i="34"/>
  <c r="H74" i="34"/>
  <c r="F74" i="34"/>
  <c r="C74" i="34"/>
  <c r="P73" i="34"/>
  <c r="M73" i="34" s="1"/>
  <c r="K73" i="34"/>
  <c r="H73" i="34" s="1"/>
  <c r="F73" i="34"/>
  <c r="C73" i="34" s="1"/>
  <c r="P72" i="34"/>
  <c r="M72" i="34"/>
  <c r="K72" i="34"/>
  <c r="H72" i="34"/>
  <c r="F72" i="34"/>
  <c r="C72" i="34"/>
  <c r="P71" i="34"/>
  <c r="M71" i="34"/>
  <c r="K71" i="34"/>
  <c r="H71" i="34"/>
  <c r="F71" i="34"/>
  <c r="C71" i="34" s="1"/>
  <c r="P70" i="34"/>
  <c r="M70" i="34" s="1"/>
  <c r="K70" i="34"/>
  <c r="H70" i="34" s="1"/>
  <c r="F70" i="34"/>
  <c r="C70" i="34"/>
  <c r="P69" i="34"/>
  <c r="M69" i="34"/>
  <c r="K69" i="34"/>
  <c r="H69" i="34"/>
  <c r="F69" i="34"/>
  <c r="C69" i="34"/>
  <c r="P68" i="34"/>
  <c r="M68" i="34"/>
  <c r="K68" i="34"/>
  <c r="H68" i="34" s="1"/>
  <c r="F68" i="34"/>
  <c r="C68" i="34" s="1"/>
  <c r="P67" i="34"/>
  <c r="M67" i="34" s="1"/>
  <c r="K67" i="34"/>
  <c r="H67" i="34"/>
  <c r="F67" i="34"/>
  <c r="C67" i="34"/>
  <c r="P66" i="34"/>
  <c r="M66" i="34"/>
  <c r="K66" i="34"/>
  <c r="H66" i="34"/>
  <c r="F66" i="34"/>
  <c r="C66" i="34"/>
  <c r="P65" i="34"/>
  <c r="M65" i="34" s="1"/>
  <c r="K65" i="34"/>
  <c r="H65" i="34" s="1"/>
  <c r="F65" i="34"/>
  <c r="C65" i="34" s="1"/>
  <c r="P64" i="34"/>
  <c r="M64" i="34"/>
  <c r="K64" i="34"/>
  <c r="H64" i="34"/>
  <c r="F64" i="34"/>
  <c r="C64" i="34"/>
  <c r="P63" i="34"/>
  <c r="M63" i="34"/>
  <c r="K63" i="34"/>
  <c r="H63" i="34"/>
  <c r="F63" i="34"/>
  <c r="C63" i="34" s="1"/>
  <c r="P62" i="34"/>
  <c r="M62" i="34" s="1"/>
  <c r="K62" i="34"/>
  <c r="H62" i="34" s="1"/>
  <c r="F62" i="34"/>
  <c r="C62" i="34"/>
  <c r="P61" i="34"/>
  <c r="M61" i="34"/>
  <c r="K61" i="34"/>
  <c r="H61" i="34"/>
  <c r="F61" i="34"/>
  <c r="C61" i="34"/>
  <c r="P60" i="34"/>
  <c r="M60" i="34"/>
  <c r="K60" i="34"/>
  <c r="H60" i="34" s="1"/>
  <c r="F60" i="34"/>
  <c r="C60" i="34" s="1"/>
  <c r="P59" i="34"/>
  <c r="M59" i="34" s="1"/>
  <c r="K59" i="34"/>
  <c r="H59" i="34"/>
  <c r="F59" i="34"/>
  <c r="C59" i="34"/>
  <c r="P58" i="34"/>
  <c r="M58" i="34"/>
  <c r="K58" i="34"/>
  <c r="H58" i="34"/>
  <c r="F58" i="34"/>
  <c r="C58" i="34"/>
  <c r="P57" i="34"/>
  <c r="M57" i="34" s="1"/>
  <c r="K57" i="34"/>
  <c r="H57" i="34" s="1"/>
  <c r="F57" i="34"/>
  <c r="C57" i="34" s="1"/>
  <c r="P56" i="34"/>
  <c r="M56" i="34"/>
  <c r="K56" i="34"/>
  <c r="H56" i="34"/>
  <c r="F56" i="34"/>
  <c r="C56" i="34"/>
  <c r="P55" i="34"/>
  <c r="M55" i="34"/>
  <c r="K55" i="34"/>
  <c r="H55" i="34"/>
  <c r="F55" i="34"/>
  <c r="C55" i="34" s="1"/>
  <c r="P54" i="34"/>
  <c r="M54" i="34" s="1"/>
  <c r="K54" i="34"/>
  <c r="H54" i="34" s="1"/>
  <c r="F54" i="34"/>
  <c r="C54" i="34"/>
  <c r="P53" i="34"/>
  <c r="M53" i="34"/>
  <c r="K53" i="34"/>
  <c r="H53" i="34"/>
  <c r="F53" i="34"/>
  <c r="C53" i="34"/>
  <c r="P52" i="34"/>
  <c r="M52" i="34"/>
  <c r="K52" i="34"/>
  <c r="H52" i="34" s="1"/>
  <c r="F52" i="34"/>
  <c r="C52" i="34" s="1"/>
  <c r="P51" i="34"/>
  <c r="M51" i="34" s="1"/>
  <c r="K51" i="34"/>
  <c r="H51" i="34"/>
  <c r="F51" i="34"/>
  <c r="C51" i="34"/>
  <c r="P50" i="34"/>
  <c r="M50" i="34"/>
  <c r="K50" i="34"/>
  <c r="H50" i="34"/>
  <c r="F50" i="34"/>
  <c r="C50" i="34"/>
  <c r="P49" i="34"/>
  <c r="M49" i="34" s="1"/>
  <c r="K49" i="34"/>
  <c r="H49" i="34" s="1"/>
  <c r="F49" i="34"/>
  <c r="C49" i="34" s="1"/>
  <c r="P48" i="34"/>
  <c r="M48" i="34"/>
  <c r="K48" i="34"/>
  <c r="H48" i="34"/>
  <c r="F48" i="34"/>
  <c r="C48" i="34"/>
  <c r="P47" i="34"/>
  <c r="M47" i="34"/>
  <c r="K47" i="34"/>
  <c r="H47" i="34"/>
  <c r="F47" i="34"/>
  <c r="C47" i="34" s="1"/>
  <c r="P46" i="34"/>
  <c r="M46" i="34" s="1"/>
  <c r="K46" i="34"/>
  <c r="H46" i="34" s="1"/>
  <c r="G46" i="34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G71" i="34" s="1"/>
  <c r="G72" i="34" s="1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98" i="34" s="1"/>
  <c r="G99" i="34" s="1"/>
  <c r="G100" i="34" s="1"/>
  <c r="G101" i="34" s="1"/>
  <c r="G102" i="34" s="1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G119" i="34" s="1"/>
  <c r="G120" i="34" s="1"/>
  <c r="G121" i="34" s="1"/>
  <c r="G122" i="34" s="1"/>
  <c r="G123" i="34" s="1"/>
  <c r="G124" i="34" s="1"/>
  <c r="G125" i="34" s="1"/>
  <c r="G126" i="34" s="1"/>
  <c r="G127" i="34" s="1"/>
  <c r="G128" i="34" s="1"/>
  <c r="G129" i="34" s="1"/>
  <c r="G130" i="34" s="1"/>
  <c r="G131" i="34" s="1"/>
  <c r="G132" i="34" s="1"/>
  <c r="G133" i="34" s="1"/>
  <c r="G134" i="34" s="1"/>
  <c r="G135" i="34" s="1"/>
  <c r="G136" i="34" s="1"/>
  <c r="G137" i="34" s="1"/>
  <c r="G138" i="34" s="1"/>
  <c r="G139" i="34" s="1"/>
  <c r="G140" i="34" s="1"/>
  <c r="G141" i="34" s="1"/>
  <c r="G142" i="34" s="1"/>
  <c r="G143" i="34" s="1"/>
  <c r="G144" i="34" s="1"/>
  <c r="G145" i="34" s="1"/>
  <c r="G146" i="34" s="1"/>
  <c r="G147" i="34" s="1"/>
  <c r="G148" i="34" s="1"/>
  <c r="G149" i="34" s="1"/>
  <c r="G150" i="34" s="1"/>
  <c r="G151" i="34" s="1"/>
  <c r="G152" i="34" s="1"/>
  <c r="G153" i="34" s="1"/>
  <c r="G154" i="34" s="1"/>
  <c r="G155" i="34" s="1"/>
  <c r="G156" i="34" s="1"/>
  <c r="G157" i="34" s="1"/>
  <c r="G158" i="34" s="1"/>
  <c r="G159" i="34" s="1"/>
  <c r="G160" i="34" s="1"/>
  <c r="G161" i="34" s="1"/>
  <c r="G162" i="34" s="1"/>
  <c r="G163" i="34" s="1"/>
  <c r="G164" i="34" s="1"/>
  <c r="G165" i="34" s="1"/>
  <c r="G166" i="34" s="1"/>
  <c r="G167" i="34" s="1"/>
  <c r="G168" i="34" s="1"/>
  <c r="G169" i="34" s="1"/>
  <c r="G170" i="34" s="1"/>
  <c r="G171" i="34" s="1"/>
  <c r="G172" i="34" s="1"/>
  <c r="G173" i="34" s="1"/>
  <c r="G174" i="34" s="1"/>
  <c r="G175" i="34" s="1"/>
  <c r="G176" i="34" s="1"/>
  <c r="F46" i="34"/>
  <c r="C46" i="34"/>
  <c r="P45" i="34"/>
  <c r="M45" i="34"/>
  <c r="K45" i="34"/>
  <c r="H45" i="34"/>
  <c r="F45" i="34"/>
  <c r="C45" i="34"/>
  <c r="P44" i="34"/>
  <c r="M44" i="34"/>
  <c r="K44" i="34"/>
  <c r="H44" i="34" s="1"/>
  <c r="F44" i="34"/>
  <c r="C44" i="34" s="1"/>
  <c r="P43" i="34"/>
  <c r="M43" i="34" s="1"/>
  <c r="K43" i="34"/>
  <c r="H43" i="34"/>
  <c r="F43" i="34"/>
  <c r="C43" i="34"/>
  <c r="P42" i="34"/>
  <c r="M42" i="34"/>
  <c r="K42" i="34"/>
  <c r="H42" i="34"/>
  <c r="F42" i="34"/>
  <c r="C42" i="34"/>
  <c r="P41" i="34"/>
  <c r="M41" i="34" s="1"/>
  <c r="K41" i="34"/>
  <c r="H41" i="34" s="1"/>
  <c r="F41" i="34"/>
  <c r="C41" i="34" s="1"/>
  <c r="P40" i="34"/>
  <c r="M40" i="34"/>
  <c r="K40" i="34"/>
  <c r="H40" i="34"/>
  <c r="F40" i="34"/>
  <c r="C40" i="34"/>
  <c r="P39" i="34"/>
  <c r="M39" i="34"/>
  <c r="K39" i="34"/>
  <c r="H39" i="34"/>
  <c r="F39" i="34"/>
  <c r="C39" i="34" s="1"/>
  <c r="P38" i="34"/>
  <c r="M38" i="34" s="1"/>
  <c r="K38" i="34"/>
  <c r="H38" i="34" s="1"/>
  <c r="F38" i="34"/>
  <c r="C38" i="34"/>
  <c r="P37" i="34"/>
  <c r="M37" i="34"/>
  <c r="K37" i="34"/>
  <c r="H37" i="34"/>
  <c r="F37" i="34"/>
  <c r="C37" i="34"/>
  <c r="P36" i="34"/>
  <c r="M36" i="34"/>
  <c r="K36" i="34"/>
  <c r="H36" i="34" s="1"/>
  <c r="F36" i="34"/>
  <c r="C36" i="34" s="1"/>
  <c r="P35" i="34"/>
  <c r="M35" i="34" s="1"/>
  <c r="L35" i="34"/>
  <c r="L36" i="34" s="1"/>
  <c r="L37" i="34" s="1"/>
  <c r="L38" i="34" s="1"/>
  <c r="L39" i="34" s="1"/>
  <c r="L40" i="34" s="1"/>
  <c r="L41" i="34" s="1"/>
  <c r="L42" i="34" s="1"/>
  <c r="L43" i="34" s="1"/>
  <c r="L44" i="34" s="1"/>
  <c r="L45" i="34" s="1"/>
  <c r="L46" i="34" s="1"/>
  <c r="L47" i="34" s="1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L58" i="34" s="1"/>
  <c r="L59" i="34" s="1"/>
  <c r="L60" i="34" s="1"/>
  <c r="L61" i="34" s="1"/>
  <c r="L62" i="34" s="1"/>
  <c r="L63" i="34" s="1"/>
  <c r="L64" i="34" s="1"/>
  <c r="L65" i="34" s="1"/>
  <c r="L66" i="34" s="1"/>
  <c r="L67" i="34" s="1"/>
  <c r="L68" i="34" s="1"/>
  <c r="L69" i="34" s="1"/>
  <c r="L70" i="34" s="1"/>
  <c r="L71" i="34" s="1"/>
  <c r="L72" i="34" s="1"/>
  <c r="L73" i="34" s="1"/>
  <c r="L74" i="34" s="1"/>
  <c r="L75" i="34" s="1"/>
  <c r="L76" i="34" s="1"/>
  <c r="L77" i="34" s="1"/>
  <c r="L78" i="34" s="1"/>
  <c r="L79" i="34" s="1"/>
  <c r="L80" i="34" s="1"/>
  <c r="L81" i="34" s="1"/>
  <c r="L82" i="34" s="1"/>
  <c r="L83" i="34" s="1"/>
  <c r="L84" i="34" s="1"/>
  <c r="L85" i="34" s="1"/>
  <c r="L86" i="34" s="1"/>
  <c r="L87" i="34" s="1"/>
  <c r="L88" i="34" s="1"/>
  <c r="L89" i="34" s="1"/>
  <c r="L90" i="34" s="1"/>
  <c r="L91" i="34" s="1"/>
  <c r="L92" i="34" s="1"/>
  <c r="L93" i="34" s="1"/>
  <c r="L94" i="34" s="1"/>
  <c r="L95" i="34" s="1"/>
  <c r="L96" i="34" s="1"/>
  <c r="L97" i="34" s="1"/>
  <c r="L98" i="34" s="1"/>
  <c r="L99" i="34" s="1"/>
  <c r="L100" i="34" s="1"/>
  <c r="L101" i="34" s="1"/>
  <c r="L102" i="34" s="1"/>
  <c r="L103" i="34" s="1"/>
  <c r="L104" i="34" s="1"/>
  <c r="L105" i="34" s="1"/>
  <c r="L106" i="34" s="1"/>
  <c r="L107" i="34" s="1"/>
  <c r="L108" i="34" s="1"/>
  <c r="L109" i="34" s="1"/>
  <c r="L110" i="34" s="1"/>
  <c r="L111" i="34" s="1"/>
  <c r="L112" i="34" s="1"/>
  <c r="L113" i="34" s="1"/>
  <c r="L114" i="34" s="1"/>
  <c r="L115" i="34" s="1"/>
  <c r="L116" i="34" s="1"/>
  <c r="L117" i="34" s="1"/>
  <c r="L118" i="34" s="1"/>
  <c r="L119" i="34" s="1"/>
  <c r="L120" i="34" s="1"/>
  <c r="L121" i="34" s="1"/>
  <c r="L122" i="34" s="1"/>
  <c r="L123" i="34" s="1"/>
  <c r="L124" i="34" s="1"/>
  <c r="L125" i="34" s="1"/>
  <c r="L126" i="34" s="1"/>
  <c r="L127" i="34" s="1"/>
  <c r="L128" i="34" s="1"/>
  <c r="L129" i="34" s="1"/>
  <c r="L130" i="34" s="1"/>
  <c r="L131" i="34" s="1"/>
  <c r="L132" i="34" s="1"/>
  <c r="L133" i="34" s="1"/>
  <c r="L134" i="34" s="1"/>
  <c r="L135" i="34" s="1"/>
  <c r="L136" i="34" s="1"/>
  <c r="L137" i="34" s="1"/>
  <c r="L138" i="34" s="1"/>
  <c r="L139" i="34" s="1"/>
  <c r="L140" i="34" s="1"/>
  <c r="L141" i="34" s="1"/>
  <c r="L142" i="34" s="1"/>
  <c r="L143" i="34" s="1"/>
  <c r="L144" i="34" s="1"/>
  <c r="L145" i="34" s="1"/>
  <c r="L146" i="34" s="1"/>
  <c r="L147" i="34" s="1"/>
  <c r="L148" i="34" s="1"/>
  <c r="L149" i="34" s="1"/>
  <c r="L150" i="34" s="1"/>
  <c r="L151" i="34" s="1"/>
  <c r="L152" i="34" s="1"/>
  <c r="L153" i="34" s="1"/>
  <c r="L154" i="34" s="1"/>
  <c r="L155" i="34" s="1"/>
  <c r="L156" i="34" s="1"/>
  <c r="L157" i="34" s="1"/>
  <c r="L158" i="34" s="1"/>
  <c r="L159" i="34" s="1"/>
  <c r="L160" i="34" s="1"/>
  <c r="L161" i="34" s="1"/>
  <c r="L162" i="34" s="1"/>
  <c r="L163" i="34" s="1"/>
  <c r="L164" i="34" s="1"/>
  <c r="L165" i="34" s="1"/>
  <c r="L166" i="34" s="1"/>
  <c r="L167" i="34" s="1"/>
  <c r="L168" i="34" s="1"/>
  <c r="L169" i="34" s="1"/>
  <c r="L170" i="34" s="1"/>
  <c r="L171" i="34" s="1"/>
  <c r="L172" i="34" s="1"/>
  <c r="L173" i="34" s="1"/>
  <c r="L174" i="34" s="1"/>
  <c r="L175" i="34" s="1"/>
  <c r="L176" i="34" s="1"/>
  <c r="K35" i="34"/>
  <c r="H35" i="34"/>
  <c r="F35" i="34"/>
  <c r="C35" i="34"/>
  <c r="P34" i="34"/>
  <c r="M34" i="34"/>
  <c r="K34" i="34"/>
  <c r="H34" i="34"/>
  <c r="F34" i="34"/>
  <c r="C34" i="34"/>
  <c r="P33" i="34"/>
  <c r="M33" i="34" s="1"/>
  <c r="K33" i="34"/>
  <c r="H33" i="34" s="1"/>
  <c r="F33" i="34"/>
  <c r="C33" i="34" s="1"/>
  <c r="P32" i="34"/>
  <c r="M32" i="34"/>
  <c r="K32" i="34"/>
  <c r="H32" i="34"/>
  <c r="F32" i="34"/>
  <c r="C32" i="34"/>
  <c r="P31" i="34"/>
  <c r="M31" i="34"/>
  <c r="K31" i="34"/>
  <c r="H31" i="34"/>
  <c r="F31" i="34"/>
  <c r="C31" i="34" s="1"/>
  <c r="P30" i="34"/>
  <c r="M30" i="34" s="1"/>
  <c r="K30" i="34"/>
  <c r="H30" i="34" s="1"/>
  <c r="F30" i="34"/>
  <c r="C30" i="34"/>
  <c r="P29" i="34"/>
  <c r="M29" i="34"/>
  <c r="K29" i="34"/>
  <c r="H29" i="34"/>
  <c r="F29" i="34"/>
  <c r="C29" i="34"/>
  <c r="P28" i="34"/>
  <c r="M28" i="34"/>
  <c r="K28" i="34"/>
  <c r="H28" i="34" s="1"/>
  <c r="F28" i="34"/>
  <c r="C28" i="34" s="1"/>
  <c r="P27" i="34"/>
  <c r="M27" i="34" s="1"/>
  <c r="L27" i="34"/>
  <c r="L28" i="34" s="1"/>
  <c r="L29" i="34" s="1"/>
  <c r="L30" i="34" s="1"/>
  <c r="L31" i="34" s="1"/>
  <c r="L32" i="34" s="1"/>
  <c r="L33" i="34" s="1"/>
  <c r="L34" i="34" s="1"/>
  <c r="K27" i="34"/>
  <c r="H27" i="34"/>
  <c r="F27" i="34"/>
  <c r="C27" i="34"/>
  <c r="P26" i="34"/>
  <c r="M26" i="34"/>
  <c r="K26" i="34"/>
  <c r="H26" i="34"/>
  <c r="F26" i="34"/>
  <c r="C26" i="34"/>
  <c r="P25" i="34"/>
  <c r="M25" i="34" s="1"/>
  <c r="K25" i="34"/>
  <c r="H25" i="34" s="1"/>
  <c r="F25" i="34"/>
  <c r="C25" i="34" s="1"/>
  <c r="B25" i="34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P24" i="34"/>
  <c r="M24" i="34"/>
  <c r="K24" i="34"/>
  <c r="H24" i="34"/>
  <c r="F24" i="34"/>
  <c r="C24" i="34"/>
  <c r="P23" i="34"/>
  <c r="M23" i="34"/>
  <c r="K23" i="34"/>
  <c r="H23" i="34"/>
  <c r="F23" i="34"/>
  <c r="C23" i="34" s="1"/>
  <c r="P22" i="34"/>
  <c r="M22" i="34" s="1"/>
  <c r="L22" i="34"/>
  <c r="L23" i="34" s="1"/>
  <c r="L24" i="34" s="1"/>
  <c r="L25" i="34" s="1"/>
  <c r="L26" i="34" s="1"/>
  <c r="K22" i="34"/>
  <c r="H22" i="34" s="1"/>
  <c r="G22" i="34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F22" i="34"/>
  <c r="C22" i="34"/>
  <c r="B22" i="34"/>
  <c r="B23" i="34" s="1"/>
  <c r="B24" i="34" s="1"/>
  <c r="C20" i="34"/>
  <c r="D20" i="34" s="1"/>
  <c r="E20" i="34" s="1"/>
  <c r="F20" i="34" s="1"/>
  <c r="G20" i="34" s="1"/>
  <c r="H20" i="34" s="1"/>
  <c r="I20" i="34" s="1"/>
  <c r="J20" i="34" s="1"/>
  <c r="K20" i="34" s="1"/>
  <c r="L20" i="34" s="1"/>
  <c r="M20" i="34" s="1"/>
  <c r="N20" i="34" s="1"/>
  <c r="O20" i="34" s="1"/>
  <c r="P20" i="34" s="1"/>
  <c r="Q20" i="34" s="1"/>
  <c r="R20" i="34" s="1"/>
  <c r="B20" i="34"/>
  <c r="F9" i="34"/>
  <c r="A3" i="34"/>
  <c r="P176" i="33"/>
  <c r="K176" i="33"/>
  <c r="K181" i="33" s="1"/>
  <c r="F176" i="33"/>
  <c r="P175" i="33"/>
  <c r="K175" i="33"/>
  <c r="F175" i="33"/>
  <c r="P174" i="33"/>
  <c r="K174" i="33"/>
  <c r="F174" i="33"/>
  <c r="P173" i="33"/>
  <c r="K173" i="33"/>
  <c r="F173" i="33"/>
  <c r="P172" i="33"/>
  <c r="K172" i="33"/>
  <c r="F172" i="33"/>
  <c r="P171" i="33"/>
  <c r="K171" i="33"/>
  <c r="F171" i="33"/>
  <c r="P170" i="33"/>
  <c r="K170" i="33"/>
  <c r="F170" i="33"/>
  <c r="P169" i="33"/>
  <c r="K169" i="33"/>
  <c r="F169" i="33"/>
  <c r="P168" i="33"/>
  <c r="O168" i="33"/>
  <c r="K168" i="33"/>
  <c r="J168" i="33"/>
  <c r="F168" i="33"/>
  <c r="E168" i="33"/>
  <c r="P167" i="33"/>
  <c r="K167" i="33"/>
  <c r="F167" i="33"/>
  <c r="P166" i="33"/>
  <c r="K166" i="33"/>
  <c r="F166" i="33"/>
  <c r="P165" i="33"/>
  <c r="K165" i="33"/>
  <c r="F165" i="33"/>
  <c r="P164" i="33"/>
  <c r="K164" i="33"/>
  <c r="F164" i="33"/>
  <c r="P163" i="33"/>
  <c r="K163" i="33"/>
  <c r="F163" i="33"/>
  <c r="P162" i="33"/>
  <c r="K162" i="33"/>
  <c r="F162" i="33"/>
  <c r="P161" i="33"/>
  <c r="K161" i="33"/>
  <c r="F161" i="33"/>
  <c r="P160" i="33"/>
  <c r="K160" i="33"/>
  <c r="F160" i="33"/>
  <c r="P159" i="33"/>
  <c r="K159" i="33"/>
  <c r="F159" i="33"/>
  <c r="P158" i="33"/>
  <c r="K158" i="33"/>
  <c r="F158" i="33"/>
  <c r="P157" i="33"/>
  <c r="K157" i="33"/>
  <c r="F157" i="33"/>
  <c r="P156" i="33"/>
  <c r="K156" i="33"/>
  <c r="F156" i="33"/>
  <c r="P155" i="33"/>
  <c r="K155" i="33"/>
  <c r="F155" i="33"/>
  <c r="P154" i="33"/>
  <c r="K154" i="33"/>
  <c r="F154" i="33"/>
  <c r="P153" i="33"/>
  <c r="K153" i="33"/>
  <c r="F153" i="33"/>
  <c r="P152" i="33"/>
  <c r="K152" i="33"/>
  <c r="F152" i="33"/>
  <c r="P151" i="33"/>
  <c r="K151" i="33"/>
  <c r="F151" i="33"/>
  <c r="P150" i="33"/>
  <c r="K150" i="33"/>
  <c r="F150" i="33"/>
  <c r="P149" i="33"/>
  <c r="K149" i="33"/>
  <c r="F149" i="33"/>
  <c r="P148" i="33"/>
  <c r="K148" i="33"/>
  <c r="F148" i="33"/>
  <c r="P147" i="33"/>
  <c r="K147" i="33"/>
  <c r="F147" i="33"/>
  <c r="P146" i="33"/>
  <c r="K146" i="33"/>
  <c r="F146" i="33"/>
  <c r="P145" i="33"/>
  <c r="K145" i="33"/>
  <c r="F145" i="33"/>
  <c r="P144" i="33"/>
  <c r="M144" i="33" s="1"/>
  <c r="K144" i="33"/>
  <c r="H144" i="33" s="1"/>
  <c r="F144" i="33"/>
  <c r="C144" i="33"/>
  <c r="E144" i="33" s="1"/>
  <c r="P143" i="33"/>
  <c r="M143" i="33"/>
  <c r="K143" i="33"/>
  <c r="H143" i="33" s="1"/>
  <c r="F143" i="33"/>
  <c r="C143" i="33" s="1"/>
  <c r="E143" i="33" s="1"/>
  <c r="P142" i="33"/>
  <c r="M142" i="33"/>
  <c r="K142" i="33"/>
  <c r="H142" i="33"/>
  <c r="F142" i="33"/>
  <c r="C142" i="33" s="1"/>
  <c r="E142" i="33" s="1"/>
  <c r="P141" i="33"/>
  <c r="M141" i="33"/>
  <c r="K141" i="33"/>
  <c r="H141" i="33"/>
  <c r="F141" i="33"/>
  <c r="E141" i="33"/>
  <c r="C141" i="33"/>
  <c r="P140" i="33"/>
  <c r="M140" i="33" s="1"/>
  <c r="K140" i="33"/>
  <c r="H140" i="33" s="1"/>
  <c r="F140" i="33"/>
  <c r="C140" i="33"/>
  <c r="E140" i="33" s="1"/>
  <c r="P139" i="33"/>
  <c r="M139" i="33"/>
  <c r="K139" i="33"/>
  <c r="H139" i="33" s="1"/>
  <c r="F139" i="33"/>
  <c r="C139" i="33" s="1"/>
  <c r="E139" i="33" s="1"/>
  <c r="P138" i="33"/>
  <c r="M138" i="33"/>
  <c r="K138" i="33"/>
  <c r="H138" i="33"/>
  <c r="F138" i="33"/>
  <c r="C138" i="33" s="1"/>
  <c r="E138" i="33" s="1"/>
  <c r="P137" i="33"/>
  <c r="M137" i="33"/>
  <c r="K137" i="33"/>
  <c r="H137" i="33"/>
  <c r="F137" i="33"/>
  <c r="E137" i="33"/>
  <c r="C137" i="33"/>
  <c r="P136" i="33"/>
  <c r="M136" i="33" s="1"/>
  <c r="K136" i="33"/>
  <c r="H136" i="33" s="1"/>
  <c r="F136" i="33"/>
  <c r="C136" i="33"/>
  <c r="E136" i="33" s="1"/>
  <c r="P135" i="33"/>
  <c r="M135" i="33"/>
  <c r="K135" i="33"/>
  <c r="H135" i="33" s="1"/>
  <c r="F135" i="33"/>
  <c r="C135" i="33" s="1"/>
  <c r="E135" i="33" s="1"/>
  <c r="P134" i="33"/>
  <c r="M134" i="33"/>
  <c r="K134" i="33"/>
  <c r="H134" i="33"/>
  <c r="F134" i="33"/>
  <c r="C134" i="33" s="1"/>
  <c r="E134" i="33" s="1"/>
  <c r="P133" i="33"/>
  <c r="M133" i="33"/>
  <c r="K133" i="33"/>
  <c r="H133" i="33"/>
  <c r="F133" i="33"/>
  <c r="E133" i="33"/>
  <c r="C133" i="33"/>
  <c r="P132" i="33"/>
  <c r="M132" i="33" s="1"/>
  <c r="K132" i="33"/>
  <c r="H132" i="33" s="1"/>
  <c r="F132" i="33"/>
  <c r="C132" i="33"/>
  <c r="E132" i="33" s="1"/>
  <c r="P131" i="33"/>
  <c r="M131" i="33"/>
  <c r="K131" i="33"/>
  <c r="H131" i="33" s="1"/>
  <c r="F131" i="33"/>
  <c r="C131" i="33" s="1"/>
  <c r="E131" i="33" s="1"/>
  <c r="P130" i="33"/>
  <c r="M130" i="33"/>
  <c r="K130" i="33"/>
  <c r="H130" i="33"/>
  <c r="F130" i="33"/>
  <c r="C130" i="33" s="1"/>
  <c r="E130" i="33" s="1"/>
  <c r="P129" i="33"/>
  <c r="M129" i="33"/>
  <c r="K129" i="33"/>
  <c r="H129" i="33"/>
  <c r="F129" i="33"/>
  <c r="E129" i="33"/>
  <c r="C129" i="33"/>
  <c r="P128" i="33"/>
  <c r="M128" i="33" s="1"/>
  <c r="K128" i="33"/>
  <c r="H128" i="33" s="1"/>
  <c r="F128" i="33"/>
  <c r="C128" i="33"/>
  <c r="E128" i="33" s="1"/>
  <c r="P127" i="33"/>
  <c r="M127" i="33"/>
  <c r="K127" i="33"/>
  <c r="H127" i="33" s="1"/>
  <c r="F127" i="33"/>
  <c r="C127" i="33" s="1"/>
  <c r="E127" i="33" s="1"/>
  <c r="P126" i="33"/>
  <c r="M126" i="33"/>
  <c r="K126" i="33"/>
  <c r="H126" i="33"/>
  <c r="F126" i="33"/>
  <c r="C126" i="33" s="1"/>
  <c r="E126" i="33" s="1"/>
  <c r="P125" i="33"/>
  <c r="M125" i="33"/>
  <c r="K125" i="33"/>
  <c r="H125" i="33"/>
  <c r="F125" i="33"/>
  <c r="E125" i="33"/>
  <c r="C125" i="33"/>
  <c r="P124" i="33"/>
  <c r="M124" i="33" s="1"/>
  <c r="K124" i="33"/>
  <c r="H124" i="33" s="1"/>
  <c r="F124" i="33"/>
  <c r="C124" i="33"/>
  <c r="E124" i="33" s="1"/>
  <c r="P123" i="33"/>
  <c r="M123" i="33"/>
  <c r="K123" i="33"/>
  <c r="H123" i="33" s="1"/>
  <c r="F123" i="33"/>
  <c r="C123" i="33" s="1"/>
  <c r="E123" i="33" s="1"/>
  <c r="P122" i="33"/>
  <c r="M122" i="33"/>
  <c r="K122" i="33"/>
  <c r="H122" i="33"/>
  <c r="F122" i="33"/>
  <c r="C122" i="33" s="1"/>
  <c r="E122" i="33" s="1"/>
  <c r="P121" i="33"/>
  <c r="M121" i="33"/>
  <c r="K121" i="33"/>
  <c r="H121" i="33"/>
  <c r="F121" i="33"/>
  <c r="E121" i="33"/>
  <c r="C121" i="33"/>
  <c r="P120" i="33"/>
  <c r="M120" i="33" s="1"/>
  <c r="K120" i="33"/>
  <c r="H120" i="33" s="1"/>
  <c r="F120" i="33"/>
  <c r="C120" i="33"/>
  <c r="E120" i="33" s="1"/>
  <c r="P119" i="33"/>
  <c r="M119" i="33"/>
  <c r="K119" i="33"/>
  <c r="H119" i="33" s="1"/>
  <c r="F119" i="33"/>
  <c r="C119" i="33" s="1"/>
  <c r="E119" i="33" s="1"/>
  <c r="P118" i="33"/>
  <c r="M118" i="33"/>
  <c r="K118" i="33"/>
  <c r="H118" i="33"/>
  <c r="F118" i="33"/>
  <c r="C118" i="33" s="1"/>
  <c r="E118" i="33" s="1"/>
  <c r="P117" i="33"/>
  <c r="M117" i="33"/>
  <c r="K117" i="33"/>
  <c r="H117" i="33"/>
  <c r="F117" i="33"/>
  <c r="E117" i="33"/>
  <c r="C117" i="33"/>
  <c r="P116" i="33"/>
  <c r="M116" i="33" s="1"/>
  <c r="K116" i="33"/>
  <c r="H116" i="33" s="1"/>
  <c r="F116" i="33"/>
  <c r="C116" i="33"/>
  <c r="E116" i="33" s="1"/>
  <c r="P115" i="33"/>
  <c r="M115" i="33"/>
  <c r="K115" i="33"/>
  <c r="H115" i="33" s="1"/>
  <c r="F115" i="33"/>
  <c r="C115" i="33" s="1"/>
  <c r="E115" i="33" s="1"/>
  <c r="P114" i="33"/>
  <c r="M114" i="33"/>
  <c r="K114" i="33"/>
  <c r="H114" i="33"/>
  <c r="F114" i="33"/>
  <c r="C114" i="33" s="1"/>
  <c r="E114" i="33" s="1"/>
  <c r="P113" i="33"/>
  <c r="M113" i="33"/>
  <c r="K113" i="33"/>
  <c r="H113" i="33"/>
  <c r="F113" i="33"/>
  <c r="E113" i="33"/>
  <c r="C113" i="33"/>
  <c r="P112" i="33"/>
  <c r="M112" i="33" s="1"/>
  <c r="K112" i="33"/>
  <c r="H112" i="33" s="1"/>
  <c r="F112" i="33"/>
  <c r="C112" i="33"/>
  <c r="E112" i="33" s="1"/>
  <c r="P111" i="33"/>
  <c r="M111" i="33"/>
  <c r="K111" i="33"/>
  <c r="H111" i="33" s="1"/>
  <c r="F111" i="33"/>
  <c r="C111" i="33" s="1"/>
  <c r="E111" i="33" s="1"/>
  <c r="P110" i="33"/>
  <c r="M110" i="33"/>
  <c r="K110" i="33"/>
  <c r="H110" i="33"/>
  <c r="F110" i="33"/>
  <c r="C110" i="33" s="1"/>
  <c r="E110" i="33" s="1"/>
  <c r="P109" i="33"/>
  <c r="M109" i="33"/>
  <c r="K109" i="33"/>
  <c r="H109" i="33"/>
  <c r="F109" i="33"/>
  <c r="E109" i="33"/>
  <c r="C109" i="33"/>
  <c r="P108" i="33"/>
  <c r="M108" i="33" s="1"/>
  <c r="K108" i="33"/>
  <c r="H108" i="33" s="1"/>
  <c r="F108" i="33"/>
  <c r="C108" i="33"/>
  <c r="E108" i="33" s="1"/>
  <c r="P107" i="33"/>
  <c r="M107" i="33"/>
  <c r="K107" i="33"/>
  <c r="H107" i="33" s="1"/>
  <c r="F107" i="33"/>
  <c r="C107" i="33" s="1"/>
  <c r="E107" i="33" s="1"/>
  <c r="P106" i="33"/>
  <c r="M106" i="33"/>
  <c r="K106" i="33"/>
  <c r="H106" i="33"/>
  <c r="F106" i="33"/>
  <c r="C106" i="33" s="1"/>
  <c r="E106" i="33" s="1"/>
  <c r="P105" i="33"/>
  <c r="M105" i="33"/>
  <c r="K105" i="33"/>
  <c r="H105" i="33"/>
  <c r="F105" i="33"/>
  <c r="E105" i="33"/>
  <c r="C105" i="33"/>
  <c r="P104" i="33"/>
  <c r="M104" i="33" s="1"/>
  <c r="K104" i="33"/>
  <c r="H104" i="33" s="1"/>
  <c r="F104" i="33"/>
  <c r="C104" i="33"/>
  <c r="E104" i="33" s="1"/>
  <c r="P103" i="33"/>
  <c r="M103" i="33"/>
  <c r="K103" i="33"/>
  <c r="H103" i="33" s="1"/>
  <c r="F103" i="33"/>
  <c r="C103" i="33" s="1"/>
  <c r="E103" i="33" s="1"/>
  <c r="P102" i="33"/>
  <c r="M102" i="33"/>
  <c r="K102" i="33"/>
  <c r="H102" i="33"/>
  <c r="F102" i="33"/>
  <c r="C102" i="33" s="1"/>
  <c r="E102" i="33" s="1"/>
  <c r="P101" i="33"/>
  <c r="M101" i="33"/>
  <c r="K101" i="33"/>
  <c r="H101" i="33"/>
  <c r="F101" i="33"/>
  <c r="E101" i="33"/>
  <c r="C101" i="33"/>
  <c r="P100" i="33"/>
  <c r="M100" i="33" s="1"/>
  <c r="K100" i="33"/>
  <c r="H100" i="33" s="1"/>
  <c r="F100" i="33"/>
  <c r="C100" i="33"/>
  <c r="E100" i="33" s="1"/>
  <c r="P99" i="33"/>
  <c r="M99" i="33"/>
  <c r="K99" i="33"/>
  <c r="H99" i="33" s="1"/>
  <c r="F99" i="33"/>
  <c r="C99" i="33" s="1"/>
  <c r="E99" i="33" s="1"/>
  <c r="P98" i="33"/>
  <c r="M98" i="33"/>
  <c r="K98" i="33"/>
  <c r="H98" i="33"/>
  <c r="F98" i="33"/>
  <c r="C98" i="33" s="1"/>
  <c r="E98" i="33" s="1"/>
  <c r="P97" i="33"/>
  <c r="M97" i="33"/>
  <c r="K97" i="33"/>
  <c r="H97" i="33"/>
  <c r="F97" i="33"/>
  <c r="E97" i="33"/>
  <c r="C97" i="33"/>
  <c r="P96" i="33"/>
  <c r="M96" i="33" s="1"/>
  <c r="K96" i="33"/>
  <c r="H96" i="33" s="1"/>
  <c r="F96" i="33"/>
  <c r="C96" i="33"/>
  <c r="E96" i="33" s="1"/>
  <c r="P95" i="33"/>
  <c r="M95" i="33"/>
  <c r="K95" i="33"/>
  <c r="H95" i="33" s="1"/>
  <c r="F95" i="33"/>
  <c r="C95" i="33" s="1"/>
  <c r="E95" i="33" s="1"/>
  <c r="P94" i="33"/>
  <c r="M94" i="33"/>
  <c r="K94" i="33"/>
  <c r="H94" i="33"/>
  <c r="F94" i="33"/>
  <c r="C94" i="33" s="1"/>
  <c r="E94" i="33"/>
  <c r="P93" i="33"/>
  <c r="M93" i="33"/>
  <c r="K93" i="33"/>
  <c r="H93" i="33"/>
  <c r="F93" i="33"/>
  <c r="E93" i="33"/>
  <c r="C93" i="33"/>
  <c r="P92" i="33"/>
  <c r="M92" i="33" s="1"/>
  <c r="K92" i="33"/>
  <c r="H92" i="33" s="1"/>
  <c r="F92" i="33"/>
  <c r="C92" i="33"/>
  <c r="E92" i="33" s="1"/>
  <c r="P91" i="33"/>
  <c r="M91" i="33"/>
  <c r="K91" i="33"/>
  <c r="H91" i="33" s="1"/>
  <c r="F91" i="33"/>
  <c r="C91" i="33" s="1"/>
  <c r="E91" i="33" s="1"/>
  <c r="P90" i="33"/>
  <c r="M90" i="33"/>
  <c r="K90" i="33"/>
  <c r="H90" i="33"/>
  <c r="F90" i="33"/>
  <c r="C90" i="33" s="1"/>
  <c r="E90" i="33"/>
  <c r="P89" i="33"/>
  <c r="M89" i="33"/>
  <c r="K89" i="33"/>
  <c r="H89" i="33"/>
  <c r="F89" i="33"/>
  <c r="E89" i="33"/>
  <c r="C89" i="33"/>
  <c r="P88" i="33"/>
  <c r="M88" i="33" s="1"/>
  <c r="K88" i="33"/>
  <c r="H88" i="33" s="1"/>
  <c r="F88" i="33"/>
  <c r="C88" i="33"/>
  <c r="E88" i="33" s="1"/>
  <c r="P87" i="33"/>
  <c r="M87" i="33"/>
  <c r="K87" i="33"/>
  <c r="H87" i="33" s="1"/>
  <c r="F87" i="33"/>
  <c r="C87" i="33" s="1"/>
  <c r="E87" i="33" s="1"/>
  <c r="P86" i="33"/>
  <c r="M86" i="33"/>
  <c r="K86" i="33"/>
  <c r="H86" i="33"/>
  <c r="F86" i="33"/>
  <c r="C86" i="33" s="1"/>
  <c r="E86" i="33" s="1"/>
  <c r="P85" i="33"/>
  <c r="M85" i="33"/>
  <c r="K85" i="33"/>
  <c r="H85" i="33"/>
  <c r="F85" i="33"/>
  <c r="E85" i="33"/>
  <c r="C85" i="33"/>
  <c r="P84" i="33"/>
  <c r="M84" i="33" s="1"/>
  <c r="K84" i="33"/>
  <c r="H84" i="33" s="1"/>
  <c r="F84" i="33"/>
  <c r="C84" i="33"/>
  <c r="E84" i="33" s="1"/>
  <c r="P83" i="33"/>
  <c r="M83" i="33"/>
  <c r="K83" i="33"/>
  <c r="H83" i="33" s="1"/>
  <c r="F83" i="33"/>
  <c r="C83" i="33" s="1"/>
  <c r="E83" i="33" s="1"/>
  <c r="P82" i="33"/>
  <c r="M82" i="33"/>
  <c r="K82" i="33"/>
  <c r="H82" i="33"/>
  <c r="F82" i="33"/>
  <c r="C82" i="33" s="1"/>
  <c r="E82" i="33"/>
  <c r="P81" i="33"/>
  <c r="M81" i="33"/>
  <c r="K81" i="33"/>
  <c r="H81" i="33"/>
  <c r="F81" i="33"/>
  <c r="E81" i="33"/>
  <c r="C81" i="33"/>
  <c r="P80" i="33"/>
  <c r="M80" i="33" s="1"/>
  <c r="K80" i="33"/>
  <c r="H80" i="33" s="1"/>
  <c r="F80" i="33"/>
  <c r="C80" i="33"/>
  <c r="E80" i="33" s="1"/>
  <c r="P79" i="33"/>
  <c r="M79" i="33"/>
  <c r="K79" i="33"/>
  <c r="H79" i="33" s="1"/>
  <c r="F79" i="33"/>
  <c r="C79" i="33" s="1"/>
  <c r="E79" i="33" s="1"/>
  <c r="P78" i="33"/>
  <c r="M78" i="33"/>
  <c r="K78" i="33"/>
  <c r="H78" i="33"/>
  <c r="F78" i="33"/>
  <c r="C78" i="33" s="1"/>
  <c r="E78" i="33" s="1"/>
  <c r="P77" i="33"/>
  <c r="M77" i="33"/>
  <c r="K77" i="33"/>
  <c r="H77" i="33"/>
  <c r="F77" i="33"/>
  <c r="E77" i="33"/>
  <c r="C77" i="33"/>
  <c r="P76" i="33"/>
  <c r="M76" i="33" s="1"/>
  <c r="K76" i="33"/>
  <c r="H76" i="33" s="1"/>
  <c r="F76" i="33"/>
  <c r="C76" i="33"/>
  <c r="E76" i="33" s="1"/>
  <c r="P75" i="33"/>
  <c r="M75" i="33"/>
  <c r="K75" i="33"/>
  <c r="H75" i="33" s="1"/>
  <c r="F75" i="33"/>
  <c r="C75" i="33" s="1"/>
  <c r="E75" i="33" s="1"/>
  <c r="P74" i="33"/>
  <c r="M74" i="33"/>
  <c r="K74" i="33"/>
  <c r="H74" i="33"/>
  <c r="F74" i="33"/>
  <c r="C74" i="33" s="1"/>
  <c r="E74" i="33"/>
  <c r="P73" i="33"/>
  <c r="M73" i="33"/>
  <c r="K73" i="33"/>
  <c r="H73" i="33"/>
  <c r="F73" i="33"/>
  <c r="E73" i="33"/>
  <c r="C73" i="33"/>
  <c r="P72" i="33"/>
  <c r="M72" i="33" s="1"/>
  <c r="K72" i="33"/>
  <c r="H72" i="33" s="1"/>
  <c r="F72" i="33"/>
  <c r="C72" i="33"/>
  <c r="E72" i="33" s="1"/>
  <c r="P71" i="33"/>
  <c r="M71" i="33"/>
  <c r="K71" i="33"/>
  <c r="H71" i="33" s="1"/>
  <c r="F71" i="33"/>
  <c r="C71" i="33" s="1"/>
  <c r="E71" i="33" s="1"/>
  <c r="P70" i="33"/>
  <c r="M70" i="33"/>
  <c r="K70" i="33"/>
  <c r="H70" i="33"/>
  <c r="F70" i="33"/>
  <c r="C70" i="33" s="1"/>
  <c r="E70" i="33"/>
  <c r="P69" i="33"/>
  <c r="M69" i="33" s="1"/>
  <c r="K69" i="33"/>
  <c r="H69" i="33"/>
  <c r="F69" i="33"/>
  <c r="E69" i="33"/>
  <c r="C69" i="33"/>
  <c r="P68" i="33"/>
  <c r="M68" i="33" s="1"/>
  <c r="K68" i="33"/>
  <c r="H68" i="33" s="1"/>
  <c r="F68" i="33"/>
  <c r="C68" i="33"/>
  <c r="E68" i="33" s="1"/>
  <c r="P67" i="33"/>
  <c r="M67" i="33"/>
  <c r="K67" i="33"/>
  <c r="H67" i="33" s="1"/>
  <c r="F67" i="33"/>
  <c r="C67" i="33" s="1"/>
  <c r="E67" i="33" s="1"/>
  <c r="P66" i="33"/>
  <c r="M66" i="33"/>
  <c r="K66" i="33"/>
  <c r="H66" i="33"/>
  <c r="F66" i="33"/>
  <c r="C66" i="33" s="1"/>
  <c r="E66" i="33"/>
  <c r="P65" i="33"/>
  <c r="M65" i="33" s="1"/>
  <c r="K65" i="33"/>
  <c r="H65" i="33"/>
  <c r="F65" i="33"/>
  <c r="E65" i="33"/>
  <c r="C65" i="33"/>
  <c r="P64" i="33"/>
  <c r="M64" i="33" s="1"/>
  <c r="K64" i="33"/>
  <c r="H64" i="33" s="1"/>
  <c r="F64" i="33"/>
  <c r="C64" i="33"/>
  <c r="E64" i="33" s="1"/>
  <c r="P63" i="33"/>
  <c r="M63" i="33"/>
  <c r="K63" i="33"/>
  <c r="H63" i="33" s="1"/>
  <c r="F63" i="33"/>
  <c r="C63" i="33" s="1"/>
  <c r="E63" i="33" s="1"/>
  <c r="P62" i="33"/>
  <c r="M62" i="33"/>
  <c r="K62" i="33"/>
  <c r="H62" i="33"/>
  <c r="F62" i="33"/>
  <c r="C62" i="33" s="1"/>
  <c r="E62" i="33"/>
  <c r="P61" i="33"/>
  <c r="M61" i="33" s="1"/>
  <c r="K61" i="33"/>
  <c r="H61" i="33"/>
  <c r="F61" i="33"/>
  <c r="E61" i="33"/>
  <c r="C61" i="33"/>
  <c r="P60" i="33"/>
  <c r="M60" i="33" s="1"/>
  <c r="K60" i="33"/>
  <c r="H60" i="33" s="1"/>
  <c r="F60" i="33"/>
  <c r="C60" i="33"/>
  <c r="E60" i="33" s="1"/>
  <c r="P59" i="33"/>
  <c r="M59" i="33"/>
  <c r="K59" i="33"/>
  <c r="H59" i="33" s="1"/>
  <c r="F59" i="33"/>
  <c r="C59" i="33" s="1"/>
  <c r="E59" i="33" s="1"/>
  <c r="P58" i="33"/>
  <c r="M58" i="33"/>
  <c r="K58" i="33"/>
  <c r="H58" i="33"/>
  <c r="F58" i="33"/>
  <c r="C58" i="33" s="1"/>
  <c r="E58" i="33"/>
  <c r="P57" i="33"/>
  <c r="M57" i="33" s="1"/>
  <c r="K57" i="33"/>
  <c r="H57" i="33"/>
  <c r="F57" i="33"/>
  <c r="E57" i="33"/>
  <c r="C57" i="33"/>
  <c r="P56" i="33"/>
  <c r="M56" i="33" s="1"/>
  <c r="K56" i="33"/>
  <c r="H56" i="33" s="1"/>
  <c r="F56" i="33"/>
  <c r="C56" i="33"/>
  <c r="E56" i="33" s="1"/>
  <c r="P55" i="33"/>
  <c r="M55" i="33"/>
  <c r="K55" i="33"/>
  <c r="H55" i="33" s="1"/>
  <c r="F55" i="33"/>
  <c r="C55" i="33" s="1"/>
  <c r="E55" i="33" s="1"/>
  <c r="P54" i="33"/>
  <c r="M54" i="33"/>
  <c r="K54" i="33"/>
  <c r="H54" i="33"/>
  <c r="F54" i="33"/>
  <c r="C54" i="33" s="1"/>
  <c r="E54" i="33"/>
  <c r="P53" i="33"/>
  <c r="M53" i="33" s="1"/>
  <c r="K53" i="33"/>
  <c r="H53" i="33"/>
  <c r="F53" i="33"/>
  <c r="E53" i="33"/>
  <c r="C53" i="33"/>
  <c r="P52" i="33"/>
  <c r="M52" i="33" s="1"/>
  <c r="K52" i="33"/>
  <c r="H52" i="33" s="1"/>
  <c r="F52" i="33"/>
  <c r="C52" i="33"/>
  <c r="E52" i="33" s="1"/>
  <c r="P51" i="33"/>
  <c r="M51" i="33"/>
  <c r="K51" i="33"/>
  <c r="H51" i="33" s="1"/>
  <c r="F51" i="33"/>
  <c r="C51" i="33" s="1"/>
  <c r="E51" i="33" s="1"/>
  <c r="P50" i="33"/>
  <c r="M50" i="33"/>
  <c r="K50" i="33"/>
  <c r="H50" i="33"/>
  <c r="F50" i="33"/>
  <c r="C50" i="33" s="1"/>
  <c r="E50" i="33"/>
  <c r="P49" i="33"/>
  <c r="M49" i="33" s="1"/>
  <c r="K49" i="33"/>
  <c r="H49" i="33"/>
  <c r="F49" i="33"/>
  <c r="E49" i="33"/>
  <c r="C49" i="33"/>
  <c r="P48" i="33"/>
  <c r="M48" i="33" s="1"/>
  <c r="K48" i="33"/>
  <c r="H48" i="33" s="1"/>
  <c r="F48" i="33"/>
  <c r="C48" i="33"/>
  <c r="E48" i="33" s="1"/>
  <c r="P47" i="33"/>
  <c r="M47" i="33"/>
  <c r="K47" i="33"/>
  <c r="H47" i="33" s="1"/>
  <c r="F47" i="33"/>
  <c r="C47" i="33" s="1"/>
  <c r="E47" i="33" s="1"/>
  <c r="P46" i="33"/>
  <c r="M46" i="33"/>
  <c r="K46" i="33"/>
  <c r="H46" i="33"/>
  <c r="F46" i="33"/>
  <c r="C46" i="33" s="1"/>
  <c r="E46" i="33"/>
  <c r="P45" i="33"/>
  <c r="M45" i="33" s="1"/>
  <c r="K45" i="33"/>
  <c r="H45" i="33"/>
  <c r="F45" i="33"/>
  <c r="E45" i="33"/>
  <c r="C45" i="33"/>
  <c r="P44" i="33"/>
  <c r="M44" i="33" s="1"/>
  <c r="K44" i="33"/>
  <c r="H44" i="33" s="1"/>
  <c r="F44" i="33"/>
  <c r="C44" i="33"/>
  <c r="E44" i="33" s="1"/>
  <c r="P43" i="33"/>
  <c r="M43" i="33"/>
  <c r="K43" i="33"/>
  <c r="H43" i="33" s="1"/>
  <c r="F43" i="33"/>
  <c r="C43" i="33" s="1"/>
  <c r="E43" i="33" s="1"/>
  <c r="P42" i="33"/>
  <c r="M42" i="33"/>
  <c r="K42" i="33"/>
  <c r="H42" i="33"/>
  <c r="F42" i="33"/>
  <c r="C42" i="33" s="1"/>
  <c r="E42" i="33" s="1"/>
  <c r="P41" i="33"/>
  <c r="M41" i="33" s="1"/>
  <c r="K41" i="33"/>
  <c r="H41" i="33"/>
  <c r="G41" i="33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68" i="33" s="1"/>
  <c r="G69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1" i="33" s="1"/>
  <c r="G112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G144" i="33" s="1"/>
  <c r="G145" i="33" s="1"/>
  <c r="G146" i="33" s="1"/>
  <c r="G147" i="33" s="1"/>
  <c r="G148" i="33" s="1"/>
  <c r="G149" i="33" s="1"/>
  <c r="G150" i="33" s="1"/>
  <c r="G151" i="33" s="1"/>
  <c r="G152" i="33" s="1"/>
  <c r="G153" i="33" s="1"/>
  <c r="G154" i="33" s="1"/>
  <c r="G155" i="33" s="1"/>
  <c r="G156" i="33" s="1"/>
  <c r="G157" i="33" s="1"/>
  <c r="G158" i="33" s="1"/>
  <c r="G159" i="33" s="1"/>
  <c r="G160" i="33" s="1"/>
  <c r="G161" i="33" s="1"/>
  <c r="G162" i="33" s="1"/>
  <c r="G163" i="33" s="1"/>
  <c r="G164" i="33" s="1"/>
  <c r="G165" i="33" s="1"/>
  <c r="G166" i="33" s="1"/>
  <c r="G167" i="33" s="1"/>
  <c r="G168" i="33" s="1"/>
  <c r="G169" i="33" s="1"/>
  <c r="G170" i="33" s="1"/>
  <c r="G171" i="33" s="1"/>
  <c r="G172" i="33" s="1"/>
  <c r="G173" i="33" s="1"/>
  <c r="G174" i="33" s="1"/>
  <c r="G175" i="33" s="1"/>
  <c r="G176" i="33" s="1"/>
  <c r="F41" i="33"/>
  <c r="E41" i="33"/>
  <c r="C41" i="33"/>
  <c r="P40" i="33"/>
  <c r="M40" i="33" s="1"/>
  <c r="K40" i="33"/>
  <c r="H40" i="33" s="1"/>
  <c r="F40" i="33"/>
  <c r="C40" i="33"/>
  <c r="E40" i="33" s="1"/>
  <c r="P39" i="33"/>
  <c r="M39" i="33"/>
  <c r="K39" i="33"/>
  <c r="H39" i="33" s="1"/>
  <c r="F39" i="33"/>
  <c r="C39" i="33" s="1"/>
  <c r="E39" i="33" s="1"/>
  <c r="P38" i="33"/>
  <c r="M38" i="33"/>
  <c r="K38" i="33"/>
  <c r="H38" i="33"/>
  <c r="F38" i="33"/>
  <c r="C38" i="33" s="1"/>
  <c r="E38" i="33" s="1"/>
  <c r="P37" i="33"/>
  <c r="M37" i="33"/>
  <c r="K37" i="33"/>
  <c r="H37" i="33"/>
  <c r="F37" i="33"/>
  <c r="E37" i="33"/>
  <c r="C37" i="33"/>
  <c r="P36" i="33"/>
  <c r="M36" i="33" s="1"/>
  <c r="K36" i="33"/>
  <c r="H36" i="33" s="1"/>
  <c r="G36" i="33"/>
  <c r="G37" i="33" s="1"/>
  <c r="G38" i="33" s="1"/>
  <c r="G39" i="33" s="1"/>
  <c r="G40" i="33" s="1"/>
  <c r="F36" i="33"/>
  <c r="C36" i="33"/>
  <c r="E36" i="33" s="1"/>
  <c r="P35" i="33"/>
  <c r="M35" i="33"/>
  <c r="K35" i="33"/>
  <c r="H35" i="33" s="1"/>
  <c r="F35" i="33"/>
  <c r="C35" i="33" s="1"/>
  <c r="E35" i="33" s="1"/>
  <c r="P34" i="33"/>
  <c r="M34" i="33"/>
  <c r="K34" i="33"/>
  <c r="H34" i="33"/>
  <c r="F34" i="33"/>
  <c r="C34" i="33" s="1"/>
  <c r="E34" i="33"/>
  <c r="P33" i="33"/>
  <c r="M33" i="33"/>
  <c r="K33" i="33"/>
  <c r="H33" i="33"/>
  <c r="F33" i="33"/>
  <c r="E33" i="33"/>
  <c r="C33" i="33"/>
  <c r="P32" i="33"/>
  <c r="M32" i="33" s="1"/>
  <c r="K32" i="33"/>
  <c r="H32" i="33" s="1"/>
  <c r="F32" i="33"/>
  <c r="C32" i="33"/>
  <c r="E32" i="33" s="1"/>
  <c r="P31" i="33"/>
  <c r="M31" i="33"/>
  <c r="K31" i="33"/>
  <c r="H31" i="33" s="1"/>
  <c r="F31" i="33"/>
  <c r="C31" i="33" s="1"/>
  <c r="E31" i="33" s="1"/>
  <c r="P30" i="33"/>
  <c r="M30" i="33"/>
  <c r="K30" i="33"/>
  <c r="H30" i="33"/>
  <c r="F30" i="33"/>
  <c r="C30" i="33" s="1"/>
  <c r="E30" i="33" s="1"/>
  <c r="P29" i="33"/>
  <c r="M29" i="33"/>
  <c r="L29" i="33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L65" i="33" s="1"/>
  <c r="L66" i="33" s="1"/>
  <c r="L67" i="33" s="1"/>
  <c r="L68" i="33" s="1"/>
  <c r="L69" i="33" s="1"/>
  <c r="L70" i="33" s="1"/>
  <c r="L71" i="33" s="1"/>
  <c r="L72" i="33" s="1"/>
  <c r="L73" i="33" s="1"/>
  <c r="L74" i="33" s="1"/>
  <c r="L75" i="33" s="1"/>
  <c r="L76" i="33" s="1"/>
  <c r="L77" i="33" s="1"/>
  <c r="L78" i="33" s="1"/>
  <c r="L79" i="33" s="1"/>
  <c r="L80" i="33" s="1"/>
  <c r="L81" i="33" s="1"/>
  <c r="L82" i="33" s="1"/>
  <c r="L83" i="33" s="1"/>
  <c r="L84" i="33" s="1"/>
  <c r="L85" i="33" s="1"/>
  <c r="L86" i="33" s="1"/>
  <c r="L87" i="33" s="1"/>
  <c r="L88" i="33" s="1"/>
  <c r="L89" i="33" s="1"/>
  <c r="L90" i="33" s="1"/>
  <c r="L91" i="33" s="1"/>
  <c r="L92" i="33" s="1"/>
  <c r="L93" i="33" s="1"/>
  <c r="L94" i="33" s="1"/>
  <c r="L95" i="33" s="1"/>
  <c r="L96" i="33" s="1"/>
  <c r="L97" i="33" s="1"/>
  <c r="L98" i="33" s="1"/>
  <c r="L99" i="33" s="1"/>
  <c r="L100" i="33" s="1"/>
  <c r="L101" i="33" s="1"/>
  <c r="L102" i="33" s="1"/>
  <c r="L103" i="33" s="1"/>
  <c r="L104" i="33" s="1"/>
  <c r="L105" i="33" s="1"/>
  <c r="L106" i="33" s="1"/>
  <c r="L107" i="33" s="1"/>
  <c r="L108" i="33" s="1"/>
  <c r="L109" i="33" s="1"/>
  <c r="L110" i="33" s="1"/>
  <c r="L111" i="33" s="1"/>
  <c r="L112" i="33" s="1"/>
  <c r="L113" i="33" s="1"/>
  <c r="L114" i="33" s="1"/>
  <c r="L115" i="33" s="1"/>
  <c r="L116" i="33" s="1"/>
  <c r="L117" i="33" s="1"/>
  <c r="L118" i="33" s="1"/>
  <c r="L119" i="33" s="1"/>
  <c r="L120" i="33" s="1"/>
  <c r="L121" i="33" s="1"/>
  <c r="L122" i="33" s="1"/>
  <c r="L123" i="33" s="1"/>
  <c r="L124" i="33" s="1"/>
  <c r="L125" i="33" s="1"/>
  <c r="L126" i="33" s="1"/>
  <c r="L127" i="33" s="1"/>
  <c r="L128" i="33" s="1"/>
  <c r="L129" i="33" s="1"/>
  <c r="L130" i="33" s="1"/>
  <c r="L131" i="33" s="1"/>
  <c r="L132" i="33" s="1"/>
  <c r="L133" i="33" s="1"/>
  <c r="L134" i="33" s="1"/>
  <c r="L135" i="33" s="1"/>
  <c r="L136" i="33" s="1"/>
  <c r="L137" i="33" s="1"/>
  <c r="L138" i="33" s="1"/>
  <c r="L139" i="33" s="1"/>
  <c r="L140" i="33" s="1"/>
  <c r="L141" i="33" s="1"/>
  <c r="L142" i="33" s="1"/>
  <c r="L143" i="33" s="1"/>
  <c r="L144" i="33" s="1"/>
  <c r="L145" i="33" s="1"/>
  <c r="L146" i="33" s="1"/>
  <c r="L147" i="33" s="1"/>
  <c r="L148" i="33" s="1"/>
  <c r="L149" i="33" s="1"/>
  <c r="L150" i="33" s="1"/>
  <c r="L151" i="33" s="1"/>
  <c r="L152" i="33" s="1"/>
  <c r="L153" i="33" s="1"/>
  <c r="L154" i="33" s="1"/>
  <c r="L155" i="33" s="1"/>
  <c r="L156" i="33" s="1"/>
  <c r="L157" i="33" s="1"/>
  <c r="L158" i="33" s="1"/>
  <c r="L159" i="33" s="1"/>
  <c r="L160" i="33" s="1"/>
  <c r="L161" i="33" s="1"/>
  <c r="L162" i="33" s="1"/>
  <c r="L163" i="33" s="1"/>
  <c r="L164" i="33" s="1"/>
  <c r="L165" i="33" s="1"/>
  <c r="L166" i="33" s="1"/>
  <c r="L167" i="33" s="1"/>
  <c r="L168" i="33" s="1"/>
  <c r="L169" i="33" s="1"/>
  <c r="L170" i="33" s="1"/>
  <c r="L171" i="33" s="1"/>
  <c r="L172" i="33" s="1"/>
  <c r="L173" i="33" s="1"/>
  <c r="L174" i="33" s="1"/>
  <c r="L175" i="33" s="1"/>
  <c r="L176" i="33" s="1"/>
  <c r="K29" i="33"/>
  <c r="H29" i="33"/>
  <c r="F29" i="33"/>
  <c r="E29" i="33"/>
  <c r="C29" i="33"/>
  <c r="P28" i="33"/>
  <c r="M28" i="33" s="1"/>
  <c r="K28" i="33"/>
  <c r="H28" i="33" s="1"/>
  <c r="F28" i="33"/>
  <c r="C28" i="33"/>
  <c r="E28" i="33" s="1"/>
  <c r="P27" i="33"/>
  <c r="M27" i="33"/>
  <c r="K27" i="33"/>
  <c r="H27" i="33" s="1"/>
  <c r="F27" i="33"/>
  <c r="C27" i="33" s="1"/>
  <c r="E27" i="33" s="1"/>
  <c r="P26" i="33"/>
  <c r="M26" i="33"/>
  <c r="K26" i="33"/>
  <c r="H26" i="33"/>
  <c r="F26" i="33"/>
  <c r="C26" i="33" s="1"/>
  <c r="E26" i="33" s="1"/>
  <c r="B26" i="33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B101" i="33" s="1"/>
  <c r="B102" i="33" s="1"/>
  <c r="B103" i="33" s="1"/>
  <c r="B104" i="33" s="1"/>
  <c r="B105" i="33" s="1"/>
  <c r="B106" i="33" s="1"/>
  <c r="B107" i="33" s="1"/>
  <c r="B108" i="33" s="1"/>
  <c r="B109" i="33" s="1"/>
  <c r="B110" i="33" s="1"/>
  <c r="B111" i="33" s="1"/>
  <c r="B112" i="33" s="1"/>
  <c r="B113" i="33" s="1"/>
  <c r="B114" i="33" s="1"/>
  <c r="B115" i="33" s="1"/>
  <c r="B116" i="33" s="1"/>
  <c r="B117" i="33" s="1"/>
  <c r="B118" i="33" s="1"/>
  <c r="B119" i="33" s="1"/>
  <c r="B120" i="33" s="1"/>
  <c r="B121" i="33" s="1"/>
  <c r="B122" i="33" s="1"/>
  <c r="B123" i="33" s="1"/>
  <c r="B124" i="33" s="1"/>
  <c r="B125" i="33" s="1"/>
  <c r="B126" i="33" s="1"/>
  <c r="B127" i="33" s="1"/>
  <c r="B128" i="33" s="1"/>
  <c r="B129" i="33" s="1"/>
  <c r="B130" i="33" s="1"/>
  <c r="B131" i="33" s="1"/>
  <c r="B132" i="33" s="1"/>
  <c r="B133" i="33" s="1"/>
  <c r="B134" i="33" s="1"/>
  <c r="B135" i="33" s="1"/>
  <c r="B136" i="33" s="1"/>
  <c r="B137" i="33" s="1"/>
  <c r="B138" i="33" s="1"/>
  <c r="B139" i="33" s="1"/>
  <c r="B140" i="33" s="1"/>
  <c r="B141" i="33" s="1"/>
  <c r="B142" i="33" s="1"/>
  <c r="B143" i="33" s="1"/>
  <c r="B144" i="33" s="1"/>
  <c r="B145" i="33" s="1"/>
  <c r="B146" i="33" s="1"/>
  <c r="B147" i="33" s="1"/>
  <c r="B148" i="33" s="1"/>
  <c r="B149" i="33" s="1"/>
  <c r="B150" i="33" s="1"/>
  <c r="B151" i="33" s="1"/>
  <c r="B152" i="33" s="1"/>
  <c r="B153" i="33" s="1"/>
  <c r="B154" i="33" s="1"/>
  <c r="B155" i="33" s="1"/>
  <c r="B156" i="33" s="1"/>
  <c r="B157" i="33" s="1"/>
  <c r="B158" i="33" s="1"/>
  <c r="B159" i="33" s="1"/>
  <c r="B160" i="33" s="1"/>
  <c r="B161" i="33" s="1"/>
  <c r="B162" i="33" s="1"/>
  <c r="B163" i="33" s="1"/>
  <c r="B164" i="33" s="1"/>
  <c r="B165" i="33" s="1"/>
  <c r="B166" i="33" s="1"/>
  <c r="B167" i="33" s="1"/>
  <c r="B168" i="33" s="1"/>
  <c r="B169" i="33" s="1"/>
  <c r="B170" i="33" s="1"/>
  <c r="B171" i="33" s="1"/>
  <c r="B172" i="33" s="1"/>
  <c r="B173" i="33" s="1"/>
  <c r="B174" i="33" s="1"/>
  <c r="B175" i="33" s="1"/>
  <c r="B176" i="33" s="1"/>
  <c r="P25" i="33"/>
  <c r="M25" i="33"/>
  <c r="L25" i="33"/>
  <c r="L26" i="33" s="1"/>
  <c r="L27" i="33" s="1"/>
  <c r="L28" i="33" s="1"/>
  <c r="K25" i="33"/>
  <c r="H25" i="33"/>
  <c r="G25" i="33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F25" i="33"/>
  <c r="E25" i="33"/>
  <c r="C25" i="33"/>
  <c r="P24" i="33"/>
  <c r="M24" i="33" s="1"/>
  <c r="K24" i="33"/>
  <c r="H24" i="33" s="1"/>
  <c r="G24" i="33"/>
  <c r="F24" i="33"/>
  <c r="C24" i="33"/>
  <c r="E24" i="33" s="1"/>
  <c r="P23" i="33"/>
  <c r="M23" i="33"/>
  <c r="K23" i="33"/>
  <c r="H23" i="33" s="1"/>
  <c r="G23" i="33"/>
  <c r="F23" i="33"/>
  <c r="C23" i="33" s="1"/>
  <c r="E23" i="33" s="1"/>
  <c r="B23" i="33"/>
  <c r="B24" i="33" s="1"/>
  <c r="B25" i="33" s="1"/>
  <c r="P22" i="33"/>
  <c r="M22" i="33"/>
  <c r="L22" i="33"/>
  <c r="L23" i="33" s="1"/>
  <c r="L24" i="33" s="1"/>
  <c r="K22" i="33"/>
  <c r="H22" i="33"/>
  <c r="G22" i="33"/>
  <c r="F22" i="33"/>
  <c r="C22" i="33" s="1"/>
  <c r="E22" i="33"/>
  <c r="B22" i="33"/>
  <c r="E21" i="33"/>
  <c r="D20" i="33"/>
  <c r="E20" i="33" s="1"/>
  <c r="F20" i="33" s="1"/>
  <c r="G20" i="33" s="1"/>
  <c r="H20" i="33" s="1"/>
  <c r="I20" i="33" s="1"/>
  <c r="B20" i="33"/>
  <c r="C20" i="33" s="1"/>
  <c r="F9" i="33"/>
  <c r="A3" i="33"/>
  <c r="P181" i="32"/>
  <c r="K181" i="32"/>
  <c r="F181" i="32"/>
  <c r="P180" i="32"/>
  <c r="K180" i="32"/>
  <c r="F180" i="32"/>
  <c r="P179" i="32"/>
  <c r="K179" i="32"/>
  <c r="F179" i="32"/>
  <c r="P178" i="32"/>
  <c r="K178" i="32"/>
  <c r="F178" i="32"/>
  <c r="P177" i="32"/>
  <c r="K177" i="32"/>
  <c r="F177" i="32"/>
  <c r="P176" i="32"/>
  <c r="K176" i="32"/>
  <c r="F176" i="32"/>
  <c r="P175" i="32"/>
  <c r="K175" i="32"/>
  <c r="F175" i="32"/>
  <c r="P174" i="32"/>
  <c r="K174" i="32"/>
  <c r="F174" i="32"/>
  <c r="P173" i="32"/>
  <c r="K173" i="32"/>
  <c r="F173" i="32"/>
  <c r="P172" i="32"/>
  <c r="K172" i="32"/>
  <c r="F172" i="32"/>
  <c r="P171" i="32"/>
  <c r="O171" i="32"/>
  <c r="K171" i="32"/>
  <c r="J171" i="32"/>
  <c r="F171" i="32"/>
  <c r="E171" i="32"/>
  <c r="P170" i="32"/>
  <c r="K170" i="32"/>
  <c r="F170" i="32"/>
  <c r="P169" i="32"/>
  <c r="K169" i="32"/>
  <c r="F169" i="32"/>
  <c r="P168" i="32"/>
  <c r="K168" i="32"/>
  <c r="F168" i="32"/>
  <c r="P167" i="32"/>
  <c r="K167" i="32"/>
  <c r="F167" i="32"/>
  <c r="P166" i="32"/>
  <c r="K166" i="32"/>
  <c r="F166" i="32"/>
  <c r="P165" i="32"/>
  <c r="K165" i="32"/>
  <c r="F165" i="32"/>
  <c r="P164" i="32"/>
  <c r="K164" i="32"/>
  <c r="F164" i="32"/>
  <c r="P163" i="32"/>
  <c r="K163" i="32"/>
  <c r="F163" i="32"/>
  <c r="P162" i="32"/>
  <c r="K162" i="32"/>
  <c r="F162" i="32"/>
  <c r="P161" i="32"/>
  <c r="K161" i="32"/>
  <c r="F161" i="32"/>
  <c r="P160" i="32"/>
  <c r="K160" i="32"/>
  <c r="F160" i="32"/>
  <c r="P159" i="32"/>
  <c r="K159" i="32"/>
  <c r="F159" i="32"/>
  <c r="P158" i="32"/>
  <c r="K158" i="32"/>
  <c r="F158" i="32"/>
  <c r="P157" i="32"/>
  <c r="K157" i="32"/>
  <c r="F157" i="32"/>
  <c r="P156" i="32"/>
  <c r="K156" i="32"/>
  <c r="F156" i="32"/>
  <c r="P155" i="32"/>
  <c r="K155" i="32"/>
  <c r="F155" i="32"/>
  <c r="P154" i="32"/>
  <c r="K154" i="32"/>
  <c r="F154" i="32"/>
  <c r="P153" i="32"/>
  <c r="K153" i="32"/>
  <c r="F153" i="32"/>
  <c r="P152" i="32"/>
  <c r="K152" i="32"/>
  <c r="F152" i="32"/>
  <c r="P151" i="32"/>
  <c r="K151" i="32"/>
  <c r="F151" i="32"/>
  <c r="P150" i="32"/>
  <c r="K150" i="32"/>
  <c r="F150" i="32"/>
  <c r="P149" i="32"/>
  <c r="K149" i="32"/>
  <c r="F149" i="32"/>
  <c r="P148" i="32"/>
  <c r="K148" i="32"/>
  <c r="F148" i="32"/>
  <c r="P147" i="32"/>
  <c r="K147" i="32"/>
  <c r="F147" i="32"/>
  <c r="P146" i="32"/>
  <c r="M146" i="32" s="1"/>
  <c r="O146" i="32"/>
  <c r="K146" i="32"/>
  <c r="H146" i="32"/>
  <c r="J146" i="32" s="1"/>
  <c r="F146" i="32"/>
  <c r="C146" i="32" s="1"/>
  <c r="E146" i="32" s="1"/>
  <c r="P145" i="32"/>
  <c r="M145" i="32" s="1"/>
  <c r="O145" i="32" s="1"/>
  <c r="K145" i="32"/>
  <c r="H145" i="32" s="1"/>
  <c r="J145" i="32"/>
  <c r="F145" i="32"/>
  <c r="C145" i="32"/>
  <c r="E145" i="32" s="1"/>
  <c r="P144" i="32"/>
  <c r="M144" i="32" s="1"/>
  <c r="O144" i="32" s="1"/>
  <c r="K144" i="32"/>
  <c r="H144" i="32" s="1"/>
  <c r="J144" i="32" s="1"/>
  <c r="F144" i="32"/>
  <c r="C144" i="32" s="1"/>
  <c r="E144" i="32"/>
  <c r="P143" i="32"/>
  <c r="M143" i="32"/>
  <c r="O143" i="32" s="1"/>
  <c r="K143" i="32"/>
  <c r="H143" i="32" s="1"/>
  <c r="J143" i="32" s="1"/>
  <c r="F143" i="32"/>
  <c r="C143" i="32" s="1"/>
  <c r="E143" i="32" s="1"/>
  <c r="P142" i="32"/>
  <c r="M142" i="32" s="1"/>
  <c r="O142" i="32"/>
  <c r="K142" i="32"/>
  <c r="H142" i="32"/>
  <c r="J142" i="32" s="1"/>
  <c r="F142" i="32"/>
  <c r="C142" i="32" s="1"/>
  <c r="E142" i="32" s="1"/>
  <c r="P141" i="32"/>
  <c r="M141" i="32" s="1"/>
  <c r="O141" i="32" s="1"/>
  <c r="K141" i="32"/>
  <c r="H141" i="32" s="1"/>
  <c r="J141" i="32"/>
  <c r="F141" i="32"/>
  <c r="C141" i="32"/>
  <c r="E141" i="32" s="1"/>
  <c r="P140" i="32"/>
  <c r="M140" i="32" s="1"/>
  <c r="O140" i="32" s="1"/>
  <c r="K140" i="32"/>
  <c r="H140" i="32" s="1"/>
  <c r="J140" i="32" s="1"/>
  <c r="F140" i="32"/>
  <c r="C140" i="32" s="1"/>
  <c r="E140" i="32"/>
  <c r="P139" i="32"/>
  <c r="M139" i="32"/>
  <c r="O139" i="32" s="1"/>
  <c r="K139" i="32"/>
  <c r="H139" i="32" s="1"/>
  <c r="J139" i="32" s="1"/>
  <c r="F139" i="32"/>
  <c r="C139" i="32" s="1"/>
  <c r="E139" i="32" s="1"/>
  <c r="P138" i="32"/>
  <c r="M138" i="32" s="1"/>
  <c r="O138" i="32"/>
  <c r="K138" i="32"/>
  <c r="H138" i="32"/>
  <c r="J138" i="32" s="1"/>
  <c r="F138" i="32"/>
  <c r="C138" i="32" s="1"/>
  <c r="E138" i="32" s="1"/>
  <c r="P137" i="32"/>
  <c r="M137" i="32" s="1"/>
  <c r="O137" i="32" s="1"/>
  <c r="K137" i="32"/>
  <c r="H137" i="32" s="1"/>
  <c r="J137" i="32"/>
  <c r="F137" i="32"/>
  <c r="C137" i="32"/>
  <c r="E137" i="32" s="1"/>
  <c r="P136" i="32"/>
  <c r="M136" i="32" s="1"/>
  <c r="O136" i="32" s="1"/>
  <c r="K136" i="32"/>
  <c r="H136" i="32" s="1"/>
  <c r="J136" i="32" s="1"/>
  <c r="F136" i="32"/>
  <c r="C136" i="32" s="1"/>
  <c r="E136" i="32"/>
  <c r="P135" i="32"/>
  <c r="M135" i="32"/>
  <c r="O135" i="32" s="1"/>
  <c r="K135" i="32"/>
  <c r="H135" i="32" s="1"/>
  <c r="J135" i="32" s="1"/>
  <c r="F135" i="32"/>
  <c r="C135" i="32" s="1"/>
  <c r="E135" i="32" s="1"/>
  <c r="P134" i="32"/>
  <c r="M134" i="32" s="1"/>
  <c r="O134" i="32"/>
  <c r="K134" i="32"/>
  <c r="H134" i="32"/>
  <c r="J134" i="32" s="1"/>
  <c r="F134" i="32"/>
  <c r="C134" i="32" s="1"/>
  <c r="E134" i="32" s="1"/>
  <c r="P133" i="32"/>
  <c r="M133" i="32" s="1"/>
  <c r="O133" i="32" s="1"/>
  <c r="K133" i="32"/>
  <c r="H133" i="32" s="1"/>
  <c r="J133" i="32"/>
  <c r="F133" i="32"/>
  <c r="C133" i="32"/>
  <c r="E133" i="32" s="1"/>
  <c r="P132" i="32"/>
  <c r="M132" i="32" s="1"/>
  <c r="O132" i="32" s="1"/>
  <c r="K132" i="32"/>
  <c r="H132" i="32" s="1"/>
  <c r="J132" i="32" s="1"/>
  <c r="F132" i="32"/>
  <c r="C132" i="32" s="1"/>
  <c r="E132" i="32"/>
  <c r="P131" i="32"/>
  <c r="M131" i="32"/>
  <c r="O131" i="32" s="1"/>
  <c r="K131" i="32"/>
  <c r="H131" i="32" s="1"/>
  <c r="J131" i="32" s="1"/>
  <c r="F131" i="32"/>
  <c r="C131" i="32" s="1"/>
  <c r="E131" i="32" s="1"/>
  <c r="P130" i="32"/>
  <c r="M130" i="32" s="1"/>
  <c r="O130" i="32"/>
  <c r="K130" i="32"/>
  <c r="H130" i="32"/>
  <c r="J130" i="32" s="1"/>
  <c r="F130" i="32"/>
  <c r="C130" i="32" s="1"/>
  <c r="E130" i="32" s="1"/>
  <c r="P129" i="32"/>
  <c r="M129" i="32" s="1"/>
  <c r="O129" i="32" s="1"/>
  <c r="K129" i="32"/>
  <c r="H129" i="32" s="1"/>
  <c r="J129" i="32"/>
  <c r="F129" i="32"/>
  <c r="C129" i="32"/>
  <c r="E129" i="32" s="1"/>
  <c r="P128" i="32"/>
  <c r="M128" i="32" s="1"/>
  <c r="O128" i="32" s="1"/>
  <c r="K128" i="32"/>
  <c r="H128" i="32" s="1"/>
  <c r="J128" i="32" s="1"/>
  <c r="F128" i="32"/>
  <c r="C128" i="32" s="1"/>
  <c r="E128" i="32" s="1"/>
  <c r="P127" i="32"/>
  <c r="M127" i="32"/>
  <c r="O127" i="32" s="1"/>
  <c r="K127" i="32"/>
  <c r="H127" i="32" s="1"/>
  <c r="J127" i="32" s="1"/>
  <c r="F127" i="32"/>
  <c r="C127" i="32" s="1"/>
  <c r="E127" i="32" s="1"/>
  <c r="P126" i="32"/>
  <c r="M126" i="32" s="1"/>
  <c r="O126" i="32" s="1"/>
  <c r="K126" i="32"/>
  <c r="H126" i="32"/>
  <c r="J126" i="32" s="1"/>
  <c r="F126" i="32"/>
  <c r="C126" i="32" s="1"/>
  <c r="E126" i="32" s="1"/>
  <c r="P125" i="32"/>
  <c r="M125" i="32" s="1"/>
  <c r="O125" i="32" s="1"/>
  <c r="K125" i="32"/>
  <c r="H125" i="32" s="1"/>
  <c r="J125" i="32" s="1"/>
  <c r="F125" i="32"/>
  <c r="C125" i="32" s="1"/>
  <c r="E125" i="32" s="1"/>
  <c r="P124" i="32"/>
  <c r="M124" i="32" s="1"/>
  <c r="O124" i="32"/>
  <c r="K124" i="32"/>
  <c r="H124" i="32" s="1"/>
  <c r="J124" i="32" s="1"/>
  <c r="F124" i="32"/>
  <c r="C124" i="32" s="1"/>
  <c r="E124" i="32"/>
  <c r="P123" i="32"/>
  <c r="M123" i="32"/>
  <c r="O123" i="32" s="1"/>
  <c r="K123" i="32"/>
  <c r="H123" i="32" s="1"/>
  <c r="J123" i="32"/>
  <c r="F123" i="32"/>
  <c r="C123" i="32"/>
  <c r="E123" i="32" s="1"/>
  <c r="P122" i="32"/>
  <c r="M122" i="32" s="1"/>
  <c r="O122" i="32" s="1"/>
  <c r="K122" i="32"/>
  <c r="H122" i="32"/>
  <c r="J122" i="32" s="1"/>
  <c r="F122" i="32"/>
  <c r="C122" i="32" s="1"/>
  <c r="E122" i="32" s="1"/>
  <c r="P121" i="32"/>
  <c r="M121" i="32" s="1"/>
  <c r="O121" i="32" s="1"/>
  <c r="K121" i="32"/>
  <c r="H121" i="32" s="1"/>
  <c r="J121" i="32" s="1"/>
  <c r="F121" i="32"/>
  <c r="C121" i="32" s="1"/>
  <c r="E121" i="32" s="1"/>
  <c r="P120" i="32"/>
  <c r="M120" i="32" s="1"/>
  <c r="O120" i="32" s="1"/>
  <c r="K120" i="32"/>
  <c r="H120" i="32" s="1"/>
  <c r="J120" i="32" s="1"/>
  <c r="F120" i="32"/>
  <c r="C120" i="32" s="1"/>
  <c r="E120" i="32" s="1"/>
  <c r="P119" i="32"/>
  <c r="M119" i="32" s="1"/>
  <c r="O119" i="32" s="1"/>
  <c r="K119" i="32"/>
  <c r="H119" i="32" s="1"/>
  <c r="J119" i="32"/>
  <c r="F119" i="32"/>
  <c r="C119" i="32" s="1"/>
  <c r="E119" i="32" s="1"/>
  <c r="P118" i="32"/>
  <c r="M118" i="32" s="1"/>
  <c r="O118" i="32"/>
  <c r="K118" i="32"/>
  <c r="H118" i="32"/>
  <c r="J118" i="32" s="1"/>
  <c r="F118" i="32"/>
  <c r="C118" i="32" s="1"/>
  <c r="E118" i="32"/>
  <c r="P117" i="32"/>
  <c r="M117" i="32"/>
  <c r="O117" i="32" s="1"/>
  <c r="K117" i="32"/>
  <c r="H117" i="32" s="1"/>
  <c r="J117" i="32" s="1"/>
  <c r="F117" i="32"/>
  <c r="C117" i="32"/>
  <c r="E117" i="32" s="1"/>
  <c r="P116" i="32"/>
  <c r="M116" i="32" s="1"/>
  <c r="O116" i="32" s="1"/>
  <c r="K116" i="32"/>
  <c r="H116" i="32" s="1"/>
  <c r="J116" i="32" s="1"/>
  <c r="F116" i="32"/>
  <c r="C116" i="32" s="1"/>
  <c r="E116" i="32" s="1"/>
  <c r="P115" i="32"/>
  <c r="M115" i="32" s="1"/>
  <c r="O115" i="32" s="1"/>
  <c r="K115" i="32"/>
  <c r="H115" i="32" s="1"/>
  <c r="J115" i="32" s="1"/>
  <c r="F115" i="32"/>
  <c r="C115" i="32" s="1"/>
  <c r="E115" i="32" s="1"/>
  <c r="P114" i="32"/>
  <c r="M114" i="32" s="1"/>
  <c r="O114" i="32" s="1"/>
  <c r="K114" i="32"/>
  <c r="H114" i="32" s="1"/>
  <c r="J114" i="32" s="1"/>
  <c r="F114" i="32"/>
  <c r="C114" i="32" s="1"/>
  <c r="E114" i="32"/>
  <c r="P113" i="32"/>
  <c r="M113" i="32" s="1"/>
  <c r="O113" i="32" s="1"/>
  <c r="K113" i="32"/>
  <c r="H113" i="32" s="1"/>
  <c r="J113" i="32"/>
  <c r="F113" i="32"/>
  <c r="C113" i="32"/>
  <c r="E113" i="32" s="1"/>
  <c r="P112" i="32"/>
  <c r="M112" i="32" s="1"/>
  <c r="O112" i="32"/>
  <c r="K112" i="32"/>
  <c r="H112" i="32"/>
  <c r="J112" i="32" s="1"/>
  <c r="F112" i="32"/>
  <c r="C112" i="32" s="1"/>
  <c r="E112" i="32" s="1"/>
  <c r="P111" i="32"/>
  <c r="M111" i="32"/>
  <c r="O111" i="32" s="1"/>
  <c r="K111" i="32"/>
  <c r="H111" i="32" s="1"/>
  <c r="J111" i="32" s="1"/>
  <c r="F111" i="32"/>
  <c r="C111" i="32" s="1"/>
  <c r="E111" i="32" s="1"/>
  <c r="P110" i="32"/>
  <c r="M110" i="32" s="1"/>
  <c r="O110" i="32" s="1"/>
  <c r="K110" i="32"/>
  <c r="H110" i="32" s="1"/>
  <c r="J110" i="32" s="1"/>
  <c r="F110" i="32"/>
  <c r="C110" i="32" s="1"/>
  <c r="E110" i="32" s="1"/>
  <c r="P109" i="32"/>
  <c r="M109" i="32" s="1"/>
  <c r="O109" i="32" s="1"/>
  <c r="K109" i="32"/>
  <c r="H109" i="32" s="1"/>
  <c r="J109" i="32" s="1"/>
  <c r="F109" i="32"/>
  <c r="C109" i="32" s="1"/>
  <c r="E109" i="32" s="1"/>
  <c r="P108" i="32"/>
  <c r="M108" i="32" s="1"/>
  <c r="O108" i="32"/>
  <c r="K108" i="32"/>
  <c r="H108" i="32" s="1"/>
  <c r="J108" i="32" s="1"/>
  <c r="F108" i="32"/>
  <c r="C108" i="32" s="1"/>
  <c r="E108" i="32"/>
  <c r="P107" i="32"/>
  <c r="M107" i="32"/>
  <c r="O107" i="32" s="1"/>
  <c r="K107" i="32"/>
  <c r="H107" i="32" s="1"/>
  <c r="J107" i="32"/>
  <c r="F107" i="32"/>
  <c r="C107" i="32"/>
  <c r="E107" i="32" s="1"/>
  <c r="P106" i="32"/>
  <c r="M106" i="32" s="1"/>
  <c r="O106" i="32" s="1"/>
  <c r="K106" i="32"/>
  <c r="H106" i="32"/>
  <c r="J106" i="32" s="1"/>
  <c r="F106" i="32"/>
  <c r="C106" i="32" s="1"/>
  <c r="E106" i="32" s="1"/>
  <c r="P105" i="32"/>
  <c r="M105" i="32" s="1"/>
  <c r="O105" i="32" s="1"/>
  <c r="K105" i="32"/>
  <c r="H105" i="32" s="1"/>
  <c r="J105" i="32" s="1"/>
  <c r="F105" i="32"/>
  <c r="C105" i="32" s="1"/>
  <c r="E105" i="32" s="1"/>
  <c r="P104" i="32"/>
  <c r="M104" i="32" s="1"/>
  <c r="O104" i="32" s="1"/>
  <c r="K104" i="32"/>
  <c r="H104" i="32" s="1"/>
  <c r="J104" i="32" s="1"/>
  <c r="F104" i="32"/>
  <c r="C104" i="32" s="1"/>
  <c r="E104" i="32" s="1"/>
  <c r="P103" i="32"/>
  <c r="M103" i="32" s="1"/>
  <c r="O103" i="32" s="1"/>
  <c r="K103" i="32"/>
  <c r="H103" i="32" s="1"/>
  <c r="J103" i="32"/>
  <c r="F103" i="32"/>
  <c r="C103" i="32" s="1"/>
  <c r="E103" i="32" s="1"/>
  <c r="P102" i="32"/>
  <c r="M102" i="32" s="1"/>
  <c r="O102" i="32"/>
  <c r="K102" i="32"/>
  <c r="H102" i="32"/>
  <c r="J102" i="32" s="1"/>
  <c r="F102" i="32"/>
  <c r="C102" i="32" s="1"/>
  <c r="E102" i="32"/>
  <c r="P101" i="32"/>
  <c r="M101" i="32"/>
  <c r="O101" i="32" s="1"/>
  <c r="K101" i="32"/>
  <c r="H101" i="32" s="1"/>
  <c r="J101" i="32"/>
  <c r="F101" i="32"/>
  <c r="C101" i="32"/>
  <c r="E101" i="32" s="1"/>
  <c r="P100" i="32"/>
  <c r="M100" i="32" s="1"/>
  <c r="O100" i="32" s="1"/>
  <c r="K100" i="32"/>
  <c r="H100" i="32"/>
  <c r="J100" i="32" s="1"/>
  <c r="F100" i="32"/>
  <c r="C100" i="32" s="1"/>
  <c r="E100" i="32" s="1"/>
  <c r="P99" i="32"/>
  <c r="M99" i="32" s="1"/>
  <c r="O99" i="32" s="1"/>
  <c r="K99" i="32"/>
  <c r="H99" i="32" s="1"/>
  <c r="J99" i="32" s="1"/>
  <c r="F99" i="32"/>
  <c r="C99" i="32" s="1"/>
  <c r="E99" i="32" s="1"/>
  <c r="P98" i="32"/>
  <c r="M98" i="32" s="1"/>
  <c r="O98" i="32" s="1"/>
  <c r="K98" i="32"/>
  <c r="H98" i="32" s="1"/>
  <c r="J98" i="32" s="1"/>
  <c r="F98" i="32"/>
  <c r="C98" i="32" s="1"/>
  <c r="E98" i="32"/>
  <c r="P97" i="32"/>
  <c r="M97" i="32" s="1"/>
  <c r="O97" i="32" s="1"/>
  <c r="K97" i="32"/>
  <c r="H97" i="32" s="1"/>
  <c r="J97" i="32"/>
  <c r="F97" i="32"/>
  <c r="C97" i="32"/>
  <c r="E97" i="32" s="1"/>
  <c r="P96" i="32"/>
  <c r="M96" i="32" s="1"/>
  <c r="O96" i="32"/>
  <c r="K96" i="32"/>
  <c r="H96" i="32"/>
  <c r="J96" i="32" s="1"/>
  <c r="F96" i="32"/>
  <c r="C96" i="32" s="1"/>
  <c r="E96" i="32"/>
  <c r="P95" i="32"/>
  <c r="M95" i="32"/>
  <c r="O95" i="32" s="1"/>
  <c r="K95" i="32"/>
  <c r="H95" i="32" s="1"/>
  <c r="J95" i="32" s="1"/>
  <c r="F95" i="32"/>
  <c r="C95" i="32"/>
  <c r="E95" i="32" s="1"/>
  <c r="P94" i="32"/>
  <c r="M94" i="32" s="1"/>
  <c r="O94" i="32" s="1"/>
  <c r="K94" i="32"/>
  <c r="H94" i="32" s="1"/>
  <c r="J94" i="32" s="1"/>
  <c r="F94" i="32"/>
  <c r="C94" i="32" s="1"/>
  <c r="E94" i="32" s="1"/>
  <c r="P93" i="32"/>
  <c r="M93" i="32" s="1"/>
  <c r="O93" i="32" s="1"/>
  <c r="K93" i="32"/>
  <c r="H93" i="32" s="1"/>
  <c r="J93" i="32" s="1"/>
  <c r="F93" i="32"/>
  <c r="C93" i="32" s="1"/>
  <c r="E93" i="32" s="1"/>
  <c r="P92" i="32"/>
  <c r="M92" i="32" s="1"/>
  <c r="O92" i="32" s="1"/>
  <c r="K92" i="32"/>
  <c r="H92" i="32" s="1"/>
  <c r="J92" i="32" s="1"/>
  <c r="F92" i="32"/>
  <c r="C92" i="32" s="1"/>
  <c r="E92" i="32"/>
  <c r="P91" i="32"/>
  <c r="M91" i="32"/>
  <c r="O91" i="32" s="1"/>
  <c r="K91" i="32"/>
  <c r="H91" i="32" s="1"/>
  <c r="J91" i="32"/>
  <c r="F91" i="32"/>
  <c r="C91" i="32"/>
  <c r="E91" i="32" s="1"/>
  <c r="P90" i="32"/>
  <c r="M90" i="32" s="1"/>
  <c r="O90" i="32" s="1"/>
  <c r="K90" i="32"/>
  <c r="H90" i="32" s="1"/>
  <c r="J90" i="32" s="1"/>
  <c r="F90" i="32"/>
  <c r="C90" i="32" s="1"/>
  <c r="E90" i="32" s="1"/>
  <c r="P89" i="32"/>
  <c r="M89" i="32" s="1"/>
  <c r="O89" i="32" s="1"/>
  <c r="K89" i="32"/>
  <c r="H89" i="32" s="1"/>
  <c r="J89" i="32"/>
  <c r="F89" i="32"/>
  <c r="C89" i="32"/>
  <c r="E89" i="32" s="1"/>
  <c r="P88" i="32"/>
  <c r="M88" i="32" s="1"/>
  <c r="O88" i="32"/>
  <c r="K88" i="32"/>
  <c r="H88" i="32"/>
  <c r="J88" i="32" s="1"/>
  <c r="F88" i="32"/>
  <c r="C88" i="32" s="1"/>
  <c r="E88" i="32" s="1"/>
  <c r="P87" i="32"/>
  <c r="M87" i="32" s="1"/>
  <c r="O87" i="32" s="1"/>
  <c r="K87" i="32"/>
  <c r="H87" i="32" s="1"/>
  <c r="J87" i="32" s="1"/>
  <c r="F87" i="32"/>
  <c r="C87" i="32" s="1"/>
  <c r="E87" i="32" s="1"/>
  <c r="P86" i="32"/>
  <c r="M86" i="32" s="1"/>
  <c r="O86" i="32" s="1"/>
  <c r="K86" i="32"/>
  <c r="H86" i="32"/>
  <c r="J86" i="32" s="1"/>
  <c r="F86" i="32"/>
  <c r="C86" i="32" s="1"/>
  <c r="E86" i="32"/>
  <c r="P85" i="32"/>
  <c r="M85" i="32"/>
  <c r="O85" i="32" s="1"/>
  <c r="K85" i="32"/>
  <c r="H85" i="32" s="1"/>
  <c r="J85" i="32" s="1"/>
  <c r="F85" i="32"/>
  <c r="C85" i="32" s="1"/>
  <c r="E85" i="32" s="1"/>
  <c r="P84" i="32"/>
  <c r="M84" i="32" s="1"/>
  <c r="O84" i="32" s="1"/>
  <c r="K84" i="32"/>
  <c r="H84" i="32" s="1"/>
  <c r="J84" i="32" s="1"/>
  <c r="F84" i="32"/>
  <c r="C84" i="32" s="1"/>
  <c r="E84" i="32" s="1"/>
  <c r="P83" i="32"/>
  <c r="M83" i="32"/>
  <c r="O83" i="32" s="1"/>
  <c r="K83" i="32"/>
  <c r="H83" i="32" s="1"/>
  <c r="J83" i="32"/>
  <c r="F83" i="32"/>
  <c r="C83" i="32"/>
  <c r="E83" i="32" s="1"/>
  <c r="P82" i="32"/>
  <c r="M82" i="32" s="1"/>
  <c r="O82" i="32" s="1"/>
  <c r="K82" i="32"/>
  <c r="H82" i="32" s="1"/>
  <c r="J82" i="32" s="1"/>
  <c r="F82" i="32"/>
  <c r="C82" i="32" s="1"/>
  <c r="E82" i="32" s="1"/>
  <c r="P81" i="32"/>
  <c r="M81" i="32" s="1"/>
  <c r="O81" i="32" s="1"/>
  <c r="K81" i="32"/>
  <c r="H81" i="32" s="1"/>
  <c r="J81" i="32" s="1"/>
  <c r="F81" i="32"/>
  <c r="C81" i="32"/>
  <c r="E81" i="32" s="1"/>
  <c r="P80" i="32"/>
  <c r="M80" i="32" s="1"/>
  <c r="O80" i="32"/>
  <c r="K80" i="32"/>
  <c r="H80" i="32"/>
  <c r="J80" i="32" s="1"/>
  <c r="F80" i="32"/>
  <c r="C80" i="32" s="1"/>
  <c r="E80" i="32" s="1"/>
  <c r="P79" i="32"/>
  <c r="M79" i="32" s="1"/>
  <c r="O79" i="32" s="1"/>
  <c r="K79" i="32"/>
  <c r="H79" i="32" s="1"/>
  <c r="J79" i="32" s="1"/>
  <c r="F79" i="32"/>
  <c r="C79" i="32" s="1"/>
  <c r="E79" i="32" s="1"/>
  <c r="P78" i="32"/>
  <c r="M78" i="32" s="1"/>
  <c r="O78" i="32" s="1"/>
  <c r="K78" i="32"/>
  <c r="H78" i="32"/>
  <c r="J78" i="32" s="1"/>
  <c r="F78" i="32"/>
  <c r="E78" i="32"/>
  <c r="C78" i="32"/>
  <c r="P77" i="32"/>
  <c r="M77" i="32" s="1"/>
  <c r="O77" i="32" s="1"/>
  <c r="K77" i="32"/>
  <c r="H77" i="32" s="1"/>
  <c r="J77" i="32" s="1"/>
  <c r="F77" i="32"/>
  <c r="C77" i="32"/>
  <c r="E77" i="32" s="1"/>
  <c r="P76" i="32"/>
  <c r="M76" i="32" s="1"/>
  <c r="O76" i="32" s="1"/>
  <c r="K76" i="32"/>
  <c r="H76" i="32" s="1"/>
  <c r="J76" i="32" s="1"/>
  <c r="G76" i="32"/>
  <c r="G77" i="32" s="1"/>
  <c r="G78" i="32" s="1"/>
  <c r="G79" i="32" s="1"/>
  <c r="G80" i="32" s="1"/>
  <c r="G81" i="32" s="1"/>
  <c r="G82" i="32" s="1"/>
  <c r="G83" i="32" s="1"/>
  <c r="G84" i="32" s="1"/>
  <c r="G85" i="32" s="1"/>
  <c r="G86" i="32" s="1"/>
  <c r="G87" i="32" s="1"/>
  <c r="G88" i="32" s="1"/>
  <c r="G89" i="32" s="1"/>
  <c r="G90" i="32" s="1"/>
  <c r="G91" i="32" s="1"/>
  <c r="G92" i="32" s="1"/>
  <c r="G93" i="32" s="1"/>
  <c r="G94" i="32" s="1"/>
  <c r="G95" i="32" s="1"/>
  <c r="G96" i="32" s="1"/>
  <c r="G97" i="32" s="1"/>
  <c r="G98" i="32" s="1"/>
  <c r="G99" i="32" s="1"/>
  <c r="G100" i="32" s="1"/>
  <c r="G101" i="32" s="1"/>
  <c r="G102" i="32" s="1"/>
  <c r="G103" i="32" s="1"/>
  <c r="G104" i="32" s="1"/>
  <c r="G105" i="32" s="1"/>
  <c r="G106" i="32" s="1"/>
  <c r="G107" i="32" s="1"/>
  <c r="G108" i="32" s="1"/>
  <c r="G109" i="32" s="1"/>
  <c r="G110" i="32" s="1"/>
  <c r="G111" i="32" s="1"/>
  <c r="G112" i="32" s="1"/>
  <c r="G113" i="32" s="1"/>
  <c r="G114" i="32" s="1"/>
  <c r="G115" i="32" s="1"/>
  <c r="G116" i="32" s="1"/>
  <c r="G117" i="32" s="1"/>
  <c r="G118" i="32" s="1"/>
  <c r="G119" i="32" s="1"/>
  <c r="G120" i="32" s="1"/>
  <c r="G121" i="32" s="1"/>
  <c r="G122" i="32" s="1"/>
  <c r="G123" i="32" s="1"/>
  <c r="G124" i="32" s="1"/>
  <c r="G125" i="32" s="1"/>
  <c r="G126" i="32" s="1"/>
  <c r="G127" i="32" s="1"/>
  <c r="G128" i="32" s="1"/>
  <c r="G129" i="32" s="1"/>
  <c r="G130" i="32" s="1"/>
  <c r="G131" i="32" s="1"/>
  <c r="G132" i="32" s="1"/>
  <c r="G133" i="32" s="1"/>
  <c r="G134" i="32" s="1"/>
  <c r="G135" i="32" s="1"/>
  <c r="G136" i="32" s="1"/>
  <c r="G137" i="32" s="1"/>
  <c r="G138" i="32" s="1"/>
  <c r="G139" i="32" s="1"/>
  <c r="G140" i="32" s="1"/>
  <c r="G141" i="32" s="1"/>
  <c r="G142" i="32" s="1"/>
  <c r="G143" i="32" s="1"/>
  <c r="G144" i="32" s="1"/>
  <c r="G145" i="32" s="1"/>
  <c r="G146" i="32" s="1"/>
  <c r="G147" i="32" s="1"/>
  <c r="G148" i="32" s="1"/>
  <c r="G149" i="32" s="1"/>
  <c r="G150" i="32" s="1"/>
  <c r="G151" i="32" s="1"/>
  <c r="G152" i="32" s="1"/>
  <c r="G153" i="32" s="1"/>
  <c r="G154" i="32" s="1"/>
  <c r="G155" i="32" s="1"/>
  <c r="G156" i="32" s="1"/>
  <c r="G157" i="32" s="1"/>
  <c r="G158" i="32" s="1"/>
  <c r="G159" i="32" s="1"/>
  <c r="G160" i="32" s="1"/>
  <c r="G161" i="32" s="1"/>
  <c r="G162" i="32" s="1"/>
  <c r="G163" i="32" s="1"/>
  <c r="G164" i="32" s="1"/>
  <c r="G165" i="32" s="1"/>
  <c r="G166" i="32" s="1"/>
  <c r="G167" i="32" s="1"/>
  <c r="G168" i="32" s="1"/>
  <c r="G169" i="32" s="1"/>
  <c r="G170" i="32" s="1"/>
  <c r="G171" i="32" s="1"/>
  <c r="G172" i="32" s="1"/>
  <c r="G173" i="32" s="1"/>
  <c r="G174" i="32" s="1"/>
  <c r="G175" i="32" s="1"/>
  <c r="G176" i="32" s="1"/>
  <c r="G177" i="32" s="1"/>
  <c r="G178" i="32" s="1"/>
  <c r="G179" i="32" s="1"/>
  <c r="G180" i="32" s="1"/>
  <c r="G181" i="32" s="1"/>
  <c r="F76" i="32"/>
  <c r="E76" i="32"/>
  <c r="C76" i="32"/>
  <c r="P75" i="32"/>
  <c r="M75" i="32" s="1"/>
  <c r="O75" i="32" s="1"/>
  <c r="K75" i="32"/>
  <c r="H75" i="32" s="1"/>
  <c r="J75" i="32" s="1"/>
  <c r="F75" i="32"/>
  <c r="E75" i="32"/>
  <c r="C75" i="32"/>
  <c r="P74" i="32"/>
  <c r="M74" i="32" s="1"/>
  <c r="O74" i="32" s="1"/>
  <c r="K74" i="32"/>
  <c r="J74" i="32"/>
  <c r="H74" i="32"/>
  <c r="F74" i="32"/>
  <c r="C74" i="32" s="1"/>
  <c r="E74" i="32" s="1"/>
  <c r="P73" i="32"/>
  <c r="O73" i="32"/>
  <c r="M73" i="32"/>
  <c r="K73" i="32"/>
  <c r="H73" i="32" s="1"/>
  <c r="J73" i="32" s="1"/>
  <c r="F73" i="32"/>
  <c r="E73" i="32"/>
  <c r="C73" i="32"/>
  <c r="P72" i="32"/>
  <c r="M72" i="32" s="1"/>
  <c r="O72" i="32" s="1"/>
  <c r="K72" i="32"/>
  <c r="J72" i="32"/>
  <c r="H72" i="32"/>
  <c r="F72" i="32"/>
  <c r="C72" i="32" s="1"/>
  <c r="E72" i="32" s="1"/>
  <c r="P71" i="32"/>
  <c r="O71" i="32"/>
  <c r="M71" i="32"/>
  <c r="K71" i="32"/>
  <c r="H71" i="32" s="1"/>
  <c r="J71" i="32" s="1"/>
  <c r="F71" i="32"/>
  <c r="E71" i="32"/>
  <c r="C71" i="32"/>
  <c r="P70" i="32"/>
  <c r="M70" i="32" s="1"/>
  <c r="O70" i="32" s="1"/>
  <c r="K70" i="32"/>
  <c r="J70" i="32"/>
  <c r="H70" i="32"/>
  <c r="F70" i="32"/>
  <c r="C70" i="32" s="1"/>
  <c r="E70" i="32" s="1"/>
  <c r="P69" i="32"/>
  <c r="O69" i="32"/>
  <c r="M69" i="32"/>
  <c r="K69" i="32"/>
  <c r="H69" i="32" s="1"/>
  <c r="J69" i="32" s="1"/>
  <c r="F69" i="32"/>
  <c r="E69" i="32"/>
  <c r="C69" i="32"/>
  <c r="P68" i="32"/>
  <c r="M68" i="32" s="1"/>
  <c r="O68" i="32" s="1"/>
  <c r="K68" i="32"/>
  <c r="J68" i="32"/>
  <c r="H68" i="32"/>
  <c r="F68" i="32"/>
  <c r="C68" i="32" s="1"/>
  <c r="E68" i="32" s="1"/>
  <c r="P67" i="32"/>
  <c r="O67" i="32"/>
  <c r="M67" i="32"/>
  <c r="K67" i="32"/>
  <c r="H67" i="32" s="1"/>
  <c r="J67" i="32" s="1"/>
  <c r="F67" i="32"/>
  <c r="E67" i="32"/>
  <c r="C67" i="32"/>
  <c r="P66" i="32"/>
  <c r="M66" i="32" s="1"/>
  <c r="O66" i="32" s="1"/>
  <c r="K66" i="32"/>
  <c r="J66" i="32"/>
  <c r="H66" i="32"/>
  <c r="F66" i="32"/>
  <c r="C66" i="32" s="1"/>
  <c r="E66" i="32" s="1"/>
  <c r="P65" i="32"/>
  <c r="O65" i="32"/>
  <c r="M65" i="32"/>
  <c r="K65" i="32"/>
  <c r="H65" i="32" s="1"/>
  <c r="J65" i="32" s="1"/>
  <c r="F65" i="32"/>
  <c r="E65" i="32"/>
  <c r="C65" i="32"/>
  <c r="P64" i="32"/>
  <c r="M64" i="32" s="1"/>
  <c r="O64" i="32" s="1"/>
  <c r="K64" i="32"/>
  <c r="J64" i="32"/>
  <c r="H64" i="32"/>
  <c r="F64" i="32"/>
  <c r="C64" i="32" s="1"/>
  <c r="E64" i="32" s="1"/>
  <c r="P63" i="32"/>
  <c r="O63" i="32"/>
  <c r="M63" i="32"/>
  <c r="K63" i="32"/>
  <c r="H63" i="32" s="1"/>
  <c r="J63" i="32" s="1"/>
  <c r="F63" i="32"/>
  <c r="E63" i="32"/>
  <c r="C63" i="32"/>
  <c r="P62" i="32"/>
  <c r="M62" i="32" s="1"/>
  <c r="O62" i="32" s="1"/>
  <c r="K62" i="32"/>
  <c r="J62" i="32"/>
  <c r="H62" i="32"/>
  <c r="F62" i="32"/>
  <c r="C62" i="32" s="1"/>
  <c r="E62" i="32" s="1"/>
  <c r="P61" i="32"/>
  <c r="O61" i="32"/>
  <c r="M61" i="32"/>
  <c r="K61" i="32"/>
  <c r="H61" i="32" s="1"/>
  <c r="J61" i="32" s="1"/>
  <c r="F61" i="32"/>
  <c r="E61" i="32"/>
  <c r="C61" i="32"/>
  <c r="P60" i="32"/>
  <c r="M60" i="32" s="1"/>
  <c r="O60" i="32" s="1"/>
  <c r="K60" i="32"/>
  <c r="J60" i="32"/>
  <c r="H60" i="32"/>
  <c r="F60" i="32"/>
  <c r="C60" i="32" s="1"/>
  <c r="E60" i="32" s="1"/>
  <c r="P59" i="32"/>
  <c r="O59" i="32"/>
  <c r="M59" i="32"/>
  <c r="K59" i="32"/>
  <c r="H59" i="32" s="1"/>
  <c r="J59" i="32" s="1"/>
  <c r="F59" i="32"/>
  <c r="E59" i="32"/>
  <c r="C59" i="32"/>
  <c r="P58" i="32"/>
  <c r="M58" i="32" s="1"/>
  <c r="O58" i="32" s="1"/>
  <c r="K58" i="32"/>
  <c r="J58" i="32"/>
  <c r="H58" i="32"/>
  <c r="F58" i="32"/>
  <c r="C58" i="32" s="1"/>
  <c r="E58" i="32" s="1"/>
  <c r="P57" i="32"/>
  <c r="O57" i="32"/>
  <c r="M57" i="32"/>
  <c r="K57" i="32"/>
  <c r="H57" i="32" s="1"/>
  <c r="J57" i="32" s="1"/>
  <c r="F57" i="32"/>
  <c r="E57" i="32"/>
  <c r="C57" i="32"/>
  <c r="P56" i="32"/>
  <c r="M56" i="32" s="1"/>
  <c r="O56" i="32" s="1"/>
  <c r="K56" i="32"/>
  <c r="J56" i="32"/>
  <c r="H56" i="32"/>
  <c r="F56" i="32"/>
  <c r="C56" i="32" s="1"/>
  <c r="E56" i="32" s="1"/>
  <c r="P55" i="32"/>
  <c r="O55" i="32"/>
  <c r="M55" i="32"/>
  <c r="K55" i="32"/>
  <c r="H55" i="32" s="1"/>
  <c r="J55" i="32" s="1"/>
  <c r="F55" i="32"/>
  <c r="E55" i="32"/>
  <c r="C55" i="32"/>
  <c r="P54" i="32"/>
  <c r="M54" i="32" s="1"/>
  <c r="O54" i="32" s="1"/>
  <c r="K54" i="32"/>
  <c r="J54" i="32"/>
  <c r="H54" i="32"/>
  <c r="F54" i="32"/>
  <c r="C54" i="32" s="1"/>
  <c r="E54" i="32" s="1"/>
  <c r="P53" i="32"/>
  <c r="O53" i="32"/>
  <c r="M53" i="32"/>
  <c r="K53" i="32"/>
  <c r="H53" i="32" s="1"/>
  <c r="J53" i="32" s="1"/>
  <c r="F53" i="32"/>
  <c r="E53" i="32"/>
  <c r="C53" i="32"/>
  <c r="P52" i="32"/>
  <c r="M52" i="32" s="1"/>
  <c r="O52" i="32" s="1"/>
  <c r="K52" i="32"/>
  <c r="J52" i="32"/>
  <c r="H52" i="32"/>
  <c r="F52" i="32"/>
  <c r="C52" i="32" s="1"/>
  <c r="E52" i="32" s="1"/>
  <c r="P51" i="32"/>
  <c r="O51" i="32"/>
  <c r="M51" i="32"/>
  <c r="K51" i="32"/>
  <c r="H51" i="32" s="1"/>
  <c r="J51" i="32" s="1"/>
  <c r="F51" i="32"/>
  <c r="E51" i="32"/>
  <c r="C51" i="32"/>
  <c r="P50" i="32"/>
  <c r="M50" i="32" s="1"/>
  <c r="O50" i="32" s="1"/>
  <c r="K50" i="32"/>
  <c r="J50" i="32"/>
  <c r="H50" i="32"/>
  <c r="F50" i="32"/>
  <c r="C50" i="32" s="1"/>
  <c r="E50" i="32" s="1"/>
  <c r="P49" i="32"/>
  <c r="O49" i="32"/>
  <c r="M49" i="32"/>
  <c r="K49" i="32"/>
  <c r="H49" i="32" s="1"/>
  <c r="J49" i="32" s="1"/>
  <c r="F49" i="32"/>
  <c r="E49" i="32"/>
  <c r="C49" i="32"/>
  <c r="P48" i="32"/>
  <c r="M48" i="32" s="1"/>
  <c r="O48" i="32" s="1"/>
  <c r="K48" i="32"/>
  <c r="J48" i="32"/>
  <c r="H48" i="32"/>
  <c r="F48" i="32"/>
  <c r="C48" i="32" s="1"/>
  <c r="E48" i="32" s="1"/>
  <c r="P47" i="32"/>
  <c r="O47" i="32"/>
  <c r="M47" i="32"/>
  <c r="K47" i="32"/>
  <c r="H47" i="32" s="1"/>
  <c r="J47" i="32" s="1"/>
  <c r="F47" i="32"/>
  <c r="E47" i="32"/>
  <c r="C47" i="32"/>
  <c r="P46" i="32"/>
  <c r="M46" i="32" s="1"/>
  <c r="O46" i="32" s="1"/>
  <c r="K46" i="32"/>
  <c r="J46" i="32"/>
  <c r="H46" i="32"/>
  <c r="F46" i="32"/>
  <c r="C46" i="32" s="1"/>
  <c r="E46" i="32" s="1"/>
  <c r="P45" i="32"/>
  <c r="O45" i="32"/>
  <c r="M45" i="32"/>
  <c r="K45" i="32"/>
  <c r="H45" i="32" s="1"/>
  <c r="J45" i="32" s="1"/>
  <c r="F45" i="32"/>
  <c r="E45" i="32"/>
  <c r="C45" i="32"/>
  <c r="P44" i="32"/>
  <c r="M44" i="32" s="1"/>
  <c r="O44" i="32" s="1"/>
  <c r="K44" i="32"/>
  <c r="J44" i="32"/>
  <c r="H44" i="32"/>
  <c r="F44" i="32"/>
  <c r="C44" i="32" s="1"/>
  <c r="E44" i="32" s="1"/>
  <c r="P43" i="32"/>
  <c r="O43" i="32"/>
  <c r="M43" i="32"/>
  <c r="K43" i="32"/>
  <c r="H43" i="32" s="1"/>
  <c r="J43" i="32" s="1"/>
  <c r="F43" i="32"/>
  <c r="E43" i="32"/>
  <c r="C43" i="32"/>
  <c r="P42" i="32"/>
  <c r="M42" i="32" s="1"/>
  <c r="O42" i="32" s="1"/>
  <c r="K42" i="32"/>
  <c r="J42" i="32"/>
  <c r="H42" i="32"/>
  <c r="F42" i="32"/>
  <c r="C42" i="32" s="1"/>
  <c r="E42" i="32" s="1"/>
  <c r="P41" i="32"/>
  <c r="O41" i="32"/>
  <c r="M41" i="32"/>
  <c r="K41" i="32"/>
  <c r="H41" i="32" s="1"/>
  <c r="J41" i="32" s="1"/>
  <c r="F41" i="32"/>
  <c r="E41" i="32"/>
  <c r="C41" i="32"/>
  <c r="P40" i="32"/>
  <c r="M40" i="32" s="1"/>
  <c r="O40" i="32" s="1"/>
  <c r="K40" i="32"/>
  <c r="J40" i="32"/>
  <c r="H40" i="32"/>
  <c r="F40" i="32"/>
  <c r="C40" i="32" s="1"/>
  <c r="E40" i="32" s="1"/>
  <c r="P39" i="32"/>
  <c r="O39" i="32"/>
  <c r="M39" i="32"/>
  <c r="K39" i="32"/>
  <c r="H39" i="32" s="1"/>
  <c r="J39" i="32" s="1"/>
  <c r="F39" i="32"/>
  <c r="E39" i="32"/>
  <c r="C39" i="32"/>
  <c r="P38" i="32"/>
  <c r="M38" i="32" s="1"/>
  <c r="O38" i="32" s="1"/>
  <c r="K38" i="32"/>
  <c r="J38" i="32"/>
  <c r="H38" i="32"/>
  <c r="F38" i="32"/>
  <c r="C38" i="32" s="1"/>
  <c r="E38" i="32" s="1"/>
  <c r="P37" i="32"/>
  <c r="O37" i="32"/>
  <c r="M37" i="32"/>
  <c r="K37" i="32"/>
  <c r="H37" i="32" s="1"/>
  <c r="J37" i="32" s="1"/>
  <c r="F37" i="32"/>
  <c r="E37" i="32"/>
  <c r="C37" i="32"/>
  <c r="P36" i="32"/>
  <c r="M36" i="32" s="1"/>
  <c r="O36" i="32" s="1"/>
  <c r="K36" i="32"/>
  <c r="J36" i="32"/>
  <c r="H36" i="32"/>
  <c r="F36" i="32"/>
  <c r="C36" i="32" s="1"/>
  <c r="E36" i="32" s="1"/>
  <c r="P35" i="32"/>
  <c r="O35" i="32"/>
  <c r="M35" i="32"/>
  <c r="K35" i="32"/>
  <c r="H35" i="32" s="1"/>
  <c r="J35" i="32" s="1"/>
  <c r="F35" i="32"/>
  <c r="E35" i="32"/>
  <c r="C35" i="32"/>
  <c r="P34" i="32"/>
  <c r="M34" i="32" s="1"/>
  <c r="O34" i="32" s="1"/>
  <c r="K34" i="32"/>
  <c r="J34" i="32"/>
  <c r="H34" i="32"/>
  <c r="F34" i="32"/>
  <c r="C34" i="32" s="1"/>
  <c r="E34" i="32" s="1"/>
  <c r="P33" i="32"/>
  <c r="O33" i="32"/>
  <c r="M33" i="32"/>
  <c r="K33" i="32"/>
  <c r="H33" i="32" s="1"/>
  <c r="J33" i="32" s="1"/>
  <c r="F33" i="32"/>
  <c r="E33" i="32"/>
  <c r="C33" i="32"/>
  <c r="P32" i="32"/>
  <c r="M32" i="32" s="1"/>
  <c r="O32" i="32" s="1"/>
  <c r="K32" i="32"/>
  <c r="J32" i="32"/>
  <c r="H32" i="32"/>
  <c r="F32" i="32"/>
  <c r="C32" i="32" s="1"/>
  <c r="E32" i="32" s="1"/>
  <c r="P31" i="32"/>
  <c r="O31" i="32"/>
  <c r="M31" i="32"/>
  <c r="K31" i="32"/>
  <c r="H31" i="32" s="1"/>
  <c r="J31" i="32" s="1"/>
  <c r="F31" i="32"/>
  <c r="E31" i="32"/>
  <c r="C31" i="32"/>
  <c r="P30" i="32"/>
  <c r="M30" i="32" s="1"/>
  <c r="O30" i="32" s="1"/>
  <c r="K30" i="32"/>
  <c r="J30" i="32"/>
  <c r="H30" i="32"/>
  <c r="F30" i="32"/>
  <c r="C30" i="32" s="1"/>
  <c r="E30" i="32" s="1"/>
  <c r="P29" i="32"/>
  <c r="O29" i="32"/>
  <c r="M29" i="32"/>
  <c r="K29" i="32"/>
  <c r="H29" i="32" s="1"/>
  <c r="J29" i="32" s="1"/>
  <c r="F29" i="32"/>
  <c r="E29" i="32"/>
  <c r="C29" i="32"/>
  <c r="P28" i="32"/>
  <c r="M28" i="32" s="1"/>
  <c r="O28" i="32" s="1"/>
  <c r="K28" i="32"/>
  <c r="J28" i="32"/>
  <c r="H28" i="32"/>
  <c r="F28" i="32"/>
  <c r="C28" i="32" s="1"/>
  <c r="E28" i="32" s="1"/>
  <c r="P27" i="32"/>
  <c r="O27" i="32"/>
  <c r="M27" i="32"/>
  <c r="K27" i="32"/>
  <c r="H27" i="32" s="1"/>
  <c r="J27" i="32" s="1"/>
  <c r="F27" i="32"/>
  <c r="E27" i="32"/>
  <c r="C27" i="32"/>
  <c r="P26" i="32"/>
  <c r="M26" i="32" s="1"/>
  <c r="O26" i="32" s="1"/>
  <c r="K26" i="32"/>
  <c r="J26" i="32"/>
  <c r="H26" i="32"/>
  <c r="F26" i="32"/>
  <c r="C26" i="32" s="1"/>
  <c r="E26" i="32" s="1"/>
  <c r="P25" i="32"/>
  <c r="O25" i="32"/>
  <c r="M25" i="32"/>
  <c r="K25" i="32"/>
  <c r="H25" i="32" s="1"/>
  <c r="J25" i="32" s="1"/>
  <c r="F25" i="32"/>
  <c r="E25" i="32"/>
  <c r="C25" i="32"/>
  <c r="P24" i="32"/>
  <c r="M24" i="32" s="1"/>
  <c r="O24" i="32" s="1"/>
  <c r="K24" i="32"/>
  <c r="J24" i="32"/>
  <c r="H24" i="32"/>
  <c r="F24" i="32"/>
  <c r="C24" i="32" s="1"/>
  <c r="E24" i="32" s="1"/>
  <c r="P23" i="32"/>
  <c r="O23" i="32"/>
  <c r="M23" i="32"/>
  <c r="K23" i="32"/>
  <c r="H23" i="32" s="1"/>
  <c r="J23" i="32" s="1"/>
  <c r="G23" i="32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G55" i="32" s="1"/>
  <c r="G56" i="32" s="1"/>
  <c r="G57" i="32" s="1"/>
  <c r="G58" i="32" s="1"/>
  <c r="G59" i="32" s="1"/>
  <c r="G60" i="32" s="1"/>
  <c r="G61" i="32" s="1"/>
  <c r="G62" i="32" s="1"/>
  <c r="G63" i="32" s="1"/>
  <c r="G64" i="32" s="1"/>
  <c r="G65" i="32" s="1"/>
  <c r="G66" i="32" s="1"/>
  <c r="G67" i="32" s="1"/>
  <c r="G68" i="32" s="1"/>
  <c r="G69" i="32" s="1"/>
  <c r="G70" i="32" s="1"/>
  <c r="G71" i="32" s="1"/>
  <c r="G72" i="32" s="1"/>
  <c r="G73" i="32" s="1"/>
  <c r="G74" i="32" s="1"/>
  <c r="G75" i="32" s="1"/>
  <c r="F23" i="32"/>
  <c r="E23" i="32"/>
  <c r="C23" i="32"/>
  <c r="P22" i="32"/>
  <c r="M22" i="32" s="1"/>
  <c r="O22" i="32" s="1"/>
  <c r="L22" i="32"/>
  <c r="L23" i="32" s="1"/>
  <c r="L24" i="32" s="1"/>
  <c r="L25" i="32" s="1"/>
  <c r="L26" i="32" s="1"/>
  <c r="L27" i="32" s="1"/>
  <c r="L28" i="32" s="1"/>
  <c r="L29" i="32" s="1"/>
  <c r="L30" i="32" s="1"/>
  <c r="L31" i="32" s="1"/>
  <c r="L32" i="32" s="1"/>
  <c r="L33" i="32" s="1"/>
  <c r="L34" i="32" s="1"/>
  <c r="L35" i="32" s="1"/>
  <c r="L36" i="32" s="1"/>
  <c r="L37" i="32" s="1"/>
  <c r="L38" i="32" s="1"/>
  <c r="L39" i="32" s="1"/>
  <c r="L40" i="32" s="1"/>
  <c r="L41" i="32" s="1"/>
  <c r="L42" i="32" s="1"/>
  <c r="L43" i="32" s="1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L55" i="32" s="1"/>
  <c r="L56" i="32" s="1"/>
  <c r="L57" i="32" s="1"/>
  <c r="L58" i="32" s="1"/>
  <c r="L59" i="32" s="1"/>
  <c r="L60" i="32" s="1"/>
  <c r="L61" i="32" s="1"/>
  <c r="L62" i="32" s="1"/>
  <c r="L63" i="32" s="1"/>
  <c r="L64" i="32" s="1"/>
  <c r="L65" i="32" s="1"/>
  <c r="L66" i="32" s="1"/>
  <c r="L67" i="32" s="1"/>
  <c r="L68" i="32" s="1"/>
  <c r="L69" i="32" s="1"/>
  <c r="L70" i="32" s="1"/>
  <c r="L71" i="32" s="1"/>
  <c r="L72" i="32" s="1"/>
  <c r="L73" i="32" s="1"/>
  <c r="L74" i="32" s="1"/>
  <c r="L75" i="32" s="1"/>
  <c r="L76" i="32" s="1"/>
  <c r="L77" i="32" s="1"/>
  <c r="L78" i="32" s="1"/>
  <c r="L79" i="32" s="1"/>
  <c r="L80" i="32" s="1"/>
  <c r="L81" i="32" s="1"/>
  <c r="L82" i="32" s="1"/>
  <c r="L83" i="32" s="1"/>
  <c r="L84" i="32" s="1"/>
  <c r="L85" i="32" s="1"/>
  <c r="L86" i="32" s="1"/>
  <c r="K22" i="32"/>
  <c r="J22" i="32"/>
  <c r="H22" i="32"/>
  <c r="G22" i="32"/>
  <c r="F22" i="32"/>
  <c r="C22" i="32" s="1"/>
  <c r="E22" i="32" s="1"/>
  <c r="B22" i="32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P21" i="32"/>
  <c r="O21" i="32"/>
  <c r="K21" i="32"/>
  <c r="J21" i="32"/>
  <c r="E21" i="32"/>
  <c r="C20" i="32"/>
  <c r="D20" i="32" s="1"/>
  <c r="E20" i="32" s="1"/>
  <c r="F20" i="32" s="1"/>
  <c r="G20" i="32" s="1"/>
  <c r="H20" i="32" s="1"/>
  <c r="I20" i="32" s="1"/>
  <c r="J20" i="32" s="1"/>
  <c r="K20" i="32" s="1"/>
  <c r="L20" i="32" s="1"/>
  <c r="M20" i="32" s="1"/>
  <c r="N20" i="32" s="1"/>
  <c r="O20" i="32" s="1"/>
  <c r="P20" i="32" s="1"/>
  <c r="Q20" i="32" s="1"/>
  <c r="R20" i="32" s="1"/>
  <c r="B20" i="32"/>
  <c r="F9" i="32"/>
  <c r="A3" i="32"/>
  <c r="P181" i="31"/>
  <c r="K181" i="31"/>
  <c r="J181" i="31"/>
  <c r="F181" i="31"/>
  <c r="P180" i="31"/>
  <c r="K180" i="31"/>
  <c r="F180" i="31"/>
  <c r="P179" i="31"/>
  <c r="K179" i="31"/>
  <c r="J179" i="31"/>
  <c r="F179" i="31"/>
  <c r="P178" i="31"/>
  <c r="K178" i="31"/>
  <c r="F178" i="31"/>
  <c r="P177" i="31"/>
  <c r="K177" i="31"/>
  <c r="J177" i="31"/>
  <c r="F177" i="31"/>
  <c r="P176" i="31"/>
  <c r="K176" i="31"/>
  <c r="F176" i="31"/>
  <c r="P175" i="31"/>
  <c r="K175" i="31"/>
  <c r="J175" i="31"/>
  <c r="F175" i="31"/>
  <c r="P174" i="31"/>
  <c r="K174" i="31"/>
  <c r="F174" i="31"/>
  <c r="P173" i="31"/>
  <c r="K173" i="31"/>
  <c r="J173" i="31"/>
  <c r="F173" i="31"/>
  <c r="P172" i="31"/>
  <c r="K172" i="31"/>
  <c r="F172" i="31"/>
  <c r="P171" i="31"/>
  <c r="O171" i="31"/>
  <c r="K171" i="31"/>
  <c r="J171" i="31"/>
  <c r="F171" i="31"/>
  <c r="E171" i="31"/>
  <c r="P170" i="31"/>
  <c r="K170" i="31"/>
  <c r="F170" i="31"/>
  <c r="P169" i="31"/>
  <c r="K169" i="31"/>
  <c r="F169" i="31"/>
  <c r="P168" i="31"/>
  <c r="K168" i="31"/>
  <c r="F168" i="31"/>
  <c r="P167" i="31"/>
  <c r="K167" i="31"/>
  <c r="F167" i="31"/>
  <c r="P166" i="31"/>
  <c r="K166" i="31"/>
  <c r="F166" i="31"/>
  <c r="P165" i="31"/>
  <c r="K165" i="31"/>
  <c r="F165" i="31"/>
  <c r="P164" i="31"/>
  <c r="K164" i="31"/>
  <c r="F164" i="31"/>
  <c r="P163" i="31"/>
  <c r="K163" i="31"/>
  <c r="F163" i="31"/>
  <c r="P162" i="31"/>
  <c r="K162" i="31"/>
  <c r="F162" i="31"/>
  <c r="P161" i="31"/>
  <c r="K161" i="31"/>
  <c r="F161" i="31"/>
  <c r="P160" i="31"/>
  <c r="K160" i="31"/>
  <c r="F160" i="31"/>
  <c r="P159" i="31"/>
  <c r="K159" i="31"/>
  <c r="F159" i="31"/>
  <c r="P158" i="31"/>
  <c r="K158" i="31"/>
  <c r="F158" i="31"/>
  <c r="P157" i="31"/>
  <c r="K157" i="31"/>
  <c r="F157" i="31"/>
  <c r="P156" i="31"/>
  <c r="K156" i="31"/>
  <c r="F156" i="31"/>
  <c r="P155" i="31"/>
  <c r="K155" i="31"/>
  <c r="F155" i="31"/>
  <c r="P154" i="31"/>
  <c r="K154" i="31"/>
  <c r="F154" i="31"/>
  <c r="P153" i="31"/>
  <c r="K153" i="31"/>
  <c r="F153" i="31"/>
  <c r="P152" i="31"/>
  <c r="K152" i="31"/>
  <c r="F152" i="31"/>
  <c r="P151" i="31"/>
  <c r="K151" i="31"/>
  <c r="F151" i="31"/>
  <c r="P150" i="31"/>
  <c r="K150" i="31"/>
  <c r="F150" i="31"/>
  <c r="P149" i="31"/>
  <c r="K149" i="31"/>
  <c r="F149" i="31"/>
  <c r="P148" i="31"/>
  <c r="K148" i="31"/>
  <c r="F148" i="31"/>
  <c r="P147" i="31"/>
  <c r="K147" i="31"/>
  <c r="F147" i="31"/>
  <c r="P146" i="31"/>
  <c r="K146" i="31"/>
  <c r="F146" i="31"/>
  <c r="P145" i="31"/>
  <c r="K145" i="31"/>
  <c r="F145" i="31"/>
  <c r="P144" i="31"/>
  <c r="K144" i="31"/>
  <c r="F144" i="31"/>
  <c r="P143" i="31"/>
  <c r="M143" i="31" s="1"/>
  <c r="O143" i="31" s="1"/>
  <c r="K143" i="31"/>
  <c r="J143" i="31"/>
  <c r="H143" i="31"/>
  <c r="F143" i="31"/>
  <c r="C143" i="31"/>
  <c r="E143" i="31" s="1"/>
  <c r="P142" i="31"/>
  <c r="O142" i="31"/>
  <c r="M142" i="31"/>
  <c r="K142" i="31"/>
  <c r="H142" i="31"/>
  <c r="J142" i="31" s="1"/>
  <c r="F142" i="31"/>
  <c r="E142" i="31"/>
  <c r="C142" i="31"/>
  <c r="P141" i="31"/>
  <c r="M141" i="31"/>
  <c r="O141" i="31" s="1"/>
  <c r="K141" i="31"/>
  <c r="J141" i="31"/>
  <c r="H141" i="31"/>
  <c r="F141" i="31"/>
  <c r="C141" i="31" s="1"/>
  <c r="E141" i="31" s="1"/>
  <c r="P140" i="31"/>
  <c r="O140" i="31"/>
  <c r="M140" i="31"/>
  <c r="K140" i="31"/>
  <c r="H140" i="31"/>
  <c r="J140" i="31" s="1"/>
  <c r="F140" i="31"/>
  <c r="E140" i="31"/>
  <c r="C140" i="31"/>
  <c r="P139" i="31"/>
  <c r="M139" i="31"/>
  <c r="O139" i="31" s="1"/>
  <c r="K139" i="31"/>
  <c r="J139" i="31"/>
  <c r="H139" i="31"/>
  <c r="F139" i="31"/>
  <c r="C139" i="31"/>
  <c r="E139" i="31" s="1"/>
  <c r="P138" i="31"/>
  <c r="O138" i="31"/>
  <c r="M138" i="31"/>
  <c r="K138" i="31"/>
  <c r="H138" i="31" s="1"/>
  <c r="J138" i="31" s="1"/>
  <c r="F138" i="31"/>
  <c r="E138" i="31"/>
  <c r="C138" i="31"/>
  <c r="P137" i="31"/>
  <c r="M137" i="31"/>
  <c r="O137" i="31" s="1"/>
  <c r="K137" i="31"/>
  <c r="J137" i="31"/>
  <c r="H137" i="31"/>
  <c r="F137" i="31"/>
  <c r="C137" i="31"/>
  <c r="E137" i="31" s="1"/>
  <c r="P136" i="31"/>
  <c r="O136" i="31"/>
  <c r="M136" i="31"/>
  <c r="K136" i="31"/>
  <c r="H136" i="31"/>
  <c r="J136" i="31" s="1"/>
  <c r="F136" i="31"/>
  <c r="E136" i="31"/>
  <c r="C136" i="31"/>
  <c r="P135" i="31"/>
  <c r="M135" i="31" s="1"/>
  <c r="O135" i="31" s="1"/>
  <c r="K135" i="31"/>
  <c r="J135" i="31"/>
  <c r="H135" i="31"/>
  <c r="F135" i="31"/>
  <c r="C135" i="31"/>
  <c r="E135" i="31" s="1"/>
  <c r="P134" i="31"/>
  <c r="O134" i="31"/>
  <c r="M134" i="31"/>
  <c r="K134" i="31"/>
  <c r="H134" i="31"/>
  <c r="J134" i="31" s="1"/>
  <c r="F134" i="31"/>
  <c r="E134" i="31"/>
  <c r="C134" i="31"/>
  <c r="P133" i="31"/>
  <c r="M133" i="31"/>
  <c r="O133" i="31" s="1"/>
  <c r="K133" i="31"/>
  <c r="J133" i="31"/>
  <c r="H133" i="31"/>
  <c r="F133" i="31"/>
  <c r="C133" i="31" s="1"/>
  <c r="E133" i="31" s="1"/>
  <c r="P132" i="31"/>
  <c r="O132" i="31"/>
  <c r="M132" i="31"/>
  <c r="K132" i="31"/>
  <c r="H132" i="31"/>
  <c r="J132" i="31" s="1"/>
  <c r="F132" i="31"/>
  <c r="E132" i="31"/>
  <c r="C132" i="31"/>
  <c r="P131" i="31"/>
  <c r="M131" i="31"/>
  <c r="O131" i="31" s="1"/>
  <c r="K131" i="31"/>
  <c r="J131" i="31"/>
  <c r="H131" i="31"/>
  <c r="F131" i="31"/>
  <c r="C131" i="31"/>
  <c r="E131" i="31" s="1"/>
  <c r="P130" i="31"/>
  <c r="O130" i="31"/>
  <c r="M130" i="31"/>
  <c r="K130" i="31"/>
  <c r="H130" i="31" s="1"/>
  <c r="J130" i="31" s="1"/>
  <c r="F130" i="31"/>
  <c r="E130" i="31"/>
  <c r="C130" i="31"/>
  <c r="P129" i="31"/>
  <c r="M129" i="31"/>
  <c r="O129" i="31" s="1"/>
  <c r="K129" i="31"/>
  <c r="J129" i="31"/>
  <c r="H129" i="31"/>
  <c r="F129" i="31"/>
  <c r="C129" i="31"/>
  <c r="E129" i="31" s="1"/>
  <c r="P128" i="31"/>
  <c r="O128" i="31"/>
  <c r="M128" i="31"/>
  <c r="K128" i="31"/>
  <c r="H128" i="31"/>
  <c r="J128" i="31" s="1"/>
  <c r="F128" i="31"/>
  <c r="E128" i="31"/>
  <c r="C128" i="31"/>
  <c r="P127" i="31"/>
  <c r="M127" i="31" s="1"/>
  <c r="O127" i="31" s="1"/>
  <c r="K127" i="31"/>
  <c r="J127" i="31"/>
  <c r="H127" i="31"/>
  <c r="F127" i="31"/>
  <c r="C127" i="31"/>
  <c r="E127" i="31" s="1"/>
  <c r="P126" i="31"/>
  <c r="O126" i="31"/>
  <c r="M126" i="31"/>
  <c r="K126" i="31"/>
  <c r="H126" i="31"/>
  <c r="J126" i="31" s="1"/>
  <c r="F126" i="31"/>
  <c r="E126" i="31"/>
  <c r="C126" i="31"/>
  <c r="P125" i="31"/>
  <c r="M125" i="31"/>
  <c r="O125" i="31" s="1"/>
  <c r="K125" i="31"/>
  <c r="J125" i="31"/>
  <c r="H125" i="31"/>
  <c r="F125" i="31"/>
  <c r="C125" i="31" s="1"/>
  <c r="E125" i="31" s="1"/>
  <c r="P124" i="31"/>
  <c r="O124" i="31"/>
  <c r="M124" i="31"/>
  <c r="K124" i="31"/>
  <c r="H124" i="31"/>
  <c r="J124" i="31" s="1"/>
  <c r="F124" i="31"/>
  <c r="E124" i="31"/>
  <c r="C124" i="31"/>
  <c r="P123" i="31"/>
  <c r="M123" i="31"/>
  <c r="O123" i="31" s="1"/>
  <c r="K123" i="31"/>
  <c r="J123" i="31"/>
  <c r="H123" i="31"/>
  <c r="F123" i="31"/>
  <c r="C123" i="31"/>
  <c r="E123" i="31" s="1"/>
  <c r="P122" i="31"/>
  <c r="O122" i="31"/>
  <c r="M122" i="31"/>
  <c r="K122" i="31"/>
  <c r="H122" i="31" s="1"/>
  <c r="J122" i="31" s="1"/>
  <c r="F122" i="31"/>
  <c r="E122" i="31"/>
  <c r="C122" i="31"/>
  <c r="P121" i="31"/>
  <c r="M121" i="31"/>
  <c r="O121" i="31" s="1"/>
  <c r="K121" i="31"/>
  <c r="J121" i="31"/>
  <c r="H121" i="31"/>
  <c r="F121" i="31"/>
  <c r="C121" i="31"/>
  <c r="E121" i="31" s="1"/>
  <c r="P120" i="31"/>
  <c r="O120" i="31"/>
  <c r="M120" i="31"/>
  <c r="K120" i="31"/>
  <c r="H120" i="31"/>
  <c r="J120" i="31" s="1"/>
  <c r="F120" i="31"/>
  <c r="E120" i="31"/>
  <c r="C120" i="31"/>
  <c r="P119" i="31"/>
  <c r="M119" i="31" s="1"/>
  <c r="O119" i="31" s="1"/>
  <c r="K119" i="31"/>
  <c r="J119" i="31"/>
  <c r="H119" i="31"/>
  <c r="F119" i="31"/>
  <c r="C119" i="31"/>
  <c r="E119" i="31" s="1"/>
  <c r="P118" i="31"/>
  <c r="O118" i="31"/>
  <c r="M118" i="31"/>
  <c r="K118" i="31"/>
  <c r="H118" i="31"/>
  <c r="J118" i="31" s="1"/>
  <c r="F118" i="31"/>
  <c r="E118" i="31"/>
  <c r="C118" i="31"/>
  <c r="P117" i="31"/>
  <c r="M117" i="31"/>
  <c r="O117" i="31" s="1"/>
  <c r="K117" i="31"/>
  <c r="J117" i="31"/>
  <c r="H117" i="31"/>
  <c r="F117" i="31"/>
  <c r="C117" i="31" s="1"/>
  <c r="E117" i="31" s="1"/>
  <c r="P116" i="31"/>
  <c r="O116" i="31"/>
  <c r="M116" i="31"/>
  <c r="K116" i="31"/>
  <c r="H116" i="31"/>
  <c r="J116" i="31" s="1"/>
  <c r="F116" i="31"/>
  <c r="E116" i="31"/>
  <c r="C116" i="31"/>
  <c r="P115" i="31"/>
  <c r="M115" i="31"/>
  <c r="O115" i="31" s="1"/>
  <c r="K115" i="31"/>
  <c r="J115" i="31"/>
  <c r="H115" i="31"/>
  <c r="F115" i="31"/>
  <c r="C115" i="31"/>
  <c r="E115" i="31" s="1"/>
  <c r="P114" i="31"/>
  <c r="O114" i="31"/>
  <c r="M114" i="31"/>
  <c r="K114" i="31"/>
  <c r="H114" i="31" s="1"/>
  <c r="J114" i="31" s="1"/>
  <c r="F114" i="31"/>
  <c r="E114" i="31"/>
  <c r="C114" i="31"/>
  <c r="P113" i="31"/>
  <c r="M113" i="31"/>
  <c r="O113" i="31" s="1"/>
  <c r="K113" i="31"/>
  <c r="J113" i="31"/>
  <c r="H113" i="31"/>
  <c r="F113" i="31"/>
  <c r="C113" i="31"/>
  <c r="E113" i="31" s="1"/>
  <c r="P112" i="31"/>
  <c r="O112" i="31"/>
  <c r="M112" i="31"/>
  <c r="K112" i="31"/>
  <c r="H112" i="31"/>
  <c r="J112" i="31" s="1"/>
  <c r="F112" i="31"/>
  <c r="E112" i="31"/>
  <c r="C112" i="31"/>
  <c r="P111" i="31"/>
  <c r="M111" i="31" s="1"/>
  <c r="O111" i="31" s="1"/>
  <c r="K111" i="31"/>
  <c r="J111" i="31"/>
  <c r="H111" i="31"/>
  <c r="F111" i="31"/>
  <c r="C111" i="31"/>
  <c r="E111" i="31" s="1"/>
  <c r="P110" i="31"/>
  <c r="O110" i="31"/>
  <c r="M110" i="31"/>
  <c r="K110" i="31"/>
  <c r="H110" i="31"/>
  <c r="J110" i="31" s="1"/>
  <c r="F110" i="31"/>
  <c r="E110" i="31"/>
  <c r="C110" i="31"/>
  <c r="P109" i="31"/>
  <c r="M109" i="31"/>
  <c r="O109" i="31" s="1"/>
  <c r="K109" i="31"/>
  <c r="J109" i="31"/>
  <c r="H109" i="31"/>
  <c r="F109" i="31"/>
  <c r="C109" i="31" s="1"/>
  <c r="E109" i="31" s="1"/>
  <c r="P108" i="31"/>
  <c r="O108" i="31"/>
  <c r="M108" i="31"/>
  <c r="K108" i="31"/>
  <c r="H108" i="31"/>
  <c r="J108" i="31" s="1"/>
  <c r="F108" i="31"/>
  <c r="E108" i="31"/>
  <c r="C108" i="31"/>
  <c r="P107" i="31"/>
  <c r="M107" i="31"/>
  <c r="O107" i="31" s="1"/>
  <c r="K107" i="31"/>
  <c r="J107" i="31"/>
  <c r="H107" i="31"/>
  <c r="F107" i="31"/>
  <c r="C107" i="31"/>
  <c r="E107" i="31" s="1"/>
  <c r="P106" i="31"/>
  <c r="O106" i="31"/>
  <c r="M106" i="31"/>
  <c r="K106" i="31"/>
  <c r="H106" i="31" s="1"/>
  <c r="J106" i="31" s="1"/>
  <c r="F106" i="31"/>
  <c r="E106" i="31"/>
  <c r="C106" i="31"/>
  <c r="P105" i="31"/>
  <c r="M105" i="31"/>
  <c r="O105" i="31" s="1"/>
  <c r="K105" i="31"/>
  <c r="J105" i="31"/>
  <c r="H105" i="31"/>
  <c r="F105" i="31"/>
  <c r="C105" i="31"/>
  <c r="E105" i="31" s="1"/>
  <c r="P104" i="31"/>
  <c r="O104" i="31"/>
  <c r="M104" i="31"/>
  <c r="K104" i="31"/>
  <c r="H104" i="31"/>
  <c r="J104" i="31" s="1"/>
  <c r="F104" i="31"/>
  <c r="E104" i="31"/>
  <c r="C104" i="31"/>
  <c r="P103" i="31"/>
  <c r="M103" i="31" s="1"/>
  <c r="O103" i="31" s="1"/>
  <c r="K103" i="31"/>
  <c r="J103" i="31"/>
  <c r="H103" i="31"/>
  <c r="F103" i="31"/>
  <c r="C103" i="31"/>
  <c r="E103" i="31" s="1"/>
  <c r="P102" i="31"/>
  <c r="O102" i="31"/>
  <c r="M102" i="31"/>
  <c r="K102" i="31"/>
  <c r="H102" i="31"/>
  <c r="J102" i="31" s="1"/>
  <c r="F102" i="31"/>
  <c r="E102" i="31"/>
  <c r="C102" i="31"/>
  <c r="P101" i="31"/>
  <c r="M101" i="31"/>
  <c r="O101" i="31" s="1"/>
  <c r="K101" i="31"/>
  <c r="J101" i="31"/>
  <c r="H101" i="31"/>
  <c r="F101" i="31"/>
  <c r="C101" i="31" s="1"/>
  <c r="E101" i="31" s="1"/>
  <c r="P100" i="31"/>
  <c r="O100" i="31"/>
  <c r="M100" i="31"/>
  <c r="K100" i="31"/>
  <c r="H100" i="31"/>
  <c r="J100" i="31" s="1"/>
  <c r="F100" i="31"/>
  <c r="E100" i="31"/>
  <c r="C100" i="31"/>
  <c r="P99" i="31"/>
  <c r="M99" i="31"/>
  <c r="O99" i="31" s="1"/>
  <c r="K99" i="31"/>
  <c r="J99" i="31"/>
  <c r="H99" i="31"/>
  <c r="F99" i="31"/>
  <c r="C99" i="31"/>
  <c r="E99" i="31" s="1"/>
  <c r="P98" i="31"/>
  <c r="O98" i="31"/>
  <c r="M98" i="31"/>
  <c r="K98" i="31"/>
  <c r="H98" i="31" s="1"/>
  <c r="J98" i="31" s="1"/>
  <c r="F98" i="31"/>
  <c r="E98" i="31"/>
  <c r="C98" i="31"/>
  <c r="P97" i="31"/>
  <c r="M97" i="31"/>
  <c r="O97" i="31" s="1"/>
  <c r="K97" i="31"/>
  <c r="J97" i="31"/>
  <c r="H97" i="31"/>
  <c r="F97" i="31"/>
  <c r="C97" i="31"/>
  <c r="E97" i="31" s="1"/>
  <c r="P96" i="31"/>
  <c r="O96" i="31"/>
  <c r="M96" i="31"/>
  <c r="K96" i="31"/>
  <c r="H96" i="31"/>
  <c r="J96" i="31" s="1"/>
  <c r="F96" i="31"/>
  <c r="E96" i="31"/>
  <c r="C96" i="31"/>
  <c r="P95" i="31"/>
  <c r="M95" i="31" s="1"/>
  <c r="O95" i="31" s="1"/>
  <c r="K95" i="31"/>
  <c r="J95" i="31"/>
  <c r="H95" i="31"/>
  <c r="F95" i="31"/>
  <c r="C95" i="31"/>
  <c r="E95" i="31" s="1"/>
  <c r="P94" i="31"/>
  <c r="O94" i="31"/>
  <c r="M94" i="31"/>
  <c r="K94" i="31"/>
  <c r="H94" i="31"/>
  <c r="J94" i="31" s="1"/>
  <c r="F94" i="31"/>
  <c r="E94" i="31"/>
  <c r="C94" i="31"/>
  <c r="P93" i="31"/>
  <c r="M93" i="31"/>
  <c r="O93" i="31" s="1"/>
  <c r="K93" i="31"/>
  <c r="J93" i="31"/>
  <c r="H93" i="31"/>
  <c r="F93" i="31"/>
  <c r="C93" i="31" s="1"/>
  <c r="E93" i="31" s="1"/>
  <c r="P92" i="31"/>
  <c r="O92" i="31"/>
  <c r="M92" i="31"/>
  <c r="K92" i="31"/>
  <c r="H92" i="31"/>
  <c r="J92" i="31" s="1"/>
  <c r="F92" i="31"/>
  <c r="E92" i="31"/>
  <c r="C92" i="31"/>
  <c r="P91" i="31"/>
  <c r="M91" i="31"/>
  <c r="O91" i="31" s="1"/>
  <c r="K91" i="31"/>
  <c r="J91" i="31"/>
  <c r="H91" i="31"/>
  <c r="F91" i="31"/>
  <c r="C91" i="31"/>
  <c r="E91" i="31" s="1"/>
  <c r="P90" i="31"/>
  <c r="O90" i="31"/>
  <c r="M90" i="31"/>
  <c r="K90" i="31"/>
  <c r="H90" i="31" s="1"/>
  <c r="J90" i="31" s="1"/>
  <c r="F90" i="31"/>
  <c r="E90" i="31"/>
  <c r="C90" i="31"/>
  <c r="P89" i="31"/>
  <c r="M89" i="31"/>
  <c r="O89" i="31" s="1"/>
  <c r="K89" i="31"/>
  <c r="J89" i="31"/>
  <c r="H89" i="31"/>
  <c r="F89" i="31"/>
  <c r="C89" i="31"/>
  <c r="E89" i="31" s="1"/>
  <c r="P88" i="31"/>
  <c r="O88" i="31"/>
  <c r="M88" i="31"/>
  <c r="K88" i="31"/>
  <c r="H88" i="31"/>
  <c r="J88" i="31" s="1"/>
  <c r="F88" i="31"/>
  <c r="E88" i="31"/>
  <c r="C88" i="31"/>
  <c r="P87" i="31"/>
  <c r="M87" i="31" s="1"/>
  <c r="O87" i="31" s="1"/>
  <c r="K87" i="31"/>
  <c r="J87" i="31"/>
  <c r="H87" i="31"/>
  <c r="F87" i="31"/>
  <c r="C87" i="31"/>
  <c r="E87" i="31" s="1"/>
  <c r="P86" i="31"/>
  <c r="O86" i="31"/>
  <c r="M86" i="31"/>
  <c r="K86" i="31"/>
  <c r="H86" i="31"/>
  <c r="J86" i="31" s="1"/>
  <c r="F86" i="31"/>
  <c r="E86" i="31"/>
  <c r="C86" i="31"/>
  <c r="P85" i="31"/>
  <c r="M85" i="31"/>
  <c r="O85" i="31" s="1"/>
  <c r="K85" i="31"/>
  <c r="J85" i="31"/>
  <c r="H85" i="31"/>
  <c r="F85" i="31"/>
  <c r="C85" i="31" s="1"/>
  <c r="E85" i="31" s="1"/>
  <c r="P84" i="31"/>
  <c r="O84" i="31"/>
  <c r="M84" i="31"/>
  <c r="K84" i="31"/>
  <c r="H84" i="31"/>
  <c r="J84" i="31" s="1"/>
  <c r="F84" i="31"/>
  <c r="E84" i="31"/>
  <c r="C84" i="31"/>
  <c r="P83" i="31"/>
  <c r="M83" i="31"/>
  <c r="O83" i="31" s="1"/>
  <c r="K83" i="31"/>
  <c r="J83" i="31"/>
  <c r="H83" i="31"/>
  <c r="F83" i="31"/>
  <c r="C83" i="31"/>
  <c r="E83" i="31" s="1"/>
  <c r="P82" i="31"/>
  <c r="O82" i="31"/>
  <c r="M82" i="31"/>
  <c r="K82" i="31"/>
  <c r="H82" i="31" s="1"/>
  <c r="J82" i="31" s="1"/>
  <c r="F82" i="31"/>
  <c r="E82" i="31"/>
  <c r="C82" i="31"/>
  <c r="P81" i="31"/>
  <c r="M81" i="31"/>
  <c r="O81" i="31" s="1"/>
  <c r="K81" i="31"/>
  <c r="J81" i="31"/>
  <c r="H81" i="31"/>
  <c r="F81" i="31"/>
  <c r="C81" i="31"/>
  <c r="E81" i="31" s="1"/>
  <c r="P80" i="31"/>
  <c r="O80" i="31"/>
  <c r="M80" i="31"/>
  <c r="K80" i="31"/>
  <c r="H80" i="31"/>
  <c r="J80" i="31" s="1"/>
  <c r="F80" i="31"/>
  <c r="E80" i="31"/>
  <c r="C80" i="31"/>
  <c r="P79" i="31"/>
  <c r="M79" i="31" s="1"/>
  <c r="O79" i="31" s="1"/>
  <c r="K79" i="31"/>
  <c r="J79" i="31"/>
  <c r="H79" i="31"/>
  <c r="F79" i="31"/>
  <c r="C79" i="31"/>
  <c r="E79" i="31" s="1"/>
  <c r="P78" i="31"/>
  <c r="O78" i="31"/>
  <c r="M78" i="31"/>
  <c r="K78" i="31"/>
  <c r="H78" i="31"/>
  <c r="J78" i="31" s="1"/>
  <c r="F78" i="31"/>
  <c r="E78" i="31"/>
  <c r="C78" i="31"/>
  <c r="P77" i="31"/>
  <c r="M77" i="31"/>
  <c r="O77" i="31" s="1"/>
  <c r="K77" i="31"/>
  <c r="J77" i="31"/>
  <c r="H77" i="31"/>
  <c r="F77" i="31"/>
  <c r="C77" i="31" s="1"/>
  <c r="E77" i="31" s="1"/>
  <c r="P76" i="31"/>
  <c r="O76" i="31"/>
  <c r="M76" i="31"/>
  <c r="K76" i="31"/>
  <c r="H76" i="31"/>
  <c r="J76" i="31" s="1"/>
  <c r="F76" i="31"/>
  <c r="E76" i="31"/>
  <c r="C76" i="31"/>
  <c r="P75" i="31"/>
  <c r="M75" i="31"/>
  <c r="O75" i="31" s="1"/>
  <c r="K75" i="31"/>
  <c r="J75" i="31"/>
  <c r="H75" i="31"/>
  <c r="F75" i="31"/>
  <c r="C75" i="31"/>
  <c r="E75" i="31" s="1"/>
  <c r="P74" i="31"/>
  <c r="O74" i="31"/>
  <c r="M74" i="31"/>
  <c r="K74" i="31"/>
  <c r="H74" i="31" s="1"/>
  <c r="J74" i="31" s="1"/>
  <c r="F74" i="31"/>
  <c r="E74" i="31"/>
  <c r="C74" i="31"/>
  <c r="P73" i="31"/>
  <c r="M73" i="31"/>
  <c r="O73" i="31" s="1"/>
  <c r="K73" i="31"/>
  <c r="J73" i="31"/>
  <c r="H73" i="31"/>
  <c r="F73" i="31"/>
  <c r="C73" i="31"/>
  <c r="E73" i="31" s="1"/>
  <c r="P72" i="31"/>
  <c r="O72" i="31"/>
  <c r="M72" i="31"/>
  <c r="K72" i="31"/>
  <c r="H72" i="31"/>
  <c r="J72" i="31" s="1"/>
  <c r="F72" i="31"/>
  <c r="E72" i="31"/>
  <c r="C72" i="31"/>
  <c r="P71" i="31"/>
  <c r="M71" i="31" s="1"/>
  <c r="O71" i="31" s="1"/>
  <c r="K71" i="31"/>
  <c r="J71" i="31"/>
  <c r="H71" i="31"/>
  <c r="F71" i="31"/>
  <c r="C71" i="31"/>
  <c r="E71" i="31" s="1"/>
  <c r="P70" i="31"/>
  <c r="O70" i="31"/>
  <c r="M70" i="31"/>
  <c r="K70" i="31"/>
  <c r="H70" i="31"/>
  <c r="J70" i="31" s="1"/>
  <c r="F70" i="31"/>
  <c r="E70" i="31"/>
  <c r="C70" i="31"/>
  <c r="P69" i="31"/>
  <c r="M69" i="31"/>
  <c r="O69" i="31" s="1"/>
  <c r="K69" i="31"/>
  <c r="J69" i="31"/>
  <c r="H69" i="31"/>
  <c r="F69" i="31"/>
  <c r="C69" i="31" s="1"/>
  <c r="E69" i="31" s="1"/>
  <c r="P68" i="31"/>
  <c r="O68" i="31"/>
  <c r="M68" i="31"/>
  <c r="K68" i="31"/>
  <c r="H68" i="31"/>
  <c r="J68" i="31" s="1"/>
  <c r="F68" i="31"/>
  <c r="E68" i="31"/>
  <c r="C68" i="31"/>
  <c r="P67" i="31"/>
  <c r="M67" i="31"/>
  <c r="O67" i="31" s="1"/>
  <c r="K67" i="31"/>
  <c r="J67" i="31"/>
  <c r="H67" i="31"/>
  <c r="F67" i="31"/>
  <c r="C67" i="31"/>
  <c r="E67" i="31" s="1"/>
  <c r="P66" i="31"/>
  <c r="O66" i="31"/>
  <c r="M66" i="31"/>
  <c r="K66" i="31"/>
  <c r="H66" i="31" s="1"/>
  <c r="J66" i="31" s="1"/>
  <c r="F66" i="31"/>
  <c r="E66" i="31"/>
  <c r="C66" i="31"/>
  <c r="P65" i="31"/>
  <c r="M65" i="31"/>
  <c r="O65" i="31" s="1"/>
  <c r="K65" i="31"/>
  <c r="J65" i="31"/>
  <c r="H65" i="31"/>
  <c r="F65" i="31"/>
  <c r="C65" i="31"/>
  <c r="E65" i="31" s="1"/>
  <c r="P64" i="31"/>
  <c r="O64" i="31"/>
  <c r="M64" i="31"/>
  <c r="K64" i="31"/>
  <c r="H64" i="31"/>
  <c r="J64" i="31" s="1"/>
  <c r="F64" i="31"/>
  <c r="C64" i="31"/>
  <c r="E64" i="31" s="1"/>
  <c r="P63" i="31"/>
  <c r="M63" i="31" s="1"/>
  <c r="O63" i="31" s="1"/>
  <c r="K63" i="31"/>
  <c r="H63" i="31"/>
  <c r="J63" i="31" s="1"/>
  <c r="F63" i="31"/>
  <c r="C63" i="31"/>
  <c r="E63" i="31" s="1"/>
  <c r="P62" i="31"/>
  <c r="M62" i="31"/>
  <c r="O62" i="31" s="1"/>
  <c r="K62" i="31"/>
  <c r="H62" i="31"/>
  <c r="J62" i="31" s="1"/>
  <c r="F62" i="31"/>
  <c r="E62" i="31"/>
  <c r="C62" i="31"/>
  <c r="P61" i="31"/>
  <c r="M61" i="31"/>
  <c r="O61" i="31" s="1"/>
  <c r="K61" i="31"/>
  <c r="H61" i="31"/>
  <c r="J61" i="31" s="1"/>
  <c r="F61" i="31"/>
  <c r="C61" i="31" s="1"/>
  <c r="E61" i="31" s="1"/>
  <c r="P60" i="31"/>
  <c r="M60" i="31"/>
  <c r="O60" i="31" s="1"/>
  <c r="K60" i="31"/>
  <c r="H60" i="31"/>
  <c r="J60" i="31" s="1"/>
  <c r="F60" i="31"/>
  <c r="C60" i="31"/>
  <c r="E60" i="31" s="1"/>
  <c r="P59" i="31"/>
  <c r="M59" i="31"/>
  <c r="O59" i="31" s="1"/>
  <c r="K59" i="31"/>
  <c r="J59" i="31"/>
  <c r="H59" i="31"/>
  <c r="F59" i="31"/>
  <c r="C59" i="31"/>
  <c r="E59" i="31" s="1"/>
  <c r="P58" i="31"/>
  <c r="M58" i="31"/>
  <c r="O58" i="31" s="1"/>
  <c r="K58" i="31"/>
  <c r="H58" i="31" s="1"/>
  <c r="J58" i="31" s="1"/>
  <c r="F58" i="31"/>
  <c r="C58" i="31"/>
  <c r="E58" i="31" s="1"/>
  <c r="P57" i="31"/>
  <c r="M57" i="31"/>
  <c r="O57" i="31" s="1"/>
  <c r="K57" i="31"/>
  <c r="H57" i="31"/>
  <c r="J57" i="31" s="1"/>
  <c r="F57" i="31"/>
  <c r="C57" i="31"/>
  <c r="E57" i="31" s="1"/>
  <c r="P56" i="31"/>
  <c r="O56" i="31"/>
  <c r="M56" i="31"/>
  <c r="K56" i="31"/>
  <c r="H56" i="31"/>
  <c r="J56" i="31" s="1"/>
  <c r="F56" i="31"/>
  <c r="C56" i="31"/>
  <c r="E56" i="31" s="1"/>
  <c r="P55" i="31"/>
  <c r="M55" i="31" s="1"/>
  <c r="O55" i="31" s="1"/>
  <c r="K55" i="31"/>
  <c r="H55" i="31"/>
  <c r="J55" i="31" s="1"/>
  <c r="F55" i="31"/>
  <c r="C55" i="31"/>
  <c r="E55" i="31" s="1"/>
  <c r="P54" i="31"/>
  <c r="M54" i="31"/>
  <c r="O54" i="31" s="1"/>
  <c r="K54" i="31"/>
  <c r="H54" i="31"/>
  <c r="J54" i="31" s="1"/>
  <c r="F54" i="31"/>
  <c r="E54" i="31"/>
  <c r="C54" i="31"/>
  <c r="P53" i="31"/>
  <c r="M53" i="31"/>
  <c r="O53" i="31" s="1"/>
  <c r="K53" i="31"/>
  <c r="H53" i="31"/>
  <c r="J53" i="31" s="1"/>
  <c r="F53" i="31"/>
  <c r="C53" i="31" s="1"/>
  <c r="E53" i="31" s="1"/>
  <c r="P52" i="31"/>
  <c r="M52" i="31"/>
  <c r="O52" i="31" s="1"/>
  <c r="K52" i="31"/>
  <c r="H52" i="31"/>
  <c r="J52" i="31" s="1"/>
  <c r="F52" i="31"/>
  <c r="C52" i="31"/>
  <c r="E52" i="31" s="1"/>
  <c r="P51" i="31"/>
  <c r="M51" i="31"/>
  <c r="O51" i="31" s="1"/>
  <c r="K51" i="31"/>
  <c r="J51" i="31"/>
  <c r="H51" i="31"/>
  <c r="F51" i="31"/>
  <c r="C51" i="31"/>
  <c r="E51" i="31" s="1"/>
  <c r="P50" i="31"/>
  <c r="M50" i="31"/>
  <c r="O50" i="31" s="1"/>
  <c r="K50" i="31"/>
  <c r="H50" i="31" s="1"/>
  <c r="J50" i="31" s="1"/>
  <c r="F50" i="31"/>
  <c r="C50" i="31"/>
  <c r="E50" i="31" s="1"/>
  <c r="P49" i="31"/>
  <c r="M49" i="31"/>
  <c r="O49" i="31" s="1"/>
  <c r="K49" i="31"/>
  <c r="H49" i="31"/>
  <c r="J49" i="31" s="1"/>
  <c r="F49" i="31"/>
  <c r="C49" i="31"/>
  <c r="E49" i="31" s="1"/>
  <c r="P48" i="31"/>
  <c r="O48" i="31"/>
  <c r="M48" i="31"/>
  <c r="K48" i="31"/>
  <c r="H48" i="31"/>
  <c r="J48" i="31" s="1"/>
  <c r="F48" i="31"/>
  <c r="C48" i="31"/>
  <c r="E48" i="31" s="1"/>
  <c r="P47" i="31"/>
  <c r="M47" i="31" s="1"/>
  <c r="O47" i="31" s="1"/>
  <c r="K47" i="31"/>
  <c r="H47" i="31"/>
  <c r="J47" i="31" s="1"/>
  <c r="F47" i="31"/>
  <c r="C47" i="31"/>
  <c r="E47" i="31" s="1"/>
  <c r="P46" i="31"/>
  <c r="M46" i="31"/>
  <c r="O46" i="31" s="1"/>
  <c r="K46" i="31"/>
  <c r="H46" i="31"/>
  <c r="J46" i="31" s="1"/>
  <c r="F46" i="31"/>
  <c r="C46" i="31" s="1"/>
  <c r="E46" i="31" s="1"/>
  <c r="P45" i="31"/>
  <c r="M45" i="31"/>
  <c r="O45" i="31" s="1"/>
  <c r="K45" i="31"/>
  <c r="H45" i="31" s="1"/>
  <c r="J45" i="31" s="1"/>
  <c r="F45" i="31"/>
  <c r="C45" i="31" s="1"/>
  <c r="E45" i="31" s="1"/>
  <c r="P44" i="31"/>
  <c r="M44" i="31" s="1"/>
  <c r="O44" i="31" s="1"/>
  <c r="K44" i="31"/>
  <c r="H44" i="31"/>
  <c r="J44" i="31" s="1"/>
  <c r="F44" i="31"/>
  <c r="E44" i="31"/>
  <c r="C44" i="31"/>
  <c r="P43" i="31"/>
  <c r="M43" i="31"/>
  <c r="O43" i="31" s="1"/>
  <c r="K43" i="31"/>
  <c r="H43" i="31" s="1"/>
  <c r="J43" i="31" s="1"/>
  <c r="F43" i="31"/>
  <c r="C43" i="31" s="1"/>
  <c r="E43" i="31" s="1"/>
  <c r="P42" i="31"/>
  <c r="M42" i="31" s="1"/>
  <c r="O42" i="31" s="1"/>
  <c r="K42" i="31"/>
  <c r="H42" i="31" s="1"/>
  <c r="J42" i="31" s="1"/>
  <c r="F42" i="31"/>
  <c r="C42" i="31" s="1"/>
  <c r="E42" i="31" s="1"/>
  <c r="P41" i="31"/>
  <c r="M41" i="31"/>
  <c r="O41" i="31" s="1"/>
  <c r="K41" i="31"/>
  <c r="H41" i="31"/>
  <c r="J41" i="31" s="1"/>
  <c r="F41" i="31"/>
  <c r="C41" i="31"/>
  <c r="E41" i="31" s="1"/>
  <c r="P40" i="31"/>
  <c r="M40" i="31" s="1"/>
  <c r="O40" i="31" s="1"/>
  <c r="K40" i="31"/>
  <c r="H40" i="31"/>
  <c r="J40" i="31" s="1"/>
  <c r="F40" i="31"/>
  <c r="C40" i="31" s="1"/>
  <c r="E40" i="31" s="1"/>
  <c r="P39" i="31"/>
  <c r="M39" i="31" s="1"/>
  <c r="O39" i="31" s="1"/>
  <c r="L39" i="31"/>
  <c r="L40" i="31" s="1"/>
  <c r="L41" i="31" s="1"/>
  <c r="L42" i="31" s="1"/>
  <c r="L43" i="31" s="1"/>
  <c r="L44" i="31" s="1"/>
  <c r="L45" i="31" s="1"/>
  <c r="L46" i="31" s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L57" i="31" s="1"/>
  <c r="L58" i="31" s="1"/>
  <c r="L59" i="31" s="1"/>
  <c r="L60" i="31" s="1"/>
  <c r="L61" i="31" s="1"/>
  <c r="L62" i="31" s="1"/>
  <c r="L63" i="31" s="1"/>
  <c r="L64" i="31" s="1"/>
  <c r="L65" i="31" s="1"/>
  <c r="L66" i="31" s="1"/>
  <c r="L67" i="31" s="1"/>
  <c r="L68" i="31" s="1"/>
  <c r="L69" i="31" s="1"/>
  <c r="L70" i="31" s="1"/>
  <c r="L71" i="31" s="1"/>
  <c r="L72" i="31" s="1"/>
  <c r="L73" i="31" s="1"/>
  <c r="L74" i="31" s="1"/>
  <c r="L75" i="31" s="1"/>
  <c r="L76" i="31" s="1"/>
  <c r="L77" i="31" s="1"/>
  <c r="L78" i="31" s="1"/>
  <c r="L79" i="31" s="1"/>
  <c r="L80" i="31" s="1"/>
  <c r="L81" i="31" s="1"/>
  <c r="L82" i="31" s="1"/>
  <c r="L83" i="31" s="1"/>
  <c r="L84" i="31" s="1"/>
  <c r="L85" i="31" s="1"/>
  <c r="L86" i="31" s="1"/>
  <c r="L87" i="31" s="1"/>
  <c r="L88" i="31" s="1"/>
  <c r="L89" i="31" s="1"/>
  <c r="L90" i="31" s="1"/>
  <c r="L91" i="31" s="1"/>
  <c r="L92" i="31" s="1"/>
  <c r="L93" i="31" s="1"/>
  <c r="L94" i="31" s="1"/>
  <c r="L95" i="31" s="1"/>
  <c r="L96" i="31" s="1"/>
  <c r="L97" i="31" s="1"/>
  <c r="L98" i="31" s="1"/>
  <c r="L99" i="31" s="1"/>
  <c r="L100" i="31" s="1"/>
  <c r="L101" i="31" s="1"/>
  <c r="L102" i="31" s="1"/>
  <c r="L103" i="31" s="1"/>
  <c r="L104" i="31" s="1"/>
  <c r="L105" i="31" s="1"/>
  <c r="L106" i="31" s="1"/>
  <c r="L107" i="31" s="1"/>
  <c r="L108" i="31" s="1"/>
  <c r="L109" i="31" s="1"/>
  <c r="L110" i="31" s="1"/>
  <c r="L111" i="31" s="1"/>
  <c r="L112" i="31" s="1"/>
  <c r="L113" i="31" s="1"/>
  <c r="L114" i="31" s="1"/>
  <c r="L115" i="31" s="1"/>
  <c r="L116" i="31" s="1"/>
  <c r="L117" i="31" s="1"/>
  <c r="L118" i="31" s="1"/>
  <c r="L119" i="31" s="1"/>
  <c r="L120" i="31" s="1"/>
  <c r="L121" i="31" s="1"/>
  <c r="L122" i="31" s="1"/>
  <c r="L123" i="31" s="1"/>
  <c r="L124" i="31" s="1"/>
  <c r="L125" i="31" s="1"/>
  <c r="L126" i="31" s="1"/>
  <c r="L127" i="31" s="1"/>
  <c r="L128" i="31" s="1"/>
  <c r="L129" i="31" s="1"/>
  <c r="L130" i="31" s="1"/>
  <c r="L131" i="31" s="1"/>
  <c r="L132" i="31" s="1"/>
  <c r="L133" i="31" s="1"/>
  <c r="L134" i="31" s="1"/>
  <c r="L135" i="31" s="1"/>
  <c r="L136" i="31" s="1"/>
  <c r="L137" i="31" s="1"/>
  <c r="L138" i="31" s="1"/>
  <c r="L139" i="31" s="1"/>
  <c r="L140" i="31" s="1"/>
  <c r="L141" i="31" s="1"/>
  <c r="L142" i="31" s="1"/>
  <c r="L143" i="31" s="1"/>
  <c r="L144" i="31" s="1"/>
  <c r="L145" i="31" s="1"/>
  <c r="L146" i="31" s="1"/>
  <c r="L147" i="31" s="1"/>
  <c r="L148" i="31" s="1"/>
  <c r="L149" i="31" s="1"/>
  <c r="L150" i="31" s="1"/>
  <c r="L151" i="31" s="1"/>
  <c r="L152" i="31" s="1"/>
  <c r="L153" i="31" s="1"/>
  <c r="L154" i="31" s="1"/>
  <c r="L155" i="31" s="1"/>
  <c r="L156" i="31" s="1"/>
  <c r="L157" i="31" s="1"/>
  <c r="L158" i="31" s="1"/>
  <c r="L159" i="31" s="1"/>
  <c r="L160" i="31" s="1"/>
  <c r="L161" i="31" s="1"/>
  <c r="L162" i="31" s="1"/>
  <c r="L163" i="31" s="1"/>
  <c r="L164" i="31" s="1"/>
  <c r="L165" i="31" s="1"/>
  <c r="L166" i="31" s="1"/>
  <c r="L167" i="31" s="1"/>
  <c r="L168" i="31" s="1"/>
  <c r="L169" i="31" s="1"/>
  <c r="L170" i="31" s="1"/>
  <c r="L171" i="31" s="1"/>
  <c r="L172" i="31" s="1"/>
  <c r="L173" i="31" s="1"/>
  <c r="L174" i="31" s="1"/>
  <c r="L175" i="31" s="1"/>
  <c r="L176" i="31" s="1"/>
  <c r="L177" i="31" s="1"/>
  <c r="L178" i="31" s="1"/>
  <c r="L179" i="31" s="1"/>
  <c r="L180" i="31" s="1"/>
  <c r="L181" i="31" s="1"/>
  <c r="K39" i="31"/>
  <c r="H39" i="31"/>
  <c r="J39" i="31" s="1"/>
  <c r="F39" i="31"/>
  <c r="C39" i="31"/>
  <c r="E39" i="31" s="1"/>
  <c r="P38" i="31"/>
  <c r="M38" i="31"/>
  <c r="O38" i="31" s="1"/>
  <c r="K38" i="31"/>
  <c r="H38" i="31"/>
  <c r="J38" i="31" s="1"/>
  <c r="F38" i="31"/>
  <c r="C38" i="31" s="1"/>
  <c r="E38" i="31" s="1"/>
  <c r="P37" i="31"/>
  <c r="M37" i="31" s="1"/>
  <c r="O37" i="31" s="1"/>
  <c r="K37" i="31"/>
  <c r="H37" i="31" s="1"/>
  <c r="J37" i="31" s="1"/>
  <c r="F37" i="31"/>
  <c r="C37" i="31" s="1"/>
  <c r="E37" i="31" s="1"/>
  <c r="P36" i="31"/>
  <c r="M36" i="31" s="1"/>
  <c r="O36" i="31" s="1"/>
  <c r="K36" i="31"/>
  <c r="H36" i="31"/>
  <c r="J36" i="31" s="1"/>
  <c r="F36" i="31"/>
  <c r="E36" i="31"/>
  <c r="C36" i="31"/>
  <c r="P35" i="31"/>
  <c r="M35" i="31"/>
  <c r="O35" i="31" s="1"/>
  <c r="K35" i="31"/>
  <c r="H35" i="31" s="1"/>
  <c r="J35" i="31" s="1"/>
  <c r="F35" i="31"/>
  <c r="C35" i="31" s="1"/>
  <c r="E35" i="31" s="1"/>
  <c r="P34" i="31"/>
  <c r="M34" i="31" s="1"/>
  <c r="O34" i="31" s="1"/>
  <c r="K34" i="31"/>
  <c r="H34" i="31" s="1"/>
  <c r="J34" i="31" s="1"/>
  <c r="F34" i="31"/>
  <c r="C34" i="31"/>
  <c r="E34" i="31" s="1"/>
  <c r="P33" i="31"/>
  <c r="M33" i="31"/>
  <c r="O33" i="31" s="1"/>
  <c r="K33" i="31"/>
  <c r="H33" i="31"/>
  <c r="J33" i="31" s="1"/>
  <c r="F33" i="31"/>
  <c r="C33" i="31"/>
  <c r="E33" i="31" s="1"/>
  <c r="P32" i="31"/>
  <c r="M32" i="31" s="1"/>
  <c r="O32" i="31" s="1"/>
  <c r="K32" i="31"/>
  <c r="H32" i="31"/>
  <c r="J32" i="31" s="1"/>
  <c r="F32" i="31"/>
  <c r="C32" i="31" s="1"/>
  <c r="E32" i="31" s="1"/>
  <c r="P31" i="31"/>
  <c r="M31" i="31" s="1"/>
  <c r="O31" i="31" s="1"/>
  <c r="L31" i="31"/>
  <c r="L32" i="31" s="1"/>
  <c r="L33" i="31" s="1"/>
  <c r="L34" i="31" s="1"/>
  <c r="L35" i="31" s="1"/>
  <c r="L36" i="31" s="1"/>
  <c r="L37" i="31" s="1"/>
  <c r="L38" i="31" s="1"/>
  <c r="K31" i="31"/>
  <c r="H31" i="31"/>
  <c r="J31" i="31" s="1"/>
  <c r="F31" i="31"/>
  <c r="C31" i="31"/>
  <c r="E31" i="31" s="1"/>
  <c r="P30" i="31"/>
  <c r="O30" i="31"/>
  <c r="M30" i="31"/>
  <c r="K30" i="31"/>
  <c r="H30" i="31"/>
  <c r="J30" i="31" s="1"/>
  <c r="F30" i="31"/>
  <c r="C30" i="31" s="1"/>
  <c r="E30" i="31" s="1"/>
  <c r="P29" i="31"/>
  <c r="M29" i="31" s="1"/>
  <c r="O29" i="31" s="1"/>
  <c r="K29" i="31"/>
  <c r="H29" i="31" s="1"/>
  <c r="J29" i="31" s="1"/>
  <c r="F29" i="31"/>
  <c r="C29" i="31"/>
  <c r="E29" i="31" s="1"/>
  <c r="P28" i="31"/>
  <c r="O28" i="31"/>
  <c r="M28" i="31"/>
  <c r="K28" i="31"/>
  <c r="H28" i="31" s="1"/>
  <c r="J28" i="31" s="1"/>
  <c r="G28" i="3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G169" i="31" s="1"/>
  <c r="G170" i="31" s="1"/>
  <c r="G171" i="31" s="1"/>
  <c r="G172" i="31" s="1"/>
  <c r="G173" i="31" s="1"/>
  <c r="G174" i="31" s="1"/>
  <c r="G175" i="31" s="1"/>
  <c r="G176" i="31" s="1"/>
  <c r="G177" i="31" s="1"/>
  <c r="G178" i="31" s="1"/>
  <c r="G179" i="31" s="1"/>
  <c r="G180" i="31" s="1"/>
  <c r="G181" i="31" s="1"/>
  <c r="F28" i="31"/>
  <c r="C28" i="31" s="1"/>
  <c r="E28" i="31" s="1"/>
  <c r="P27" i="31"/>
  <c r="M27" i="31" s="1"/>
  <c r="O27" i="31" s="1"/>
  <c r="K27" i="31"/>
  <c r="H27" i="31" s="1"/>
  <c r="J27" i="31"/>
  <c r="F27" i="31"/>
  <c r="C27" i="31"/>
  <c r="E27" i="31" s="1"/>
  <c r="P26" i="31"/>
  <c r="M26" i="31"/>
  <c r="O26" i="31" s="1"/>
  <c r="K26" i="31"/>
  <c r="H26" i="31" s="1"/>
  <c r="J26" i="31" s="1"/>
  <c r="F26" i="31"/>
  <c r="C26" i="31"/>
  <c r="E26" i="31" s="1"/>
  <c r="P25" i="31"/>
  <c r="M25" i="31"/>
  <c r="O25" i="31" s="1"/>
  <c r="K25" i="31"/>
  <c r="H25" i="31" s="1"/>
  <c r="J25" i="31" s="1"/>
  <c r="F25" i="31"/>
  <c r="C25" i="31" s="1"/>
  <c r="E25" i="31" s="1"/>
  <c r="P24" i="31"/>
  <c r="M24" i="31" s="1"/>
  <c r="O24" i="31" s="1"/>
  <c r="K24" i="31"/>
  <c r="H24" i="31"/>
  <c r="J24" i="31" s="1"/>
  <c r="F24" i="31"/>
  <c r="C24" i="31" s="1"/>
  <c r="E24" i="31" s="1"/>
  <c r="P23" i="31"/>
  <c r="M23" i="31"/>
  <c r="O23" i="31" s="1"/>
  <c r="L23" i="31"/>
  <c r="L24" i="31" s="1"/>
  <c r="L25" i="31" s="1"/>
  <c r="L26" i="31" s="1"/>
  <c r="L27" i="31" s="1"/>
  <c r="L28" i="31" s="1"/>
  <c r="L29" i="31" s="1"/>
  <c r="L30" i="31" s="1"/>
  <c r="K23" i="31"/>
  <c r="J23" i="31"/>
  <c r="H23" i="31"/>
  <c r="G23" i="31"/>
  <c r="G24" i="31" s="1"/>
  <c r="G25" i="31" s="1"/>
  <c r="G26" i="31" s="1"/>
  <c r="G27" i="31" s="1"/>
  <c r="F23" i="31"/>
  <c r="C23" i="31" s="1"/>
  <c r="E23" i="31" s="1"/>
  <c r="P22" i="31"/>
  <c r="M22" i="31" s="1"/>
  <c r="O22" i="31" s="1"/>
  <c r="L22" i="31"/>
  <c r="K22" i="31"/>
  <c r="H22" i="31" s="1"/>
  <c r="J22" i="31" s="1"/>
  <c r="G22" i="31"/>
  <c r="F22" i="31"/>
  <c r="C22" i="31" s="1"/>
  <c r="E22" i="31" s="1"/>
  <c r="B22" i="3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B109" i="31" s="1"/>
  <c r="B110" i="31" s="1"/>
  <c r="B111" i="31" s="1"/>
  <c r="B112" i="31" s="1"/>
  <c r="B113" i="31" s="1"/>
  <c r="B114" i="31" s="1"/>
  <c r="B115" i="31" s="1"/>
  <c r="B116" i="31" s="1"/>
  <c r="B117" i="31" s="1"/>
  <c r="B118" i="31" s="1"/>
  <c r="B119" i="31" s="1"/>
  <c r="B120" i="31" s="1"/>
  <c r="B121" i="31" s="1"/>
  <c r="B122" i="31" s="1"/>
  <c r="B123" i="31" s="1"/>
  <c r="B124" i="31" s="1"/>
  <c r="B125" i="31" s="1"/>
  <c r="B126" i="31" s="1"/>
  <c r="B127" i="31" s="1"/>
  <c r="B128" i="31" s="1"/>
  <c r="B129" i="31" s="1"/>
  <c r="B130" i="31" s="1"/>
  <c r="B131" i="31" s="1"/>
  <c r="B132" i="31" s="1"/>
  <c r="B133" i="31" s="1"/>
  <c r="B134" i="31" s="1"/>
  <c r="B135" i="31" s="1"/>
  <c r="B136" i="31" s="1"/>
  <c r="B137" i="31" s="1"/>
  <c r="B138" i="31" s="1"/>
  <c r="B139" i="31" s="1"/>
  <c r="B140" i="31" s="1"/>
  <c r="B141" i="31" s="1"/>
  <c r="B142" i="31" s="1"/>
  <c r="B143" i="31" s="1"/>
  <c r="B144" i="31" s="1"/>
  <c r="B145" i="31" s="1"/>
  <c r="B146" i="31" s="1"/>
  <c r="B147" i="31" s="1"/>
  <c r="B148" i="31" s="1"/>
  <c r="B149" i="31" s="1"/>
  <c r="B150" i="31" s="1"/>
  <c r="B151" i="31" s="1"/>
  <c r="B152" i="31" s="1"/>
  <c r="B153" i="31" s="1"/>
  <c r="B154" i="31" s="1"/>
  <c r="B155" i="31" s="1"/>
  <c r="B156" i="31" s="1"/>
  <c r="B157" i="31" s="1"/>
  <c r="B158" i="31" s="1"/>
  <c r="B159" i="31" s="1"/>
  <c r="B160" i="31" s="1"/>
  <c r="B161" i="31" s="1"/>
  <c r="B162" i="31" s="1"/>
  <c r="B163" i="31" s="1"/>
  <c r="B164" i="31" s="1"/>
  <c r="B165" i="31" s="1"/>
  <c r="B166" i="31" s="1"/>
  <c r="B167" i="31" s="1"/>
  <c r="B168" i="31" s="1"/>
  <c r="B169" i="31" s="1"/>
  <c r="B170" i="31" s="1"/>
  <c r="B171" i="31" s="1"/>
  <c r="B172" i="31" s="1"/>
  <c r="B173" i="31" s="1"/>
  <c r="B174" i="31" s="1"/>
  <c r="B175" i="31" s="1"/>
  <c r="B176" i="31" s="1"/>
  <c r="B177" i="31" s="1"/>
  <c r="B178" i="31" s="1"/>
  <c r="B179" i="31" s="1"/>
  <c r="B180" i="31" s="1"/>
  <c r="B181" i="31" s="1"/>
  <c r="O21" i="31"/>
  <c r="J21" i="31"/>
  <c r="E21" i="31"/>
  <c r="E20" i="31"/>
  <c r="F20" i="31" s="1"/>
  <c r="G20" i="31" s="1"/>
  <c r="H20" i="31" s="1"/>
  <c r="I20" i="31" s="1"/>
  <c r="B20" i="31"/>
  <c r="C20" i="31" s="1"/>
  <c r="D20" i="31" s="1"/>
  <c r="F9" i="31"/>
  <c r="A3" i="31"/>
  <c r="P182" i="29"/>
  <c r="K182" i="29"/>
  <c r="F182" i="29"/>
  <c r="P181" i="29"/>
  <c r="K181" i="29"/>
  <c r="F181" i="29"/>
  <c r="P180" i="29"/>
  <c r="K180" i="29"/>
  <c r="F180" i="29"/>
  <c r="P179" i="29"/>
  <c r="K179" i="29"/>
  <c r="F179" i="29"/>
  <c r="P178" i="29"/>
  <c r="K178" i="29"/>
  <c r="F178" i="29"/>
  <c r="P177" i="29"/>
  <c r="K177" i="29"/>
  <c r="F177" i="29"/>
  <c r="P176" i="29"/>
  <c r="K176" i="29"/>
  <c r="F176" i="29"/>
  <c r="P175" i="29"/>
  <c r="K175" i="29"/>
  <c r="F175" i="29"/>
  <c r="P174" i="29"/>
  <c r="K174" i="29"/>
  <c r="F174" i="29"/>
  <c r="P173" i="29"/>
  <c r="K173" i="29"/>
  <c r="F173" i="29"/>
  <c r="P172" i="29"/>
  <c r="K172" i="29"/>
  <c r="F172" i="29"/>
  <c r="P171" i="29"/>
  <c r="O171" i="29"/>
  <c r="K171" i="29"/>
  <c r="J171" i="29"/>
  <c r="F171" i="29"/>
  <c r="E171" i="29"/>
  <c r="P170" i="29"/>
  <c r="K170" i="29"/>
  <c r="F170" i="29"/>
  <c r="P169" i="29"/>
  <c r="K169" i="29"/>
  <c r="F169" i="29"/>
  <c r="P168" i="29"/>
  <c r="K168" i="29"/>
  <c r="F168" i="29"/>
  <c r="P167" i="29"/>
  <c r="K167" i="29"/>
  <c r="F167" i="29"/>
  <c r="P166" i="29"/>
  <c r="K166" i="29"/>
  <c r="F166" i="29"/>
  <c r="P165" i="29"/>
  <c r="K165" i="29"/>
  <c r="F165" i="29"/>
  <c r="P164" i="29"/>
  <c r="K164" i="29"/>
  <c r="F164" i="29"/>
  <c r="P163" i="29"/>
  <c r="K163" i="29"/>
  <c r="F163" i="29"/>
  <c r="P162" i="29"/>
  <c r="K162" i="29"/>
  <c r="F162" i="29"/>
  <c r="P161" i="29"/>
  <c r="K161" i="29"/>
  <c r="F161" i="29"/>
  <c r="P160" i="29"/>
  <c r="K160" i="29"/>
  <c r="F160" i="29"/>
  <c r="P159" i="29"/>
  <c r="K159" i="29"/>
  <c r="F159" i="29"/>
  <c r="P158" i="29"/>
  <c r="K158" i="29"/>
  <c r="F158" i="29"/>
  <c r="P157" i="29"/>
  <c r="K157" i="29"/>
  <c r="F157" i="29"/>
  <c r="P156" i="29"/>
  <c r="K156" i="29"/>
  <c r="F156" i="29"/>
  <c r="P155" i="29"/>
  <c r="K155" i="29"/>
  <c r="F155" i="29"/>
  <c r="P154" i="29"/>
  <c r="K154" i="29"/>
  <c r="F154" i="29"/>
  <c r="P153" i="29"/>
  <c r="K153" i="29"/>
  <c r="F153" i="29"/>
  <c r="P152" i="29"/>
  <c r="K152" i="29"/>
  <c r="F152" i="29"/>
  <c r="P151" i="29"/>
  <c r="M151" i="29" s="1"/>
  <c r="O151" i="29" s="1"/>
  <c r="K151" i="29"/>
  <c r="H151" i="29" s="1"/>
  <c r="J151" i="29" s="1"/>
  <c r="F151" i="29"/>
  <c r="C151" i="29" s="1"/>
  <c r="E151" i="29" s="1"/>
  <c r="P150" i="29"/>
  <c r="M150" i="29"/>
  <c r="O150" i="29" s="1"/>
  <c r="K150" i="29"/>
  <c r="H150" i="29" s="1"/>
  <c r="J150" i="29" s="1"/>
  <c r="F150" i="29"/>
  <c r="C150" i="29" s="1"/>
  <c r="E150" i="29" s="1"/>
  <c r="P149" i="29"/>
  <c r="M149" i="29" s="1"/>
  <c r="O149" i="29" s="1"/>
  <c r="K149" i="29"/>
  <c r="H149" i="29"/>
  <c r="J149" i="29" s="1"/>
  <c r="F149" i="29"/>
  <c r="C149" i="29" s="1"/>
  <c r="E149" i="29" s="1"/>
  <c r="P148" i="29"/>
  <c r="M148" i="29" s="1"/>
  <c r="O148" i="29" s="1"/>
  <c r="K148" i="29"/>
  <c r="H148" i="29" s="1"/>
  <c r="J148" i="29" s="1"/>
  <c r="F148" i="29"/>
  <c r="C148" i="29"/>
  <c r="E148" i="29" s="1"/>
  <c r="P147" i="29"/>
  <c r="M147" i="29" s="1"/>
  <c r="O147" i="29" s="1"/>
  <c r="K147" i="29"/>
  <c r="H147" i="29" s="1"/>
  <c r="J147" i="29" s="1"/>
  <c r="F147" i="29"/>
  <c r="C147" i="29" s="1"/>
  <c r="E147" i="29" s="1"/>
  <c r="P146" i="29"/>
  <c r="M146" i="29"/>
  <c r="O146" i="29" s="1"/>
  <c r="K146" i="29"/>
  <c r="H146" i="29" s="1"/>
  <c r="J146" i="29" s="1"/>
  <c r="F146" i="29"/>
  <c r="C146" i="29" s="1"/>
  <c r="E146" i="29" s="1"/>
  <c r="P145" i="29"/>
  <c r="M145" i="29" s="1"/>
  <c r="O145" i="29" s="1"/>
  <c r="K145" i="29"/>
  <c r="H145" i="29"/>
  <c r="J145" i="29" s="1"/>
  <c r="F145" i="29"/>
  <c r="C145" i="29" s="1"/>
  <c r="E145" i="29" s="1"/>
  <c r="P144" i="29"/>
  <c r="M144" i="29" s="1"/>
  <c r="O144" i="29" s="1"/>
  <c r="K144" i="29"/>
  <c r="H144" i="29" s="1"/>
  <c r="J144" i="29" s="1"/>
  <c r="F144" i="29"/>
  <c r="C144" i="29"/>
  <c r="E144" i="29" s="1"/>
  <c r="P143" i="29"/>
  <c r="M143" i="29" s="1"/>
  <c r="O143" i="29" s="1"/>
  <c r="K143" i="29"/>
  <c r="H143" i="29" s="1"/>
  <c r="J143" i="29" s="1"/>
  <c r="F143" i="29"/>
  <c r="C143" i="29" s="1"/>
  <c r="E143" i="29" s="1"/>
  <c r="P142" i="29"/>
  <c r="M142" i="29"/>
  <c r="O142" i="29" s="1"/>
  <c r="K142" i="29"/>
  <c r="H142" i="29" s="1"/>
  <c r="J142" i="29" s="1"/>
  <c r="F142" i="29"/>
  <c r="C142" i="29" s="1"/>
  <c r="E142" i="29" s="1"/>
  <c r="P141" i="29"/>
  <c r="M141" i="29" s="1"/>
  <c r="O141" i="29" s="1"/>
  <c r="K141" i="29"/>
  <c r="H141" i="29"/>
  <c r="J141" i="29" s="1"/>
  <c r="F141" i="29"/>
  <c r="C141" i="29" s="1"/>
  <c r="E141" i="29" s="1"/>
  <c r="P140" i="29"/>
  <c r="M140" i="29" s="1"/>
  <c r="O140" i="29" s="1"/>
  <c r="K140" i="29"/>
  <c r="H140" i="29" s="1"/>
  <c r="J140" i="29" s="1"/>
  <c r="F140" i="29"/>
  <c r="C140" i="29"/>
  <c r="E140" i="29" s="1"/>
  <c r="P139" i="29"/>
  <c r="M139" i="29" s="1"/>
  <c r="O139" i="29" s="1"/>
  <c r="K139" i="29"/>
  <c r="H139" i="29" s="1"/>
  <c r="J139" i="29" s="1"/>
  <c r="F139" i="29"/>
  <c r="C139" i="29" s="1"/>
  <c r="E139" i="29" s="1"/>
  <c r="P138" i="29"/>
  <c r="M138" i="29"/>
  <c r="O138" i="29" s="1"/>
  <c r="K138" i="29"/>
  <c r="H138" i="29" s="1"/>
  <c r="J138" i="29" s="1"/>
  <c r="F138" i="29"/>
  <c r="C138" i="29" s="1"/>
  <c r="E138" i="29" s="1"/>
  <c r="P137" i="29"/>
  <c r="M137" i="29" s="1"/>
  <c r="O137" i="29" s="1"/>
  <c r="K137" i="29"/>
  <c r="H137" i="29"/>
  <c r="J137" i="29" s="1"/>
  <c r="F137" i="29"/>
  <c r="C137" i="29" s="1"/>
  <c r="E137" i="29" s="1"/>
  <c r="P136" i="29"/>
  <c r="M136" i="29" s="1"/>
  <c r="O136" i="29" s="1"/>
  <c r="K136" i="29"/>
  <c r="H136" i="29" s="1"/>
  <c r="J136" i="29" s="1"/>
  <c r="F136" i="29"/>
  <c r="C136" i="29"/>
  <c r="E136" i="29" s="1"/>
  <c r="P135" i="29"/>
  <c r="M135" i="29" s="1"/>
  <c r="O135" i="29" s="1"/>
  <c r="K135" i="29"/>
  <c r="H135" i="29" s="1"/>
  <c r="J135" i="29" s="1"/>
  <c r="F135" i="29"/>
  <c r="C135" i="29" s="1"/>
  <c r="E135" i="29" s="1"/>
  <c r="P134" i="29"/>
  <c r="M134" i="29"/>
  <c r="O134" i="29" s="1"/>
  <c r="K134" i="29"/>
  <c r="H134" i="29" s="1"/>
  <c r="J134" i="29" s="1"/>
  <c r="F134" i="29"/>
  <c r="C134" i="29" s="1"/>
  <c r="E134" i="29" s="1"/>
  <c r="P133" i="29"/>
  <c r="M133" i="29" s="1"/>
  <c r="O133" i="29" s="1"/>
  <c r="K133" i="29"/>
  <c r="H133" i="29"/>
  <c r="J133" i="29" s="1"/>
  <c r="F133" i="29"/>
  <c r="C133" i="29" s="1"/>
  <c r="E133" i="29" s="1"/>
  <c r="P132" i="29"/>
  <c r="M132" i="29" s="1"/>
  <c r="O132" i="29" s="1"/>
  <c r="K132" i="29"/>
  <c r="H132" i="29" s="1"/>
  <c r="J132" i="29" s="1"/>
  <c r="F132" i="29"/>
  <c r="C132" i="29"/>
  <c r="E132" i="29" s="1"/>
  <c r="P131" i="29"/>
  <c r="M131" i="29" s="1"/>
  <c r="O131" i="29" s="1"/>
  <c r="K131" i="29"/>
  <c r="H131" i="29" s="1"/>
  <c r="J131" i="29" s="1"/>
  <c r="F131" i="29"/>
  <c r="C131" i="29" s="1"/>
  <c r="E131" i="29" s="1"/>
  <c r="P130" i="29"/>
  <c r="M130" i="29"/>
  <c r="O130" i="29" s="1"/>
  <c r="K130" i="29"/>
  <c r="H130" i="29" s="1"/>
  <c r="J130" i="29" s="1"/>
  <c r="F130" i="29"/>
  <c r="C130" i="29" s="1"/>
  <c r="E130" i="29" s="1"/>
  <c r="P129" i="29"/>
  <c r="M129" i="29" s="1"/>
  <c r="O129" i="29" s="1"/>
  <c r="K129" i="29"/>
  <c r="H129" i="29"/>
  <c r="J129" i="29" s="1"/>
  <c r="F129" i="29"/>
  <c r="C129" i="29" s="1"/>
  <c r="E129" i="29" s="1"/>
  <c r="P128" i="29"/>
  <c r="M128" i="29" s="1"/>
  <c r="O128" i="29" s="1"/>
  <c r="K128" i="29"/>
  <c r="H128" i="29" s="1"/>
  <c r="J128" i="29" s="1"/>
  <c r="F128" i="29"/>
  <c r="C128" i="29"/>
  <c r="E128" i="29" s="1"/>
  <c r="P127" i="29"/>
  <c r="M127" i="29" s="1"/>
  <c r="O127" i="29" s="1"/>
  <c r="K127" i="29"/>
  <c r="H127" i="29" s="1"/>
  <c r="J127" i="29" s="1"/>
  <c r="F127" i="29"/>
  <c r="C127" i="29" s="1"/>
  <c r="E127" i="29" s="1"/>
  <c r="P126" i="29"/>
  <c r="M126" i="29"/>
  <c r="O126" i="29" s="1"/>
  <c r="K126" i="29"/>
  <c r="H126" i="29" s="1"/>
  <c r="J126" i="29" s="1"/>
  <c r="F126" i="29"/>
  <c r="C126" i="29" s="1"/>
  <c r="E126" i="29" s="1"/>
  <c r="P125" i="29"/>
  <c r="M125" i="29" s="1"/>
  <c r="O125" i="29" s="1"/>
  <c r="K125" i="29"/>
  <c r="H125" i="29"/>
  <c r="J125" i="29" s="1"/>
  <c r="F125" i="29"/>
  <c r="C125" i="29" s="1"/>
  <c r="E125" i="29" s="1"/>
  <c r="P124" i="29"/>
  <c r="M124" i="29" s="1"/>
  <c r="O124" i="29" s="1"/>
  <c r="K124" i="29"/>
  <c r="H124" i="29" s="1"/>
  <c r="J124" i="29" s="1"/>
  <c r="F124" i="29"/>
  <c r="C124" i="29"/>
  <c r="E124" i="29" s="1"/>
  <c r="P123" i="29"/>
  <c r="M123" i="29" s="1"/>
  <c r="O123" i="29" s="1"/>
  <c r="K123" i="29"/>
  <c r="H123" i="29" s="1"/>
  <c r="J123" i="29" s="1"/>
  <c r="F123" i="29"/>
  <c r="C123" i="29" s="1"/>
  <c r="E123" i="29" s="1"/>
  <c r="P122" i="29"/>
  <c r="M122" i="29"/>
  <c r="O122" i="29" s="1"/>
  <c r="K122" i="29"/>
  <c r="H122" i="29" s="1"/>
  <c r="J122" i="29" s="1"/>
  <c r="G122" i="29"/>
  <c r="G123" i="29" s="1"/>
  <c r="G124" i="29" s="1"/>
  <c r="G125" i="29" s="1"/>
  <c r="G126" i="29" s="1"/>
  <c r="G127" i="29" s="1"/>
  <c r="G128" i="29" s="1"/>
  <c r="G129" i="29" s="1"/>
  <c r="G130" i="29" s="1"/>
  <c r="G131" i="29" s="1"/>
  <c r="G132" i="29" s="1"/>
  <c r="G133" i="29" s="1"/>
  <c r="G134" i="29" s="1"/>
  <c r="G135" i="29" s="1"/>
  <c r="G136" i="29" s="1"/>
  <c r="G137" i="29" s="1"/>
  <c r="G138" i="29" s="1"/>
  <c r="G139" i="29" s="1"/>
  <c r="G140" i="29" s="1"/>
  <c r="G141" i="29" s="1"/>
  <c r="G142" i="29" s="1"/>
  <c r="G143" i="29" s="1"/>
  <c r="G144" i="29" s="1"/>
  <c r="G145" i="29" s="1"/>
  <c r="G146" i="29" s="1"/>
  <c r="G147" i="29" s="1"/>
  <c r="G148" i="29" s="1"/>
  <c r="G149" i="29" s="1"/>
  <c r="G150" i="29" s="1"/>
  <c r="G151" i="29" s="1"/>
  <c r="G152" i="29" s="1"/>
  <c r="G153" i="29" s="1"/>
  <c r="G154" i="29" s="1"/>
  <c r="G155" i="29" s="1"/>
  <c r="G156" i="29" s="1"/>
  <c r="G157" i="29" s="1"/>
  <c r="G158" i="29" s="1"/>
  <c r="G159" i="29" s="1"/>
  <c r="G160" i="29" s="1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G172" i="29" s="1"/>
  <c r="G173" i="29" s="1"/>
  <c r="G174" i="29" s="1"/>
  <c r="G175" i="29" s="1"/>
  <c r="G176" i="29" s="1"/>
  <c r="G177" i="29" s="1"/>
  <c r="G178" i="29" s="1"/>
  <c r="G179" i="29" s="1"/>
  <c r="G180" i="29" s="1"/>
  <c r="G181" i="29" s="1"/>
  <c r="G182" i="29" s="1"/>
  <c r="F122" i="29"/>
  <c r="C122" i="29" s="1"/>
  <c r="E122" i="29" s="1"/>
  <c r="P121" i="29"/>
  <c r="M121" i="29" s="1"/>
  <c r="O121" i="29" s="1"/>
  <c r="K121" i="29"/>
  <c r="H121" i="29"/>
  <c r="J121" i="29" s="1"/>
  <c r="F121" i="29"/>
  <c r="C121" i="29" s="1"/>
  <c r="E121" i="29" s="1"/>
  <c r="P120" i="29"/>
  <c r="M120" i="29" s="1"/>
  <c r="O120" i="29" s="1"/>
  <c r="K120" i="29"/>
  <c r="H120" i="29" s="1"/>
  <c r="J120" i="29" s="1"/>
  <c r="F120" i="29"/>
  <c r="C120" i="29"/>
  <c r="E120" i="29" s="1"/>
  <c r="P119" i="29"/>
  <c r="M119" i="29" s="1"/>
  <c r="O119" i="29" s="1"/>
  <c r="K119" i="29"/>
  <c r="H119" i="29" s="1"/>
  <c r="J119" i="29" s="1"/>
  <c r="F119" i="29"/>
  <c r="C119" i="29" s="1"/>
  <c r="E119" i="29" s="1"/>
  <c r="P118" i="29"/>
  <c r="M118" i="29"/>
  <c r="O118" i="29" s="1"/>
  <c r="K118" i="29"/>
  <c r="H118" i="29" s="1"/>
  <c r="J118" i="29" s="1"/>
  <c r="F118" i="29"/>
  <c r="C118" i="29" s="1"/>
  <c r="E118" i="29" s="1"/>
  <c r="P117" i="29"/>
  <c r="M117" i="29" s="1"/>
  <c r="O117" i="29" s="1"/>
  <c r="K117" i="29"/>
  <c r="H117" i="29"/>
  <c r="J117" i="29" s="1"/>
  <c r="F117" i="29"/>
  <c r="C117" i="29" s="1"/>
  <c r="E117" i="29" s="1"/>
  <c r="P116" i="29"/>
  <c r="M116" i="29" s="1"/>
  <c r="O116" i="29" s="1"/>
  <c r="K116" i="29"/>
  <c r="H116" i="29" s="1"/>
  <c r="J116" i="29" s="1"/>
  <c r="F116" i="29"/>
  <c r="C116" i="29"/>
  <c r="E116" i="29" s="1"/>
  <c r="P115" i="29"/>
  <c r="M115" i="29" s="1"/>
  <c r="O115" i="29" s="1"/>
  <c r="K115" i="29"/>
  <c r="H115" i="29" s="1"/>
  <c r="J115" i="29" s="1"/>
  <c r="F115" i="29"/>
  <c r="C115" i="29" s="1"/>
  <c r="E115" i="29" s="1"/>
  <c r="P114" i="29"/>
  <c r="M114" i="29"/>
  <c r="O114" i="29" s="1"/>
  <c r="K114" i="29"/>
  <c r="H114" i="29" s="1"/>
  <c r="J114" i="29" s="1"/>
  <c r="F114" i="29"/>
  <c r="C114" i="29" s="1"/>
  <c r="E114" i="29" s="1"/>
  <c r="P113" i="29"/>
  <c r="M113" i="29" s="1"/>
  <c r="O113" i="29" s="1"/>
  <c r="K113" i="29"/>
  <c r="H113" i="29"/>
  <c r="J113" i="29" s="1"/>
  <c r="F113" i="29"/>
  <c r="C113" i="29" s="1"/>
  <c r="E113" i="29" s="1"/>
  <c r="P112" i="29"/>
  <c r="M112" i="29" s="1"/>
  <c r="O112" i="29" s="1"/>
  <c r="K112" i="29"/>
  <c r="H112" i="29" s="1"/>
  <c r="J112" i="29" s="1"/>
  <c r="F112" i="29"/>
  <c r="C112" i="29"/>
  <c r="E112" i="29" s="1"/>
  <c r="P111" i="29"/>
  <c r="M111" i="29" s="1"/>
  <c r="O111" i="29" s="1"/>
  <c r="K111" i="29"/>
  <c r="H111" i="29" s="1"/>
  <c r="J111" i="29" s="1"/>
  <c r="F111" i="29"/>
  <c r="C111" i="29" s="1"/>
  <c r="E111" i="29" s="1"/>
  <c r="P110" i="29"/>
  <c r="M110" i="29"/>
  <c r="O110" i="29" s="1"/>
  <c r="K110" i="29"/>
  <c r="H110" i="29" s="1"/>
  <c r="J110" i="29" s="1"/>
  <c r="F110" i="29"/>
  <c r="C110" i="29" s="1"/>
  <c r="E110" i="29" s="1"/>
  <c r="P109" i="29"/>
  <c r="M109" i="29" s="1"/>
  <c r="O109" i="29" s="1"/>
  <c r="K109" i="29"/>
  <c r="H109" i="29"/>
  <c r="J109" i="29" s="1"/>
  <c r="F109" i="29"/>
  <c r="C109" i="29" s="1"/>
  <c r="E109" i="29" s="1"/>
  <c r="P108" i="29"/>
  <c r="M108" i="29" s="1"/>
  <c r="O108" i="29" s="1"/>
  <c r="K108" i="29"/>
  <c r="H108" i="29" s="1"/>
  <c r="J108" i="29" s="1"/>
  <c r="F108" i="29"/>
  <c r="C108" i="29"/>
  <c r="E108" i="29" s="1"/>
  <c r="P107" i="29"/>
  <c r="M107" i="29" s="1"/>
  <c r="O107" i="29" s="1"/>
  <c r="K107" i="29"/>
  <c r="H107" i="29" s="1"/>
  <c r="J107" i="29" s="1"/>
  <c r="F107" i="29"/>
  <c r="C107" i="29" s="1"/>
  <c r="E107" i="29" s="1"/>
  <c r="P106" i="29"/>
  <c r="M106" i="29"/>
  <c r="O106" i="29" s="1"/>
  <c r="K106" i="29"/>
  <c r="H106" i="29" s="1"/>
  <c r="J106" i="29" s="1"/>
  <c r="F106" i="29"/>
  <c r="C106" i="29" s="1"/>
  <c r="E106" i="29" s="1"/>
  <c r="P105" i="29"/>
  <c r="M105" i="29" s="1"/>
  <c r="O105" i="29" s="1"/>
  <c r="K105" i="29"/>
  <c r="H105" i="29"/>
  <c r="J105" i="29" s="1"/>
  <c r="F105" i="29"/>
  <c r="C105" i="29" s="1"/>
  <c r="E105" i="29" s="1"/>
  <c r="P104" i="29"/>
  <c r="M104" i="29" s="1"/>
  <c r="O104" i="29" s="1"/>
  <c r="K104" i="29"/>
  <c r="H104" i="29" s="1"/>
  <c r="J104" i="29" s="1"/>
  <c r="F104" i="29"/>
  <c r="C104" i="29"/>
  <c r="E104" i="29" s="1"/>
  <c r="P103" i="29"/>
  <c r="M103" i="29" s="1"/>
  <c r="O103" i="29" s="1"/>
  <c r="K103" i="29"/>
  <c r="H103" i="29" s="1"/>
  <c r="J103" i="29" s="1"/>
  <c r="F103" i="29"/>
  <c r="C103" i="29" s="1"/>
  <c r="E103" i="29" s="1"/>
  <c r="P102" i="29"/>
  <c r="M102" i="29"/>
  <c r="O102" i="29" s="1"/>
  <c r="K102" i="29"/>
  <c r="H102" i="29" s="1"/>
  <c r="J102" i="29" s="1"/>
  <c r="F102" i="29"/>
  <c r="C102" i="29" s="1"/>
  <c r="E102" i="29" s="1"/>
  <c r="P101" i="29"/>
  <c r="M101" i="29" s="1"/>
  <c r="O101" i="29" s="1"/>
  <c r="K101" i="29"/>
  <c r="H101" i="29"/>
  <c r="J101" i="29" s="1"/>
  <c r="F101" i="29"/>
  <c r="C101" i="29" s="1"/>
  <c r="E101" i="29" s="1"/>
  <c r="P100" i="29"/>
  <c r="M100" i="29" s="1"/>
  <c r="O100" i="29" s="1"/>
  <c r="K100" i="29"/>
  <c r="H100" i="29" s="1"/>
  <c r="J100" i="29" s="1"/>
  <c r="F100" i="29"/>
  <c r="C100" i="29"/>
  <c r="E100" i="29" s="1"/>
  <c r="P99" i="29"/>
  <c r="M99" i="29" s="1"/>
  <c r="O99" i="29" s="1"/>
  <c r="K99" i="29"/>
  <c r="H99" i="29" s="1"/>
  <c r="J99" i="29" s="1"/>
  <c r="F99" i="29"/>
  <c r="C99" i="29" s="1"/>
  <c r="E99" i="29" s="1"/>
  <c r="P98" i="29"/>
  <c r="M98" i="29"/>
  <c r="O98" i="29" s="1"/>
  <c r="K98" i="29"/>
  <c r="H98" i="29" s="1"/>
  <c r="J98" i="29" s="1"/>
  <c r="F98" i="29"/>
  <c r="C98" i="29" s="1"/>
  <c r="E98" i="29" s="1"/>
  <c r="P97" i="29"/>
  <c r="M97" i="29" s="1"/>
  <c r="O97" i="29" s="1"/>
  <c r="K97" i="29"/>
  <c r="H97" i="29"/>
  <c r="J97" i="29" s="1"/>
  <c r="F97" i="29"/>
  <c r="C97" i="29" s="1"/>
  <c r="E97" i="29" s="1"/>
  <c r="P96" i="29"/>
  <c r="M96" i="29" s="1"/>
  <c r="O96" i="29" s="1"/>
  <c r="K96" i="29"/>
  <c r="H96" i="29" s="1"/>
  <c r="J96" i="29" s="1"/>
  <c r="F96" i="29"/>
  <c r="C96" i="29"/>
  <c r="E96" i="29" s="1"/>
  <c r="P95" i="29"/>
  <c r="M95" i="29" s="1"/>
  <c r="O95" i="29" s="1"/>
  <c r="K95" i="29"/>
  <c r="H95" i="29" s="1"/>
  <c r="J95" i="29" s="1"/>
  <c r="F95" i="29"/>
  <c r="C95" i="29" s="1"/>
  <c r="E95" i="29" s="1"/>
  <c r="P94" i="29"/>
  <c r="M94" i="29"/>
  <c r="O94" i="29" s="1"/>
  <c r="K94" i="29"/>
  <c r="H94" i="29" s="1"/>
  <c r="J94" i="29" s="1"/>
  <c r="F94" i="29"/>
  <c r="C94" i="29" s="1"/>
  <c r="E94" i="29" s="1"/>
  <c r="P93" i="29"/>
  <c r="M93" i="29" s="1"/>
  <c r="O93" i="29" s="1"/>
  <c r="K93" i="29"/>
  <c r="H93" i="29"/>
  <c r="J93" i="29" s="1"/>
  <c r="F93" i="29"/>
  <c r="C93" i="29" s="1"/>
  <c r="E93" i="29" s="1"/>
  <c r="P92" i="29"/>
  <c r="M92" i="29" s="1"/>
  <c r="O92" i="29" s="1"/>
  <c r="K92" i="29"/>
  <c r="H92" i="29" s="1"/>
  <c r="J92" i="29" s="1"/>
  <c r="F92" i="29"/>
  <c r="C92" i="29"/>
  <c r="E92" i="29" s="1"/>
  <c r="P91" i="29"/>
  <c r="M91" i="29" s="1"/>
  <c r="O91" i="29" s="1"/>
  <c r="K91" i="29"/>
  <c r="H91" i="29" s="1"/>
  <c r="J91" i="29" s="1"/>
  <c r="F91" i="29"/>
  <c r="C91" i="29" s="1"/>
  <c r="E91" i="29" s="1"/>
  <c r="P90" i="29"/>
  <c r="M90" i="29"/>
  <c r="O90" i="29" s="1"/>
  <c r="K90" i="29"/>
  <c r="H90" i="29" s="1"/>
  <c r="J90" i="29" s="1"/>
  <c r="F90" i="29"/>
  <c r="C90" i="29" s="1"/>
  <c r="E90" i="29" s="1"/>
  <c r="P89" i="29"/>
  <c r="M89" i="29" s="1"/>
  <c r="O89" i="29" s="1"/>
  <c r="K89" i="29"/>
  <c r="H89" i="29"/>
  <c r="J89" i="29" s="1"/>
  <c r="F89" i="29"/>
  <c r="C89" i="29" s="1"/>
  <c r="E89" i="29" s="1"/>
  <c r="P88" i="29"/>
  <c r="M88" i="29" s="1"/>
  <c r="O88" i="29" s="1"/>
  <c r="K88" i="29"/>
  <c r="H88" i="29" s="1"/>
  <c r="J88" i="29" s="1"/>
  <c r="F88" i="29"/>
  <c r="C88" i="29"/>
  <c r="E88" i="29" s="1"/>
  <c r="P87" i="29"/>
  <c r="M87" i="29" s="1"/>
  <c r="O87" i="29" s="1"/>
  <c r="K87" i="29"/>
  <c r="H87" i="29" s="1"/>
  <c r="J87" i="29" s="1"/>
  <c r="F87" i="29"/>
  <c r="C87" i="29" s="1"/>
  <c r="E87" i="29" s="1"/>
  <c r="P86" i="29"/>
  <c r="M86" i="29"/>
  <c r="O86" i="29" s="1"/>
  <c r="K86" i="29"/>
  <c r="H86" i="29" s="1"/>
  <c r="J86" i="29" s="1"/>
  <c r="F86" i="29"/>
  <c r="C86" i="29" s="1"/>
  <c r="E86" i="29" s="1"/>
  <c r="P85" i="29"/>
  <c r="M85" i="29" s="1"/>
  <c r="O85" i="29" s="1"/>
  <c r="K85" i="29"/>
  <c r="H85" i="29"/>
  <c r="J85" i="29" s="1"/>
  <c r="F85" i="29"/>
  <c r="C85" i="29" s="1"/>
  <c r="E85" i="29" s="1"/>
  <c r="P84" i="29"/>
  <c r="M84" i="29" s="1"/>
  <c r="O84" i="29" s="1"/>
  <c r="K84" i="29"/>
  <c r="H84" i="29" s="1"/>
  <c r="J84" i="29" s="1"/>
  <c r="F84" i="29"/>
  <c r="C84" i="29"/>
  <c r="E84" i="29" s="1"/>
  <c r="P83" i="29"/>
  <c r="M83" i="29" s="1"/>
  <c r="O83" i="29" s="1"/>
  <c r="K83" i="29"/>
  <c r="H83" i="29" s="1"/>
  <c r="J83" i="29" s="1"/>
  <c r="F83" i="29"/>
  <c r="C83" i="29" s="1"/>
  <c r="E83" i="29" s="1"/>
  <c r="P82" i="29"/>
  <c r="M82" i="29"/>
  <c r="O82" i="29" s="1"/>
  <c r="K82" i="29"/>
  <c r="H82" i="29" s="1"/>
  <c r="J82" i="29" s="1"/>
  <c r="F82" i="29"/>
  <c r="C82" i="29" s="1"/>
  <c r="E82" i="29" s="1"/>
  <c r="P81" i="29"/>
  <c r="M81" i="29" s="1"/>
  <c r="O81" i="29" s="1"/>
  <c r="K81" i="29"/>
  <c r="H81" i="29"/>
  <c r="J81" i="29" s="1"/>
  <c r="F81" i="29"/>
  <c r="C81" i="29" s="1"/>
  <c r="E81" i="29" s="1"/>
  <c r="P80" i="29"/>
  <c r="M80" i="29" s="1"/>
  <c r="O80" i="29" s="1"/>
  <c r="K80" i="29"/>
  <c r="H80" i="29" s="1"/>
  <c r="J80" i="29" s="1"/>
  <c r="F80" i="29"/>
  <c r="C80" i="29"/>
  <c r="E80" i="29" s="1"/>
  <c r="P79" i="29"/>
  <c r="M79" i="29" s="1"/>
  <c r="O79" i="29" s="1"/>
  <c r="K79" i="29"/>
  <c r="H79" i="29" s="1"/>
  <c r="J79" i="29" s="1"/>
  <c r="F79" i="29"/>
  <c r="C79" i="29" s="1"/>
  <c r="E79" i="29" s="1"/>
  <c r="P78" i="29"/>
  <c r="M78" i="29"/>
  <c r="O78" i="29" s="1"/>
  <c r="K78" i="29"/>
  <c r="H78" i="29" s="1"/>
  <c r="J78" i="29" s="1"/>
  <c r="F78" i="29"/>
  <c r="C78" i="29" s="1"/>
  <c r="E78" i="29" s="1"/>
  <c r="P77" i="29"/>
  <c r="M77" i="29" s="1"/>
  <c r="O77" i="29" s="1"/>
  <c r="K77" i="29"/>
  <c r="H77" i="29"/>
  <c r="J77" i="29" s="1"/>
  <c r="F77" i="29"/>
  <c r="C77" i="29" s="1"/>
  <c r="E77" i="29" s="1"/>
  <c r="P76" i="29"/>
  <c r="M76" i="29" s="1"/>
  <c r="O76" i="29" s="1"/>
  <c r="K76" i="29"/>
  <c r="H76" i="29" s="1"/>
  <c r="J76" i="29" s="1"/>
  <c r="F76" i="29"/>
  <c r="C76" i="29"/>
  <c r="E76" i="29" s="1"/>
  <c r="P75" i="29"/>
  <c r="M75" i="29" s="1"/>
  <c r="O75" i="29" s="1"/>
  <c r="K75" i="29"/>
  <c r="H75" i="29" s="1"/>
  <c r="J75" i="29" s="1"/>
  <c r="F75" i="29"/>
  <c r="C75" i="29" s="1"/>
  <c r="E75" i="29" s="1"/>
  <c r="P74" i="29"/>
  <c r="M74" i="29"/>
  <c r="O74" i="29" s="1"/>
  <c r="K74" i="29"/>
  <c r="H74" i="29" s="1"/>
  <c r="J74" i="29" s="1"/>
  <c r="F74" i="29"/>
  <c r="C74" i="29" s="1"/>
  <c r="E74" i="29" s="1"/>
  <c r="P73" i="29"/>
  <c r="M73" i="29" s="1"/>
  <c r="O73" i="29" s="1"/>
  <c r="K73" i="29"/>
  <c r="H73" i="29"/>
  <c r="J73" i="29" s="1"/>
  <c r="F73" i="29"/>
  <c r="C73" i="29" s="1"/>
  <c r="E73" i="29" s="1"/>
  <c r="P72" i="29"/>
  <c r="M72" i="29" s="1"/>
  <c r="O72" i="29" s="1"/>
  <c r="K72" i="29"/>
  <c r="H72" i="29" s="1"/>
  <c r="J72" i="29" s="1"/>
  <c r="F72" i="29"/>
  <c r="C72" i="29"/>
  <c r="E72" i="29" s="1"/>
  <c r="P71" i="29"/>
  <c r="M71" i="29" s="1"/>
  <c r="O71" i="29" s="1"/>
  <c r="K71" i="29"/>
  <c r="H71" i="29" s="1"/>
  <c r="J71" i="29" s="1"/>
  <c r="F71" i="29"/>
  <c r="C71" i="29" s="1"/>
  <c r="E71" i="29" s="1"/>
  <c r="P70" i="29"/>
  <c r="M70" i="29"/>
  <c r="O70" i="29" s="1"/>
  <c r="K70" i="29"/>
  <c r="H70" i="29" s="1"/>
  <c r="J70" i="29" s="1"/>
  <c r="F70" i="29"/>
  <c r="C70" i="29" s="1"/>
  <c r="E70" i="29" s="1"/>
  <c r="P69" i="29"/>
  <c r="M69" i="29" s="1"/>
  <c r="O69" i="29" s="1"/>
  <c r="K69" i="29"/>
  <c r="H69" i="29"/>
  <c r="J69" i="29" s="1"/>
  <c r="F69" i="29"/>
  <c r="C69" i="29" s="1"/>
  <c r="E69" i="29" s="1"/>
  <c r="P68" i="29"/>
  <c r="M68" i="29" s="1"/>
  <c r="O68" i="29" s="1"/>
  <c r="K68" i="29"/>
  <c r="H68" i="29" s="1"/>
  <c r="J68" i="29" s="1"/>
  <c r="F68" i="29"/>
  <c r="C68" i="29"/>
  <c r="E68" i="29" s="1"/>
  <c r="P67" i="29"/>
  <c r="M67" i="29" s="1"/>
  <c r="O67" i="29" s="1"/>
  <c r="K67" i="29"/>
  <c r="H67" i="29" s="1"/>
  <c r="J67" i="29" s="1"/>
  <c r="F67" i="29"/>
  <c r="C67" i="29" s="1"/>
  <c r="E67" i="29" s="1"/>
  <c r="P66" i="29"/>
  <c r="M66" i="29"/>
  <c r="O66" i="29" s="1"/>
  <c r="K66" i="29"/>
  <c r="H66" i="29" s="1"/>
  <c r="J66" i="29" s="1"/>
  <c r="F66" i="29"/>
  <c r="C66" i="29" s="1"/>
  <c r="E66" i="29" s="1"/>
  <c r="P65" i="29"/>
  <c r="M65" i="29" s="1"/>
  <c r="O65" i="29" s="1"/>
  <c r="K65" i="29"/>
  <c r="H65" i="29"/>
  <c r="J65" i="29" s="1"/>
  <c r="F65" i="29"/>
  <c r="C65" i="29" s="1"/>
  <c r="E65" i="29" s="1"/>
  <c r="P64" i="29"/>
  <c r="M64" i="29" s="1"/>
  <c r="O64" i="29" s="1"/>
  <c r="K64" i="29"/>
  <c r="H64" i="29" s="1"/>
  <c r="J64" i="29" s="1"/>
  <c r="F64" i="29"/>
  <c r="C64" i="29"/>
  <c r="E64" i="29" s="1"/>
  <c r="P63" i="29"/>
  <c r="M63" i="29" s="1"/>
  <c r="O63" i="29" s="1"/>
  <c r="K63" i="29"/>
  <c r="H63" i="29" s="1"/>
  <c r="J63" i="29" s="1"/>
  <c r="F63" i="29"/>
  <c r="C63" i="29" s="1"/>
  <c r="E63" i="29" s="1"/>
  <c r="P62" i="29"/>
  <c r="M62" i="29"/>
  <c r="O62" i="29" s="1"/>
  <c r="K62" i="29"/>
  <c r="H62" i="29" s="1"/>
  <c r="J62" i="29" s="1"/>
  <c r="F62" i="29"/>
  <c r="C62" i="29" s="1"/>
  <c r="E62" i="29" s="1"/>
  <c r="P61" i="29"/>
  <c r="M61" i="29" s="1"/>
  <c r="O61" i="29" s="1"/>
  <c r="K61" i="29"/>
  <c r="H61" i="29"/>
  <c r="J61" i="29" s="1"/>
  <c r="F61" i="29"/>
  <c r="C61" i="29" s="1"/>
  <c r="E61" i="29" s="1"/>
  <c r="P60" i="29"/>
  <c r="M60" i="29" s="1"/>
  <c r="O60" i="29" s="1"/>
  <c r="K60" i="29"/>
  <c r="H60" i="29" s="1"/>
  <c r="J60" i="29" s="1"/>
  <c r="F60" i="29"/>
  <c r="C60" i="29"/>
  <c r="E60" i="29" s="1"/>
  <c r="P59" i="29"/>
  <c r="M59" i="29" s="1"/>
  <c r="O59" i="29" s="1"/>
  <c r="K59" i="29"/>
  <c r="H59" i="29" s="1"/>
  <c r="J59" i="29" s="1"/>
  <c r="F59" i="29"/>
  <c r="C59" i="29" s="1"/>
  <c r="E59" i="29" s="1"/>
  <c r="P58" i="29"/>
  <c r="M58" i="29"/>
  <c r="O58" i="29" s="1"/>
  <c r="K58" i="29"/>
  <c r="H58" i="29" s="1"/>
  <c r="J58" i="29" s="1"/>
  <c r="F58" i="29"/>
  <c r="C58" i="29" s="1"/>
  <c r="E58" i="29" s="1"/>
  <c r="P57" i="29"/>
  <c r="M57" i="29" s="1"/>
  <c r="O57" i="29" s="1"/>
  <c r="K57" i="29"/>
  <c r="H57" i="29"/>
  <c r="J57" i="29" s="1"/>
  <c r="F57" i="29"/>
  <c r="C57" i="29" s="1"/>
  <c r="E57" i="29" s="1"/>
  <c r="P56" i="29"/>
  <c r="M56" i="29" s="1"/>
  <c r="O56" i="29" s="1"/>
  <c r="K56" i="29"/>
  <c r="H56" i="29" s="1"/>
  <c r="J56" i="29" s="1"/>
  <c r="F56" i="29"/>
  <c r="C56" i="29"/>
  <c r="E56" i="29" s="1"/>
  <c r="P55" i="29"/>
  <c r="M55" i="29" s="1"/>
  <c r="O55" i="29" s="1"/>
  <c r="K55" i="29"/>
  <c r="H55" i="29" s="1"/>
  <c r="J55" i="29" s="1"/>
  <c r="F55" i="29"/>
  <c r="C55" i="29" s="1"/>
  <c r="E55" i="29" s="1"/>
  <c r="P54" i="29"/>
  <c r="M54" i="29"/>
  <c r="O54" i="29" s="1"/>
  <c r="K54" i="29"/>
  <c r="H54" i="29" s="1"/>
  <c r="J54" i="29" s="1"/>
  <c r="F54" i="29"/>
  <c r="C54" i="29" s="1"/>
  <c r="E54" i="29" s="1"/>
  <c r="P53" i="29"/>
  <c r="M53" i="29" s="1"/>
  <c r="O53" i="29" s="1"/>
  <c r="K53" i="29"/>
  <c r="H53" i="29"/>
  <c r="J53" i="29" s="1"/>
  <c r="F53" i="29"/>
  <c r="C53" i="29" s="1"/>
  <c r="E53" i="29" s="1"/>
  <c r="P52" i="29"/>
  <c r="M52" i="29" s="1"/>
  <c r="O52" i="29" s="1"/>
  <c r="K52" i="29"/>
  <c r="H52" i="29" s="1"/>
  <c r="J52" i="29" s="1"/>
  <c r="F52" i="29"/>
  <c r="C52" i="29"/>
  <c r="E52" i="29" s="1"/>
  <c r="P51" i="29"/>
  <c r="M51" i="29" s="1"/>
  <c r="O51" i="29" s="1"/>
  <c r="K51" i="29"/>
  <c r="H51" i="29" s="1"/>
  <c r="J51" i="29" s="1"/>
  <c r="F51" i="29"/>
  <c r="C51" i="29" s="1"/>
  <c r="E51" i="29" s="1"/>
  <c r="P50" i="29"/>
  <c r="M50" i="29"/>
  <c r="O50" i="29" s="1"/>
  <c r="K50" i="29"/>
  <c r="H50" i="29" s="1"/>
  <c r="J50" i="29" s="1"/>
  <c r="F50" i="29"/>
  <c r="C50" i="29" s="1"/>
  <c r="E50" i="29" s="1"/>
  <c r="P49" i="29"/>
  <c r="M49" i="29" s="1"/>
  <c r="O49" i="29" s="1"/>
  <c r="K49" i="29"/>
  <c r="H49" i="29"/>
  <c r="J49" i="29" s="1"/>
  <c r="F49" i="29"/>
  <c r="C49" i="29" s="1"/>
  <c r="E49" i="29" s="1"/>
  <c r="P48" i="29"/>
  <c r="M48" i="29" s="1"/>
  <c r="O48" i="29" s="1"/>
  <c r="K48" i="29"/>
  <c r="H48" i="29" s="1"/>
  <c r="J48" i="29" s="1"/>
  <c r="F48" i="29"/>
  <c r="C48" i="29"/>
  <c r="E48" i="29" s="1"/>
  <c r="P47" i="29"/>
  <c r="M47" i="29" s="1"/>
  <c r="O47" i="29" s="1"/>
  <c r="K47" i="29"/>
  <c r="H47" i="29" s="1"/>
  <c r="J47" i="29" s="1"/>
  <c r="F47" i="29"/>
  <c r="C47" i="29" s="1"/>
  <c r="E47" i="29" s="1"/>
  <c r="P46" i="29"/>
  <c r="M46" i="29"/>
  <c r="O46" i="29" s="1"/>
  <c r="K46" i="29"/>
  <c r="H46" i="29" s="1"/>
  <c r="J46" i="29" s="1"/>
  <c r="F46" i="29"/>
  <c r="C46" i="29" s="1"/>
  <c r="E46" i="29" s="1"/>
  <c r="P45" i="29"/>
  <c r="M45" i="29" s="1"/>
  <c r="O45" i="29" s="1"/>
  <c r="K45" i="29"/>
  <c r="H45" i="29"/>
  <c r="J45" i="29" s="1"/>
  <c r="F45" i="29"/>
  <c r="C45" i="29" s="1"/>
  <c r="E45" i="29" s="1"/>
  <c r="P44" i="29"/>
  <c r="M44" i="29" s="1"/>
  <c r="O44" i="29" s="1"/>
  <c r="K44" i="29"/>
  <c r="H44" i="29" s="1"/>
  <c r="J44" i="29" s="1"/>
  <c r="F44" i="29"/>
  <c r="C44" i="29"/>
  <c r="E44" i="29" s="1"/>
  <c r="P43" i="29"/>
  <c r="M43" i="29" s="1"/>
  <c r="O43" i="29" s="1"/>
  <c r="K43" i="29"/>
  <c r="H43" i="29" s="1"/>
  <c r="J43" i="29" s="1"/>
  <c r="F43" i="29"/>
  <c r="C43" i="29" s="1"/>
  <c r="E43" i="29" s="1"/>
  <c r="P42" i="29"/>
  <c r="M42" i="29"/>
  <c r="O42" i="29" s="1"/>
  <c r="K42" i="29"/>
  <c r="H42" i="29" s="1"/>
  <c r="J42" i="29" s="1"/>
  <c r="F42" i="29"/>
  <c r="C42" i="29" s="1"/>
  <c r="E42" i="29" s="1"/>
  <c r="P41" i="29"/>
  <c r="M41" i="29" s="1"/>
  <c r="O41" i="29" s="1"/>
  <c r="K41" i="29"/>
  <c r="H41" i="29"/>
  <c r="J41" i="29" s="1"/>
  <c r="F41" i="29"/>
  <c r="C41" i="29" s="1"/>
  <c r="E41" i="29" s="1"/>
  <c r="P40" i="29"/>
  <c r="M40" i="29" s="1"/>
  <c r="O40" i="29" s="1"/>
  <c r="K40" i="29"/>
  <c r="H40" i="29" s="1"/>
  <c r="J40" i="29" s="1"/>
  <c r="F40" i="29"/>
  <c r="C40" i="29"/>
  <c r="E40" i="29" s="1"/>
  <c r="P39" i="29"/>
  <c r="M39" i="29" s="1"/>
  <c r="O39" i="29" s="1"/>
  <c r="K39" i="29"/>
  <c r="H39" i="29" s="1"/>
  <c r="J39" i="29" s="1"/>
  <c r="F39" i="29"/>
  <c r="C39" i="29" s="1"/>
  <c r="E39" i="29" s="1"/>
  <c r="P38" i="29"/>
  <c r="M38" i="29"/>
  <c r="O38" i="29" s="1"/>
  <c r="K38" i="29"/>
  <c r="H38" i="29" s="1"/>
  <c r="J38" i="29" s="1"/>
  <c r="F38" i="29"/>
  <c r="C38" i="29" s="1"/>
  <c r="E38" i="29" s="1"/>
  <c r="P37" i="29"/>
  <c r="M37" i="29" s="1"/>
  <c r="O37" i="29" s="1"/>
  <c r="K37" i="29"/>
  <c r="H37" i="29"/>
  <c r="J37" i="29" s="1"/>
  <c r="F37" i="29"/>
  <c r="C37" i="29" s="1"/>
  <c r="E37" i="29" s="1"/>
  <c r="P36" i="29"/>
  <c r="M36" i="29" s="1"/>
  <c r="O36" i="29" s="1"/>
  <c r="K36" i="29"/>
  <c r="H36" i="29" s="1"/>
  <c r="J36" i="29" s="1"/>
  <c r="F36" i="29"/>
  <c r="C36" i="29"/>
  <c r="E36" i="29" s="1"/>
  <c r="P35" i="29"/>
  <c r="M35" i="29" s="1"/>
  <c r="O35" i="29" s="1"/>
  <c r="K35" i="29"/>
  <c r="H35" i="29" s="1"/>
  <c r="J35" i="29" s="1"/>
  <c r="F35" i="29"/>
  <c r="C35" i="29" s="1"/>
  <c r="E35" i="29" s="1"/>
  <c r="P34" i="29"/>
  <c r="M34" i="29"/>
  <c r="O34" i="29" s="1"/>
  <c r="K34" i="29"/>
  <c r="H34" i="29" s="1"/>
  <c r="J34" i="29" s="1"/>
  <c r="F34" i="29"/>
  <c r="C34" i="29" s="1"/>
  <c r="E34" i="29" s="1"/>
  <c r="P33" i="29"/>
  <c r="M33" i="29" s="1"/>
  <c r="O33" i="29" s="1"/>
  <c r="K33" i="29"/>
  <c r="H33" i="29"/>
  <c r="J33" i="29" s="1"/>
  <c r="F33" i="29"/>
  <c r="C33" i="29" s="1"/>
  <c r="E33" i="29" s="1"/>
  <c r="P32" i="29"/>
  <c r="M32" i="29" s="1"/>
  <c r="O32" i="29" s="1"/>
  <c r="K32" i="29"/>
  <c r="H32" i="29" s="1"/>
  <c r="J32" i="29" s="1"/>
  <c r="F32" i="29"/>
  <c r="C32" i="29"/>
  <c r="E32" i="29" s="1"/>
  <c r="P31" i="29"/>
  <c r="M31" i="29" s="1"/>
  <c r="O31" i="29" s="1"/>
  <c r="K31" i="29"/>
  <c r="H31" i="29" s="1"/>
  <c r="J31" i="29" s="1"/>
  <c r="F31" i="29"/>
  <c r="C31" i="29" s="1"/>
  <c r="E31" i="29" s="1"/>
  <c r="P30" i="29"/>
  <c r="M30" i="29"/>
  <c r="O30" i="29" s="1"/>
  <c r="K30" i="29"/>
  <c r="H30" i="29" s="1"/>
  <c r="J30" i="29" s="1"/>
  <c r="F30" i="29"/>
  <c r="C30" i="29" s="1"/>
  <c r="E30" i="29" s="1"/>
  <c r="P29" i="29"/>
  <c r="M29" i="29" s="1"/>
  <c r="O29" i="29" s="1"/>
  <c r="K29" i="29"/>
  <c r="H29" i="29"/>
  <c r="J29" i="29" s="1"/>
  <c r="F29" i="29"/>
  <c r="C29" i="29" s="1"/>
  <c r="E29" i="29" s="1"/>
  <c r="B29" i="29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B111" i="29" s="1"/>
  <c r="B112" i="29" s="1"/>
  <c r="B113" i="29" s="1"/>
  <c r="B114" i="29" s="1"/>
  <c r="B115" i="29" s="1"/>
  <c r="B116" i="29" s="1"/>
  <c r="B117" i="29" s="1"/>
  <c r="B118" i="29" s="1"/>
  <c r="B119" i="29" s="1"/>
  <c r="B120" i="29" s="1"/>
  <c r="B121" i="29" s="1"/>
  <c r="B122" i="29" s="1"/>
  <c r="B123" i="29" s="1"/>
  <c r="B124" i="29" s="1"/>
  <c r="B125" i="29" s="1"/>
  <c r="B126" i="29" s="1"/>
  <c r="B127" i="29" s="1"/>
  <c r="B128" i="29" s="1"/>
  <c r="B129" i="29" s="1"/>
  <c r="B130" i="29" s="1"/>
  <c r="B131" i="29" s="1"/>
  <c r="B132" i="29" s="1"/>
  <c r="B133" i="29" s="1"/>
  <c r="B134" i="29" s="1"/>
  <c r="B135" i="29" s="1"/>
  <c r="B136" i="29" s="1"/>
  <c r="B137" i="29" s="1"/>
  <c r="B138" i="29" s="1"/>
  <c r="B139" i="29" s="1"/>
  <c r="B140" i="29" s="1"/>
  <c r="B141" i="29" s="1"/>
  <c r="B142" i="29" s="1"/>
  <c r="B143" i="29" s="1"/>
  <c r="B144" i="29" s="1"/>
  <c r="B145" i="29" s="1"/>
  <c r="B146" i="29" s="1"/>
  <c r="B147" i="29" s="1"/>
  <c r="B148" i="29" s="1"/>
  <c r="B149" i="29" s="1"/>
  <c r="B150" i="29" s="1"/>
  <c r="B151" i="29" s="1"/>
  <c r="B152" i="29" s="1"/>
  <c r="B153" i="29" s="1"/>
  <c r="B154" i="29" s="1"/>
  <c r="B155" i="29" s="1"/>
  <c r="B156" i="29" s="1"/>
  <c r="B157" i="29" s="1"/>
  <c r="B158" i="29" s="1"/>
  <c r="B159" i="29" s="1"/>
  <c r="B160" i="29" s="1"/>
  <c r="B161" i="29" s="1"/>
  <c r="B162" i="29" s="1"/>
  <c r="B163" i="29" s="1"/>
  <c r="B164" i="29" s="1"/>
  <c r="B165" i="29" s="1"/>
  <c r="B166" i="29" s="1"/>
  <c r="B167" i="29" s="1"/>
  <c r="B168" i="29" s="1"/>
  <c r="B169" i="29" s="1"/>
  <c r="B170" i="29" s="1"/>
  <c r="B171" i="29" s="1"/>
  <c r="B172" i="29" s="1"/>
  <c r="B173" i="29" s="1"/>
  <c r="B174" i="29" s="1"/>
  <c r="B175" i="29" s="1"/>
  <c r="B176" i="29" s="1"/>
  <c r="B177" i="29" s="1"/>
  <c r="B178" i="29" s="1"/>
  <c r="B179" i="29" s="1"/>
  <c r="B180" i="29" s="1"/>
  <c r="B181" i="29" s="1"/>
  <c r="B182" i="29" s="1"/>
  <c r="P28" i="29"/>
  <c r="M28" i="29" s="1"/>
  <c r="O28" i="29" s="1"/>
  <c r="K28" i="29"/>
  <c r="H28" i="29" s="1"/>
  <c r="J28" i="29" s="1"/>
  <c r="F28" i="29"/>
  <c r="C28" i="29"/>
  <c r="E28" i="29" s="1"/>
  <c r="P27" i="29"/>
  <c r="M27" i="29" s="1"/>
  <c r="O27" i="29" s="1"/>
  <c r="K27" i="29"/>
  <c r="H27" i="29" s="1"/>
  <c r="J27" i="29" s="1"/>
  <c r="F27" i="29"/>
  <c r="C27" i="29" s="1"/>
  <c r="E27" i="29" s="1"/>
  <c r="P26" i="29"/>
  <c r="M26" i="29"/>
  <c r="O26" i="29" s="1"/>
  <c r="K26" i="29"/>
  <c r="H26" i="29" s="1"/>
  <c r="J26" i="29" s="1"/>
  <c r="G26" i="29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G70" i="29" s="1"/>
  <c r="G71" i="29" s="1"/>
  <c r="G72" i="29" s="1"/>
  <c r="G73" i="29" s="1"/>
  <c r="G74" i="29" s="1"/>
  <c r="G75" i="29" s="1"/>
  <c r="G76" i="29" s="1"/>
  <c r="G77" i="29" s="1"/>
  <c r="G78" i="29" s="1"/>
  <c r="G79" i="29" s="1"/>
  <c r="G80" i="29" s="1"/>
  <c r="G81" i="29" s="1"/>
  <c r="G82" i="29" s="1"/>
  <c r="G83" i="29" s="1"/>
  <c r="G84" i="29" s="1"/>
  <c r="G85" i="29" s="1"/>
  <c r="G86" i="29" s="1"/>
  <c r="G87" i="29" s="1"/>
  <c r="G88" i="29" s="1"/>
  <c r="G89" i="29" s="1"/>
  <c r="G90" i="29" s="1"/>
  <c r="G91" i="29" s="1"/>
  <c r="G92" i="29" s="1"/>
  <c r="G93" i="29" s="1"/>
  <c r="G94" i="29" s="1"/>
  <c r="G95" i="29" s="1"/>
  <c r="G96" i="29" s="1"/>
  <c r="G97" i="29" s="1"/>
  <c r="G98" i="29" s="1"/>
  <c r="G99" i="29" s="1"/>
  <c r="G100" i="29" s="1"/>
  <c r="G101" i="29" s="1"/>
  <c r="G102" i="29" s="1"/>
  <c r="G103" i="29" s="1"/>
  <c r="G104" i="29" s="1"/>
  <c r="G105" i="29" s="1"/>
  <c r="G106" i="29" s="1"/>
  <c r="G107" i="29" s="1"/>
  <c r="G108" i="29" s="1"/>
  <c r="G109" i="29" s="1"/>
  <c r="G110" i="29" s="1"/>
  <c r="G111" i="29" s="1"/>
  <c r="G112" i="29" s="1"/>
  <c r="G113" i="29" s="1"/>
  <c r="G114" i="29" s="1"/>
  <c r="G115" i="29" s="1"/>
  <c r="G116" i="29" s="1"/>
  <c r="G117" i="29" s="1"/>
  <c r="G118" i="29" s="1"/>
  <c r="G119" i="29" s="1"/>
  <c r="G120" i="29" s="1"/>
  <c r="G121" i="29" s="1"/>
  <c r="F26" i="29"/>
  <c r="C26" i="29" s="1"/>
  <c r="E26" i="29" s="1"/>
  <c r="P25" i="29"/>
  <c r="M25" i="29" s="1"/>
  <c r="O25" i="29" s="1"/>
  <c r="K25" i="29"/>
  <c r="H25" i="29"/>
  <c r="J25" i="29" s="1"/>
  <c r="F25" i="29"/>
  <c r="C25" i="29" s="1"/>
  <c r="E25" i="29" s="1"/>
  <c r="B25" i="29"/>
  <c r="B26" i="29" s="1"/>
  <c r="B27" i="29" s="1"/>
  <c r="B28" i="29" s="1"/>
  <c r="P24" i="29"/>
  <c r="M24" i="29" s="1"/>
  <c r="O24" i="29" s="1"/>
  <c r="K24" i="29"/>
  <c r="H24" i="29" s="1"/>
  <c r="J24" i="29" s="1"/>
  <c r="F24" i="29"/>
  <c r="C24" i="29"/>
  <c r="E24" i="29" s="1"/>
  <c r="P23" i="29"/>
  <c r="M23" i="29" s="1"/>
  <c r="O23" i="29" s="1"/>
  <c r="L23" i="29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L84" i="29" s="1"/>
  <c r="L85" i="29" s="1"/>
  <c r="L86" i="29" s="1"/>
  <c r="L87" i="29" s="1"/>
  <c r="L88" i="29" s="1"/>
  <c r="L89" i="29" s="1"/>
  <c r="L90" i="29" s="1"/>
  <c r="L91" i="29" s="1"/>
  <c r="L92" i="29" s="1"/>
  <c r="L93" i="29" s="1"/>
  <c r="L94" i="29" s="1"/>
  <c r="L95" i="29" s="1"/>
  <c r="L96" i="29" s="1"/>
  <c r="L97" i="29" s="1"/>
  <c r="L98" i="29" s="1"/>
  <c r="L99" i="29" s="1"/>
  <c r="L100" i="29" s="1"/>
  <c r="L101" i="29" s="1"/>
  <c r="L102" i="29" s="1"/>
  <c r="L103" i="29" s="1"/>
  <c r="L104" i="29" s="1"/>
  <c r="L105" i="29" s="1"/>
  <c r="L106" i="29" s="1"/>
  <c r="L107" i="29" s="1"/>
  <c r="L108" i="29" s="1"/>
  <c r="L109" i="29" s="1"/>
  <c r="L110" i="29" s="1"/>
  <c r="L111" i="29" s="1"/>
  <c r="L112" i="29" s="1"/>
  <c r="L113" i="29" s="1"/>
  <c r="L114" i="29" s="1"/>
  <c r="L115" i="29" s="1"/>
  <c r="L116" i="29" s="1"/>
  <c r="L117" i="29" s="1"/>
  <c r="L118" i="29" s="1"/>
  <c r="L119" i="29" s="1"/>
  <c r="L120" i="29" s="1"/>
  <c r="L121" i="29" s="1"/>
  <c r="L122" i="29" s="1"/>
  <c r="L123" i="29" s="1"/>
  <c r="L124" i="29" s="1"/>
  <c r="L125" i="29" s="1"/>
  <c r="L126" i="29" s="1"/>
  <c r="L127" i="29" s="1"/>
  <c r="L128" i="29" s="1"/>
  <c r="L129" i="29" s="1"/>
  <c r="L130" i="29" s="1"/>
  <c r="L131" i="29" s="1"/>
  <c r="L132" i="29" s="1"/>
  <c r="L133" i="29" s="1"/>
  <c r="L134" i="29" s="1"/>
  <c r="L135" i="29" s="1"/>
  <c r="L136" i="29" s="1"/>
  <c r="L137" i="29" s="1"/>
  <c r="L138" i="29" s="1"/>
  <c r="L139" i="29" s="1"/>
  <c r="L140" i="29" s="1"/>
  <c r="L141" i="29" s="1"/>
  <c r="L142" i="29" s="1"/>
  <c r="L143" i="29" s="1"/>
  <c r="L144" i="29" s="1"/>
  <c r="L145" i="29" s="1"/>
  <c r="L146" i="29" s="1"/>
  <c r="L147" i="29" s="1"/>
  <c r="L148" i="29" s="1"/>
  <c r="L149" i="29" s="1"/>
  <c r="L150" i="29" s="1"/>
  <c r="L151" i="29" s="1"/>
  <c r="L152" i="29" s="1"/>
  <c r="L153" i="29" s="1"/>
  <c r="L154" i="29" s="1"/>
  <c r="L155" i="29" s="1"/>
  <c r="L156" i="29" s="1"/>
  <c r="L157" i="29" s="1"/>
  <c r="L158" i="29" s="1"/>
  <c r="L159" i="29" s="1"/>
  <c r="L160" i="29" s="1"/>
  <c r="L161" i="29" s="1"/>
  <c r="L162" i="29" s="1"/>
  <c r="L163" i="29" s="1"/>
  <c r="L164" i="29" s="1"/>
  <c r="L165" i="29" s="1"/>
  <c r="L166" i="29" s="1"/>
  <c r="L167" i="29" s="1"/>
  <c r="L168" i="29" s="1"/>
  <c r="L169" i="29" s="1"/>
  <c r="L170" i="29" s="1"/>
  <c r="L171" i="29" s="1"/>
  <c r="L172" i="29" s="1"/>
  <c r="L173" i="29" s="1"/>
  <c r="L174" i="29" s="1"/>
  <c r="L175" i="29" s="1"/>
  <c r="L176" i="29" s="1"/>
  <c r="L177" i="29" s="1"/>
  <c r="L178" i="29" s="1"/>
  <c r="L179" i="29" s="1"/>
  <c r="L180" i="29" s="1"/>
  <c r="L181" i="29" s="1"/>
  <c r="L182" i="29" s="1"/>
  <c r="K23" i="29"/>
  <c r="H23" i="29" s="1"/>
  <c r="J23" i="29" s="1"/>
  <c r="F23" i="29"/>
  <c r="C23" i="29" s="1"/>
  <c r="E23" i="29" s="1"/>
  <c r="B23" i="29"/>
  <c r="B24" i="29" s="1"/>
  <c r="P22" i="29"/>
  <c r="M22" i="29"/>
  <c r="O22" i="29" s="1"/>
  <c r="L22" i="29"/>
  <c r="K22" i="29"/>
  <c r="H22" i="29" s="1"/>
  <c r="J22" i="29" s="1"/>
  <c r="G22" i="29"/>
  <c r="G23" i="29" s="1"/>
  <c r="G24" i="29" s="1"/>
  <c r="G25" i="29" s="1"/>
  <c r="E22" i="29"/>
  <c r="B22" i="29"/>
  <c r="O21" i="29"/>
  <c r="J21" i="29"/>
  <c r="E21" i="29"/>
  <c r="C20" i="29"/>
  <c r="D20" i="29" s="1"/>
  <c r="E20" i="29" s="1"/>
  <c r="F20" i="29" s="1"/>
  <c r="G20" i="29" s="1"/>
  <c r="H20" i="29" s="1"/>
  <c r="I20" i="29" s="1"/>
  <c r="B20" i="29"/>
  <c r="F9" i="29"/>
  <c r="A3" i="29"/>
  <c r="B251" i="28"/>
  <c r="A251" i="28"/>
  <c r="Q250" i="28"/>
  <c r="K250" i="28"/>
  <c r="F250" i="28"/>
  <c r="A250" i="28"/>
  <c r="Q249" i="28"/>
  <c r="P249" i="28"/>
  <c r="K249" i="28"/>
  <c r="J249" i="28"/>
  <c r="F249" i="28"/>
  <c r="A249" i="28"/>
  <c r="Q248" i="28"/>
  <c r="K248" i="28"/>
  <c r="F248" i="28"/>
  <c r="A248" i="28"/>
  <c r="Q247" i="28"/>
  <c r="P247" i="28"/>
  <c r="K247" i="28"/>
  <c r="J247" i="28"/>
  <c r="F247" i="28"/>
  <c r="A247" i="28"/>
  <c r="Q246" i="28"/>
  <c r="K246" i="28"/>
  <c r="F246" i="28"/>
  <c r="A246" i="28"/>
  <c r="Q245" i="28"/>
  <c r="P245" i="28"/>
  <c r="K245" i="28"/>
  <c r="J245" i="28"/>
  <c r="F245" i="28"/>
  <c r="A245" i="28"/>
  <c r="Q244" i="28"/>
  <c r="K244" i="28"/>
  <c r="F244" i="28"/>
  <c r="A244" i="28"/>
  <c r="Q243" i="28"/>
  <c r="P243" i="28"/>
  <c r="K243" i="28"/>
  <c r="J243" i="28"/>
  <c r="F243" i="28"/>
  <c r="A243" i="28"/>
  <c r="Q242" i="28"/>
  <c r="K242" i="28"/>
  <c r="F242" i="28"/>
  <c r="A242" i="28"/>
  <c r="Q241" i="28"/>
  <c r="P241" i="28"/>
  <c r="K241" i="28"/>
  <c r="J241" i="28"/>
  <c r="F241" i="28"/>
  <c r="A241" i="28"/>
  <c r="Q240" i="28"/>
  <c r="K240" i="28"/>
  <c r="F240" i="28"/>
  <c r="A240" i="28"/>
  <c r="Q239" i="28"/>
  <c r="P239" i="28"/>
  <c r="K239" i="28"/>
  <c r="J239" i="28"/>
  <c r="F239" i="28"/>
  <c r="A239" i="28"/>
  <c r="Q238" i="28"/>
  <c r="K238" i="28"/>
  <c r="F238" i="28"/>
  <c r="A238" i="28"/>
  <c r="Q237" i="28"/>
  <c r="P237" i="28"/>
  <c r="K237" i="28"/>
  <c r="J237" i="28"/>
  <c r="F237" i="28"/>
  <c r="A237" i="28"/>
  <c r="Q236" i="28"/>
  <c r="K236" i="28"/>
  <c r="F236" i="28"/>
  <c r="A236" i="28"/>
  <c r="Q235" i="28"/>
  <c r="P235" i="28"/>
  <c r="K235" i="28"/>
  <c r="J235" i="28"/>
  <c r="F235" i="28"/>
  <c r="E235" i="28"/>
  <c r="A235" i="28"/>
  <c r="Q234" i="28"/>
  <c r="K234" i="28"/>
  <c r="F234" i="28"/>
  <c r="A234" i="28"/>
  <c r="Q233" i="28"/>
  <c r="K233" i="28"/>
  <c r="F233" i="28"/>
  <c r="A233" i="28"/>
  <c r="Q232" i="28"/>
  <c r="K232" i="28"/>
  <c r="F232" i="28"/>
  <c r="A232" i="28"/>
  <c r="Q231" i="28"/>
  <c r="K231" i="28"/>
  <c r="F231" i="28"/>
  <c r="A231" i="28"/>
  <c r="Q230" i="28"/>
  <c r="K230" i="28"/>
  <c r="F230" i="28"/>
  <c r="A230" i="28"/>
  <c r="Q229" i="28"/>
  <c r="K229" i="28"/>
  <c r="F229" i="28"/>
  <c r="A229" i="28"/>
  <c r="Q228" i="28"/>
  <c r="K228" i="28"/>
  <c r="F228" i="28"/>
  <c r="A228" i="28"/>
  <c r="Q227" i="28"/>
  <c r="K227" i="28"/>
  <c r="F227" i="28"/>
  <c r="A227" i="28"/>
  <c r="Q226" i="28"/>
  <c r="K226" i="28"/>
  <c r="F226" i="28"/>
  <c r="A226" i="28"/>
  <c r="Q225" i="28"/>
  <c r="K225" i="28"/>
  <c r="F225" i="28"/>
  <c r="A225" i="28"/>
  <c r="Q224" i="28"/>
  <c r="K224" i="28"/>
  <c r="F224" i="28"/>
  <c r="A224" i="28"/>
  <c r="Q223" i="28"/>
  <c r="K223" i="28"/>
  <c r="F223" i="28"/>
  <c r="A223" i="28"/>
  <c r="Q222" i="28"/>
  <c r="K222" i="28"/>
  <c r="F222" i="28"/>
  <c r="A222" i="28"/>
  <c r="Q221" i="28"/>
  <c r="K221" i="28"/>
  <c r="F221" i="28"/>
  <c r="A221" i="28"/>
  <c r="Q220" i="28"/>
  <c r="K220" i="28"/>
  <c r="F220" i="28"/>
  <c r="A220" i="28"/>
  <c r="Q219" i="28"/>
  <c r="K219" i="28"/>
  <c r="F219" i="28"/>
  <c r="A219" i="28"/>
  <c r="Q218" i="28"/>
  <c r="K218" i="28"/>
  <c r="F218" i="28"/>
  <c r="A218" i="28"/>
  <c r="Q217" i="28"/>
  <c r="K217" i="28"/>
  <c r="F217" i="28"/>
  <c r="A217" i="28"/>
  <c r="Q216" i="28"/>
  <c r="K216" i="28"/>
  <c r="F216" i="28"/>
  <c r="A216" i="28"/>
  <c r="Q215" i="28"/>
  <c r="K215" i="28"/>
  <c r="F215" i="28"/>
  <c r="A215" i="28"/>
  <c r="Q214" i="28"/>
  <c r="K214" i="28"/>
  <c r="L214" i="28" s="1"/>
  <c r="F214" i="28"/>
  <c r="A214" i="28"/>
  <c r="Q213" i="28"/>
  <c r="K213" i="28"/>
  <c r="J213" i="28"/>
  <c r="F213" i="28"/>
  <c r="C213" i="28" s="1"/>
  <c r="A213" i="28"/>
  <c r="Q212" i="28"/>
  <c r="K212" i="28"/>
  <c r="J212" i="28"/>
  <c r="F212" i="28"/>
  <c r="C212" i="28"/>
  <c r="A212" i="28"/>
  <c r="Q211" i="28"/>
  <c r="K211" i="28"/>
  <c r="J211" i="28"/>
  <c r="F211" i="28"/>
  <c r="C211" i="28"/>
  <c r="A211" i="28"/>
  <c r="Q210" i="28"/>
  <c r="K210" i="28"/>
  <c r="J210" i="28"/>
  <c r="F210" i="28"/>
  <c r="C210" i="28" s="1"/>
  <c r="A210" i="28"/>
  <c r="Q209" i="28"/>
  <c r="K209" i="28"/>
  <c r="J209" i="28"/>
  <c r="F209" i="28"/>
  <c r="C209" i="28" s="1"/>
  <c r="A209" i="28"/>
  <c r="Q208" i="28"/>
  <c r="K208" i="28"/>
  <c r="J208" i="28"/>
  <c r="F208" i="28"/>
  <c r="C208" i="28"/>
  <c r="A208" i="28"/>
  <c r="Q207" i="28"/>
  <c r="K207" i="28"/>
  <c r="J207" i="28"/>
  <c r="F207" i="28"/>
  <c r="C207" i="28"/>
  <c r="A207" i="28"/>
  <c r="Q206" i="28"/>
  <c r="K206" i="28"/>
  <c r="J206" i="28"/>
  <c r="F206" i="28"/>
  <c r="C206" i="28" s="1"/>
  <c r="A206" i="28"/>
  <c r="Q205" i="28"/>
  <c r="K205" i="28"/>
  <c r="J205" i="28"/>
  <c r="F205" i="28"/>
  <c r="C205" i="28" s="1"/>
  <c r="A205" i="28"/>
  <c r="Q204" i="28"/>
  <c r="N204" i="28" s="1"/>
  <c r="K204" i="28"/>
  <c r="H204" i="28" s="1"/>
  <c r="J204" i="28"/>
  <c r="F204" i="28"/>
  <c r="C204" i="28" s="1"/>
  <c r="A204" i="28"/>
  <c r="Q203" i="28"/>
  <c r="N203" i="28" s="1"/>
  <c r="K203" i="28"/>
  <c r="H203" i="28"/>
  <c r="J203" i="28" s="1"/>
  <c r="F203" i="28"/>
  <c r="C203" i="28" s="1"/>
  <c r="A203" i="28"/>
  <c r="Q202" i="28"/>
  <c r="N202" i="28"/>
  <c r="K202" i="28"/>
  <c r="J202" i="28"/>
  <c r="H202" i="28"/>
  <c r="F202" i="28"/>
  <c r="C202" i="28"/>
  <c r="A202" i="28"/>
  <c r="Q201" i="28"/>
  <c r="N201" i="28"/>
  <c r="K201" i="28"/>
  <c r="H201" i="28"/>
  <c r="J201" i="28" s="1"/>
  <c r="F201" i="28"/>
  <c r="C201" i="28" s="1"/>
  <c r="A201" i="28"/>
  <c r="Q200" i="28"/>
  <c r="N200" i="28" s="1"/>
  <c r="K200" i="28"/>
  <c r="H200" i="28" s="1"/>
  <c r="J200" i="28"/>
  <c r="F200" i="28"/>
  <c r="C200" i="28"/>
  <c r="A200" i="28"/>
  <c r="Q199" i="28"/>
  <c r="N199" i="28" s="1"/>
  <c r="K199" i="28"/>
  <c r="J199" i="28"/>
  <c r="H199" i="28"/>
  <c r="F199" i="28"/>
  <c r="C199" i="28"/>
  <c r="A199" i="28"/>
  <c r="Q198" i="28"/>
  <c r="N198" i="28"/>
  <c r="K198" i="28"/>
  <c r="H198" i="28"/>
  <c r="J198" i="28" s="1"/>
  <c r="F198" i="28"/>
  <c r="C198" i="28" s="1"/>
  <c r="A198" i="28"/>
  <c r="Q197" i="28"/>
  <c r="N197" i="28"/>
  <c r="K197" i="28"/>
  <c r="H197" i="28" s="1"/>
  <c r="J197" i="28" s="1"/>
  <c r="F197" i="28"/>
  <c r="C197" i="28"/>
  <c r="A197" i="28"/>
  <c r="Q196" i="28"/>
  <c r="N196" i="28" s="1"/>
  <c r="K196" i="28"/>
  <c r="H196" i="28" s="1"/>
  <c r="J196" i="28" s="1"/>
  <c r="F196" i="28"/>
  <c r="C196" i="28"/>
  <c r="A196" i="28"/>
  <c r="Q195" i="28"/>
  <c r="N195" i="28" s="1"/>
  <c r="K195" i="28"/>
  <c r="H195" i="28"/>
  <c r="J195" i="28" s="1"/>
  <c r="F195" i="28"/>
  <c r="C195" i="28"/>
  <c r="A195" i="28"/>
  <c r="Q194" i="28"/>
  <c r="N194" i="28"/>
  <c r="K194" i="28"/>
  <c r="H194" i="28"/>
  <c r="J194" i="28" s="1"/>
  <c r="F194" i="28"/>
  <c r="C194" i="28"/>
  <c r="A194" i="28"/>
  <c r="Q193" i="28"/>
  <c r="N193" i="28" s="1"/>
  <c r="K193" i="28"/>
  <c r="H193" i="28"/>
  <c r="J193" i="28" s="1"/>
  <c r="F193" i="28"/>
  <c r="C193" i="28" s="1"/>
  <c r="A193" i="28"/>
  <c r="Q192" i="28"/>
  <c r="N192" i="28"/>
  <c r="K192" i="28"/>
  <c r="H192" i="28" s="1"/>
  <c r="J192" i="28" s="1"/>
  <c r="F192" i="28"/>
  <c r="C192" i="28" s="1"/>
  <c r="A192" i="28"/>
  <c r="Q191" i="28"/>
  <c r="N191" i="28"/>
  <c r="K191" i="28"/>
  <c r="J191" i="28"/>
  <c r="H191" i="28"/>
  <c r="F191" i="28"/>
  <c r="C191" i="28"/>
  <c r="A191" i="28"/>
  <c r="Q190" i="28"/>
  <c r="N190" i="28"/>
  <c r="K190" i="28"/>
  <c r="H190" i="28"/>
  <c r="J190" i="28" s="1"/>
  <c r="F190" i="28"/>
  <c r="C190" i="28" s="1"/>
  <c r="A190" i="28"/>
  <c r="Q189" i="28"/>
  <c r="N189" i="28"/>
  <c r="K189" i="28"/>
  <c r="H189" i="28" s="1"/>
  <c r="J189" i="28" s="1"/>
  <c r="F189" i="28"/>
  <c r="C189" i="28"/>
  <c r="A189" i="28"/>
  <c r="Q188" i="28"/>
  <c r="N188" i="28" s="1"/>
  <c r="K188" i="28"/>
  <c r="H188" i="28" s="1"/>
  <c r="J188" i="28" s="1"/>
  <c r="F188" i="28"/>
  <c r="C188" i="28"/>
  <c r="A188" i="28"/>
  <c r="Q187" i="28"/>
  <c r="N187" i="28" s="1"/>
  <c r="K187" i="28"/>
  <c r="H187" i="28"/>
  <c r="J187" i="28" s="1"/>
  <c r="F187" i="28"/>
  <c r="C187" i="28"/>
  <c r="A187" i="28"/>
  <c r="Q186" i="28"/>
  <c r="N186" i="28"/>
  <c r="K186" i="28"/>
  <c r="H186" i="28"/>
  <c r="J186" i="28" s="1"/>
  <c r="F186" i="28"/>
  <c r="C186" i="28"/>
  <c r="A186" i="28"/>
  <c r="Q185" i="28"/>
  <c r="N185" i="28" s="1"/>
  <c r="K185" i="28"/>
  <c r="H185" i="28"/>
  <c r="J185" i="28" s="1"/>
  <c r="F185" i="28"/>
  <c r="C185" i="28" s="1"/>
  <c r="A185" i="28"/>
  <c r="Q184" i="28"/>
  <c r="N184" i="28"/>
  <c r="K184" i="28"/>
  <c r="H184" i="28" s="1"/>
  <c r="J184" i="28" s="1"/>
  <c r="F184" i="28"/>
  <c r="C184" i="28" s="1"/>
  <c r="A184" i="28"/>
  <c r="Q183" i="28"/>
  <c r="N183" i="28"/>
  <c r="K183" i="28"/>
  <c r="J183" i="28"/>
  <c r="H183" i="28"/>
  <c r="F183" i="28"/>
  <c r="C183" i="28"/>
  <c r="A183" i="28"/>
  <c r="Q182" i="28"/>
  <c r="N182" i="28"/>
  <c r="K182" i="28"/>
  <c r="H182" i="28"/>
  <c r="J182" i="28" s="1"/>
  <c r="F182" i="28"/>
  <c r="C182" i="28" s="1"/>
  <c r="A182" i="28"/>
  <c r="Q181" i="28"/>
  <c r="N181" i="28"/>
  <c r="K181" i="28"/>
  <c r="H181" i="28" s="1"/>
  <c r="J181" i="28" s="1"/>
  <c r="F181" i="28"/>
  <c r="C181" i="28"/>
  <c r="A181" i="28"/>
  <c r="Q180" i="28"/>
  <c r="N180" i="28" s="1"/>
  <c r="K180" i="28"/>
  <c r="H180" i="28" s="1"/>
  <c r="J180" i="28" s="1"/>
  <c r="F180" i="28"/>
  <c r="C180" i="28"/>
  <c r="A180" i="28"/>
  <c r="Q179" i="28"/>
  <c r="N179" i="28" s="1"/>
  <c r="K179" i="28"/>
  <c r="H179" i="28"/>
  <c r="J179" i="28" s="1"/>
  <c r="F179" i="28"/>
  <c r="C179" i="28"/>
  <c r="A179" i="28"/>
  <c r="Q178" i="28"/>
  <c r="N178" i="28"/>
  <c r="K178" i="28"/>
  <c r="H178" i="28"/>
  <c r="J178" i="28" s="1"/>
  <c r="F178" i="28"/>
  <c r="C178" i="28"/>
  <c r="A178" i="28"/>
  <c r="Q177" i="28"/>
  <c r="N177" i="28" s="1"/>
  <c r="K177" i="28"/>
  <c r="H177" i="28"/>
  <c r="J177" i="28" s="1"/>
  <c r="F177" i="28"/>
  <c r="C177" i="28" s="1"/>
  <c r="A177" i="28"/>
  <c r="Q176" i="28"/>
  <c r="N176" i="28"/>
  <c r="K176" i="28"/>
  <c r="H176" i="28" s="1"/>
  <c r="J176" i="28" s="1"/>
  <c r="F176" i="28"/>
  <c r="C176" i="28" s="1"/>
  <c r="A176" i="28"/>
  <c r="Q175" i="28"/>
  <c r="N175" i="28"/>
  <c r="K175" i="28"/>
  <c r="J175" i="28"/>
  <c r="H175" i="28"/>
  <c r="F175" i="28"/>
  <c r="C175" i="28"/>
  <c r="A175" i="28"/>
  <c r="Q174" i="28"/>
  <c r="N174" i="28"/>
  <c r="K174" i="28"/>
  <c r="H174" i="28"/>
  <c r="J174" i="28" s="1"/>
  <c r="F174" i="28"/>
  <c r="C174" i="28" s="1"/>
  <c r="A174" i="28"/>
  <c r="Q173" i="28"/>
  <c r="N173" i="28"/>
  <c r="K173" i="28"/>
  <c r="H173" i="28" s="1"/>
  <c r="J173" i="28" s="1"/>
  <c r="F173" i="28"/>
  <c r="C173" i="28"/>
  <c r="A173" i="28"/>
  <c r="Q172" i="28"/>
  <c r="N172" i="28" s="1"/>
  <c r="K172" i="28"/>
  <c r="H172" i="28" s="1"/>
  <c r="J172" i="28" s="1"/>
  <c r="F172" i="28"/>
  <c r="C172" i="28"/>
  <c r="A172" i="28"/>
  <c r="Q171" i="28"/>
  <c r="N171" i="28" s="1"/>
  <c r="K171" i="28"/>
  <c r="H171" i="28"/>
  <c r="J171" i="28" s="1"/>
  <c r="F171" i="28"/>
  <c r="C171" i="28"/>
  <c r="A171" i="28"/>
  <c r="Q170" i="28"/>
  <c r="N170" i="28"/>
  <c r="K170" i="28"/>
  <c r="H170" i="28"/>
  <c r="J170" i="28" s="1"/>
  <c r="F170" i="28"/>
  <c r="C170" i="28"/>
  <c r="A170" i="28"/>
  <c r="Q169" i="28"/>
  <c r="N169" i="28" s="1"/>
  <c r="K169" i="28"/>
  <c r="H169" i="28"/>
  <c r="J169" i="28" s="1"/>
  <c r="F169" i="28"/>
  <c r="C169" i="28" s="1"/>
  <c r="A169" i="28"/>
  <c r="Q168" i="28"/>
  <c r="N168" i="28"/>
  <c r="K168" i="28"/>
  <c r="H168" i="28" s="1"/>
  <c r="J168" i="28" s="1"/>
  <c r="F168" i="28"/>
  <c r="C168" i="28" s="1"/>
  <c r="A168" i="28"/>
  <c r="Q167" i="28"/>
  <c r="N167" i="28"/>
  <c r="K167" i="28"/>
  <c r="J167" i="28"/>
  <c r="H167" i="28"/>
  <c r="F167" i="28"/>
  <c r="C167" i="28"/>
  <c r="A167" i="28"/>
  <c r="Q166" i="28"/>
  <c r="N166" i="28"/>
  <c r="K166" i="28"/>
  <c r="H166" i="28"/>
  <c r="J166" i="28" s="1"/>
  <c r="F166" i="28"/>
  <c r="C166" i="28" s="1"/>
  <c r="A166" i="28"/>
  <c r="Q165" i="28"/>
  <c r="N165" i="28"/>
  <c r="K165" i="28"/>
  <c r="H165" i="28" s="1"/>
  <c r="J165" i="28" s="1"/>
  <c r="F165" i="28"/>
  <c r="C165" i="28"/>
  <c r="A165" i="28"/>
  <c r="Q164" i="28"/>
  <c r="N164" i="28" s="1"/>
  <c r="K164" i="28"/>
  <c r="H164" i="28" s="1"/>
  <c r="J164" i="28" s="1"/>
  <c r="F164" i="28"/>
  <c r="C164" i="28"/>
  <c r="A164" i="28"/>
  <c r="Q163" i="28"/>
  <c r="N163" i="28" s="1"/>
  <c r="K163" i="28"/>
  <c r="H163" i="28"/>
  <c r="J163" i="28" s="1"/>
  <c r="F163" i="28"/>
  <c r="C163" i="28"/>
  <c r="A163" i="28"/>
  <c r="Q162" i="28"/>
  <c r="N162" i="28"/>
  <c r="K162" i="28"/>
  <c r="H162" i="28"/>
  <c r="J162" i="28" s="1"/>
  <c r="F162" i="28"/>
  <c r="C162" i="28"/>
  <c r="A162" i="28"/>
  <c r="Q161" i="28"/>
  <c r="N161" i="28" s="1"/>
  <c r="K161" i="28"/>
  <c r="H161" i="28"/>
  <c r="J161" i="28" s="1"/>
  <c r="F161" i="28"/>
  <c r="C161" i="28" s="1"/>
  <c r="A161" i="28"/>
  <c r="Q160" i="28"/>
  <c r="N160" i="28"/>
  <c r="K160" i="28"/>
  <c r="H160" i="28" s="1"/>
  <c r="J160" i="28" s="1"/>
  <c r="F160" i="28"/>
  <c r="C160" i="28" s="1"/>
  <c r="A160" i="28"/>
  <c r="Q159" i="28"/>
  <c r="N159" i="28"/>
  <c r="K159" i="28"/>
  <c r="J159" i="28"/>
  <c r="H159" i="28"/>
  <c r="F159" i="28"/>
  <c r="C159" i="28"/>
  <c r="A159" i="28"/>
  <c r="Q158" i="28"/>
  <c r="N158" i="28"/>
  <c r="K158" i="28"/>
  <c r="H158" i="28"/>
  <c r="J158" i="28" s="1"/>
  <c r="F158" i="28"/>
  <c r="C158" i="28" s="1"/>
  <c r="A158" i="28"/>
  <c r="Q157" i="28"/>
  <c r="N157" i="28"/>
  <c r="K157" i="28"/>
  <c r="H157" i="28" s="1"/>
  <c r="J157" i="28" s="1"/>
  <c r="F157" i="28"/>
  <c r="C157" i="28"/>
  <c r="A157" i="28"/>
  <c r="Q156" i="28"/>
  <c r="N156" i="28" s="1"/>
  <c r="K156" i="28"/>
  <c r="H156" i="28" s="1"/>
  <c r="J156" i="28" s="1"/>
  <c r="F156" i="28"/>
  <c r="C156" i="28"/>
  <c r="A156" i="28"/>
  <c r="Q155" i="28"/>
  <c r="N155" i="28" s="1"/>
  <c r="K155" i="28"/>
  <c r="H155" i="28"/>
  <c r="J155" i="28" s="1"/>
  <c r="F155" i="28"/>
  <c r="C155" i="28"/>
  <c r="A155" i="28"/>
  <c r="Q154" i="28"/>
  <c r="N154" i="28"/>
  <c r="K154" i="28"/>
  <c r="H154" i="28"/>
  <c r="J154" i="28" s="1"/>
  <c r="F154" i="28"/>
  <c r="C154" i="28"/>
  <c r="A154" i="28"/>
  <c r="Q153" i="28"/>
  <c r="N153" i="28" s="1"/>
  <c r="K153" i="28"/>
  <c r="H153" i="28"/>
  <c r="J153" i="28" s="1"/>
  <c r="F153" i="28"/>
  <c r="C153" i="28" s="1"/>
  <c r="A153" i="28"/>
  <c r="Q152" i="28"/>
  <c r="N152" i="28"/>
  <c r="K152" i="28"/>
  <c r="H152" i="28" s="1"/>
  <c r="J152" i="28" s="1"/>
  <c r="F152" i="28"/>
  <c r="C152" i="28" s="1"/>
  <c r="A152" i="28"/>
  <c r="Q151" i="28"/>
  <c r="N151" i="28"/>
  <c r="K151" i="28"/>
  <c r="J151" i="28"/>
  <c r="H151" i="28"/>
  <c r="F151" i="28"/>
  <c r="C151" i="28"/>
  <c r="A151" i="28"/>
  <c r="Q150" i="28"/>
  <c r="N150" i="28"/>
  <c r="K150" i="28"/>
  <c r="H150" i="28"/>
  <c r="J150" i="28" s="1"/>
  <c r="F150" i="28"/>
  <c r="C150" i="28" s="1"/>
  <c r="A150" i="28"/>
  <c r="Q149" i="28"/>
  <c r="N149" i="28"/>
  <c r="K149" i="28"/>
  <c r="H149" i="28" s="1"/>
  <c r="J149" i="28" s="1"/>
  <c r="F149" i="28"/>
  <c r="C149" i="28"/>
  <c r="A149" i="28"/>
  <c r="Q148" i="28"/>
  <c r="N148" i="28" s="1"/>
  <c r="K148" i="28"/>
  <c r="H148" i="28" s="1"/>
  <c r="J148" i="28" s="1"/>
  <c r="F148" i="28"/>
  <c r="C148" i="28"/>
  <c r="A148" i="28"/>
  <c r="Q147" i="28"/>
  <c r="N147" i="28" s="1"/>
  <c r="K147" i="28"/>
  <c r="H147" i="28"/>
  <c r="J147" i="28" s="1"/>
  <c r="F147" i="28"/>
  <c r="C147" i="28"/>
  <c r="A147" i="28"/>
  <c r="Q146" i="28"/>
  <c r="N146" i="28"/>
  <c r="K146" i="28"/>
  <c r="H146" i="28"/>
  <c r="J146" i="28" s="1"/>
  <c r="F146" i="28"/>
  <c r="C146" i="28"/>
  <c r="A146" i="28"/>
  <c r="Q145" i="28"/>
  <c r="N145" i="28" s="1"/>
  <c r="K145" i="28"/>
  <c r="H145" i="28"/>
  <c r="J145" i="28" s="1"/>
  <c r="F145" i="28"/>
  <c r="C145" i="28" s="1"/>
  <c r="A145" i="28"/>
  <c r="Q144" i="28"/>
  <c r="N144" i="28"/>
  <c r="K144" i="28"/>
  <c r="H144" i="28" s="1"/>
  <c r="J144" i="28" s="1"/>
  <c r="F144" i="28"/>
  <c r="C144" i="28" s="1"/>
  <c r="A144" i="28"/>
  <c r="Q143" i="28"/>
  <c r="N143" i="28"/>
  <c r="K143" i="28"/>
  <c r="J143" i="28"/>
  <c r="H143" i="28"/>
  <c r="F143" i="28"/>
  <c r="C143" i="28"/>
  <c r="A143" i="28"/>
  <c r="Q142" i="28"/>
  <c r="N142" i="28"/>
  <c r="K142" i="28"/>
  <c r="H142" i="28"/>
  <c r="J142" i="28" s="1"/>
  <c r="F142" i="28"/>
  <c r="C142" i="28" s="1"/>
  <c r="A142" i="28"/>
  <c r="Q141" i="28"/>
  <c r="N141" i="28"/>
  <c r="K141" i="28"/>
  <c r="H141" i="28" s="1"/>
  <c r="J141" i="28" s="1"/>
  <c r="F141" i="28"/>
  <c r="C141" i="28"/>
  <c r="A141" i="28"/>
  <c r="Q140" i="28"/>
  <c r="N140" i="28" s="1"/>
  <c r="K140" i="28"/>
  <c r="H140" i="28" s="1"/>
  <c r="J140" i="28" s="1"/>
  <c r="F140" i="28"/>
  <c r="C140" i="28"/>
  <c r="A140" i="28"/>
  <c r="Q139" i="28"/>
  <c r="N139" i="28" s="1"/>
  <c r="K139" i="28"/>
  <c r="H139" i="28"/>
  <c r="J139" i="28" s="1"/>
  <c r="F139" i="28"/>
  <c r="C139" i="28"/>
  <c r="A139" i="28"/>
  <c r="Q138" i="28"/>
  <c r="N138" i="28"/>
  <c r="K138" i="28"/>
  <c r="H138" i="28"/>
  <c r="J138" i="28" s="1"/>
  <c r="F138" i="28"/>
  <c r="C138" i="28"/>
  <c r="A138" i="28"/>
  <c r="Q137" i="28"/>
  <c r="N137" i="28" s="1"/>
  <c r="K137" i="28"/>
  <c r="H137" i="28"/>
  <c r="J137" i="28" s="1"/>
  <c r="F137" i="28"/>
  <c r="C137" i="28" s="1"/>
  <c r="A137" i="28"/>
  <c r="Q136" i="28"/>
  <c r="N136" i="28"/>
  <c r="K136" i="28"/>
  <c r="H136" i="28" s="1"/>
  <c r="J136" i="28" s="1"/>
  <c r="F136" i="28"/>
  <c r="C136" i="28" s="1"/>
  <c r="A136" i="28"/>
  <c r="Q135" i="28"/>
  <c r="N135" i="28"/>
  <c r="K135" i="28"/>
  <c r="J135" i="28"/>
  <c r="H135" i="28"/>
  <c r="F135" i="28"/>
  <c r="C135" i="28"/>
  <c r="A135" i="28"/>
  <c r="Q134" i="28"/>
  <c r="N134" i="28"/>
  <c r="K134" i="28"/>
  <c r="H134" i="28"/>
  <c r="J134" i="28" s="1"/>
  <c r="F134" i="28"/>
  <c r="C134" i="28" s="1"/>
  <c r="A134" i="28"/>
  <c r="Q133" i="28"/>
  <c r="N133" i="28"/>
  <c r="K133" i="28"/>
  <c r="H133" i="28" s="1"/>
  <c r="J133" i="28" s="1"/>
  <c r="F133" i="28"/>
  <c r="C133" i="28"/>
  <c r="A133" i="28"/>
  <c r="Q132" i="28"/>
  <c r="N132" i="28" s="1"/>
  <c r="K132" i="28"/>
  <c r="H132" i="28" s="1"/>
  <c r="J132" i="28" s="1"/>
  <c r="F132" i="28"/>
  <c r="C132" i="28"/>
  <c r="A132" i="28"/>
  <c r="Q131" i="28"/>
  <c r="N131" i="28" s="1"/>
  <c r="K131" i="28"/>
  <c r="H131" i="28"/>
  <c r="J131" i="28" s="1"/>
  <c r="F131" i="28"/>
  <c r="C131" i="28"/>
  <c r="A131" i="28"/>
  <c r="Q130" i="28"/>
  <c r="N130" i="28"/>
  <c r="K130" i="28"/>
  <c r="H130" i="28"/>
  <c r="J130" i="28" s="1"/>
  <c r="F130" i="28"/>
  <c r="C130" i="28"/>
  <c r="A130" i="28"/>
  <c r="Q129" i="28"/>
  <c r="N129" i="28" s="1"/>
  <c r="K129" i="28"/>
  <c r="H129" i="28"/>
  <c r="J129" i="28" s="1"/>
  <c r="F129" i="28"/>
  <c r="C129" i="28" s="1"/>
  <c r="A129" i="28"/>
  <c r="Q128" i="28"/>
  <c r="N128" i="28"/>
  <c r="K128" i="28"/>
  <c r="H128" i="28" s="1"/>
  <c r="J128" i="28" s="1"/>
  <c r="F128" i="28"/>
  <c r="C128" i="28" s="1"/>
  <c r="A128" i="28"/>
  <c r="Q127" i="28"/>
  <c r="N127" i="28"/>
  <c r="K127" i="28"/>
  <c r="J127" i="28"/>
  <c r="H127" i="28"/>
  <c r="F127" i="28"/>
  <c r="C127" i="28" s="1"/>
  <c r="A127" i="28"/>
  <c r="Q126" i="28"/>
  <c r="N126" i="28"/>
  <c r="K126" i="28"/>
  <c r="H126" i="28"/>
  <c r="J126" i="28" s="1"/>
  <c r="F126" i="28"/>
  <c r="C126" i="28" s="1"/>
  <c r="A126" i="28"/>
  <c r="Q125" i="28"/>
  <c r="N125" i="28"/>
  <c r="K125" i="28"/>
  <c r="H125" i="28" s="1"/>
  <c r="J125" i="28" s="1"/>
  <c r="F125" i="28"/>
  <c r="C125" i="28"/>
  <c r="A125" i="28"/>
  <c r="Q124" i="28"/>
  <c r="N124" i="28" s="1"/>
  <c r="K124" i="28"/>
  <c r="H124" i="28" s="1"/>
  <c r="J124" i="28" s="1"/>
  <c r="F124" i="28"/>
  <c r="C124" i="28"/>
  <c r="A124" i="28"/>
  <c r="Q123" i="28"/>
  <c r="N123" i="28" s="1"/>
  <c r="K123" i="28"/>
  <c r="H123" i="28"/>
  <c r="J123" i="28" s="1"/>
  <c r="F123" i="28"/>
  <c r="C123" i="28"/>
  <c r="A123" i="28"/>
  <c r="Q122" i="28"/>
  <c r="N122" i="28" s="1"/>
  <c r="K122" i="28"/>
  <c r="H122" i="28"/>
  <c r="J122" i="28" s="1"/>
  <c r="F122" i="28"/>
  <c r="C122" i="28"/>
  <c r="A122" i="28"/>
  <c r="Q121" i="28"/>
  <c r="N121" i="28" s="1"/>
  <c r="K121" i="28"/>
  <c r="H121" i="28"/>
  <c r="J121" i="28" s="1"/>
  <c r="F121" i="28"/>
  <c r="C121" i="28" s="1"/>
  <c r="A121" i="28"/>
  <c r="Q120" i="28"/>
  <c r="N120" i="28"/>
  <c r="K120" i="28"/>
  <c r="H120" i="28" s="1"/>
  <c r="J120" i="28"/>
  <c r="F120" i="28"/>
  <c r="C120" i="28" s="1"/>
  <c r="A120" i="28"/>
  <c r="T119" i="28"/>
  <c r="Q119" i="28"/>
  <c r="N119" i="28" s="1"/>
  <c r="K119" i="28"/>
  <c r="H119" i="28"/>
  <c r="J119" i="28" s="1"/>
  <c r="U119" i="28" s="1"/>
  <c r="F119" i="28"/>
  <c r="C119" i="28" s="1"/>
  <c r="A119" i="28"/>
  <c r="Q118" i="28"/>
  <c r="N118" i="28"/>
  <c r="K118" i="28"/>
  <c r="H118" i="28" s="1"/>
  <c r="J118" i="28"/>
  <c r="F118" i="28"/>
  <c r="C118" i="28" s="1"/>
  <c r="A118" i="28"/>
  <c r="Q117" i="28"/>
  <c r="N117" i="28"/>
  <c r="K117" i="28"/>
  <c r="J117" i="28"/>
  <c r="H117" i="28"/>
  <c r="F117" i="28"/>
  <c r="C117" i="28" s="1"/>
  <c r="A117" i="28"/>
  <c r="Q116" i="28"/>
  <c r="N116" i="28"/>
  <c r="K116" i="28"/>
  <c r="J116" i="28"/>
  <c r="H116" i="28"/>
  <c r="F116" i="28"/>
  <c r="C116" i="28" s="1"/>
  <c r="A116" i="28"/>
  <c r="Q115" i="28"/>
  <c r="N115" i="28"/>
  <c r="K115" i="28"/>
  <c r="H115" i="28" s="1"/>
  <c r="J115" i="28" s="1"/>
  <c r="F115" i="28"/>
  <c r="C115" i="28"/>
  <c r="A115" i="28"/>
  <c r="Q114" i="28"/>
  <c r="N114" i="28" s="1"/>
  <c r="K114" i="28"/>
  <c r="H114" i="28" s="1"/>
  <c r="J114" i="28" s="1"/>
  <c r="F114" i="28"/>
  <c r="C114" i="28"/>
  <c r="A114" i="28"/>
  <c r="Q113" i="28"/>
  <c r="N113" i="28" s="1"/>
  <c r="K113" i="28"/>
  <c r="H113" i="28"/>
  <c r="J113" i="28" s="1"/>
  <c r="F113" i="28"/>
  <c r="C113" i="28"/>
  <c r="A113" i="28"/>
  <c r="Q112" i="28"/>
  <c r="N112" i="28" s="1"/>
  <c r="K112" i="28"/>
  <c r="H112" i="28"/>
  <c r="J112" i="28" s="1"/>
  <c r="F112" i="28"/>
  <c r="C112" i="28"/>
  <c r="A112" i="28"/>
  <c r="Q111" i="28"/>
  <c r="N111" i="28" s="1"/>
  <c r="K111" i="28"/>
  <c r="H111" i="28"/>
  <c r="J111" i="28" s="1"/>
  <c r="F111" i="28"/>
  <c r="C111" i="28" s="1"/>
  <c r="A111" i="28"/>
  <c r="Q110" i="28"/>
  <c r="N110" i="28"/>
  <c r="K110" i="28"/>
  <c r="H110" i="28" s="1"/>
  <c r="J110" i="28" s="1"/>
  <c r="F110" i="28"/>
  <c r="C110" i="28" s="1"/>
  <c r="A110" i="28"/>
  <c r="Q109" i="28"/>
  <c r="N109" i="28"/>
  <c r="K109" i="28"/>
  <c r="J109" i="28"/>
  <c r="H109" i="28"/>
  <c r="F109" i="28"/>
  <c r="C109" i="28" s="1"/>
  <c r="A109" i="28"/>
  <c r="Q108" i="28"/>
  <c r="N108" i="28"/>
  <c r="K108" i="28"/>
  <c r="J108" i="28"/>
  <c r="H108" i="28"/>
  <c r="F108" i="28"/>
  <c r="C108" i="28" s="1"/>
  <c r="A108" i="28"/>
  <c r="Q107" i="28"/>
  <c r="N107" i="28"/>
  <c r="K107" i="28"/>
  <c r="H107" i="28" s="1"/>
  <c r="J107" i="28" s="1"/>
  <c r="F107" i="28"/>
  <c r="C107" i="28"/>
  <c r="A107" i="28"/>
  <c r="Q106" i="28"/>
  <c r="N106" i="28" s="1"/>
  <c r="K106" i="28"/>
  <c r="H106" i="28" s="1"/>
  <c r="J106" i="28" s="1"/>
  <c r="F106" i="28"/>
  <c r="C106" i="28"/>
  <c r="A106" i="28"/>
  <c r="Q105" i="28"/>
  <c r="N105" i="28" s="1"/>
  <c r="K105" i="28"/>
  <c r="H105" i="28"/>
  <c r="J105" i="28" s="1"/>
  <c r="F105" i="28"/>
  <c r="C105" i="28"/>
  <c r="A105" i="28"/>
  <c r="Q104" i="28"/>
  <c r="N104" i="28" s="1"/>
  <c r="K104" i="28"/>
  <c r="H104" i="28"/>
  <c r="J104" i="28" s="1"/>
  <c r="F104" i="28"/>
  <c r="C104" i="28"/>
  <c r="A104" i="28"/>
  <c r="Q103" i="28"/>
  <c r="N103" i="28" s="1"/>
  <c r="K103" i="28"/>
  <c r="H103" i="28"/>
  <c r="J103" i="28" s="1"/>
  <c r="F103" i="28"/>
  <c r="C103" i="28" s="1"/>
  <c r="A103" i="28"/>
  <c r="Q102" i="28"/>
  <c r="N102" i="28"/>
  <c r="K102" i="28"/>
  <c r="H102" i="28" s="1"/>
  <c r="J102" i="28"/>
  <c r="F102" i="28"/>
  <c r="C102" i="28" s="1"/>
  <c r="A102" i="28"/>
  <c r="Q101" i="28"/>
  <c r="N101" i="28"/>
  <c r="K101" i="28"/>
  <c r="J101" i="28"/>
  <c r="H101" i="28"/>
  <c r="F101" i="28"/>
  <c r="C101" i="28" s="1"/>
  <c r="A101" i="28"/>
  <c r="Q100" i="28"/>
  <c r="N100" i="28"/>
  <c r="K100" i="28"/>
  <c r="J100" i="28"/>
  <c r="H100" i="28"/>
  <c r="F100" i="28"/>
  <c r="C100" i="28" s="1"/>
  <c r="A100" i="28"/>
  <c r="T99" i="28"/>
  <c r="Q99" i="28"/>
  <c r="N99" i="28"/>
  <c r="K99" i="28"/>
  <c r="J99" i="28"/>
  <c r="U99" i="28" s="1"/>
  <c r="H99" i="28"/>
  <c r="F99" i="28"/>
  <c r="C99" i="28" s="1"/>
  <c r="A99" i="28"/>
  <c r="Q98" i="28"/>
  <c r="N98" i="28"/>
  <c r="K98" i="28"/>
  <c r="H98" i="28" s="1"/>
  <c r="J98" i="28" s="1"/>
  <c r="U98" i="28" s="1"/>
  <c r="F98" i="28"/>
  <c r="C98" i="28" s="1"/>
  <c r="A98" i="28"/>
  <c r="T98" i="28" s="1"/>
  <c r="T97" i="28"/>
  <c r="Q97" i="28"/>
  <c r="N97" i="28" s="1"/>
  <c r="K97" i="28"/>
  <c r="H97" i="28"/>
  <c r="J97" i="28" s="1"/>
  <c r="U97" i="28" s="1"/>
  <c r="F97" i="28"/>
  <c r="C97" i="28" s="1"/>
  <c r="A97" i="28"/>
  <c r="Q96" i="28"/>
  <c r="N96" i="28" s="1"/>
  <c r="K96" i="28"/>
  <c r="H96" i="28"/>
  <c r="J96" i="28" s="1"/>
  <c r="U96" i="28" s="1"/>
  <c r="F96" i="28"/>
  <c r="C96" i="28"/>
  <c r="A96" i="28"/>
  <c r="T96" i="28" s="1"/>
  <c r="Q95" i="28"/>
  <c r="N95" i="28" s="1"/>
  <c r="K95" i="28"/>
  <c r="H95" i="28"/>
  <c r="J95" i="28" s="1"/>
  <c r="U95" i="28" s="1"/>
  <c r="F95" i="28"/>
  <c r="C95" i="28"/>
  <c r="A95" i="28"/>
  <c r="T95" i="28" s="1"/>
  <c r="T94" i="28"/>
  <c r="Q94" i="28"/>
  <c r="N94" i="28" s="1"/>
  <c r="K94" i="28"/>
  <c r="H94" i="28" s="1"/>
  <c r="J94" i="28" s="1"/>
  <c r="U94" i="28" s="1"/>
  <c r="F94" i="28"/>
  <c r="C94" i="28"/>
  <c r="A94" i="28"/>
  <c r="Q93" i="28"/>
  <c r="N93" i="28"/>
  <c r="K93" i="28"/>
  <c r="H93" i="28" s="1"/>
  <c r="J93" i="28" s="1"/>
  <c r="U93" i="28" s="1"/>
  <c r="F93" i="28"/>
  <c r="C93" i="28"/>
  <c r="A93" i="28"/>
  <c r="T93" i="28" s="1"/>
  <c r="U92" i="28"/>
  <c r="T92" i="28"/>
  <c r="Q92" i="28"/>
  <c r="N92" i="28"/>
  <c r="K92" i="28"/>
  <c r="J92" i="28"/>
  <c r="H92" i="28"/>
  <c r="F92" i="28"/>
  <c r="C92" i="28" s="1"/>
  <c r="A92" i="28"/>
  <c r="T91" i="28"/>
  <c r="Q91" i="28"/>
  <c r="N91" i="28"/>
  <c r="K91" i="28"/>
  <c r="J91" i="28"/>
  <c r="U91" i="28" s="1"/>
  <c r="H91" i="28"/>
  <c r="F91" i="28"/>
  <c r="C91" i="28" s="1"/>
  <c r="A91" i="28"/>
  <c r="Q90" i="28"/>
  <c r="N90" i="28"/>
  <c r="K90" i="28"/>
  <c r="H90" i="28" s="1"/>
  <c r="J90" i="28" s="1"/>
  <c r="U90" i="28" s="1"/>
  <c r="F90" i="28"/>
  <c r="C90" i="28" s="1"/>
  <c r="A90" i="28"/>
  <c r="T90" i="28" s="1"/>
  <c r="T89" i="28"/>
  <c r="Q89" i="28"/>
  <c r="N89" i="28" s="1"/>
  <c r="K89" i="28"/>
  <c r="H89" i="28"/>
  <c r="J89" i="28" s="1"/>
  <c r="U89" i="28" s="1"/>
  <c r="F89" i="28"/>
  <c r="C89" i="28" s="1"/>
  <c r="A89" i="28"/>
  <c r="Q88" i="28"/>
  <c r="N88" i="28" s="1"/>
  <c r="K88" i="28"/>
  <c r="H88" i="28"/>
  <c r="J88" i="28" s="1"/>
  <c r="U88" i="28" s="1"/>
  <c r="F88" i="28"/>
  <c r="C88" i="28"/>
  <c r="A88" i="28"/>
  <c r="T88" i="28" s="1"/>
  <c r="Q87" i="28"/>
  <c r="N87" i="28" s="1"/>
  <c r="K87" i="28"/>
  <c r="H87" i="28"/>
  <c r="J87" i="28" s="1"/>
  <c r="U87" i="28" s="1"/>
  <c r="F87" i="28"/>
  <c r="C87" i="28"/>
  <c r="A87" i="28"/>
  <c r="T87" i="28" s="1"/>
  <c r="T86" i="28"/>
  <c r="Q86" i="28"/>
  <c r="N86" i="28" s="1"/>
  <c r="K86" i="28"/>
  <c r="H86" i="28" s="1"/>
  <c r="J86" i="28" s="1"/>
  <c r="U86" i="28" s="1"/>
  <c r="F86" i="28"/>
  <c r="C86" i="28"/>
  <c r="A86" i="28"/>
  <c r="Q85" i="28"/>
  <c r="N85" i="28"/>
  <c r="K85" i="28"/>
  <c r="H85" i="28" s="1"/>
  <c r="J85" i="28" s="1"/>
  <c r="U85" i="28" s="1"/>
  <c r="F85" i="28"/>
  <c r="C85" i="28"/>
  <c r="A85" i="28"/>
  <c r="T85" i="28" s="1"/>
  <c r="U84" i="28"/>
  <c r="T84" i="28"/>
  <c r="Q84" i="28"/>
  <c r="N84" i="28"/>
  <c r="K84" i="28"/>
  <c r="J84" i="28"/>
  <c r="H84" i="28"/>
  <c r="F84" i="28"/>
  <c r="C84" i="28" s="1"/>
  <c r="A84" i="28"/>
  <c r="T83" i="28"/>
  <c r="Q83" i="28"/>
  <c r="N83" i="28"/>
  <c r="K83" i="28"/>
  <c r="J83" i="28"/>
  <c r="U83" i="28" s="1"/>
  <c r="H83" i="28"/>
  <c r="F83" i="28"/>
  <c r="C83" i="28" s="1"/>
  <c r="A83" i="28"/>
  <c r="Q82" i="28"/>
  <c r="N82" i="28"/>
  <c r="K82" i="28"/>
  <c r="H82" i="28" s="1"/>
  <c r="J82" i="28" s="1"/>
  <c r="U82" i="28" s="1"/>
  <c r="F82" i="28"/>
  <c r="C82" i="28" s="1"/>
  <c r="A82" i="28"/>
  <c r="T82" i="28" s="1"/>
  <c r="T81" i="28"/>
  <c r="Q81" i="28"/>
  <c r="N81" i="28" s="1"/>
  <c r="K81" i="28"/>
  <c r="H81" i="28"/>
  <c r="J81" i="28" s="1"/>
  <c r="U81" i="28" s="1"/>
  <c r="F81" i="28"/>
  <c r="C81" i="28" s="1"/>
  <c r="A81" i="28"/>
  <c r="Q80" i="28"/>
  <c r="N80" i="28" s="1"/>
  <c r="K80" i="28"/>
  <c r="H80" i="28"/>
  <c r="J80" i="28" s="1"/>
  <c r="U80" i="28" s="1"/>
  <c r="F80" i="28"/>
  <c r="C80" i="28"/>
  <c r="A80" i="28"/>
  <c r="T80" i="28" s="1"/>
  <c r="Q79" i="28"/>
  <c r="N79" i="28" s="1"/>
  <c r="K79" i="28"/>
  <c r="H79" i="28"/>
  <c r="J79" i="28" s="1"/>
  <c r="U79" i="28" s="1"/>
  <c r="F79" i="28"/>
  <c r="C79" i="28"/>
  <c r="A79" i="28"/>
  <c r="T79" i="28" s="1"/>
  <c r="Q78" i="28"/>
  <c r="N78" i="28" s="1"/>
  <c r="K78" i="28"/>
  <c r="H78" i="28" s="1"/>
  <c r="J78" i="28" s="1"/>
  <c r="U78" i="28" s="1"/>
  <c r="F78" i="28"/>
  <c r="C78" i="28"/>
  <c r="Q77" i="28"/>
  <c r="N77" i="28"/>
  <c r="K77" i="28"/>
  <c r="H77" i="28" s="1"/>
  <c r="J77" i="28" s="1"/>
  <c r="U77" i="28" s="1"/>
  <c r="F77" i="28"/>
  <c r="C77" i="28"/>
  <c r="U76" i="28"/>
  <c r="Q76" i="28"/>
  <c r="N76" i="28"/>
  <c r="K76" i="28"/>
  <c r="J76" i="28"/>
  <c r="H76" i="28"/>
  <c r="F76" i="28"/>
  <c r="C76" i="28" s="1"/>
  <c r="Q75" i="28"/>
  <c r="N75" i="28"/>
  <c r="K75" i="28"/>
  <c r="J75" i="28"/>
  <c r="U75" i="28" s="1"/>
  <c r="H75" i="28"/>
  <c r="F75" i="28"/>
  <c r="C75" i="28" s="1"/>
  <c r="Q74" i="28"/>
  <c r="N74" i="28"/>
  <c r="K74" i="28"/>
  <c r="H74" i="28" s="1"/>
  <c r="J74" i="28"/>
  <c r="U74" i="28" s="1"/>
  <c r="F74" i="28"/>
  <c r="C74" i="28" s="1"/>
  <c r="Q73" i="28"/>
  <c r="N73" i="28" s="1"/>
  <c r="K73" i="28"/>
  <c r="H73" i="28"/>
  <c r="J73" i="28" s="1"/>
  <c r="U73" i="28" s="1"/>
  <c r="F73" i="28"/>
  <c r="C73" i="28" s="1"/>
  <c r="Q72" i="28"/>
  <c r="N72" i="28" s="1"/>
  <c r="K72" i="28"/>
  <c r="H72" i="28"/>
  <c r="J72" i="28" s="1"/>
  <c r="U72" i="28" s="1"/>
  <c r="F72" i="28"/>
  <c r="C72" i="28"/>
  <c r="Q71" i="28"/>
  <c r="N71" i="28" s="1"/>
  <c r="K71" i="28"/>
  <c r="H71" i="28"/>
  <c r="J71" i="28" s="1"/>
  <c r="U71" i="28" s="1"/>
  <c r="F71" i="28"/>
  <c r="C71" i="28"/>
  <c r="Q70" i="28"/>
  <c r="N70" i="28" s="1"/>
  <c r="K70" i="28"/>
  <c r="H70" i="28" s="1"/>
  <c r="J70" i="28" s="1"/>
  <c r="U70" i="28" s="1"/>
  <c r="F70" i="28"/>
  <c r="C70" i="28"/>
  <c r="Q69" i="28"/>
  <c r="N69" i="28"/>
  <c r="K69" i="28"/>
  <c r="H69" i="28" s="1"/>
  <c r="J69" i="28" s="1"/>
  <c r="U69" i="28" s="1"/>
  <c r="F69" i="28"/>
  <c r="C69" i="28"/>
  <c r="U68" i="28"/>
  <c r="Q68" i="28"/>
  <c r="N68" i="28"/>
  <c r="K68" i="28"/>
  <c r="J68" i="28"/>
  <c r="H68" i="28"/>
  <c r="F68" i="28"/>
  <c r="C68" i="28" s="1"/>
  <c r="Q67" i="28"/>
  <c r="N67" i="28"/>
  <c r="K67" i="28"/>
  <c r="H67" i="28" s="1"/>
  <c r="J67" i="28" s="1"/>
  <c r="F67" i="28"/>
  <c r="C67" i="28"/>
  <c r="U66" i="28"/>
  <c r="Q66" i="28"/>
  <c r="N66" i="28"/>
  <c r="K66" i="28"/>
  <c r="J66" i="28"/>
  <c r="H66" i="28"/>
  <c r="F66" i="28"/>
  <c r="C66" i="28" s="1"/>
  <c r="Q65" i="28"/>
  <c r="N65" i="28"/>
  <c r="K65" i="28"/>
  <c r="J65" i="28"/>
  <c r="U65" i="28" s="1"/>
  <c r="H65" i="28"/>
  <c r="F65" i="28"/>
  <c r="C65" i="28" s="1"/>
  <c r="Q64" i="28"/>
  <c r="N64" i="28"/>
  <c r="K64" i="28"/>
  <c r="H64" i="28" s="1"/>
  <c r="J64" i="28" s="1"/>
  <c r="U64" i="28" s="1"/>
  <c r="F64" i="28"/>
  <c r="C64" i="28" s="1"/>
  <c r="Q63" i="28"/>
  <c r="N63" i="28" s="1"/>
  <c r="K63" i="28"/>
  <c r="H63" i="28"/>
  <c r="J63" i="28" s="1"/>
  <c r="U63" i="28" s="1"/>
  <c r="F63" i="28"/>
  <c r="C63" i="28" s="1"/>
  <c r="Q62" i="28"/>
  <c r="N62" i="28" s="1"/>
  <c r="K62" i="28"/>
  <c r="H62" i="28"/>
  <c r="J62" i="28" s="1"/>
  <c r="U62" i="28" s="1"/>
  <c r="F62" i="28"/>
  <c r="C62" i="28"/>
  <c r="Q61" i="28"/>
  <c r="N61" i="28" s="1"/>
  <c r="K61" i="28"/>
  <c r="H61" i="28"/>
  <c r="J61" i="28" s="1"/>
  <c r="U61" i="28" s="1"/>
  <c r="F61" i="28"/>
  <c r="C61" i="28"/>
  <c r="Q60" i="28"/>
  <c r="N60" i="28" s="1"/>
  <c r="K60" i="28"/>
  <c r="H60" i="28" s="1"/>
  <c r="J60" i="28" s="1"/>
  <c r="U60" i="28" s="1"/>
  <c r="F60" i="28"/>
  <c r="C60" i="28"/>
  <c r="Q59" i="28"/>
  <c r="N59" i="28"/>
  <c r="K59" i="28"/>
  <c r="H59" i="28" s="1"/>
  <c r="J59" i="28" s="1"/>
  <c r="U59" i="28" s="1"/>
  <c r="F59" i="28"/>
  <c r="C59" i="28"/>
  <c r="U58" i="28"/>
  <c r="Q58" i="28"/>
  <c r="N58" i="28"/>
  <c r="K58" i="28"/>
  <c r="J58" i="28"/>
  <c r="H58" i="28"/>
  <c r="F58" i="28"/>
  <c r="C58" i="28" s="1"/>
  <c r="Q57" i="28"/>
  <c r="N57" i="28"/>
  <c r="K57" i="28"/>
  <c r="H57" i="28" s="1"/>
  <c r="J57" i="28" s="1"/>
  <c r="U57" i="28" s="1"/>
  <c r="F57" i="28"/>
  <c r="C57" i="28" s="1"/>
  <c r="Q56" i="28"/>
  <c r="N56" i="28"/>
  <c r="K56" i="28"/>
  <c r="H56" i="28" s="1"/>
  <c r="J56" i="28" s="1"/>
  <c r="U56" i="28" s="1"/>
  <c r="F56" i="28"/>
  <c r="C56" i="28" s="1"/>
  <c r="Q55" i="28"/>
  <c r="N55" i="28" s="1"/>
  <c r="K55" i="28"/>
  <c r="H55" i="28"/>
  <c r="J55" i="28" s="1"/>
  <c r="U55" i="28" s="1"/>
  <c r="F55" i="28"/>
  <c r="C55" i="28" s="1"/>
  <c r="Q54" i="28"/>
  <c r="N54" i="28" s="1"/>
  <c r="K54" i="28"/>
  <c r="H54" i="28"/>
  <c r="J54" i="28" s="1"/>
  <c r="U54" i="28" s="1"/>
  <c r="F54" i="28"/>
  <c r="C54" i="28"/>
  <c r="Q53" i="28"/>
  <c r="N53" i="28" s="1"/>
  <c r="K53" i="28"/>
  <c r="H53" i="28"/>
  <c r="J53" i="28" s="1"/>
  <c r="U53" i="28" s="1"/>
  <c r="F53" i="28"/>
  <c r="C53" i="28"/>
  <c r="Q52" i="28"/>
  <c r="N52" i="28" s="1"/>
  <c r="K52" i="28"/>
  <c r="H52" i="28" s="1"/>
  <c r="J52" i="28" s="1"/>
  <c r="U52" i="28" s="1"/>
  <c r="F52" i="28"/>
  <c r="C52" i="28"/>
  <c r="Q51" i="28"/>
  <c r="N51" i="28"/>
  <c r="K51" i="28"/>
  <c r="H51" i="28" s="1"/>
  <c r="J51" i="28" s="1"/>
  <c r="U51" i="28" s="1"/>
  <c r="F51" i="28"/>
  <c r="C51" i="28"/>
  <c r="U50" i="28"/>
  <c r="Q50" i="28"/>
  <c r="N50" i="28"/>
  <c r="K50" i="28"/>
  <c r="J50" i="28"/>
  <c r="H50" i="28"/>
  <c r="F50" i="28"/>
  <c r="C50" i="28" s="1"/>
  <c r="Q49" i="28"/>
  <c r="N49" i="28"/>
  <c r="K49" i="28"/>
  <c r="H49" i="28" s="1"/>
  <c r="J49" i="28" s="1"/>
  <c r="U49" i="28" s="1"/>
  <c r="F49" i="28"/>
  <c r="C49" i="28" s="1"/>
  <c r="Q48" i="28"/>
  <c r="N48" i="28"/>
  <c r="K48" i="28"/>
  <c r="H48" i="28" s="1"/>
  <c r="J48" i="28" s="1"/>
  <c r="U48" i="28" s="1"/>
  <c r="F48" i="28"/>
  <c r="C48" i="28" s="1"/>
  <c r="Q47" i="28"/>
  <c r="N47" i="28" s="1"/>
  <c r="K47" i="28"/>
  <c r="H47" i="28"/>
  <c r="J47" i="28" s="1"/>
  <c r="U47" i="28" s="1"/>
  <c r="F47" i="28"/>
  <c r="C47" i="28" s="1"/>
  <c r="Q46" i="28"/>
  <c r="N46" i="28" s="1"/>
  <c r="K46" i="28"/>
  <c r="H46" i="28"/>
  <c r="J46" i="28" s="1"/>
  <c r="U46" i="28" s="1"/>
  <c r="F46" i="28"/>
  <c r="C46" i="28"/>
  <c r="Q45" i="28"/>
  <c r="N45" i="28" s="1"/>
  <c r="K45" i="28"/>
  <c r="H45" i="28"/>
  <c r="J45" i="28" s="1"/>
  <c r="U45" i="28" s="1"/>
  <c r="F45" i="28"/>
  <c r="C45" i="28"/>
  <c r="Q44" i="28"/>
  <c r="N44" i="28" s="1"/>
  <c r="K44" i="28"/>
  <c r="H44" i="28" s="1"/>
  <c r="J44" i="28" s="1"/>
  <c r="U44" i="28" s="1"/>
  <c r="F44" i="28"/>
  <c r="C44" i="28"/>
  <c r="Q43" i="28"/>
  <c r="N43" i="28"/>
  <c r="K43" i="28"/>
  <c r="H43" i="28" s="1"/>
  <c r="J43" i="28" s="1"/>
  <c r="U43" i="28" s="1"/>
  <c r="F43" i="28"/>
  <c r="C43" i="28"/>
  <c r="Q42" i="28"/>
  <c r="N42" i="28" s="1"/>
  <c r="K42" i="28"/>
  <c r="H42" i="28" s="1"/>
  <c r="J42" i="28" s="1"/>
  <c r="F42" i="28"/>
  <c r="C42" i="28"/>
  <c r="Q41" i="28"/>
  <c r="N41" i="28"/>
  <c r="K41" i="28"/>
  <c r="H41" i="28" s="1"/>
  <c r="J41" i="28" s="1"/>
  <c r="U41" i="28" s="1"/>
  <c r="F41" i="28"/>
  <c r="C41" i="28"/>
  <c r="U40" i="28"/>
  <c r="Q40" i="28"/>
  <c r="N40" i="28"/>
  <c r="K40" i="28"/>
  <c r="J40" i="28"/>
  <c r="H40" i="28"/>
  <c r="F40" i="28"/>
  <c r="C40" i="28" s="1"/>
  <c r="Q39" i="28"/>
  <c r="N39" i="28"/>
  <c r="K39" i="28"/>
  <c r="H39" i="28" s="1"/>
  <c r="J39" i="28" s="1"/>
  <c r="U39" i="28" s="1"/>
  <c r="F39" i="28"/>
  <c r="C39" i="28" s="1"/>
  <c r="Q38" i="28"/>
  <c r="N38" i="28"/>
  <c r="K38" i="28"/>
  <c r="H38" i="28" s="1"/>
  <c r="J38" i="28"/>
  <c r="U38" i="28" s="1"/>
  <c r="F38" i="28"/>
  <c r="C38" i="28" s="1"/>
  <c r="Q37" i="28"/>
  <c r="N37" i="28" s="1"/>
  <c r="K37" i="28"/>
  <c r="H37" i="28"/>
  <c r="J37" i="28" s="1"/>
  <c r="U37" i="28" s="1"/>
  <c r="F37" i="28"/>
  <c r="C37" i="28" s="1"/>
  <c r="Q36" i="28"/>
  <c r="N36" i="28" s="1"/>
  <c r="K36" i="28"/>
  <c r="H36" i="28"/>
  <c r="J36" i="28" s="1"/>
  <c r="U36" i="28" s="1"/>
  <c r="F36" i="28"/>
  <c r="C36" i="28"/>
  <c r="Q35" i="28"/>
  <c r="N35" i="28" s="1"/>
  <c r="K35" i="28"/>
  <c r="H35" i="28"/>
  <c r="J35" i="28" s="1"/>
  <c r="U35" i="28" s="1"/>
  <c r="F35" i="28"/>
  <c r="C35" i="28"/>
  <c r="Q34" i="28"/>
  <c r="N34" i="28" s="1"/>
  <c r="K34" i="28"/>
  <c r="H34" i="28" s="1"/>
  <c r="J34" i="28" s="1"/>
  <c r="U34" i="28" s="1"/>
  <c r="F34" i="28"/>
  <c r="C34" i="28"/>
  <c r="Q33" i="28"/>
  <c r="N33" i="28"/>
  <c r="K33" i="28"/>
  <c r="H33" i="28" s="1"/>
  <c r="J33" i="28" s="1"/>
  <c r="U33" i="28" s="1"/>
  <c r="F33" i="28"/>
  <c r="C33" i="28"/>
  <c r="U32" i="28"/>
  <c r="Q32" i="28"/>
  <c r="N32" i="28"/>
  <c r="K32" i="28"/>
  <c r="J32" i="28"/>
  <c r="H32" i="28"/>
  <c r="F32" i="28"/>
  <c r="C32" i="28" s="1"/>
  <c r="Q31" i="28"/>
  <c r="N31" i="28"/>
  <c r="K31" i="28"/>
  <c r="H31" i="28" s="1"/>
  <c r="J31" i="28" s="1"/>
  <c r="U31" i="28" s="1"/>
  <c r="F31" i="28"/>
  <c r="C31" i="28" s="1"/>
  <c r="Q30" i="28"/>
  <c r="N30" i="28"/>
  <c r="K30" i="28"/>
  <c r="H30" i="28" s="1"/>
  <c r="J30" i="28" s="1"/>
  <c r="U30" i="28" s="1"/>
  <c r="F30" i="28"/>
  <c r="C30" i="28"/>
  <c r="U29" i="28"/>
  <c r="Q29" i="28"/>
  <c r="N29" i="28" s="1"/>
  <c r="K29" i="28"/>
  <c r="H29" i="28"/>
  <c r="J29" i="28" s="1"/>
  <c r="F29" i="28"/>
  <c r="C29" i="28"/>
  <c r="Q28" i="28"/>
  <c r="N28" i="28" s="1"/>
  <c r="K28" i="28"/>
  <c r="H28" i="28"/>
  <c r="J28" i="28" s="1"/>
  <c r="U28" i="28" s="1"/>
  <c r="F28" i="28"/>
  <c r="C28" i="28" s="1"/>
  <c r="Q27" i="28"/>
  <c r="N27" i="28"/>
  <c r="K27" i="28"/>
  <c r="J27" i="28"/>
  <c r="U27" i="28" s="1"/>
  <c r="H27" i="28"/>
  <c r="F27" i="28"/>
  <c r="C27" i="28" s="1"/>
  <c r="Q26" i="28"/>
  <c r="N26" i="28"/>
  <c r="K26" i="28"/>
  <c r="H26" i="28" s="1"/>
  <c r="J26" i="28" s="1"/>
  <c r="U26" i="28" s="1"/>
  <c r="F26" i="28"/>
  <c r="C26" i="28"/>
  <c r="Q25" i="28"/>
  <c r="N25" i="28" s="1"/>
  <c r="K25" i="28"/>
  <c r="H25" i="28"/>
  <c r="J25" i="28" s="1"/>
  <c r="U25" i="28" s="1"/>
  <c r="F25" i="28"/>
  <c r="C25" i="28"/>
  <c r="Q24" i="28"/>
  <c r="N24" i="28" s="1"/>
  <c r="K24" i="28"/>
  <c r="H24" i="28"/>
  <c r="J24" i="28" s="1"/>
  <c r="U24" i="28" s="1"/>
  <c r="F24" i="28"/>
  <c r="C24" i="28" s="1"/>
  <c r="Q23" i="28"/>
  <c r="N23" i="28"/>
  <c r="K23" i="28"/>
  <c r="J23" i="28"/>
  <c r="U23" i="28" s="1"/>
  <c r="H23" i="28"/>
  <c r="F23" i="28"/>
  <c r="C23" i="28" s="1"/>
  <c r="Q22" i="28"/>
  <c r="N22" i="28"/>
  <c r="K22" i="28"/>
  <c r="H22" i="28" s="1"/>
  <c r="J22" i="28" s="1"/>
  <c r="U22" i="28" s="1"/>
  <c r="F22" i="28"/>
  <c r="C22" i="28"/>
  <c r="U21" i="28"/>
  <c r="J21" i="28"/>
  <c r="D20" i="28"/>
  <c r="E20" i="28" s="1"/>
  <c r="F20" i="28" s="1"/>
  <c r="G20" i="28" s="1"/>
  <c r="H20" i="28" s="1"/>
  <c r="I20" i="28" s="1"/>
  <c r="C20" i="28"/>
  <c r="B20" i="28"/>
  <c r="A3" i="28"/>
  <c r="W222" i="27"/>
  <c r="V222" i="27"/>
  <c r="W221" i="27"/>
  <c r="V221" i="27"/>
  <c r="W220" i="27"/>
  <c r="V220" i="27"/>
  <c r="W219" i="27"/>
  <c r="V219" i="27"/>
  <c r="W218" i="27"/>
  <c r="V218" i="27"/>
  <c r="W217" i="27"/>
  <c r="V217" i="27"/>
  <c r="W216" i="27"/>
  <c r="V216" i="27"/>
  <c r="W215" i="27"/>
  <c r="V215" i="27"/>
  <c r="W214" i="27"/>
  <c r="V214" i="27"/>
  <c r="W213" i="27"/>
  <c r="V213" i="27"/>
  <c r="W212" i="27"/>
  <c r="V212" i="27"/>
  <c r="W211" i="27"/>
  <c r="V211" i="27"/>
  <c r="W210" i="27"/>
  <c r="V210" i="27"/>
  <c r="W209" i="27"/>
  <c r="V209" i="27"/>
  <c r="W208" i="27"/>
  <c r="V208" i="27"/>
  <c r="W207" i="27"/>
  <c r="V207" i="27"/>
  <c r="W206" i="27"/>
  <c r="V206" i="27"/>
  <c r="W205" i="27"/>
  <c r="V205" i="27"/>
  <c r="W204" i="27"/>
  <c r="V204" i="27"/>
  <c r="W203" i="27"/>
  <c r="V203" i="27"/>
  <c r="W202" i="27"/>
  <c r="V202" i="27"/>
  <c r="W201" i="27"/>
  <c r="V201" i="27"/>
  <c r="W200" i="27"/>
  <c r="V200" i="27"/>
  <c r="W199" i="27"/>
  <c r="V199" i="27"/>
  <c r="W198" i="27"/>
  <c r="V198" i="27"/>
  <c r="W197" i="27"/>
  <c r="V197" i="27"/>
  <c r="W196" i="27"/>
  <c r="V196" i="27"/>
  <c r="W195" i="27"/>
  <c r="V195" i="27"/>
  <c r="W194" i="27"/>
  <c r="V194" i="27"/>
  <c r="W193" i="27"/>
  <c r="V193" i="27"/>
  <c r="W192" i="27"/>
  <c r="V192" i="27"/>
  <c r="V191" i="27"/>
  <c r="T191" i="27"/>
  <c r="N191" i="27"/>
  <c r="H191" i="27"/>
  <c r="B191" i="27"/>
  <c r="V190" i="27"/>
  <c r="T190" i="27"/>
  <c r="N190" i="27"/>
  <c r="H190" i="27"/>
  <c r="B190" i="27"/>
  <c r="V189" i="27"/>
  <c r="T189" i="27"/>
  <c r="N189" i="27"/>
  <c r="H189" i="27"/>
  <c r="B189" i="27"/>
  <c r="V188" i="27"/>
  <c r="T188" i="27"/>
  <c r="N188" i="27"/>
  <c r="H188" i="27"/>
  <c r="B188" i="27"/>
  <c r="V187" i="27"/>
  <c r="T187" i="27"/>
  <c r="N187" i="27"/>
  <c r="H187" i="27"/>
  <c r="B187" i="27"/>
  <c r="V186" i="27"/>
  <c r="T186" i="27"/>
  <c r="N186" i="27"/>
  <c r="H186" i="27"/>
  <c r="B186" i="27"/>
  <c r="V185" i="27"/>
  <c r="T185" i="27"/>
  <c r="N185" i="27"/>
  <c r="H185" i="27"/>
  <c r="B185" i="27"/>
  <c r="V184" i="27"/>
  <c r="T184" i="27"/>
  <c r="N184" i="27"/>
  <c r="H184" i="27"/>
  <c r="B184" i="27"/>
  <c r="V183" i="27"/>
  <c r="T183" i="27"/>
  <c r="N183" i="27"/>
  <c r="H183" i="27"/>
  <c r="B183" i="27"/>
  <c r="V182" i="27"/>
  <c r="T182" i="27"/>
  <c r="N182" i="27"/>
  <c r="H182" i="27"/>
  <c r="B182" i="27"/>
  <c r="V181" i="27"/>
  <c r="T181" i="27"/>
  <c r="N181" i="27"/>
  <c r="H181" i="27"/>
  <c r="B181" i="27"/>
  <c r="V180" i="27"/>
  <c r="T180" i="27"/>
  <c r="N180" i="27"/>
  <c r="H180" i="27"/>
  <c r="B180" i="27"/>
  <c r="V179" i="27"/>
  <c r="T179" i="27"/>
  <c r="N179" i="27"/>
  <c r="H179" i="27"/>
  <c r="B179" i="27"/>
  <c r="V178" i="27"/>
  <c r="T178" i="27"/>
  <c r="N178" i="27"/>
  <c r="H178" i="27"/>
  <c r="B178" i="27"/>
  <c r="V177" i="27"/>
  <c r="T177" i="27"/>
  <c r="N177" i="27"/>
  <c r="H177" i="27"/>
  <c r="B177" i="27"/>
  <c r="V176" i="27"/>
  <c r="T176" i="27"/>
  <c r="N176" i="27"/>
  <c r="H176" i="27"/>
  <c r="B176" i="27"/>
  <c r="V175" i="27"/>
  <c r="T175" i="27"/>
  <c r="N175" i="27"/>
  <c r="H175" i="27"/>
  <c r="B175" i="27"/>
  <c r="V174" i="27"/>
  <c r="T174" i="27"/>
  <c r="N174" i="27"/>
  <c r="H174" i="27"/>
  <c r="B174" i="27"/>
  <c r="V173" i="27"/>
  <c r="T173" i="27"/>
  <c r="N173" i="27"/>
  <c r="H173" i="27"/>
  <c r="B173" i="27"/>
  <c r="V172" i="27"/>
  <c r="T172" i="27"/>
  <c r="N172" i="27"/>
  <c r="H172" i="27"/>
  <c r="B172" i="27"/>
  <c r="V171" i="27"/>
  <c r="T171" i="27"/>
  <c r="N171" i="27"/>
  <c r="H171" i="27"/>
  <c r="B171" i="27"/>
  <c r="V170" i="27"/>
  <c r="T170" i="27"/>
  <c r="N170" i="27"/>
  <c r="H170" i="27"/>
  <c r="B170" i="27"/>
  <c r="V169" i="27"/>
  <c r="T169" i="27"/>
  <c r="N169" i="27"/>
  <c r="H169" i="27"/>
  <c r="B169" i="27"/>
  <c r="V168" i="27"/>
  <c r="T168" i="27"/>
  <c r="N168" i="27"/>
  <c r="H168" i="27"/>
  <c r="B168" i="27"/>
  <c r="V167" i="27"/>
  <c r="T167" i="27"/>
  <c r="N167" i="27"/>
  <c r="H167" i="27"/>
  <c r="B167" i="27"/>
  <c r="V166" i="27"/>
  <c r="T166" i="27"/>
  <c r="N166" i="27"/>
  <c r="H166" i="27"/>
  <c r="B166" i="27"/>
  <c r="V165" i="27"/>
  <c r="T165" i="27"/>
  <c r="N165" i="27"/>
  <c r="H165" i="27"/>
  <c r="B165" i="27"/>
  <c r="V164" i="27"/>
  <c r="T164" i="27"/>
  <c r="N164" i="27"/>
  <c r="H164" i="27"/>
  <c r="B164" i="27"/>
  <c r="V163" i="27"/>
  <c r="T163" i="27"/>
  <c r="N163" i="27"/>
  <c r="H163" i="27"/>
  <c r="B163" i="27"/>
  <c r="V162" i="27"/>
  <c r="T162" i="27"/>
  <c r="N162" i="27"/>
  <c r="H162" i="27"/>
  <c r="B162" i="27"/>
  <c r="V161" i="27"/>
  <c r="T161" i="27"/>
  <c r="N161" i="27"/>
  <c r="H161" i="27"/>
  <c r="B161" i="27"/>
  <c r="V160" i="27"/>
  <c r="T160" i="27"/>
  <c r="N160" i="27"/>
  <c r="H160" i="27"/>
  <c r="B160" i="27"/>
  <c r="V159" i="27"/>
  <c r="T159" i="27"/>
  <c r="N159" i="27"/>
  <c r="H159" i="27"/>
  <c r="B159" i="27"/>
  <c r="V158" i="27"/>
  <c r="T158" i="27"/>
  <c r="N158" i="27"/>
  <c r="H158" i="27"/>
  <c r="B158" i="27"/>
  <c r="V157" i="27"/>
  <c r="T157" i="27"/>
  <c r="N157" i="27"/>
  <c r="H157" i="27"/>
  <c r="B157" i="27"/>
  <c r="V156" i="27"/>
  <c r="T156" i="27"/>
  <c r="N156" i="27"/>
  <c r="H156" i="27"/>
  <c r="B156" i="27"/>
  <c r="V155" i="27"/>
  <c r="T155" i="27"/>
  <c r="N155" i="27"/>
  <c r="H155" i="27"/>
  <c r="B155" i="27"/>
  <c r="V154" i="27"/>
  <c r="T154" i="27"/>
  <c r="N154" i="27"/>
  <c r="H154" i="27"/>
  <c r="B154" i="27"/>
  <c r="V153" i="27"/>
  <c r="T153" i="27"/>
  <c r="N153" i="27"/>
  <c r="H153" i="27"/>
  <c r="B153" i="27"/>
  <c r="V152" i="27"/>
  <c r="T152" i="27"/>
  <c r="N152" i="27"/>
  <c r="H152" i="27"/>
  <c r="B152" i="27"/>
  <c r="V151" i="27"/>
  <c r="T151" i="27"/>
  <c r="N151" i="27"/>
  <c r="H151" i="27"/>
  <c r="B151" i="27"/>
  <c r="V150" i="27"/>
  <c r="T150" i="27"/>
  <c r="N150" i="27"/>
  <c r="H150" i="27"/>
  <c r="B150" i="27"/>
  <c r="V149" i="27"/>
  <c r="T149" i="27"/>
  <c r="N149" i="27"/>
  <c r="H149" i="27"/>
  <c r="B149" i="27"/>
  <c r="V148" i="27"/>
  <c r="T148" i="27"/>
  <c r="N148" i="27"/>
  <c r="H148" i="27"/>
  <c r="B148" i="27"/>
  <c r="V147" i="27"/>
  <c r="T147" i="27"/>
  <c r="N147" i="27"/>
  <c r="H147" i="27"/>
  <c r="B147" i="27"/>
  <c r="V146" i="27"/>
  <c r="T146" i="27"/>
  <c r="N146" i="27"/>
  <c r="H146" i="27"/>
  <c r="B146" i="27"/>
  <c r="T144" i="27"/>
  <c r="N144" i="27"/>
  <c r="H144" i="27"/>
  <c r="B144" i="27"/>
  <c r="V143" i="27"/>
  <c r="T143" i="27"/>
  <c r="N143" i="27"/>
  <c r="H143" i="27"/>
  <c r="B143" i="27"/>
  <c r="V142" i="27"/>
  <c r="T142" i="27"/>
  <c r="N142" i="27"/>
  <c r="H142" i="27"/>
  <c r="B142" i="27"/>
  <c r="V141" i="27"/>
  <c r="T141" i="27"/>
  <c r="N141" i="27"/>
  <c r="H141" i="27"/>
  <c r="B141" i="27"/>
  <c r="V140" i="27"/>
  <c r="T140" i="27"/>
  <c r="N140" i="27"/>
  <c r="H140" i="27"/>
  <c r="B140" i="27"/>
  <c r="V139" i="27"/>
  <c r="T139" i="27"/>
  <c r="N139" i="27"/>
  <c r="H139" i="27"/>
  <c r="B139" i="27"/>
  <c r="V138" i="27"/>
  <c r="T138" i="27"/>
  <c r="N138" i="27"/>
  <c r="H138" i="27"/>
  <c r="B138" i="27"/>
  <c r="V137" i="27"/>
  <c r="T137" i="27"/>
  <c r="N137" i="27"/>
  <c r="H137" i="27"/>
  <c r="B137" i="27"/>
  <c r="V136" i="27"/>
  <c r="T136" i="27"/>
  <c r="N136" i="27"/>
  <c r="H136" i="27"/>
  <c r="B136" i="27"/>
  <c r="V135" i="27"/>
  <c r="T135" i="27"/>
  <c r="N135" i="27"/>
  <c r="H135" i="27"/>
  <c r="B135" i="27"/>
  <c r="V134" i="27"/>
  <c r="T134" i="27"/>
  <c r="N134" i="27"/>
  <c r="H134" i="27"/>
  <c r="B134" i="27"/>
  <c r="V133" i="27"/>
  <c r="T133" i="27"/>
  <c r="N133" i="27"/>
  <c r="H133" i="27"/>
  <c r="B133" i="27"/>
  <c r="V132" i="27"/>
  <c r="T132" i="27"/>
  <c r="N132" i="27"/>
  <c r="H132" i="27"/>
  <c r="B132" i="27"/>
  <c r="V131" i="27"/>
  <c r="T131" i="27"/>
  <c r="N131" i="27"/>
  <c r="H131" i="27"/>
  <c r="B131" i="27"/>
  <c r="V130" i="27"/>
  <c r="T130" i="27"/>
  <c r="N130" i="27"/>
  <c r="H130" i="27"/>
  <c r="B130" i="27"/>
  <c r="V129" i="27"/>
  <c r="T129" i="27"/>
  <c r="N129" i="27"/>
  <c r="H129" i="27"/>
  <c r="B129" i="27"/>
  <c r="V128" i="27"/>
  <c r="T128" i="27"/>
  <c r="N128" i="27"/>
  <c r="H128" i="27"/>
  <c r="B128" i="27"/>
  <c r="V127" i="27"/>
  <c r="T127" i="27"/>
  <c r="N127" i="27"/>
  <c r="H127" i="27"/>
  <c r="B127" i="27"/>
  <c r="V126" i="27"/>
  <c r="T126" i="27"/>
  <c r="N126" i="27"/>
  <c r="H126" i="27"/>
  <c r="B126" i="27"/>
  <c r="V125" i="27"/>
  <c r="T125" i="27"/>
  <c r="N125" i="27"/>
  <c r="H125" i="27"/>
  <c r="B125" i="27"/>
  <c r="V124" i="27"/>
  <c r="T124" i="27"/>
  <c r="N124" i="27"/>
  <c r="H124" i="27"/>
  <c r="B124" i="27"/>
  <c r="V123" i="27"/>
  <c r="T123" i="27"/>
  <c r="N123" i="27"/>
  <c r="H123" i="27"/>
  <c r="B123" i="27"/>
  <c r="V122" i="27"/>
  <c r="T122" i="27"/>
  <c r="N122" i="27"/>
  <c r="H122" i="27"/>
  <c r="B122" i="27"/>
  <c r="V121" i="27"/>
  <c r="T121" i="27"/>
  <c r="N121" i="27"/>
  <c r="H121" i="27"/>
  <c r="B121" i="27"/>
  <c r="V120" i="27"/>
  <c r="T120" i="27"/>
  <c r="N120" i="27"/>
  <c r="H120" i="27"/>
  <c r="B120" i="27"/>
  <c r="V119" i="27"/>
  <c r="T119" i="27"/>
  <c r="N119" i="27"/>
  <c r="H119" i="27"/>
  <c r="B119" i="27"/>
  <c r="V118" i="27"/>
  <c r="T118" i="27"/>
  <c r="N118" i="27"/>
  <c r="H118" i="27"/>
  <c r="B118" i="27"/>
  <c r="V117" i="27"/>
  <c r="T117" i="27"/>
  <c r="N117" i="27"/>
  <c r="H117" i="27"/>
  <c r="B117" i="27"/>
  <c r="V116" i="27"/>
  <c r="T116" i="27"/>
  <c r="N116" i="27"/>
  <c r="H116" i="27"/>
  <c r="B116" i="27"/>
  <c r="V115" i="27"/>
  <c r="T115" i="27"/>
  <c r="N115" i="27"/>
  <c r="H115" i="27"/>
  <c r="B115" i="27"/>
  <c r="V114" i="27"/>
  <c r="T114" i="27"/>
  <c r="N114" i="27"/>
  <c r="H114" i="27"/>
  <c r="B114" i="27"/>
  <c r="V113" i="27"/>
  <c r="T113" i="27"/>
  <c r="N113" i="27"/>
  <c r="H113" i="27"/>
  <c r="B113" i="27"/>
  <c r="V112" i="27"/>
  <c r="T112" i="27"/>
  <c r="N112" i="27"/>
  <c r="H112" i="27"/>
  <c r="B112" i="27"/>
  <c r="V111" i="27"/>
  <c r="T111" i="27"/>
  <c r="N111" i="27"/>
  <c r="H111" i="27"/>
  <c r="B111" i="27"/>
  <c r="V110" i="27"/>
  <c r="T110" i="27"/>
  <c r="N110" i="27"/>
  <c r="H110" i="27"/>
  <c r="B110" i="27"/>
  <c r="V109" i="27"/>
  <c r="T109" i="27"/>
  <c r="N109" i="27"/>
  <c r="H109" i="27"/>
  <c r="B109" i="27"/>
  <c r="V108" i="27"/>
  <c r="T108" i="27"/>
  <c r="N108" i="27"/>
  <c r="H108" i="27"/>
  <c r="B108" i="27"/>
  <c r="V107" i="27"/>
  <c r="T107" i="27"/>
  <c r="N107" i="27"/>
  <c r="H107" i="27"/>
  <c r="B107" i="27"/>
  <c r="V106" i="27"/>
  <c r="T106" i="27"/>
  <c r="N106" i="27"/>
  <c r="H106" i="27"/>
  <c r="B106" i="27"/>
  <c r="V105" i="27"/>
  <c r="T105" i="27"/>
  <c r="N105" i="27"/>
  <c r="H105" i="27"/>
  <c r="B105" i="27"/>
  <c r="V104" i="27"/>
  <c r="T104" i="27"/>
  <c r="N104" i="27"/>
  <c r="H104" i="27"/>
  <c r="B104" i="27"/>
  <c r="V103" i="27"/>
  <c r="T103" i="27"/>
  <c r="N103" i="27"/>
  <c r="H103" i="27"/>
  <c r="B103" i="27"/>
  <c r="V102" i="27"/>
  <c r="T102" i="27"/>
  <c r="N102" i="27"/>
  <c r="H102" i="27"/>
  <c r="B102" i="27"/>
  <c r="V101" i="27"/>
  <c r="T101" i="27"/>
  <c r="N101" i="27"/>
  <c r="H101" i="27"/>
  <c r="B101" i="27"/>
  <c r="V100" i="27"/>
  <c r="T100" i="27"/>
  <c r="N100" i="27"/>
  <c r="H100" i="27"/>
  <c r="B100" i="27"/>
  <c r="V99" i="27"/>
  <c r="T99" i="27"/>
  <c r="N99" i="27"/>
  <c r="H99" i="27"/>
  <c r="B99" i="27"/>
  <c r="V98" i="27"/>
  <c r="T98" i="27"/>
  <c r="N98" i="27"/>
  <c r="H98" i="27"/>
  <c r="B98" i="27"/>
  <c r="V97" i="27"/>
  <c r="T97" i="27"/>
  <c r="N97" i="27"/>
  <c r="H97" i="27"/>
  <c r="B97" i="27"/>
  <c r="V96" i="27"/>
  <c r="T96" i="27"/>
  <c r="N96" i="27"/>
  <c r="H96" i="27"/>
  <c r="B96" i="27"/>
  <c r="V95" i="27"/>
  <c r="T95" i="27"/>
  <c r="N95" i="27"/>
  <c r="H95" i="27"/>
  <c r="B95" i="27"/>
  <c r="V94" i="27"/>
  <c r="T94" i="27"/>
  <c r="N94" i="27"/>
  <c r="H94" i="27"/>
  <c r="B94" i="27"/>
  <c r="V93" i="27"/>
  <c r="T93" i="27"/>
  <c r="N93" i="27"/>
  <c r="H93" i="27"/>
  <c r="B93" i="27"/>
  <c r="V92" i="27"/>
  <c r="T92" i="27"/>
  <c r="N92" i="27"/>
  <c r="H92" i="27"/>
  <c r="B92" i="27"/>
  <c r="V91" i="27"/>
  <c r="T91" i="27"/>
  <c r="N91" i="27"/>
  <c r="H91" i="27"/>
  <c r="B91" i="27"/>
  <c r="V90" i="27"/>
  <c r="T90" i="27"/>
  <c r="N90" i="27"/>
  <c r="H90" i="27"/>
  <c r="B90" i="27"/>
  <c r="V89" i="27"/>
  <c r="T89" i="27"/>
  <c r="N89" i="27"/>
  <c r="H89" i="27"/>
  <c r="B89" i="27"/>
  <c r="V88" i="27"/>
  <c r="T88" i="27"/>
  <c r="N88" i="27"/>
  <c r="H88" i="27"/>
  <c r="B88" i="27"/>
  <c r="V87" i="27"/>
  <c r="T87" i="27"/>
  <c r="N87" i="27"/>
  <c r="H87" i="27"/>
  <c r="B87" i="27"/>
  <c r="V86" i="27"/>
  <c r="T86" i="27"/>
  <c r="N86" i="27"/>
  <c r="H86" i="27"/>
  <c r="B86" i="27"/>
  <c r="V85" i="27"/>
  <c r="T85" i="27"/>
  <c r="N85" i="27"/>
  <c r="H85" i="27"/>
  <c r="B85" i="27"/>
  <c r="V84" i="27"/>
  <c r="T84" i="27"/>
  <c r="N84" i="27"/>
  <c r="H84" i="27"/>
  <c r="B84" i="27"/>
  <c r="V83" i="27"/>
  <c r="T83" i="27"/>
  <c r="N83" i="27"/>
  <c r="H83" i="27"/>
  <c r="B83" i="27"/>
  <c r="V82" i="27"/>
  <c r="T82" i="27"/>
  <c r="N82" i="27"/>
  <c r="H82" i="27"/>
  <c r="B82" i="27"/>
  <c r="V81" i="27"/>
  <c r="T81" i="27"/>
  <c r="N81" i="27"/>
  <c r="H81" i="27"/>
  <c r="B81" i="27"/>
  <c r="V80" i="27"/>
  <c r="T80" i="27"/>
  <c r="N80" i="27"/>
  <c r="H80" i="27"/>
  <c r="B80" i="27"/>
  <c r="V79" i="27"/>
  <c r="T79" i="27"/>
  <c r="N79" i="27"/>
  <c r="H79" i="27"/>
  <c r="B79" i="27"/>
  <c r="V78" i="27"/>
  <c r="T78" i="27"/>
  <c r="N78" i="27"/>
  <c r="H78" i="27"/>
  <c r="B78" i="27"/>
  <c r="V77" i="27"/>
  <c r="T77" i="27"/>
  <c r="N77" i="27"/>
  <c r="H77" i="27"/>
  <c r="B77" i="27"/>
  <c r="V76" i="27"/>
  <c r="T76" i="27"/>
  <c r="N76" i="27"/>
  <c r="H76" i="27"/>
  <c r="B76" i="27"/>
  <c r="V75" i="27"/>
  <c r="T75" i="27"/>
  <c r="N75" i="27"/>
  <c r="H75" i="27"/>
  <c r="B75" i="27"/>
  <c r="V73" i="27"/>
  <c r="T73" i="27"/>
  <c r="N73" i="27"/>
  <c r="H73" i="27"/>
  <c r="B73" i="27"/>
  <c r="V72" i="27"/>
  <c r="T72" i="27"/>
  <c r="N72" i="27"/>
  <c r="H72" i="27"/>
  <c r="B72" i="27"/>
  <c r="V71" i="27"/>
  <c r="T71" i="27"/>
  <c r="N71" i="27"/>
  <c r="H71" i="27"/>
  <c r="B71" i="27"/>
  <c r="V70" i="27"/>
  <c r="T70" i="27"/>
  <c r="R70" i="27"/>
  <c r="N70" i="27"/>
  <c r="H70" i="27"/>
  <c r="B70" i="27"/>
  <c r="V69" i="27"/>
  <c r="T69" i="27"/>
  <c r="N69" i="27"/>
  <c r="H69" i="27"/>
  <c r="F69" i="27"/>
  <c r="B69" i="27"/>
  <c r="V68" i="27"/>
  <c r="T68" i="27"/>
  <c r="N68" i="27"/>
  <c r="H68" i="27"/>
  <c r="B68" i="27"/>
  <c r="V67" i="27"/>
  <c r="T67" i="27"/>
  <c r="N67" i="27"/>
  <c r="H67" i="27"/>
  <c r="F67" i="27"/>
  <c r="B67" i="27"/>
  <c r="V66" i="27"/>
  <c r="T66" i="27"/>
  <c r="N66" i="27"/>
  <c r="H66" i="27"/>
  <c r="B66" i="27"/>
  <c r="V65" i="27"/>
  <c r="T65" i="27"/>
  <c r="R65" i="27"/>
  <c r="N65" i="27"/>
  <c r="L65" i="27"/>
  <c r="H65" i="27"/>
  <c r="B65" i="27"/>
  <c r="V64" i="27"/>
  <c r="T64" i="27"/>
  <c r="N64" i="27"/>
  <c r="L64" i="27"/>
  <c r="H64" i="27"/>
  <c r="F64" i="27"/>
  <c r="B64" i="27"/>
  <c r="V63" i="27"/>
  <c r="T63" i="27"/>
  <c r="N63" i="27"/>
  <c r="H63" i="27"/>
  <c r="B63" i="27"/>
  <c r="V62" i="27"/>
  <c r="T62" i="27"/>
  <c r="R62" i="27"/>
  <c r="N62" i="27"/>
  <c r="H62" i="27"/>
  <c r="F62" i="27"/>
  <c r="G62" i="27" s="1"/>
  <c r="B62" i="27"/>
  <c r="V61" i="27"/>
  <c r="T61" i="27"/>
  <c r="N61" i="27"/>
  <c r="L61" i="27"/>
  <c r="M61" i="27" s="1"/>
  <c r="H61" i="27"/>
  <c r="F61" i="27"/>
  <c r="B61" i="27"/>
  <c r="V60" i="27"/>
  <c r="T60" i="27"/>
  <c r="N60" i="27"/>
  <c r="L60" i="27"/>
  <c r="H60" i="27"/>
  <c r="D60" i="27"/>
  <c r="D61" i="27" s="1"/>
  <c r="B60" i="27"/>
  <c r="V59" i="27"/>
  <c r="T59" i="27"/>
  <c r="N59" i="27"/>
  <c r="H59" i="27"/>
  <c r="F59" i="27"/>
  <c r="G59" i="27" s="1"/>
  <c r="B59" i="27"/>
  <c r="V58" i="27"/>
  <c r="T58" i="27"/>
  <c r="N58" i="27"/>
  <c r="H58" i="27"/>
  <c r="F58" i="27"/>
  <c r="B58" i="27"/>
  <c r="V57" i="27"/>
  <c r="T57" i="27"/>
  <c r="R57" i="27"/>
  <c r="N57" i="27"/>
  <c r="H57" i="27"/>
  <c r="B57" i="27"/>
  <c r="V56" i="27"/>
  <c r="T56" i="27"/>
  <c r="N56" i="27"/>
  <c r="L56" i="27"/>
  <c r="M56" i="27" s="1"/>
  <c r="H56" i="27"/>
  <c r="B56" i="27"/>
  <c r="V55" i="27"/>
  <c r="T55" i="27"/>
  <c r="N55" i="27"/>
  <c r="L55" i="27"/>
  <c r="H55" i="27"/>
  <c r="F55" i="27"/>
  <c r="B55" i="27"/>
  <c r="V54" i="27"/>
  <c r="T54" i="27"/>
  <c r="N54" i="27"/>
  <c r="L54" i="27"/>
  <c r="H54" i="27"/>
  <c r="B54" i="27"/>
  <c r="V53" i="27"/>
  <c r="T53" i="27"/>
  <c r="N53" i="27"/>
  <c r="H53" i="27"/>
  <c r="B53" i="27"/>
  <c r="V52" i="27"/>
  <c r="T52" i="27"/>
  <c r="R52" i="27"/>
  <c r="S52" i="27" s="1"/>
  <c r="N52" i="27"/>
  <c r="H52" i="27"/>
  <c r="F52" i="27"/>
  <c r="G52" i="27" s="1"/>
  <c r="B52" i="27"/>
  <c r="V51" i="27"/>
  <c r="T51" i="27"/>
  <c r="R51" i="27"/>
  <c r="N51" i="27"/>
  <c r="L51" i="27"/>
  <c r="H51" i="27"/>
  <c r="F51" i="27"/>
  <c r="B51" i="27"/>
  <c r="V50" i="27"/>
  <c r="T50" i="27"/>
  <c r="R50" i="27"/>
  <c r="S50" i="27" s="1"/>
  <c r="N50" i="27"/>
  <c r="H50" i="27"/>
  <c r="F50" i="27"/>
  <c r="G50" i="27" s="1"/>
  <c r="B50" i="27"/>
  <c r="V48" i="27"/>
  <c r="T48" i="27"/>
  <c r="R48" i="27"/>
  <c r="R68" i="27" s="1"/>
  <c r="N48" i="27"/>
  <c r="M48" i="27"/>
  <c r="L48" i="27"/>
  <c r="L68" i="27" s="1"/>
  <c r="H48" i="27"/>
  <c r="F48" i="27"/>
  <c r="F72" i="27" s="1"/>
  <c r="B48" i="27"/>
  <c r="V47" i="27"/>
  <c r="T47" i="27"/>
  <c r="S47" i="27"/>
  <c r="R47" i="27"/>
  <c r="O47" i="27"/>
  <c r="N47" i="27"/>
  <c r="L47" i="27"/>
  <c r="I47" i="27"/>
  <c r="K47" i="27" s="1"/>
  <c r="H47" i="27"/>
  <c r="F47" i="27"/>
  <c r="G47" i="27" s="1"/>
  <c r="C47" i="27"/>
  <c r="E47" i="27" s="1"/>
  <c r="B47" i="27"/>
  <c r="V46" i="27"/>
  <c r="T46" i="27"/>
  <c r="R46" i="27"/>
  <c r="S46" i="27" s="1"/>
  <c r="O46" i="27"/>
  <c r="N46" i="27"/>
  <c r="L46" i="27"/>
  <c r="H46" i="27"/>
  <c r="F46" i="27"/>
  <c r="G46" i="27" s="1"/>
  <c r="B46" i="27"/>
  <c r="V45" i="27"/>
  <c r="T45" i="27"/>
  <c r="R45" i="27"/>
  <c r="S45" i="27" s="1"/>
  <c r="N45" i="27"/>
  <c r="L45" i="27"/>
  <c r="I45" i="27"/>
  <c r="H45" i="27"/>
  <c r="F45" i="27"/>
  <c r="E45" i="27"/>
  <c r="C45" i="27"/>
  <c r="B45" i="27"/>
  <c r="V44" i="27"/>
  <c r="T44" i="27"/>
  <c r="R44" i="27"/>
  <c r="O44" i="27"/>
  <c r="N44" i="27"/>
  <c r="M44" i="27"/>
  <c r="L44" i="27"/>
  <c r="I44" i="27" s="1"/>
  <c r="K44" i="27" s="1"/>
  <c r="H44" i="27"/>
  <c r="G44" i="27"/>
  <c r="F44" i="27"/>
  <c r="G45" i="27" s="1"/>
  <c r="C44" i="27"/>
  <c r="E44" i="27" s="1"/>
  <c r="B44" i="27"/>
  <c r="V43" i="27"/>
  <c r="T43" i="27"/>
  <c r="S43" i="27"/>
  <c r="R43" i="27"/>
  <c r="S44" i="27" s="1"/>
  <c r="O43" i="27"/>
  <c r="Q43" i="27" s="1"/>
  <c r="N43" i="27"/>
  <c r="L43" i="27"/>
  <c r="I43" i="27"/>
  <c r="K43" i="27" s="1"/>
  <c r="H43" i="27"/>
  <c r="F43" i="27"/>
  <c r="G43" i="27" s="1"/>
  <c r="C43" i="27"/>
  <c r="E43" i="27" s="1"/>
  <c r="B43" i="27"/>
  <c r="V42" i="27"/>
  <c r="T42" i="27"/>
  <c r="R42" i="27"/>
  <c r="S42" i="27" s="1"/>
  <c r="O42" i="27"/>
  <c r="N42" i="27"/>
  <c r="L42" i="27"/>
  <c r="H42" i="27"/>
  <c r="F42" i="27"/>
  <c r="G42" i="27" s="1"/>
  <c r="B42" i="27"/>
  <c r="V41" i="27"/>
  <c r="T41" i="27"/>
  <c r="R41" i="27"/>
  <c r="S41" i="27" s="1"/>
  <c r="N41" i="27"/>
  <c r="L41" i="27"/>
  <c r="I41" i="27"/>
  <c r="H41" i="27"/>
  <c r="F41" i="27"/>
  <c r="E41" i="27"/>
  <c r="C41" i="27"/>
  <c r="B41" i="27"/>
  <c r="V40" i="27"/>
  <c r="T40" i="27"/>
  <c r="R40" i="27"/>
  <c r="O40" i="27"/>
  <c r="N40" i="27"/>
  <c r="M40" i="27"/>
  <c r="L40" i="27"/>
  <c r="I40" i="27" s="1"/>
  <c r="K40" i="27" s="1"/>
  <c r="H40" i="27"/>
  <c r="G40" i="27"/>
  <c r="F40" i="27"/>
  <c r="G41" i="27" s="1"/>
  <c r="C40" i="27"/>
  <c r="E40" i="27" s="1"/>
  <c r="B40" i="27"/>
  <c r="V39" i="27"/>
  <c r="T39" i="27"/>
  <c r="S39" i="27"/>
  <c r="R39" i="27"/>
  <c r="S40" i="27" s="1"/>
  <c r="O39" i="27"/>
  <c r="N39" i="27"/>
  <c r="L39" i="27"/>
  <c r="I39" i="27"/>
  <c r="K39" i="27" s="1"/>
  <c r="H39" i="27"/>
  <c r="F39" i="27"/>
  <c r="G39" i="27" s="1"/>
  <c r="C39" i="27"/>
  <c r="E39" i="27" s="1"/>
  <c r="B39" i="27"/>
  <c r="V38" i="27"/>
  <c r="T38" i="27"/>
  <c r="R38" i="27"/>
  <c r="S38" i="27" s="1"/>
  <c r="O38" i="27"/>
  <c r="Q38" i="27" s="1"/>
  <c r="N38" i="27"/>
  <c r="L38" i="27"/>
  <c r="H38" i="27"/>
  <c r="F38" i="27"/>
  <c r="G38" i="27" s="1"/>
  <c r="B38" i="27"/>
  <c r="V37" i="27"/>
  <c r="T37" i="27"/>
  <c r="R37" i="27"/>
  <c r="S37" i="27" s="1"/>
  <c r="N37" i="27"/>
  <c r="L37" i="27"/>
  <c r="K37" i="27"/>
  <c r="I37" i="27"/>
  <c r="H37" i="27"/>
  <c r="F37" i="27"/>
  <c r="E37" i="27"/>
  <c r="C37" i="27"/>
  <c r="B37" i="27"/>
  <c r="V36" i="27"/>
  <c r="T36" i="27"/>
  <c r="R36" i="27"/>
  <c r="O36" i="27"/>
  <c r="N36" i="27"/>
  <c r="M36" i="27"/>
  <c r="L36" i="27"/>
  <c r="I36" i="27" s="1"/>
  <c r="K36" i="27" s="1"/>
  <c r="H36" i="27"/>
  <c r="G36" i="27"/>
  <c r="F36" i="27"/>
  <c r="G37" i="27" s="1"/>
  <c r="C36" i="27"/>
  <c r="E36" i="27" s="1"/>
  <c r="B36" i="27"/>
  <c r="V35" i="27"/>
  <c r="T35" i="27"/>
  <c r="S35" i="27"/>
  <c r="R35" i="27"/>
  <c r="S36" i="27" s="1"/>
  <c r="O35" i="27"/>
  <c r="N35" i="27"/>
  <c r="L35" i="27"/>
  <c r="I35" i="27"/>
  <c r="K35" i="27" s="1"/>
  <c r="H35" i="27"/>
  <c r="F35" i="27"/>
  <c r="G35" i="27" s="1"/>
  <c r="C35" i="27"/>
  <c r="E35" i="27" s="1"/>
  <c r="B35" i="27"/>
  <c r="V34" i="27"/>
  <c r="T34" i="27"/>
  <c r="R34" i="27"/>
  <c r="S34" i="27" s="1"/>
  <c r="O34" i="27"/>
  <c r="N34" i="27"/>
  <c r="L34" i="27"/>
  <c r="H34" i="27"/>
  <c r="F34" i="27"/>
  <c r="G34" i="27" s="1"/>
  <c r="B34" i="27"/>
  <c r="V33" i="27"/>
  <c r="T33" i="27"/>
  <c r="R33" i="27"/>
  <c r="S33" i="27" s="1"/>
  <c r="N33" i="27"/>
  <c r="L33" i="27"/>
  <c r="K33" i="27"/>
  <c r="I33" i="27"/>
  <c r="H33" i="27"/>
  <c r="F33" i="27"/>
  <c r="E33" i="27"/>
  <c r="C33" i="27"/>
  <c r="B33" i="27"/>
  <c r="V32" i="27"/>
  <c r="T32" i="27"/>
  <c r="R32" i="27"/>
  <c r="O32" i="27"/>
  <c r="N32" i="27"/>
  <c r="M32" i="27"/>
  <c r="L32" i="27"/>
  <c r="I32" i="27" s="1"/>
  <c r="K32" i="27" s="1"/>
  <c r="H32" i="27"/>
  <c r="G32" i="27"/>
  <c r="F32" i="27"/>
  <c r="G33" i="27" s="1"/>
  <c r="C32" i="27"/>
  <c r="E32" i="27" s="1"/>
  <c r="B32" i="27"/>
  <c r="V31" i="27"/>
  <c r="T31" i="27"/>
  <c r="S31" i="27"/>
  <c r="R31" i="27"/>
  <c r="S32" i="27" s="1"/>
  <c r="O31" i="27"/>
  <c r="N31" i="27"/>
  <c r="L31" i="27"/>
  <c r="I31" i="27"/>
  <c r="K31" i="27" s="1"/>
  <c r="H31" i="27"/>
  <c r="F31" i="27"/>
  <c r="G31" i="27" s="1"/>
  <c r="C31" i="27"/>
  <c r="E31" i="27" s="1"/>
  <c r="B31" i="27"/>
  <c r="V30" i="27"/>
  <c r="T30" i="27"/>
  <c r="R30" i="27"/>
  <c r="S30" i="27" s="1"/>
  <c r="O30" i="27"/>
  <c r="Q30" i="27" s="1"/>
  <c r="N30" i="27"/>
  <c r="L30" i="27"/>
  <c r="H30" i="27"/>
  <c r="F30" i="27"/>
  <c r="G30" i="27" s="1"/>
  <c r="B30" i="27"/>
  <c r="V29" i="27"/>
  <c r="T29" i="27"/>
  <c r="R29" i="27"/>
  <c r="S29" i="27" s="1"/>
  <c r="N29" i="27"/>
  <c r="L29" i="27"/>
  <c r="K29" i="27"/>
  <c r="I29" i="27"/>
  <c r="H29" i="27"/>
  <c r="F29" i="27"/>
  <c r="E29" i="27"/>
  <c r="C29" i="27"/>
  <c r="B29" i="27"/>
  <c r="V28" i="27"/>
  <c r="T28" i="27"/>
  <c r="R28" i="27"/>
  <c r="O28" i="27"/>
  <c r="N28" i="27"/>
  <c r="L28" i="27"/>
  <c r="I28" i="27" s="1"/>
  <c r="K28" i="27" s="1"/>
  <c r="H28" i="27"/>
  <c r="G28" i="27"/>
  <c r="F28" i="27"/>
  <c r="G29" i="27" s="1"/>
  <c r="C28" i="27"/>
  <c r="E28" i="27" s="1"/>
  <c r="B28" i="27"/>
  <c r="V27" i="27"/>
  <c r="T27" i="27"/>
  <c r="R27" i="27"/>
  <c r="S28" i="27" s="1"/>
  <c r="N27" i="27"/>
  <c r="L27" i="27"/>
  <c r="M28" i="27" s="1"/>
  <c r="H27" i="27"/>
  <c r="F27" i="27"/>
  <c r="B27" i="27"/>
  <c r="C26" i="27"/>
  <c r="D26" i="27" s="1"/>
  <c r="E26" i="27" s="1"/>
  <c r="F26" i="27" s="1"/>
  <c r="G26" i="27" s="1"/>
  <c r="H26" i="27" s="1"/>
  <c r="I26" i="27" s="1"/>
  <c r="J26" i="27" s="1"/>
  <c r="K26" i="27" s="1"/>
  <c r="L26" i="27" s="1"/>
  <c r="M26" i="27" s="1"/>
  <c r="N26" i="27" s="1"/>
  <c r="O26" i="27" s="1"/>
  <c r="P26" i="27" s="1"/>
  <c r="Q26" i="27" s="1"/>
  <c r="R26" i="27" s="1"/>
  <c r="S26" i="27" s="1"/>
  <c r="T26" i="27" s="1"/>
  <c r="U26" i="27" s="1"/>
  <c r="V26" i="27" s="1"/>
  <c r="W26" i="27" s="1"/>
  <c r="B26" i="27"/>
  <c r="L25" i="27"/>
  <c r="F25" i="27"/>
  <c r="P24" i="27"/>
  <c r="J24" i="27"/>
  <c r="D24" i="27"/>
  <c r="N20" i="27"/>
  <c r="R25" i="27" s="1"/>
  <c r="H20" i="27"/>
  <c r="B20" i="27"/>
  <c r="H17" i="27"/>
  <c r="H16" i="27"/>
  <c r="H15" i="27"/>
  <c r="F13" i="27"/>
  <c r="A11" i="27"/>
  <c r="G240" i="26"/>
  <c r="Z231" i="26"/>
  <c r="Y231" i="26"/>
  <c r="V231" i="26"/>
  <c r="Z230" i="26"/>
  <c r="Y230" i="26"/>
  <c r="V230" i="26"/>
  <c r="Z229" i="26"/>
  <c r="Y229" i="26"/>
  <c r="V229" i="26"/>
  <c r="Z228" i="26"/>
  <c r="Y228" i="26"/>
  <c r="V228" i="26"/>
  <c r="Z227" i="26"/>
  <c r="Y227" i="26"/>
  <c r="V227" i="26"/>
  <c r="Z226" i="26"/>
  <c r="Y226" i="26"/>
  <c r="V226" i="26"/>
  <c r="Z225" i="26"/>
  <c r="Y225" i="26"/>
  <c r="V225" i="26"/>
  <c r="Z224" i="26"/>
  <c r="Y224" i="26"/>
  <c r="V224" i="26"/>
  <c r="Z223" i="26"/>
  <c r="Y223" i="26"/>
  <c r="V223" i="26"/>
  <c r="Z222" i="26"/>
  <c r="Y222" i="26"/>
  <c r="V222" i="26"/>
  <c r="Z221" i="26"/>
  <c r="Y221" i="26"/>
  <c r="V221" i="26"/>
  <c r="Z220" i="26"/>
  <c r="Y220" i="26"/>
  <c r="V220" i="26"/>
  <c r="Z219" i="26"/>
  <c r="Y219" i="26"/>
  <c r="V219" i="26"/>
  <c r="Z218" i="26"/>
  <c r="Y218" i="26"/>
  <c r="V218" i="26"/>
  <c r="Z217" i="26"/>
  <c r="Y217" i="26"/>
  <c r="V217" i="26"/>
  <c r="Z216" i="26"/>
  <c r="Y216" i="26"/>
  <c r="V216" i="26"/>
  <c r="Z215" i="26"/>
  <c r="Y215" i="26"/>
  <c r="V215" i="26"/>
  <c r="W184" i="26"/>
  <c r="V184" i="26"/>
  <c r="W183" i="26"/>
  <c r="V183" i="26"/>
  <c r="W182" i="26"/>
  <c r="V182" i="26"/>
  <c r="W181" i="26"/>
  <c r="V181" i="26"/>
  <c r="W180" i="26"/>
  <c r="V180" i="26"/>
  <c r="W179" i="26"/>
  <c r="V179" i="26"/>
  <c r="W178" i="26"/>
  <c r="V178" i="26"/>
  <c r="W177" i="26"/>
  <c r="V177" i="26"/>
  <c r="W176" i="26"/>
  <c r="V176" i="26"/>
  <c r="W175" i="26"/>
  <c r="V175" i="26"/>
  <c r="W174" i="26"/>
  <c r="V174" i="26"/>
  <c r="W173" i="26"/>
  <c r="V173" i="26"/>
  <c r="W172" i="26"/>
  <c r="V172" i="26"/>
  <c r="W171" i="26"/>
  <c r="V171" i="26"/>
  <c r="W170" i="26"/>
  <c r="V170" i="26"/>
  <c r="W169" i="26"/>
  <c r="V169" i="26"/>
  <c r="W168" i="26"/>
  <c r="V168" i="26"/>
  <c r="W167" i="26"/>
  <c r="V167" i="26"/>
  <c r="W166" i="26"/>
  <c r="V166" i="26"/>
  <c r="W165" i="26"/>
  <c r="V165" i="26"/>
  <c r="W164" i="26"/>
  <c r="V164" i="26"/>
  <c r="W163" i="26"/>
  <c r="V163" i="26"/>
  <c r="W162" i="26"/>
  <c r="V162" i="26"/>
  <c r="W161" i="26"/>
  <c r="V161" i="26"/>
  <c r="W160" i="26"/>
  <c r="V160" i="26"/>
  <c r="W159" i="26"/>
  <c r="V159" i="26"/>
  <c r="W158" i="26"/>
  <c r="V158" i="26"/>
  <c r="W157" i="26"/>
  <c r="V157" i="26"/>
  <c r="W156" i="26"/>
  <c r="V156" i="26"/>
  <c r="W155" i="26"/>
  <c r="V155" i="26"/>
  <c r="W154" i="26"/>
  <c r="V154" i="26"/>
  <c r="W153" i="26"/>
  <c r="V153" i="26"/>
  <c r="W152" i="26"/>
  <c r="V152" i="26"/>
  <c r="W151" i="26"/>
  <c r="V151" i="26"/>
  <c r="W150" i="26"/>
  <c r="V150" i="26"/>
  <c r="W149" i="26"/>
  <c r="V149" i="26"/>
  <c r="W148" i="26"/>
  <c r="V148" i="26"/>
  <c r="W147" i="26"/>
  <c r="V147" i="26"/>
  <c r="W146" i="26"/>
  <c r="V146" i="26"/>
  <c r="W145" i="26"/>
  <c r="V145" i="26"/>
  <c r="W144" i="26"/>
  <c r="V144" i="26"/>
  <c r="W143" i="26"/>
  <c r="V143" i="26"/>
  <c r="W142" i="26"/>
  <c r="V142" i="26"/>
  <c r="W141" i="26"/>
  <c r="V141" i="26"/>
  <c r="W140" i="26"/>
  <c r="V140" i="26"/>
  <c r="W139" i="26"/>
  <c r="V139" i="26"/>
  <c r="W138" i="26"/>
  <c r="V138" i="26"/>
  <c r="W137" i="26"/>
  <c r="V137" i="26"/>
  <c r="W136" i="26"/>
  <c r="V136" i="26"/>
  <c r="W135" i="26"/>
  <c r="V135" i="26"/>
  <c r="W134" i="26"/>
  <c r="V134" i="26"/>
  <c r="W133" i="26"/>
  <c r="V133" i="26"/>
  <c r="W132" i="26"/>
  <c r="V132" i="26"/>
  <c r="W131" i="26"/>
  <c r="V131" i="26"/>
  <c r="W130" i="26"/>
  <c r="V130" i="26"/>
  <c r="W129" i="26"/>
  <c r="V129" i="26"/>
  <c r="W128" i="26"/>
  <c r="V128" i="26"/>
  <c r="W127" i="26"/>
  <c r="V127" i="26"/>
  <c r="W126" i="26"/>
  <c r="V126" i="26"/>
  <c r="W125" i="26"/>
  <c r="V125" i="26"/>
  <c r="W124" i="26"/>
  <c r="V124" i="26"/>
  <c r="W123" i="26"/>
  <c r="V123" i="26"/>
  <c r="W122" i="26"/>
  <c r="V122" i="26"/>
  <c r="W121" i="26"/>
  <c r="V121" i="26"/>
  <c r="W120" i="26"/>
  <c r="V120" i="26"/>
  <c r="W119" i="26"/>
  <c r="V119" i="26"/>
  <c r="W118" i="26"/>
  <c r="V118" i="26"/>
  <c r="W117" i="26"/>
  <c r="V117" i="26"/>
  <c r="W116" i="26"/>
  <c r="V116" i="26"/>
  <c r="W115" i="26"/>
  <c r="V115" i="26"/>
  <c r="W114" i="26"/>
  <c r="V114" i="26"/>
  <c r="W113" i="26"/>
  <c r="V113" i="26"/>
  <c r="W112" i="26"/>
  <c r="V112" i="26"/>
  <c r="W111" i="26"/>
  <c r="V111" i="26"/>
  <c r="W110" i="26"/>
  <c r="V110" i="26"/>
  <c r="W109" i="26"/>
  <c r="V109" i="26"/>
  <c r="W108" i="26"/>
  <c r="V108" i="26"/>
  <c r="W107" i="26"/>
  <c r="V107" i="26"/>
  <c r="W106" i="26"/>
  <c r="V106" i="26"/>
  <c r="W105" i="26"/>
  <c r="V105" i="26"/>
  <c r="W104" i="26"/>
  <c r="V104" i="26"/>
  <c r="W103" i="26"/>
  <c r="V103" i="26"/>
  <c r="W102" i="26"/>
  <c r="V102" i="26"/>
  <c r="W101" i="26"/>
  <c r="V101" i="26"/>
  <c r="W100" i="26"/>
  <c r="V100" i="26"/>
  <c r="W99" i="26"/>
  <c r="V99" i="26"/>
  <c r="W98" i="26"/>
  <c r="V98" i="26"/>
  <c r="W97" i="26"/>
  <c r="V97" i="26"/>
  <c r="W96" i="26"/>
  <c r="V96" i="26"/>
  <c r="W95" i="26"/>
  <c r="V95" i="26"/>
  <c r="W94" i="26"/>
  <c r="V94" i="26"/>
  <c r="W93" i="26"/>
  <c r="V93" i="26"/>
  <c r="W92" i="26"/>
  <c r="V92" i="26"/>
  <c r="W91" i="26"/>
  <c r="V91" i="26"/>
  <c r="W90" i="26"/>
  <c r="V90" i="26"/>
  <c r="W89" i="26"/>
  <c r="V89" i="26"/>
  <c r="W88" i="26"/>
  <c r="V88" i="26"/>
  <c r="W87" i="26"/>
  <c r="V87" i="26"/>
  <c r="W86" i="26"/>
  <c r="V86" i="26"/>
  <c r="W85" i="26"/>
  <c r="V85" i="26"/>
  <c r="W84" i="26"/>
  <c r="V84" i="26"/>
  <c r="W83" i="26"/>
  <c r="V83" i="26"/>
  <c r="W82" i="26"/>
  <c r="V82" i="26"/>
  <c r="W81" i="26"/>
  <c r="V81" i="26"/>
  <c r="W80" i="26"/>
  <c r="V80" i="26"/>
  <c r="W79" i="26"/>
  <c r="V79" i="26"/>
  <c r="W78" i="26"/>
  <c r="V78" i="26"/>
  <c r="W77" i="26"/>
  <c r="V77" i="26"/>
  <c r="W76" i="26"/>
  <c r="V76" i="26"/>
  <c r="W75" i="26"/>
  <c r="V75" i="26"/>
  <c r="W74" i="26"/>
  <c r="V74" i="26"/>
  <c r="W73" i="26"/>
  <c r="V73" i="26"/>
  <c r="W72" i="26"/>
  <c r="V72" i="26"/>
  <c r="W71" i="26"/>
  <c r="V71" i="26"/>
  <c r="W70" i="26"/>
  <c r="V70" i="26"/>
  <c r="W69" i="26"/>
  <c r="V69" i="26"/>
  <c r="W68" i="26"/>
  <c r="V68" i="26"/>
  <c r="W67" i="26"/>
  <c r="V67" i="26"/>
  <c r="W66" i="26"/>
  <c r="V66" i="26"/>
  <c r="W65" i="26"/>
  <c r="V65" i="26"/>
  <c r="W64" i="26"/>
  <c r="V64" i="26"/>
  <c r="W63" i="26"/>
  <c r="V63" i="26"/>
  <c r="W62" i="26"/>
  <c r="V62" i="26"/>
  <c r="W61" i="26"/>
  <c r="V61" i="26"/>
  <c r="W60" i="26"/>
  <c r="V60" i="26"/>
  <c r="W59" i="26"/>
  <c r="V59" i="26"/>
  <c r="W58" i="26"/>
  <c r="V58" i="26"/>
  <c r="W57" i="26"/>
  <c r="V57" i="26"/>
  <c r="W56" i="26"/>
  <c r="V56" i="26"/>
  <c r="W55" i="26"/>
  <c r="V55" i="26"/>
  <c r="W54" i="26"/>
  <c r="V54" i="26"/>
  <c r="W53" i="26"/>
  <c r="V53" i="26"/>
  <c r="W52" i="26"/>
  <c r="V52" i="26"/>
  <c r="W51" i="26"/>
  <c r="V51" i="26"/>
  <c r="W50" i="26"/>
  <c r="V50" i="26"/>
  <c r="W49" i="26"/>
  <c r="V49" i="26"/>
  <c r="W48" i="26"/>
  <c r="V48" i="26"/>
  <c r="W47" i="26"/>
  <c r="V47" i="26"/>
  <c r="W46" i="26"/>
  <c r="V46" i="26"/>
  <c r="W45" i="26"/>
  <c r="V45" i="26"/>
  <c r="W44" i="26"/>
  <c r="V44" i="26"/>
  <c r="W43" i="26"/>
  <c r="V43" i="26"/>
  <c r="W42" i="26"/>
  <c r="V42" i="26"/>
  <c r="W41" i="26"/>
  <c r="V41" i="26"/>
  <c r="W40" i="26"/>
  <c r="V40" i="26"/>
  <c r="W39" i="26"/>
  <c r="V39" i="26"/>
  <c r="W38" i="26"/>
  <c r="V38" i="26"/>
  <c r="W37" i="26"/>
  <c r="V37" i="26"/>
  <c r="W36" i="26"/>
  <c r="V36" i="26"/>
  <c r="W35" i="26"/>
  <c r="V35" i="26"/>
  <c r="W34" i="26"/>
  <c r="V34" i="26"/>
  <c r="W33" i="26"/>
  <c r="V33" i="26"/>
  <c r="W32" i="26"/>
  <c r="V32" i="26"/>
  <c r="W31" i="26"/>
  <c r="V31" i="26"/>
  <c r="W30" i="26"/>
  <c r="V30" i="26"/>
  <c r="W29" i="26"/>
  <c r="V29" i="26"/>
  <c r="R28" i="26"/>
  <c r="L28" i="26"/>
  <c r="F28" i="26"/>
  <c r="R27" i="26"/>
  <c r="L27" i="26"/>
  <c r="K27" i="26"/>
  <c r="F27" i="26"/>
  <c r="R26" i="26"/>
  <c r="Q26" i="26"/>
  <c r="L26" i="26"/>
  <c r="F26" i="26"/>
  <c r="E26" i="26"/>
  <c r="R25" i="26"/>
  <c r="L25" i="26"/>
  <c r="K25" i="26"/>
  <c r="F25" i="26"/>
  <c r="A25" i="26"/>
  <c r="A26" i="26" s="1"/>
  <c r="V24" i="26"/>
  <c r="S24" i="26"/>
  <c r="R24" i="26"/>
  <c r="N24" i="26"/>
  <c r="L24" i="26"/>
  <c r="G24" i="26"/>
  <c r="F24" i="26"/>
  <c r="B24" i="26"/>
  <c r="A24" i="26"/>
  <c r="U24" i="26" s="1"/>
  <c r="V23" i="26"/>
  <c r="U23" i="26"/>
  <c r="T23" i="26"/>
  <c r="R23" i="26"/>
  <c r="N23" i="26"/>
  <c r="L23" i="26"/>
  <c r="K23" i="26"/>
  <c r="H23" i="26"/>
  <c r="F23" i="26"/>
  <c r="E23" i="26"/>
  <c r="B23" i="26"/>
  <c r="M22" i="26"/>
  <c r="N22" i="26" s="1"/>
  <c r="O22" i="26" s="1"/>
  <c r="P22" i="26" s="1"/>
  <c r="Q22" i="26" s="1"/>
  <c r="R22" i="26" s="1"/>
  <c r="T22" i="26" s="1"/>
  <c r="E22" i="26"/>
  <c r="F22" i="26" s="1"/>
  <c r="G22" i="26" s="1"/>
  <c r="H22" i="26" s="1"/>
  <c r="I22" i="26" s="1"/>
  <c r="J22" i="26" s="1"/>
  <c r="K22" i="26" s="1"/>
  <c r="L22" i="26" s="1"/>
  <c r="D22" i="26"/>
  <c r="C22" i="26"/>
  <c r="Z21" i="26"/>
  <c r="Y21" i="26"/>
  <c r="N18" i="26"/>
  <c r="H18" i="26"/>
  <c r="B18" i="26"/>
  <c r="U15" i="26"/>
  <c r="P15" i="26"/>
  <c r="N15" i="26"/>
  <c r="L15" i="26"/>
  <c r="J15" i="26"/>
  <c r="H15" i="26"/>
  <c r="F15" i="26"/>
  <c r="Q24" i="26" s="1"/>
  <c r="D15" i="26"/>
  <c r="U14" i="26"/>
  <c r="P14" i="26"/>
  <c r="N14" i="26"/>
  <c r="L14" i="26"/>
  <c r="J14" i="26"/>
  <c r="H14" i="26"/>
  <c r="F14" i="26"/>
  <c r="K28" i="26" s="1"/>
  <c r="D14" i="26"/>
  <c r="P13" i="26"/>
  <c r="N13" i="26"/>
  <c r="L13" i="26"/>
  <c r="J13" i="26"/>
  <c r="H13" i="26"/>
  <c r="F13" i="26"/>
  <c r="E24" i="26" s="1"/>
  <c r="D13" i="26"/>
  <c r="P250" i="24"/>
  <c r="K250" i="24"/>
  <c r="J250" i="24"/>
  <c r="F250" i="24"/>
  <c r="P249" i="24"/>
  <c r="K249" i="24"/>
  <c r="F249" i="24"/>
  <c r="P248" i="24"/>
  <c r="K248" i="24"/>
  <c r="F248" i="24"/>
  <c r="P247" i="24"/>
  <c r="K247" i="24"/>
  <c r="F247" i="24"/>
  <c r="P246" i="24"/>
  <c r="K246" i="24"/>
  <c r="F246" i="24"/>
  <c r="P245" i="24"/>
  <c r="K245" i="24"/>
  <c r="F245" i="24"/>
  <c r="P244" i="24"/>
  <c r="K244" i="24"/>
  <c r="F244" i="24"/>
  <c r="P243" i="24"/>
  <c r="K243" i="24"/>
  <c r="F243" i="24"/>
  <c r="P242" i="24"/>
  <c r="K242" i="24"/>
  <c r="F242" i="24"/>
  <c r="P241" i="24"/>
  <c r="K241" i="24"/>
  <c r="F241" i="24"/>
  <c r="P240" i="24"/>
  <c r="K240" i="24"/>
  <c r="F240" i="24"/>
  <c r="P239" i="24"/>
  <c r="K239" i="24"/>
  <c r="F239" i="24"/>
  <c r="P238" i="24"/>
  <c r="K238" i="24"/>
  <c r="F238" i="24"/>
  <c r="P237" i="24"/>
  <c r="K237" i="24"/>
  <c r="F237" i="24"/>
  <c r="P236" i="24"/>
  <c r="K236" i="24"/>
  <c r="F236" i="24"/>
  <c r="P235" i="24"/>
  <c r="O235" i="24"/>
  <c r="K235" i="24"/>
  <c r="J235" i="24"/>
  <c r="F235" i="24"/>
  <c r="E235" i="24"/>
  <c r="P234" i="24"/>
  <c r="K234" i="24"/>
  <c r="J234" i="24"/>
  <c r="F234" i="24"/>
  <c r="E234" i="24"/>
  <c r="P233" i="24"/>
  <c r="K233" i="24"/>
  <c r="J233" i="24"/>
  <c r="F233" i="24"/>
  <c r="E233" i="24"/>
  <c r="P232" i="24"/>
  <c r="K232" i="24"/>
  <c r="J232" i="24"/>
  <c r="F232" i="24"/>
  <c r="E232" i="24"/>
  <c r="P231" i="24"/>
  <c r="K231" i="24"/>
  <c r="J231" i="24"/>
  <c r="F231" i="24"/>
  <c r="E231" i="24"/>
  <c r="P230" i="24"/>
  <c r="K230" i="24"/>
  <c r="J230" i="24"/>
  <c r="F230" i="24"/>
  <c r="E230" i="24"/>
  <c r="P229" i="24"/>
  <c r="K229" i="24"/>
  <c r="J229" i="24"/>
  <c r="F229" i="24"/>
  <c r="E229" i="24"/>
  <c r="P228" i="24"/>
  <c r="K228" i="24"/>
  <c r="J228" i="24"/>
  <c r="F228" i="24"/>
  <c r="E228" i="24"/>
  <c r="P227" i="24"/>
  <c r="K227" i="24"/>
  <c r="J227" i="24"/>
  <c r="F227" i="24"/>
  <c r="E227" i="24"/>
  <c r="P226" i="24"/>
  <c r="K226" i="24"/>
  <c r="J226" i="24"/>
  <c r="F226" i="24"/>
  <c r="E226" i="24"/>
  <c r="P225" i="24"/>
  <c r="K225" i="24"/>
  <c r="J225" i="24"/>
  <c r="F225" i="24"/>
  <c r="E225" i="24"/>
  <c r="P224" i="24"/>
  <c r="K224" i="24"/>
  <c r="J224" i="24"/>
  <c r="F224" i="24"/>
  <c r="E224" i="24"/>
  <c r="P223" i="24"/>
  <c r="K223" i="24"/>
  <c r="J223" i="24"/>
  <c r="F223" i="24"/>
  <c r="E223" i="24"/>
  <c r="P222" i="24"/>
  <c r="K222" i="24"/>
  <c r="J222" i="24"/>
  <c r="F222" i="24"/>
  <c r="E222" i="24"/>
  <c r="P221" i="24"/>
  <c r="K221" i="24"/>
  <c r="J221" i="24"/>
  <c r="F221" i="24"/>
  <c r="E221" i="24"/>
  <c r="P220" i="24"/>
  <c r="K220" i="24"/>
  <c r="J220" i="24"/>
  <c r="F220" i="24"/>
  <c r="E220" i="24"/>
  <c r="P219" i="24"/>
  <c r="K219" i="24"/>
  <c r="J219" i="24"/>
  <c r="F219" i="24"/>
  <c r="E219" i="24"/>
  <c r="P218" i="24"/>
  <c r="K218" i="24"/>
  <c r="J218" i="24"/>
  <c r="F218" i="24"/>
  <c r="E218" i="24"/>
  <c r="P217" i="24"/>
  <c r="K217" i="24"/>
  <c r="J217" i="24"/>
  <c r="F217" i="24"/>
  <c r="C217" i="24"/>
  <c r="E217" i="24" s="1"/>
  <c r="P216" i="24"/>
  <c r="K216" i="24"/>
  <c r="J216" i="24"/>
  <c r="F216" i="24"/>
  <c r="E216" i="24"/>
  <c r="P215" i="24"/>
  <c r="K215" i="24"/>
  <c r="J215" i="24"/>
  <c r="F215" i="24"/>
  <c r="C215" i="24"/>
  <c r="E215" i="24" s="1"/>
  <c r="P214" i="24"/>
  <c r="K214" i="24"/>
  <c r="J214" i="24"/>
  <c r="F214" i="24"/>
  <c r="C214" i="24" s="1"/>
  <c r="E214" i="24" s="1"/>
  <c r="P213" i="24"/>
  <c r="K213" i="24"/>
  <c r="J213" i="24"/>
  <c r="F213" i="24"/>
  <c r="C213" i="24" s="1"/>
  <c r="E213" i="24" s="1"/>
  <c r="P212" i="24"/>
  <c r="K212" i="24"/>
  <c r="J212" i="24"/>
  <c r="F212" i="24"/>
  <c r="C212" i="24" s="1"/>
  <c r="E212" i="24" s="1"/>
  <c r="P211" i="24"/>
  <c r="K211" i="24"/>
  <c r="J211" i="24"/>
  <c r="F211" i="24"/>
  <c r="C211" i="24" s="1"/>
  <c r="E211" i="24" s="1"/>
  <c r="P210" i="24"/>
  <c r="K210" i="24"/>
  <c r="J210" i="24"/>
  <c r="F210" i="24"/>
  <c r="C210" i="24"/>
  <c r="E210" i="24" s="1"/>
  <c r="P209" i="24"/>
  <c r="K209" i="24"/>
  <c r="J209" i="24"/>
  <c r="F209" i="24"/>
  <c r="E209" i="24"/>
  <c r="C209" i="24"/>
  <c r="P208" i="24"/>
  <c r="K208" i="24"/>
  <c r="J208" i="24"/>
  <c r="F208" i="24"/>
  <c r="C208" i="24" s="1"/>
  <c r="E208" i="24" s="1"/>
  <c r="P207" i="24"/>
  <c r="K207" i="24"/>
  <c r="J207" i="24"/>
  <c r="F207" i="24"/>
  <c r="C207" i="24"/>
  <c r="E207" i="24" s="1"/>
  <c r="P206" i="24"/>
  <c r="K206" i="24"/>
  <c r="J206" i="24"/>
  <c r="F206" i="24"/>
  <c r="C206" i="24" s="1"/>
  <c r="E206" i="24"/>
  <c r="P205" i="24"/>
  <c r="K205" i="24"/>
  <c r="J205" i="24"/>
  <c r="F205" i="24"/>
  <c r="C205" i="24" s="1"/>
  <c r="E205" i="24" s="1"/>
  <c r="P204" i="24"/>
  <c r="K204" i="24"/>
  <c r="J204" i="24"/>
  <c r="F204" i="24"/>
  <c r="C204" i="24" s="1"/>
  <c r="E204" i="24" s="1"/>
  <c r="P203" i="24"/>
  <c r="K203" i="24"/>
  <c r="J203" i="24"/>
  <c r="F203" i="24"/>
  <c r="C203" i="24" s="1"/>
  <c r="E203" i="24" s="1"/>
  <c r="P202" i="24"/>
  <c r="K202" i="24"/>
  <c r="J202" i="24"/>
  <c r="F202" i="24"/>
  <c r="C202" i="24"/>
  <c r="E202" i="24" s="1"/>
  <c r="P201" i="24"/>
  <c r="K201" i="24"/>
  <c r="J201" i="24"/>
  <c r="F201" i="24"/>
  <c r="E201" i="24"/>
  <c r="C201" i="24"/>
  <c r="P200" i="24"/>
  <c r="K200" i="24"/>
  <c r="J200" i="24"/>
  <c r="F200" i="24"/>
  <c r="C200" i="24" s="1"/>
  <c r="E200" i="24" s="1"/>
  <c r="P199" i="24"/>
  <c r="M199" i="24"/>
  <c r="K199" i="24"/>
  <c r="J199" i="24"/>
  <c r="H199" i="24"/>
  <c r="F199" i="24"/>
  <c r="C199" i="24"/>
  <c r="E199" i="24" s="1"/>
  <c r="P198" i="24"/>
  <c r="M198" i="24"/>
  <c r="K198" i="24"/>
  <c r="H198" i="24" s="1"/>
  <c r="J198" i="24" s="1"/>
  <c r="F198" i="24"/>
  <c r="C198" i="24"/>
  <c r="E198" i="24" s="1"/>
  <c r="P197" i="24"/>
  <c r="M197" i="24"/>
  <c r="K197" i="24"/>
  <c r="H197" i="24" s="1"/>
  <c r="J197" i="24" s="1"/>
  <c r="F197" i="24"/>
  <c r="C197" i="24"/>
  <c r="E197" i="24" s="1"/>
  <c r="P196" i="24"/>
  <c r="M196" i="24" s="1"/>
  <c r="K196" i="24"/>
  <c r="H196" i="24" s="1"/>
  <c r="J196" i="24" s="1"/>
  <c r="F196" i="24"/>
  <c r="C196" i="24" s="1"/>
  <c r="E196" i="24" s="1"/>
  <c r="P195" i="24"/>
  <c r="M195" i="24" s="1"/>
  <c r="K195" i="24"/>
  <c r="H195" i="24"/>
  <c r="J195" i="24" s="1"/>
  <c r="F195" i="24"/>
  <c r="E195" i="24"/>
  <c r="C195" i="24"/>
  <c r="P194" i="24"/>
  <c r="M194" i="24" s="1"/>
  <c r="K194" i="24"/>
  <c r="H194" i="24"/>
  <c r="J194" i="24" s="1"/>
  <c r="F194" i="24"/>
  <c r="C194" i="24" s="1"/>
  <c r="E194" i="24" s="1"/>
  <c r="P193" i="24"/>
  <c r="M193" i="24" s="1"/>
  <c r="K193" i="24"/>
  <c r="H193" i="24"/>
  <c r="J193" i="24" s="1"/>
  <c r="F193" i="24"/>
  <c r="C193" i="24" s="1"/>
  <c r="E193" i="24" s="1"/>
  <c r="P192" i="24"/>
  <c r="M192" i="24"/>
  <c r="K192" i="24"/>
  <c r="H192" i="24" s="1"/>
  <c r="J192" i="24" s="1"/>
  <c r="F192" i="24"/>
  <c r="C192" i="24" s="1"/>
  <c r="E192" i="24" s="1"/>
  <c r="P191" i="24"/>
  <c r="M191" i="24"/>
  <c r="K191" i="24"/>
  <c r="J191" i="24"/>
  <c r="H191" i="24"/>
  <c r="F191" i="24"/>
  <c r="C191" i="24"/>
  <c r="E191" i="24" s="1"/>
  <c r="P190" i="24"/>
  <c r="M190" i="24"/>
  <c r="K190" i="24"/>
  <c r="H190" i="24" s="1"/>
  <c r="J190" i="24" s="1"/>
  <c r="F190" i="24"/>
  <c r="C190" i="24"/>
  <c r="E190" i="24" s="1"/>
  <c r="P189" i="24"/>
  <c r="M189" i="24"/>
  <c r="K189" i="24"/>
  <c r="H189" i="24" s="1"/>
  <c r="J189" i="24" s="1"/>
  <c r="F189" i="24"/>
  <c r="C189" i="24"/>
  <c r="E189" i="24" s="1"/>
  <c r="P188" i="24"/>
  <c r="M188" i="24" s="1"/>
  <c r="K188" i="24"/>
  <c r="H188" i="24" s="1"/>
  <c r="J188" i="24" s="1"/>
  <c r="F188" i="24"/>
  <c r="C188" i="24" s="1"/>
  <c r="E188" i="24"/>
  <c r="P187" i="24"/>
  <c r="M187" i="24" s="1"/>
  <c r="K187" i="24"/>
  <c r="H187" i="24"/>
  <c r="J187" i="24" s="1"/>
  <c r="F187" i="24"/>
  <c r="E187" i="24"/>
  <c r="C187" i="24"/>
  <c r="P186" i="24"/>
  <c r="M186" i="24" s="1"/>
  <c r="K186" i="24"/>
  <c r="H186" i="24"/>
  <c r="J186" i="24" s="1"/>
  <c r="F186" i="24"/>
  <c r="C186" i="24" s="1"/>
  <c r="E186" i="24"/>
  <c r="P185" i="24"/>
  <c r="M185" i="24" s="1"/>
  <c r="K185" i="24"/>
  <c r="H185" i="24"/>
  <c r="J185" i="24" s="1"/>
  <c r="F185" i="24"/>
  <c r="C185" i="24" s="1"/>
  <c r="E185" i="24" s="1"/>
  <c r="P184" i="24"/>
  <c r="M184" i="24"/>
  <c r="K184" i="24"/>
  <c r="H184" i="24" s="1"/>
  <c r="J184" i="24"/>
  <c r="F184" i="24"/>
  <c r="C184" i="24" s="1"/>
  <c r="E184" i="24" s="1"/>
  <c r="P183" i="24"/>
  <c r="M183" i="24"/>
  <c r="K183" i="24"/>
  <c r="J183" i="24"/>
  <c r="H183" i="24"/>
  <c r="F183" i="24"/>
  <c r="C183" i="24" s="1"/>
  <c r="E183" i="24" s="1"/>
  <c r="P182" i="24"/>
  <c r="M182" i="24"/>
  <c r="K182" i="24"/>
  <c r="H182" i="24" s="1"/>
  <c r="J182" i="24" s="1"/>
  <c r="F182" i="24"/>
  <c r="C182" i="24"/>
  <c r="E182" i="24" s="1"/>
  <c r="P181" i="24"/>
  <c r="M181" i="24"/>
  <c r="K181" i="24"/>
  <c r="H181" i="24" s="1"/>
  <c r="J181" i="24" s="1"/>
  <c r="F181" i="24"/>
  <c r="C181" i="24"/>
  <c r="E181" i="24" s="1"/>
  <c r="P180" i="24"/>
  <c r="M180" i="24" s="1"/>
  <c r="K180" i="24"/>
  <c r="H180" i="24" s="1"/>
  <c r="J180" i="24" s="1"/>
  <c r="F180" i="24"/>
  <c r="C180" i="24" s="1"/>
  <c r="E180" i="24"/>
  <c r="P179" i="24"/>
  <c r="M179" i="24" s="1"/>
  <c r="K179" i="24"/>
  <c r="H179" i="24"/>
  <c r="J179" i="24" s="1"/>
  <c r="F179" i="24"/>
  <c r="E179" i="24"/>
  <c r="C179" i="24"/>
  <c r="P178" i="24"/>
  <c r="M178" i="24" s="1"/>
  <c r="K178" i="24"/>
  <c r="H178" i="24"/>
  <c r="J178" i="24" s="1"/>
  <c r="F178" i="24"/>
  <c r="C178" i="24" s="1"/>
  <c r="E178" i="24" s="1"/>
  <c r="P177" i="24"/>
  <c r="M177" i="24" s="1"/>
  <c r="K177" i="24"/>
  <c r="H177" i="24"/>
  <c r="J177" i="24" s="1"/>
  <c r="F177" i="24"/>
  <c r="C177" i="24" s="1"/>
  <c r="E177" i="24" s="1"/>
  <c r="P176" i="24"/>
  <c r="M176" i="24"/>
  <c r="K176" i="24"/>
  <c r="H176" i="24" s="1"/>
  <c r="J176" i="24" s="1"/>
  <c r="F176" i="24"/>
  <c r="C176" i="24" s="1"/>
  <c r="E176" i="24" s="1"/>
  <c r="P175" i="24"/>
  <c r="M175" i="24"/>
  <c r="K175" i="24"/>
  <c r="J175" i="24"/>
  <c r="H175" i="24"/>
  <c r="F175" i="24"/>
  <c r="C175" i="24" s="1"/>
  <c r="E175" i="24" s="1"/>
  <c r="P174" i="24"/>
  <c r="M174" i="24"/>
  <c r="K174" i="24"/>
  <c r="H174" i="24" s="1"/>
  <c r="J174" i="24"/>
  <c r="F174" i="24"/>
  <c r="C174" i="24"/>
  <c r="E174" i="24" s="1"/>
  <c r="P173" i="24"/>
  <c r="M173" i="24" s="1"/>
  <c r="K173" i="24"/>
  <c r="H173" i="24" s="1"/>
  <c r="J173" i="24" s="1"/>
  <c r="F173" i="24"/>
  <c r="C173" i="24"/>
  <c r="E173" i="24" s="1"/>
  <c r="P172" i="24"/>
  <c r="M172" i="24" s="1"/>
  <c r="K172" i="24"/>
  <c r="H172" i="24" s="1"/>
  <c r="J172" i="24" s="1"/>
  <c r="F172" i="24"/>
  <c r="C172" i="24" s="1"/>
  <c r="E172" i="24"/>
  <c r="P171" i="24"/>
  <c r="M171" i="24" s="1"/>
  <c r="K171" i="24"/>
  <c r="H171" i="24" s="1"/>
  <c r="J171" i="24" s="1"/>
  <c r="F171" i="24"/>
  <c r="E171" i="24"/>
  <c r="C171" i="24"/>
  <c r="P170" i="24"/>
  <c r="M170" i="24" s="1"/>
  <c r="K170" i="24"/>
  <c r="H170" i="24"/>
  <c r="J170" i="24" s="1"/>
  <c r="F170" i="24"/>
  <c r="C170" i="24" s="1"/>
  <c r="E170" i="24"/>
  <c r="P169" i="24"/>
  <c r="M169" i="24" s="1"/>
  <c r="K169" i="24"/>
  <c r="J169" i="24"/>
  <c r="H169" i="24"/>
  <c r="F169" i="24"/>
  <c r="C169" i="24" s="1"/>
  <c r="E169" i="24" s="1"/>
  <c r="P168" i="24"/>
  <c r="M168" i="24"/>
  <c r="K168" i="24"/>
  <c r="H168" i="24" s="1"/>
  <c r="J168" i="24" s="1"/>
  <c r="F168" i="24"/>
  <c r="C168" i="24" s="1"/>
  <c r="E168" i="24" s="1"/>
  <c r="P167" i="24"/>
  <c r="M167" i="24"/>
  <c r="K167" i="24"/>
  <c r="J167" i="24"/>
  <c r="H167" i="24"/>
  <c r="F167" i="24"/>
  <c r="C167" i="24"/>
  <c r="E167" i="24" s="1"/>
  <c r="P166" i="24"/>
  <c r="M166" i="24"/>
  <c r="K166" i="24"/>
  <c r="H166" i="24" s="1"/>
  <c r="J166" i="24"/>
  <c r="F166" i="24"/>
  <c r="C166" i="24"/>
  <c r="E166" i="24" s="1"/>
  <c r="P165" i="24"/>
  <c r="M165" i="24" s="1"/>
  <c r="K165" i="24"/>
  <c r="H165" i="24" s="1"/>
  <c r="J165" i="24" s="1"/>
  <c r="F165" i="24"/>
  <c r="E165" i="24"/>
  <c r="C165" i="24"/>
  <c r="P164" i="24"/>
  <c r="M164" i="24" s="1"/>
  <c r="K164" i="24"/>
  <c r="H164" i="24" s="1"/>
  <c r="J164" i="24" s="1"/>
  <c r="F164" i="24"/>
  <c r="C164" i="24" s="1"/>
  <c r="E164" i="24"/>
  <c r="P163" i="24"/>
  <c r="M163" i="24" s="1"/>
  <c r="K163" i="24"/>
  <c r="H163" i="24"/>
  <c r="J163" i="24" s="1"/>
  <c r="F163" i="24"/>
  <c r="E163" i="24"/>
  <c r="C163" i="24"/>
  <c r="P162" i="24"/>
  <c r="M162" i="24" s="1"/>
  <c r="K162" i="24"/>
  <c r="H162" i="24"/>
  <c r="J162" i="24" s="1"/>
  <c r="F162" i="24"/>
  <c r="C162" i="24" s="1"/>
  <c r="E162" i="24"/>
  <c r="P161" i="24"/>
  <c r="M161" i="24" s="1"/>
  <c r="K161" i="24"/>
  <c r="H161" i="24"/>
  <c r="J161" i="24" s="1"/>
  <c r="F161" i="24"/>
  <c r="C161" i="24" s="1"/>
  <c r="E161" i="24" s="1"/>
  <c r="P160" i="24"/>
  <c r="M160" i="24"/>
  <c r="K160" i="24"/>
  <c r="H160" i="24" s="1"/>
  <c r="J160" i="24"/>
  <c r="F160" i="24"/>
  <c r="C160" i="24" s="1"/>
  <c r="E160" i="24" s="1"/>
  <c r="P159" i="24"/>
  <c r="M159" i="24"/>
  <c r="K159" i="24"/>
  <c r="J159" i="24"/>
  <c r="H159" i="24"/>
  <c r="F159" i="24"/>
  <c r="C159" i="24"/>
  <c r="E159" i="24" s="1"/>
  <c r="P158" i="24"/>
  <c r="M158" i="24"/>
  <c r="K158" i="24"/>
  <c r="H158" i="24" s="1"/>
  <c r="J158" i="24" s="1"/>
  <c r="F158" i="24"/>
  <c r="C158" i="24"/>
  <c r="E158" i="24" s="1"/>
  <c r="P157" i="24"/>
  <c r="M157" i="24" s="1"/>
  <c r="K157" i="24"/>
  <c r="H157" i="24" s="1"/>
  <c r="J157" i="24" s="1"/>
  <c r="F157" i="24"/>
  <c r="C157" i="24"/>
  <c r="E157" i="24" s="1"/>
  <c r="P156" i="24"/>
  <c r="M156" i="24" s="1"/>
  <c r="K156" i="24"/>
  <c r="H156" i="24" s="1"/>
  <c r="J156" i="24" s="1"/>
  <c r="F156" i="24"/>
  <c r="C156" i="24" s="1"/>
  <c r="E156" i="24" s="1"/>
  <c r="P155" i="24"/>
  <c r="M155" i="24" s="1"/>
  <c r="K155" i="24"/>
  <c r="H155" i="24"/>
  <c r="J155" i="24" s="1"/>
  <c r="F155" i="24"/>
  <c r="E155" i="24"/>
  <c r="C155" i="24"/>
  <c r="P154" i="24"/>
  <c r="M154" i="24" s="1"/>
  <c r="K154" i="24"/>
  <c r="H154" i="24"/>
  <c r="J154" i="24" s="1"/>
  <c r="F154" i="24"/>
  <c r="C154" i="24" s="1"/>
  <c r="E154" i="24"/>
  <c r="P153" i="24"/>
  <c r="M153" i="24" s="1"/>
  <c r="K153" i="24"/>
  <c r="H153" i="24"/>
  <c r="J153" i="24" s="1"/>
  <c r="F153" i="24"/>
  <c r="C153" i="24" s="1"/>
  <c r="E153" i="24" s="1"/>
  <c r="P152" i="24"/>
  <c r="M152" i="24"/>
  <c r="K152" i="24"/>
  <c r="H152" i="24" s="1"/>
  <c r="J152" i="24" s="1"/>
  <c r="F152" i="24"/>
  <c r="C152" i="24" s="1"/>
  <c r="E152" i="24" s="1"/>
  <c r="P151" i="24"/>
  <c r="M151" i="24"/>
  <c r="K151" i="24"/>
  <c r="J151" i="24"/>
  <c r="H151" i="24"/>
  <c r="F151" i="24"/>
  <c r="C151" i="24"/>
  <c r="E151" i="24" s="1"/>
  <c r="P150" i="24"/>
  <c r="M150" i="24"/>
  <c r="K150" i="24"/>
  <c r="H150" i="24" s="1"/>
  <c r="J150" i="24"/>
  <c r="F150" i="24"/>
  <c r="C150" i="24"/>
  <c r="E150" i="24" s="1"/>
  <c r="P149" i="24"/>
  <c r="M149" i="24" s="1"/>
  <c r="K149" i="24"/>
  <c r="H149" i="24" s="1"/>
  <c r="J149" i="24" s="1"/>
  <c r="F149" i="24"/>
  <c r="C149" i="24"/>
  <c r="E149" i="24" s="1"/>
  <c r="P148" i="24"/>
  <c r="M148" i="24" s="1"/>
  <c r="K148" i="24"/>
  <c r="H148" i="24" s="1"/>
  <c r="J148" i="24" s="1"/>
  <c r="F148" i="24"/>
  <c r="C148" i="24" s="1"/>
  <c r="E148" i="24"/>
  <c r="P147" i="24"/>
  <c r="M147" i="24" s="1"/>
  <c r="K147" i="24"/>
  <c r="H147" i="24"/>
  <c r="J147" i="24" s="1"/>
  <c r="F147" i="24"/>
  <c r="E147" i="24"/>
  <c r="C147" i="24"/>
  <c r="P146" i="24"/>
  <c r="M146" i="24" s="1"/>
  <c r="K146" i="24"/>
  <c r="H146" i="24"/>
  <c r="J146" i="24" s="1"/>
  <c r="F146" i="24"/>
  <c r="C146" i="24" s="1"/>
  <c r="E146" i="24" s="1"/>
  <c r="P145" i="24"/>
  <c r="M145" i="24" s="1"/>
  <c r="K145" i="24"/>
  <c r="H145" i="24"/>
  <c r="J145" i="24" s="1"/>
  <c r="F145" i="24"/>
  <c r="C145" i="24" s="1"/>
  <c r="E145" i="24" s="1"/>
  <c r="P144" i="24"/>
  <c r="M144" i="24"/>
  <c r="K144" i="24"/>
  <c r="H144" i="24" s="1"/>
  <c r="J144" i="24" s="1"/>
  <c r="F144" i="24"/>
  <c r="C144" i="24" s="1"/>
  <c r="E144" i="24" s="1"/>
  <c r="P143" i="24"/>
  <c r="M143" i="24"/>
  <c r="K143" i="24"/>
  <c r="J143" i="24"/>
  <c r="H143" i="24"/>
  <c r="F143" i="24"/>
  <c r="C143" i="24" s="1"/>
  <c r="E143" i="24" s="1"/>
  <c r="P142" i="24"/>
  <c r="M142" i="24"/>
  <c r="K142" i="24"/>
  <c r="H142" i="24" s="1"/>
  <c r="J142" i="24"/>
  <c r="F142" i="24"/>
  <c r="C142" i="24"/>
  <c r="E142" i="24" s="1"/>
  <c r="P141" i="24"/>
  <c r="M141" i="24" s="1"/>
  <c r="K141" i="24"/>
  <c r="H141" i="24" s="1"/>
  <c r="J141" i="24" s="1"/>
  <c r="F141" i="24"/>
  <c r="C141" i="24"/>
  <c r="E141" i="24" s="1"/>
  <c r="P140" i="24"/>
  <c r="M140" i="24" s="1"/>
  <c r="K140" i="24"/>
  <c r="H140" i="24" s="1"/>
  <c r="J140" i="24" s="1"/>
  <c r="F140" i="24"/>
  <c r="C140" i="24" s="1"/>
  <c r="E140" i="24"/>
  <c r="P139" i="24"/>
  <c r="M139" i="24" s="1"/>
  <c r="K139" i="24"/>
  <c r="H139" i="24" s="1"/>
  <c r="J139" i="24" s="1"/>
  <c r="F139" i="24"/>
  <c r="E139" i="24"/>
  <c r="C139" i="24"/>
  <c r="P138" i="24"/>
  <c r="M138" i="24" s="1"/>
  <c r="K138" i="24"/>
  <c r="H138" i="24"/>
  <c r="J138" i="24" s="1"/>
  <c r="F138" i="24"/>
  <c r="C138" i="24" s="1"/>
  <c r="E138" i="24"/>
  <c r="P137" i="24"/>
  <c r="M137" i="24" s="1"/>
  <c r="K137" i="24"/>
  <c r="J137" i="24"/>
  <c r="H137" i="24"/>
  <c r="F137" i="24"/>
  <c r="C137" i="24" s="1"/>
  <c r="E137" i="24" s="1"/>
  <c r="P136" i="24"/>
  <c r="M136" i="24"/>
  <c r="K136" i="24"/>
  <c r="H136" i="24" s="1"/>
  <c r="J136" i="24" s="1"/>
  <c r="F136" i="24"/>
  <c r="C136" i="24" s="1"/>
  <c r="E136" i="24" s="1"/>
  <c r="P135" i="24"/>
  <c r="M135" i="24"/>
  <c r="K135" i="24"/>
  <c r="J135" i="24"/>
  <c r="H135" i="24"/>
  <c r="F135" i="24"/>
  <c r="C135" i="24"/>
  <c r="E135" i="24" s="1"/>
  <c r="P134" i="24"/>
  <c r="M134" i="24"/>
  <c r="K134" i="24"/>
  <c r="H134" i="24" s="1"/>
  <c r="J134" i="24"/>
  <c r="F134" i="24"/>
  <c r="C134" i="24"/>
  <c r="E134" i="24" s="1"/>
  <c r="P133" i="24"/>
  <c r="M133" i="24" s="1"/>
  <c r="K133" i="24"/>
  <c r="H133" i="24" s="1"/>
  <c r="J133" i="24" s="1"/>
  <c r="F133" i="24"/>
  <c r="E133" i="24"/>
  <c r="C133" i="24"/>
  <c r="P132" i="24"/>
  <c r="M132" i="24" s="1"/>
  <c r="K132" i="24"/>
  <c r="H132" i="24" s="1"/>
  <c r="J132" i="24" s="1"/>
  <c r="F132" i="24"/>
  <c r="C132" i="24" s="1"/>
  <c r="E132" i="24"/>
  <c r="P131" i="24"/>
  <c r="M131" i="24" s="1"/>
  <c r="K131" i="24"/>
  <c r="H131" i="24"/>
  <c r="J131" i="24" s="1"/>
  <c r="F131" i="24"/>
  <c r="E131" i="24"/>
  <c r="C131" i="24"/>
  <c r="P130" i="24"/>
  <c r="M130" i="24" s="1"/>
  <c r="K130" i="24"/>
  <c r="H130" i="24"/>
  <c r="J130" i="24" s="1"/>
  <c r="F130" i="24"/>
  <c r="C130" i="24" s="1"/>
  <c r="E130" i="24"/>
  <c r="P129" i="24"/>
  <c r="M129" i="24" s="1"/>
  <c r="K129" i="24"/>
  <c r="H129" i="24"/>
  <c r="J129" i="24" s="1"/>
  <c r="F129" i="24"/>
  <c r="C129" i="24" s="1"/>
  <c r="E129" i="24" s="1"/>
  <c r="P128" i="24"/>
  <c r="M128" i="24"/>
  <c r="K128" i="24"/>
  <c r="H128" i="24" s="1"/>
  <c r="J128" i="24"/>
  <c r="F128" i="24"/>
  <c r="C128" i="24" s="1"/>
  <c r="E128" i="24" s="1"/>
  <c r="P127" i="24"/>
  <c r="M127" i="24"/>
  <c r="K127" i="24"/>
  <c r="J127" i="24"/>
  <c r="H127" i="24"/>
  <c r="F127" i="24"/>
  <c r="C127" i="24"/>
  <c r="E127" i="24" s="1"/>
  <c r="P126" i="24"/>
  <c r="M126" i="24"/>
  <c r="K126" i="24"/>
  <c r="H126" i="24" s="1"/>
  <c r="J126" i="24" s="1"/>
  <c r="F126" i="24"/>
  <c r="C126" i="24"/>
  <c r="E126" i="24" s="1"/>
  <c r="P125" i="24"/>
  <c r="M125" i="24" s="1"/>
  <c r="K125" i="24"/>
  <c r="H125" i="24" s="1"/>
  <c r="J125" i="24" s="1"/>
  <c r="F125" i="24"/>
  <c r="C125" i="24"/>
  <c r="E125" i="24" s="1"/>
  <c r="P124" i="24"/>
  <c r="M124" i="24" s="1"/>
  <c r="K124" i="24"/>
  <c r="H124" i="24" s="1"/>
  <c r="J124" i="24" s="1"/>
  <c r="F124" i="24"/>
  <c r="C124" i="24" s="1"/>
  <c r="E124" i="24" s="1"/>
  <c r="P123" i="24"/>
  <c r="M123" i="24" s="1"/>
  <c r="K123" i="24"/>
  <c r="H123" i="24"/>
  <c r="J123" i="24" s="1"/>
  <c r="F123" i="24"/>
  <c r="E123" i="24"/>
  <c r="C123" i="24"/>
  <c r="P122" i="24"/>
  <c r="M122" i="24" s="1"/>
  <c r="K122" i="24"/>
  <c r="H122" i="24"/>
  <c r="J122" i="24" s="1"/>
  <c r="F122" i="24"/>
  <c r="C122" i="24" s="1"/>
  <c r="E122" i="24"/>
  <c r="P121" i="24"/>
  <c r="M121" i="24" s="1"/>
  <c r="K121" i="24"/>
  <c r="H121" i="24"/>
  <c r="J121" i="24" s="1"/>
  <c r="F121" i="24"/>
  <c r="C121" i="24" s="1"/>
  <c r="E121" i="24" s="1"/>
  <c r="P120" i="24"/>
  <c r="M120" i="24"/>
  <c r="K120" i="24"/>
  <c r="H120" i="24" s="1"/>
  <c r="J120" i="24" s="1"/>
  <c r="F120" i="24"/>
  <c r="C120" i="24" s="1"/>
  <c r="E120" i="24" s="1"/>
  <c r="P119" i="24"/>
  <c r="M119" i="24"/>
  <c r="K119" i="24"/>
  <c r="J119" i="24"/>
  <c r="H119" i="24"/>
  <c r="F119" i="24"/>
  <c r="C119" i="24"/>
  <c r="E119" i="24" s="1"/>
  <c r="P118" i="24"/>
  <c r="M118" i="24"/>
  <c r="K118" i="24"/>
  <c r="H118" i="24" s="1"/>
  <c r="J118" i="24" s="1"/>
  <c r="F118" i="24"/>
  <c r="C118" i="24"/>
  <c r="E118" i="24" s="1"/>
  <c r="P117" i="24"/>
  <c r="M117" i="24" s="1"/>
  <c r="K117" i="24"/>
  <c r="H117" i="24" s="1"/>
  <c r="J117" i="24" s="1"/>
  <c r="F117" i="24"/>
  <c r="C117" i="24" s="1"/>
  <c r="E117" i="24" s="1"/>
  <c r="P116" i="24"/>
  <c r="M116" i="24" s="1"/>
  <c r="K116" i="24"/>
  <c r="H116" i="24"/>
  <c r="J116" i="24" s="1"/>
  <c r="F116" i="24"/>
  <c r="C116" i="24" s="1"/>
  <c r="E116" i="24" s="1"/>
  <c r="P115" i="24"/>
  <c r="M115" i="24" s="1"/>
  <c r="K115" i="24"/>
  <c r="H115" i="24"/>
  <c r="J115" i="24" s="1"/>
  <c r="F115" i="24"/>
  <c r="E115" i="24"/>
  <c r="C115" i="24"/>
  <c r="P114" i="24"/>
  <c r="M114" i="24" s="1"/>
  <c r="K114" i="24"/>
  <c r="H114" i="24"/>
  <c r="J114" i="24" s="1"/>
  <c r="F114" i="24"/>
  <c r="C114" i="24" s="1"/>
  <c r="E114" i="24" s="1"/>
  <c r="P113" i="24"/>
  <c r="M113" i="24" s="1"/>
  <c r="K113" i="24"/>
  <c r="J113" i="24"/>
  <c r="H113" i="24"/>
  <c r="F113" i="24"/>
  <c r="C113" i="24" s="1"/>
  <c r="E113" i="24" s="1"/>
  <c r="P112" i="24"/>
  <c r="M112" i="24" s="1"/>
  <c r="K112" i="24"/>
  <c r="H112" i="24" s="1"/>
  <c r="J112" i="24"/>
  <c r="F112" i="24"/>
  <c r="C112" i="24" s="1"/>
  <c r="E112" i="24" s="1"/>
  <c r="P111" i="24"/>
  <c r="M111" i="24"/>
  <c r="K111" i="24"/>
  <c r="J111" i="24"/>
  <c r="H111" i="24"/>
  <c r="F111" i="24"/>
  <c r="C111" i="24"/>
  <c r="E111" i="24" s="1"/>
  <c r="P110" i="24"/>
  <c r="M110" i="24"/>
  <c r="K110" i="24"/>
  <c r="H110" i="24" s="1"/>
  <c r="J110" i="24" s="1"/>
  <c r="F110" i="24"/>
  <c r="C110" i="24"/>
  <c r="E110" i="24" s="1"/>
  <c r="P109" i="24"/>
  <c r="M109" i="24" s="1"/>
  <c r="K109" i="24"/>
  <c r="H109" i="24" s="1"/>
  <c r="J109" i="24" s="1"/>
  <c r="F109" i="24"/>
  <c r="C109" i="24" s="1"/>
  <c r="E109" i="24" s="1"/>
  <c r="P108" i="24"/>
  <c r="M108" i="24" s="1"/>
  <c r="K108" i="24"/>
  <c r="H108" i="24"/>
  <c r="J108" i="24" s="1"/>
  <c r="F108" i="24"/>
  <c r="C108" i="24" s="1"/>
  <c r="E108" i="24" s="1"/>
  <c r="P107" i="24"/>
  <c r="M107" i="24" s="1"/>
  <c r="K107" i="24"/>
  <c r="H107" i="24"/>
  <c r="J107" i="24" s="1"/>
  <c r="F107" i="24"/>
  <c r="E107" i="24"/>
  <c r="C107" i="24"/>
  <c r="P106" i="24"/>
  <c r="M106" i="24" s="1"/>
  <c r="K106" i="24"/>
  <c r="H106" i="24"/>
  <c r="J106" i="24" s="1"/>
  <c r="F106" i="24"/>
  <c r="C106" i="24" s="1"/>
  <c r="E106" i="24" s="1"/>
  <c r="P105" i="24"/>
  <c r="M105" i="24" s="1"/>
  <c r="K105" i="24"/>
  <c r="J105" i="24"/>
  <c r="H105" i="24"/>
  <c r="F105" i="24"/>
  <c r="C105" i="24" s="1"/>
  <c r="E105" i="24" s="1"/>
  <c r="P104" i="24"/>
  <c r="M104" i="24" s="1"/>
  <c r="K104" i="24"/>
  <c r="H104" i="24" s="1"/>
  <c r="J104" i="24"/>
  <c r="F104" i="24"/>
  <c r="C104" i="24" s="1"/>
  <c r="E104" i="24" s="1"/>
  <c r="P103" i="24"/>
  <c r="M103" i="24"/>
  <c r="K103" i="24"/>
  <c r="J103" i="24"/>
  <c r="H103" i="24"/>
  <c r="F103" i="24"/>
  <c r="C103" i="24"/>
  <c r="E103" i="24" s="1"/>
  <c r="P102" i="24"/>
  <c r="M102" i="24"/>
  <c r="K102" i="24"/>
  <c r="H102" i="24" s="1"/>
  <c r="J102" i="24" s="1"/>
  <c r="F102" i="24"/>
  <c r="C102" i="24"/>
  <c r="E102" i="24" s="1"/>
  <c r="P101" i="24"/>
  <c r="M101" i="24" s="1"/>
  <c r="K101" i="24"/>
  <c r="H101" i="24" s="1"/>
  <c r="J101" i="24" s="1"/>
  <c r="F101" i="24"/>
  <c r="C101" i="24" s="1"/>
  <c r="E101" i="24" s="1"/>
  <c r="S100" i="24"/>
  <c r="P100" i="24"/>
  <c r="M100" i="24"/>
  <c r="K100" i="24"/>
  <c r="H100" i="24" s="1"/>
  <c r="J100" i="24" s="1"/>
  <c r="T100" i="24" s="1"/>
  <c r="F100" i="24"/>
  <c r="C100" i="24"/>
  <c r="E100" i="24" s="1"/>
  <c r="T99" i="24"/>
  <c r="S99" i="24"/>
  <c r="P99" i="24"/>
  <c r="M99" i="24"/>
  <c r="K99" i="24"/>
  <c r="J99" i="24"/>
  <c r="H99" i="24"/>
  <c r="F99" i="24"/>
  <c r="C99" i="24" s="1"/>
  <c r="E99" i="24" s="1"/>
  <c r="S98" i="24"/>
  <c r="P98" i="24"/>
  <c r="M98" i="24"/>
  <c r="K98" i="24"/>
  <c r="J98" i="24"/>
  <c r="H98" i="24"/>
  <c r="F98" i="24"/>
  <c r="C98" i="24" s="1"/>
  <c r="E98" i="24" s="1"/>
  <c r="T98" i="24" s="1"/>
  <c r="S97" i="24"/>
  <c r="P97" i="24"/>
  <c r="M97" i="24" s="1"/>
  <c r="K97" i="24"/>
  <c r="H97" i="24" s="1"/>
  <c r="J97" i="24" s="1"/>
  <c r="F97" i="24"/>
  <c r="C97" i="24" s="1"/>
  <c r="E97" i="24" s="1"/>
  <c r="S96" i="24"/>
  <c r="P96" i="24"/>
  <c r="M96" i="24" s="1"/>
  <c r="K96" i="24"/>
  <c r="H96" i="24"/>
  <c r="J96" i="24" s="1"/>
  <c r="F96" i="24"/>
  <c r="C96" i="24" s="1"/>
  <c r="E96" i="24" s="1"/>
  <c r="T96" i="24" s="1"/>
  <c r="S95" i="24"/>
  <c r="P95" i="24"/>
  <c r="M95" i="24" s="1"/>
  <c r="K95" i="24"/>
  <c r="H95" i="24"/>
  <c r="J95" i="24" s="1"/>
  <c r="F95" i="24"/>
  <c r="E95" i="24"/>
  <c r="C95" i="24"/>
  <c r="S94" i="24"/>
  <c r="P94" i="24"/>
  <c r="M94" i="24" s="1"/>
  <c r="K94" i="24"/>
  <c r="H94" i="24" s="1"/>
  <c r="J94" i="24" s="1"/>
  <c r="F94" i="24"/>
  <c r="E94" i="24"/>
  <c r="T94" i="24" s="1"/>
  <c r="C94" i="24"/>
  <c r="S93" i="24"/>
  <c r="P93" i="24"/>
  <c r="M93" i="24" s="1"/>
  <c r="K93" i="24"/>
  <c r="H93" i="24" s="1"/>
  <c r="J93" i="24" s="1"/>
  <c r="F93" i="24"/>
  <c r="C93" i="24" s="1"/>
  <c r="E93" i="24" s="1"/>
  <c r="T93" i="24" s="1"/>
  <c r="S92" i="24"/>
  <c r="P92" i="24"/>
  <c r="M92" i="24"/>
  <c r="K92" i="24"/>
  <c r="H92" i="24" s="1"/>
  <c r="J92" i="24"/>
  <c r="T92" i="24" s="1"/>
  <c r="F92" i="24"/>
  <c r="C92" i="24"/>
  <c r="E92" i="24" s="1"/>
  <c r="S91" i="24"/>
  <c r="P91" i="24"/>
  <c r="M91" i="24"/>
  <c r="K91" i="24"/>
  <c r="J91" i="24"/>
  <c r="H91" i="24"/>
  <c r="F91" i="24"/>
  <c r="C91" i="24"/>
  <c r="E91" i="24" s="1"/>
  <c r="T91" i="24" s="1"/>
  <c r="S90" i="24"/>
  <c r="P90" i="24"/>
  <c r="M90" i="24" s="1"/>
  <c r="K90" i="24"/>
  <c r="J90" i="24"/>
  <c r="H90" i="24"/>
  <c r="F90" i="24"/>
  <c r="C90" i="24" s="1"/>
  <c r="E90" i="24" s="1"/>
  <c r="T90" i="24" s="1"/>
  <c r="S89" i="24"/>
  <c r="P89" i="24"/>
  <c r="M89" i="24" s="1"/>
  <c r="K89" i="24"/>
  <c r="J89" i="24"/>
  <c r="H89" i="24"/>
  <c r="F89" i="24"/>
  <c r="C89" i="24" s="1"/>
  <c r="E89" i="24" s="1"/>
  <c r="S88" i="24"/>
  <c r="P88" i="24"/>
  <c r="M88" i="24" s="1"/>
  <c r="K88" i="24"/>
  <c r="H88" i="24"/>
  <c r="J88" i="24" s="1"/>
  <c r="F88" i="24"/>
  <c r="C88" i="24" s="1"/>
  <c r="E88" i="24" s="1"/>
  <c r="T88" i="24" s="1"/>
  <c r="S87" i="24"/>
  <c r="P87" i="24"/>
  <c r="M87" i="24"/>
  <c r="K87" i="24"/>
  <c r="H87" i="24" s="1"/>
  <c r="J87" i="24" s="1"/>
  <c r="F87" i="24"/>
  <c r="E87" i="24"/>
  <c r="C87" i="24"/>
  <c r="S86" i="24"/>
  <c r="P86" i="24"/>
  <c r="M86" i="24" s="1"/>
  <c r="K86" i="24"/>
  <c r="J86" i="24"/>
  <c r="H86" i="24"/>
  <c r="F86" i="24"/>
  <c r="E86" i="24"/>
  <c r="C86" i="24"/>
  <c r="S85" i="24"/>
  <c r="P85" i="24"/>
  <c r="M85" i="24" s="1"/>
  <c r="K85" i="24"/>
  <c r="H85" i="24" s="1"/>
  <c r="J85" i="24" s="1"/>
  <c r="F85" i="24"/>
  <c r="C85" i="24" s="1"/>
  <c r="E85" i="24" s="1"/>
  <c r="T85" i="24" s="1"/>
  <c r="T84" i="24"/>
  <c r="S84" i="24"/>
  <c r="P84" i="24"/>
  <c r="M84" i="24"/>
  <c r="K84" i="24"/>
  <c r="H84" i="24" s="1"/>
  <c r="J84" i="24" s="1"/>
  <c r="F84" i="24"/>
  <c r="C84" i="24" s="1"/>
  <c r="E84" i="24" s="1"/>
  <c r="S83" i="24"/>
  <c r="P83" i="24"/>
  <c r="M83" i="24" s="1"/>
  <c r="K83" i="24"/>
  <c r="H83" i="24"/>
  <c r="J83" i="24" s="1"/>
  <c r="F83" i="24"/>
  <c r="C83" i="24" s="1"/>
  <c r="E83" i="24" s="1"/>
  <c r="T83" i="24" s="1"/>
  <c r="S82" i="24"/>
  <c r="P82" i="24"/>
  <c r="M82" i="24"/>
  <c r="K82" i="24"/>
  <c r="H82" i="24" s="1"/>
  <c r="J82" i="24" s="1"/>
  <c r="F82" i="24"/>
  <c r="E82" i="24"/>
  <c r="T82" i="24" s="1"/>
  <c r="C82" i="24"/>
  <c r="S81" i="24"/>
  <c r="P81" i="24"/>
  <c r="M81" i="24" s="1"/>
  <c r="K81" i="24"/>
  <c r="J81" i="24"/>
  <c r="H81" i="24"/>
  <c r="F81" i="24"/>
  <c r="C81" i="24" s="1"/>
  <c r="E81" i="24"/>
  <c r="T81" i="24" s="1"/>
  <c r="S80" i="24"/>
  <c r="P80" i="24"/>
  <c r="M80" i="24" s="1"/>
  <c r="K80" i="24"/>
  <c r="H80" i="24"/>
  <c r="J80" i="24" s="1"/>
  <c r="F80" i="24"/>
  <c r="C80" i="24"/>
  <c r="E80" i="24" s="1"/>
  <c r="T80" i="24" s="1"/>
  <c r="S79" i="24"/>
  <c r="P79" i="24"/>
  <c r="M79" i="24" s="1"/>
  <c r="K79" i="24"/>
  <c r="J79" i="24"/>
  <c r="T79" i="24" s="1"/>
  <c r="H79" i="24"/>
  <c r="F79" i="24"/>
  <c r="E79" i="24"/>
  <c r="C79" i="24"/>
  <c r="P78" i="24"/>
  <c r="M78" i="24"/>
  <c r="K78" i="24"/>
  <c r="J78" i="24"/>
  <c r="H78" i="24"/>
  <c r="F78" i="24"/>
  <c r="E78" i="24"/>
  <c r="T78" i="24" s="1"/>
  <c r="C78" i="24"/>
  <c r="A78" i="24"/>
  <c r="S78" i="24" s="1"/>
  <c r="P77" i="24"/>
  <c r="M77" i="24" s="1"/>
  <c r="K77" i="24"/>
  <c r="H77" i="24" s="1"/>
  <c r="J77" i="24" s="1"/>
  <c r="F77" i="24"/>
  <c r="E77" i="24"/>
  <c r="C77" i="24"/>
  <c r="A77" i="24"/>
  <c r="A77" i="28" s="1"/>
  <c r="T77" i="28" s="1"/>
  <c r="P76" i="24"/>
  <c r="M76" i="24"/>
  <c r="K76" i="24"/>
  <c r="H76" i="24" s="1"/>
  <c r="J76" i="24" s="1"/>
  <c r="F76" i="24"/>
  <c r="E76" i="24"/>
  <c r="C76" i="24"/>
  <c r="A76" i="24"/>
  <c r="A76" i="28" s="1"/>
  <c r="T76" i="28" s="1"/>
  <c r="P75" i="24"/>
  <c r="M75" i="24"/>
  <c r="K75" i="24"/>
  <c r="H75" i="24" s="1"/>
  <c r="J75" i="24" s="1"/>
  <c r="F75" i="24"/>
  <c r="C75" i="24" s="1"/>
  <c r="E75" i="24" s="1"/>
  <c r="T75" i="24" s="1"/>
  <c r="A75" i="24"/>
  <c r="P74" i="24"/>
  <c r="M74" i="24"/>
  <c r="K74" i="24"/>
  <c r="H74" i="24" s="1"/>
  <c r="J74" i="24" s="1"/>
  <c r="F74" i="24"/>
  <c r="C74" i="24" s="1"/>
  <c r="E74" i="24" s="1"/>
  <c r="T74" i="24" s="1"/>
  <c r="A74" i="24"/>
  <c r="S74" i="24" s="1"/>
  <c r="P73" i="24"/>
  <c r="M73" i="24"/>
  <c r="K73" i="24"/>
  <c r="H73" i="24" s="1"/>
  <c r="J73" i="24" s="1"/>
  <c r="F73" i="24"/>
  <c r="C73" i="24" s="1"/>
  <c r="E73" i="24" s="1"/>
  <c r="T73" i="24" s="1"/>
  <c r="B73" i="24"/>
  <c r="A73" i="24"/>
  <c r="A73" i="28" s="1"/>
  <c r="T73" i="28" s="1"/>
  <c r="P72" i="24"/>
  <c r="M72" i="24"/>
  <c r="K72" i="24"/>
  <c r="H72" i="24"/>
  <c r="J72" i="24" s="1"/>
  <c r="T72" i="24" s="1"/>
  <c r="F72" i="24"/>
  <c r="C72" i="24" s="1"/>
  <c r="E72" i="24" s="1"/>
  <c r="T69" i="24" s="1"/>
  <c r="A72" i="24"/>
  <c r="A72" i="28" s="1"/>
  <c r="T72" i="28" s="1"/>
  <c r="P71" i="24"/>
  <c r="M71" i="24"/>
  <c r="K71" i="24"/>
  <c r="J71" i="24"/>
  <c r="H71" i="24"/>
  <c r="F71" i="24"/>
  <c r="C71" i="24"/>
  <c r="E71" i="24" s="1"/>
  <c r="T71" i="24" s="1"/>
  <c r="A71" i="24"/>
  <c r="A71" i="28" s="1"/>
  <c r="T71" i="28" s="1"/>
  <c r="P70" i="24"/>
  <c r="M70" i="24" s="1"/>
  <c r="K70" i="24"/>
  <c r="J70" i="24"/>
  <c r="H70" i="24"/>
  <c r="F70" i="24"/>
  <c r="E70" i="24"/>
  <c r="T70" i="24" s="1"/>
  <c r="C70" i="24"/>
  <c r="A70" i="24"/>
  <c r="S70" i="24" s="1"/>
  <c r="S69" i="24"/>
  <c r="P69" i="24"/>
  <c r="M69" i="24"/>
  <c r="K69" i="24"/>
  <c r="H69" i="24" s="1"/>
  <c r="J69" i="24" s="1"/>
  <c r="F69" i="24"/>
  <c r="E69" i="24"/>
  <c r="C69" i="24"/>
  <c r="A69" i="24"/>
  <c r="A69" i="28" s="1"/>
  <c r="T69" i="28" s="1"/>
  <c r="P68" i="24"/>
  <c r="M68" i="24" s="1"/>
  <c r="K68" i="24"/>
  <c r="H68" i="24" s="1"/>
  <c r="J68" i="24" s="1"/>
  <c r="F68" i="24"/>
  <c r="E68" i="24"/>
  <c r="C68" i="24"/>
  <c r="A68" i="24"/>
  <c r="A68" i="28" s="1"/>
  <c r="T68" i="28" s="1"/>
  <c r="P67" i="24"/>
  <c r="M67" i="24" s="1"/>
  <c r="K67" i="24"/>
  <c r="H67" i="24" s="1"/>
  <c r="J67" i="24" s="1"/>
  <c r="F67" i="24"/>
  <c r="C67" i="24"/>
  <c r="E67" i="24" s="1"/>
  <c r="A67" i="24"/>
  <c r="P66" i="24"/>
  <c r="M66" i="24" s="1"/>
  <c r="K66" i="24"/>
  <c r="H66" i="24"/>
  <c r="J66" i="24" s="1"/>
  <c r="F66" i="24"/>
  <c r="C66" i="24" s="1"/>
  <c r="E66" i="24" s="1"/>
  <c r="T66" i="24" s="1"/>
  <c r="A66" i="24"/>
  <c r="A66" i="28" s="1"/>
  <c r="T66" i="28" s="1"/>
  <c r="P65" i="24"/>
  <c r="M65" i="24" s="1"/>
  <c r="K65" i="24"/>
  <c r="J65" i="24"/>
  <c r="H65" i="24"/>
  <c r="F65" i="24"/>
  <c r="C65" i="24"/>
  <c r="E65" i="24" s="1"/>
  <c r="T65" i="24" s="1"/>
  <c r="A65" i="24"/>
  <c r="A65" i="28" s="1"/>
  <c r="T65" i="28" s="1"/>
  <c r="P64" i="24"/>
  <c r="M64" i="24"/>
  <c r="K64" i="24"/>
  <c r="H64" i="24" s="1"/>
  <c r="J64" i="24" s="1"/>
  <c r="F64" i="24"/>
  <c r="C64" i="24" s="1"/>
  <c r="E64" i="24" s="1"/>
  <c r="T64" i="24" s="1"/>
  <c r="A64" i="24"/>
  <c r="A64" i="28" s="1"/>
  <c r="T64" i="28" s="1"/>
  <c r="T63" i="24"/>
  <c r="P63" i="24"/>
  <c r="M63" i="24" s="1"/>
  <c r="K63" i="24"/>
  <c r="H63" i="24" s="1"/>
  <c r="J63" i="24" s="1"/>
  <c r="F63" i="24"/>
  <c r="C63" i="24" s="1"/>
  <c r="E63" i="24" s="1"/>
  <c r="A63" i="24"/>
  <c r="S63" i="24" s="1"/>
  <c r="P62" i="24"/>
  <c r="M62" i="24"/>
  <c r="K62" i="24"/>
  <c r="H62" i="24"/>
  <c r="J62" i="24" s="1"/>
  <c r="F62" i="24"/>
  <c r="C62" i="24" s="1"/>
  <c r="E62" i="24" s="1"/>
  <c r="T62" i="24" s="1"/>
  <c r="A62" i="24"/>
  <c r="P61" i="24"/>
  <c r="M61" i="24" s="1"/>
  <c r="K61" i="24"/>
  <c r="H61" i="24" s="1"/>
  <c r="J61" i="24" s="1"/>
  <c r="F61" i="24"/>
  <c r="C61" i="24" s="1"/>
  <c r="E61" i="24" s="1"/>
  <c r="A61" i="24"/>
  <c r="A61" i="28" s="1"/>
  <c r="T61" i="28" s="1"/>
  <c r="P60" i="24"/>
  <c r="M60" i="24"/>
  <c r="K60" i="24"/>
  <c r="H60" i="24" s="1"/>
  <c r="J60" i="24" s="1"/>
  <c r="T60" i="24" s="1"/>
  <c r="F60" i="24"/>
  <c r="C60" i="24"/>
  <c r="E60" i="24" s="1"/>
  <c r="A60" i="24"/>
  <c r="A60" i="28" s="1"/>
  <c r="T60" i="28" s="1"/>
  <c r="P59" i="24"/>
  <c r="M59" i="24" s="1"/>
  <c r="K59" i="24"/>
  <c r="H59" i="24"/>
  <c r="J59" i="24" s="1"/>
  <c r="F59" i="24"/>
  <c r="C59" i="24" s="1"/>
  <c r="E59" i="24" s="1"/>
  <c r="A59" i="24"/>
  <c r="P58" i="24"/>
  <c r="M58" i="24" s="1"/>
  <c r="K58" i="24"/>
  <c r="H58" i="24"/>
  <c r="J58" i="24" s="1"/>
  <c r="F58" i="24"/>
  <c r="C58" i="24"/>
  <c r="E58" i="24" s="1"/>
  <c r="T58" i="24" s="1"/>
  <c r="A58" i="24"/>
  <c r="A58" i="28" s="1"/>
  <c r="T58" i="28" s="1"/>
  <c r="P57" i="24"/>
  <c r="M57" i="24" s="1"/>
  <c r="K57" i="24"/>
  <c r="J57" i="24"/>
  <c r="H57" i="24"/>
  <c r="F57" i="24"/>
  <c r="C57" i="24" s="1"/>
  <c r="E57" i="24" s="1"/>
  <c r="A57" i="24"/>
  <c r="A57" i="28" s="1"/>
  <c r="T57" i="28" s="1"/>
  <c r="P56" i="24"/>
  <c r="M56" i="24"/>
  <c r="K56" i="24"/>
  <c r="H56" i="24" s="1"/>
  <c r="J56" i="24" s="1"/>
  <c r="F56" i="24"/>
  <c r="C56" i="24" s="1"/>
  <c r="E56" i="24" s="1"/>
  <c r="T56" i="24" s="1"/>
  <c r="A56" i="24"/>
  <c r="A56" i="28" s="1"/>
  <c r="T56" i="28" s="1"/>
  <c r="P55" i="24"/>
  <c r="M55" i="24"/>
  <c r="K55" i="24"/>
  <c r="H55" i="24" s="1"/>
  <c r="J55" i="24" s="1"/>
  <c r="F55" i="24"/>
  <c r="C55" i="24" s="1"/>
  <c r="E55" i="24" s="1"/>
  <c r="T55" i="24" s="1"/>
  <c r="A55" i="24"/>
  <c r="S55" i="24" s="1"/>
  <c r="P54" i="24"/>
  <c r="M54" i="24" s="1"/>
  <c r="K54" i="24"/>
  <c r="H54" i="24" s="1"/>
  <c r="J54" i="24" s="1"/>
  <c r="F54" i="24"/>
  <c r="C54" i="24" s="1"/>
  <c r="E54" i="24" s="1"/>
  <c r="T54" i="24" s="1"/>
  <c r="A54" i="24"/>
  <c r="A54" i="28" s="1"/>
  <c r="T54" i="28" s="1"/>
  <c r="P53" i="24"/>
  <c r="M53" i="24"/>
  <c r="K53" i="24"/>
  <c r="H53" i="24" s="1"/>
  <c r="J53" i="24" s="1"/>
  <c r="F53" i="24"/>
  <c r="C53" i="24" s="1"/>
  <c r="E53" i="24" s="1"/>
  <c r="T53" i="24" s="1"/>
  <c r="A53" i="24"/>
  <c r="S52" i="24"/>
  <c r="P52" i="24"/>
  <c r="M52" i="24"/>
  <c r="K52" i="24"/>
  <c r="H52" i="24"/>
  <c r="J52" i="24" s="1"/>
  <c r="F52" i="24"/>
  <c r="C52" i="24" s="1"/>
  <c r="E52" i="24" s="1"/>
  <c r="A52" i="24"/>
  <c r="A52" i="28" s="1"/>
  <c r="T52" i="28" s="1"/>
  <c r="P51" i="24"/>
  <c r="M51" i="24" s="1"/>
  <c r="K51" i="24"/>
  <c r="J51" i="24"/>
  <c r="H51" i="24"/>
  <c r="F51" i="24"/>
  <c r="E51" i="24"/>
  <c r="T51" i="24" s="1"/>
  <c r="C51" i="24"/>
  <c r="A51" i="24"/>
  <c r="A51" i="28" s="1"/>
  <c r="T51" i="28" s="1"/>
  <c r="P50" i="24"/>
  <c r="M50" i="24"/>
  <c r="K50" i="24"/>
  <c r="H50" i="24" s="1"/>
  <c r="J50" i="24" s="1"/>
  <c r="F50" i="24"/>
  <c r="C50" i="24" s="1"/>
  <c r="E50" i="24" s="1"/>
  <c r="A50" i="24"/>
  <c r="A50" i="28" s="1"/>
  <c r="T50" i="28" s="1"/>
  <c r="P49" i="24"/>
  <c r="M49" i="24" s="1"/>
  <c r="K49" i="24"/>
  <c r="J49" i="24"/>
  <c r="T49" i="24" s="1"/>
  <c r="H49" i="24"/>
  <c r="F49" i="24"/>
  <c r="E49" i="24"/>
  <c r="C49" i="24"/>
  <c r="A49" i="24"/>
  <c r="A49" i="28" s="1"/>
  <c r="T49" i="28" s="1"/>
  <c r="P48" i="24"/>
  <c r="M48" i="24" s="1"/>
  <c r="K48" i="24"/>
  <c r="H48" i="24" s="1"/>
  <c r="J48" i="24" s="1"/>
  <c r="T48" i="24" s="1"/>
  <c r="F48" i="24"/>
  <c r="C48" i="24" s="1"/>
  <c r="E48" i="24" s="1"/>
  <c r="A48" i="24"/>
  <c r="A48" i="28" s="1"/>
  <c r="T48" i="28" s="1"/>
  <c r="P47" i="24"/>
  <c r="M47" i="24" s="1"/>
  <c r="K47" i="24"/>
  <c r="J47" i="24"/>
  <c r="H47" i="24"/>
  <c r="F47" i="24"/>
  <c r="E47" i="24"/>
  <c r="T47" i="24" s="1"/>
  <c r="C47" i="24"/>
  <c r="A47" i="24"/>
  <c r="A47" i="28" s="1"/>
  <c r="T47" i="28" s="1"/>
  <c r="S46" i="24"/>
  <c r="P46" i="24"/>
  <c r="M46" i="24"/>
  <c r="K46" i="24"/>
  <c r="H46" i="24" s="1"/>
  <c r="J46" i="24" s="1"/>
  <c r="F46" i="24"/>
  <c r="C46" i="24" s="1"/>
  <c r="E46" i="24" s="1"/>
  <c r="A46" i="24"/>
  <c r="A46" i="28" s="1"/>
  <c r="T46" i="28" s="1"/>
  <c r="P45" i="24"/>
  <c r="M45" i="24" s="1"/>
  <c r="K45" i="24"/>
  <c r="J45" i="24"/>
  <c r="T45" i="24" s="1"/>
  <c r="H45" i="24"/>
  <c r="F45" i="24"/>
  <c r="E45" i="24"/>
  <c r="C45" i="24"/>
  <c r="A45" i="24"/>
  <c r="A45" i="28" s="1"/>
  <c r="T45" i="28" s="1"/>
  <c r="P44" i="24"/>
  <c r="M44" i="24" s="1"/>
  <c r="K44" i="24"/>
  <c r="H44" i="24" s="1"/>
  <c r="J44" i="24" s="1"/>
  <c r="F44" i="24"/>
  <c r="C44" i="24" s="1"/>
  <c r="E44" i="24" s="1"/>
  <c r="T44" i="24" s="1"/>
  <c r="A44" i="24"/>
  <c r="A44" i="28" s="1"/>
  <c r="T44" i="28" s="1"/>
  <c r="P43" i="24"/>
  <c r="M43" i="24" s="1"/>
  <c r="K43" i="24"/>
  <c r="J43" i="24"/>
  <c r="H43" i="24"/>
  <c r="F43" i="24"/>
  <c r="E43" i="24"/>
  <c r="T43" i="24" s="1"/>
  <c r="C43" i="24"/>
  <c r="A43" i="24"/>
  <c r="A43" i="28" s="1"/>
  <c r="T43" i="28" s="1"/>
  <c r="P42" i="24"/>
  <c r="M42" i="24" s="1"/>
  <c r="K42" i="24"/>
  <c r="J42" i="24"/>
  <c r="H42" i="24"/>
  <c r="F42" i="24"/>
  <c r="E42" i="24"/>
  <c r="C42" i="24"/>
  <c r="A42" i="24"/>
  <c r="A42" i="28" s="1"/>
  <c r="P41" i="24"/>
  <c r="M41" i="24" s="1"/>
  <c r="K41" i="24"/>
  <c r="H41" i="24" s="1"/>
  <c r="J41" i="24" s="1"/>
  <c r="F41" i="24"/>
  <c r="C41" i="24" s="1"/>
  <c r="E41" i="24" s="1"/>
  <c r="T41" i="24" s="1"/>
  <c r="A41" i="24"/>
  <c r="A41" i="28" s="1"/>
  <c r="T41" i="28" s="1"/>
  <c r="P40" i="24"/>
  <c r="M40" i="24" s="1"/>
  <c r="K40" i="24"/>
  <c r="J40" i="24"/>
  <c r="H40" i="24"/>
  <c r="F40" i="24"/>
  <c r="E40" i="24"/>
  <c r="T40" i="24" s="1"/>
  <c r="C40" i="24"/>
  <c r="A40" i="24"/>
  <c r="A40" i="28" s="1"/>
  <c r="T40" i="28" s="1"/>
  <c r="P39" i="24"/>
  <c r="M39" i="24"/>
  <c r="K39" i="24"/>
  <c r="H39" i="24" s="1"/>
  <c r="J39" i="24" s="1"/>
  <c r="F39" i="24"/>
  <c r="C39" i="24" s="1"/>
  <c r="E39" i="24" s="1"/>
  <c r="T39" i="24" s="1"/>
  <c r="A39" i="24"/>
  <c r="A39" i="28" s="1"/>
  <c r="T39" i="28" s="1"/>
  <c r="P38" i="24"/>
  <c r="M38" i="24" s="1"/>
  <c r="K38" i="24"/>
  <c r="J38" i="24"/>
  <c r="T38" i="24" s="1"/>
  <c r="H38" i="24"/>
  <c r="F38" i="24"/>
  <c r="E38" i="24"/>
  <c r="C38" i="24"/>
  <c r="A38" i="24"/>
  <c r="A38" i="28" s="1"/>
  <c r="T38" i="28" s="1"/>
  <c r="P37" i="24"/>
  <c r="M37" i="24" s="1"/>
  <c r="K37" i="24"/>
  <c r="H37" i="24" s="1"/>
  <c r="J37" i="24" s="1"/>
  <c r="F37" i="24"/>
  <c r="C37" i="24" s="1"/>
  <c r="E37" i="24" s="1"/>
  <c r="T37" i="24" s="1"/>
  <c r="A37" i="24"/>
  <c r="A37" i="28" s="1"/>
  <c r="T37" i="28" s="1"/>
  <c r="P36" i="24"/>
  <c r="M36" i="24" s="1"/>
  <c r="K36" i="24"/>
  <c r="J36" i="24"/>
  <c r="H36" i="24"/>
  <c r="F36" i="24"/>
  <c r="E36" i="24"/>
  <c r="T36" i="24" s="1"/>
  <c r="C36" i="24"/>
  <c r="A36" i="24"/>
  <c r="A36" i="28" s="1"/>
  <c r="T36" i="28" s="1"/>
  <c r="P35" i="24"/>
  <c r="M35" i="24"/>
  <c r="K35" i="24"/>
  <c r="H35" i="24" s="1"/>
  <c r="J35" i="24" s="1"/>
  <c r="F35" i="24"/>
  <c r="C35" i="24" s="1"/>
  <c r="E35" i="24" s="1"/>
  <c r="T35" i="24" s="1"/>
  <c r="A35" i="24"/>
  <c r="A35" i="28" s="1"/>
  <c r="T35" i="28" s="1"/>
  <c r="P34" i="24"/>
  <c r="M34" i="24" s="1"/>
  <c r="K34" i="24"/>
  <c r="J34" i="24"/>
  <c r="T34" i="24" s="1"/>
  <c r="H34" i="24"/>
  <c r="F34" i="24"/>
  <c r="E34" i="24"/>
  <c r="C34" i="24"/>
  <c r="A34" i="24"/>
  <c r="A34" i="28" s="1"/>
  <c r="T34" i="28" s="1"/>
  <c r="P33" i="24"/>
  <c r="M33" i="24" s="1"/>
  <c r="K33" i="24"/>
  <c r="H33" i="24" s="1"/>
  <c r="J33" i="24" s="1"/>
  <c r="F33" i="24"/>
  <c r="C33" i="24" s="1"/>
  <c r="E33" i="24" s="1"/>
  <c r="T33" i="24" s="1"/>
  <c r="A33" i="24"/>
  <c r="A33" i="28" s="1"/>
  <c r="T33" i="28" s="1"/>
  <c r="P32" i="24"/>
  <c r="M32" i="24" s="1"/>
  <c r="K32" i="24"/>
  <c r="H32" i="24"/>
  <c r="J32" i="24" s="1"/>
  <c r="F32" i="24"/>
  <c r="E32" i="24"/>
  <c r="C32" i="24"/>
  <c r="A32" i="24"/>
  <c r="A32" i="28" s="1"/>
  <c r="T32" i="28" s="1"/>
  <c r="P31" i="24"/>
  <c r="M31" i="24"/>
  <c r="K31" i="24"/>
  <c r="H31" i="24" s="1"/>
  <c r="J31" i="24" s="1"/>
  <c r="F31" i="24"/>
  <c r="C31" i="24" s="1"/>
  <c r="E31" i="24" s="1"/>
  <c r="T31" i="24" s="1"/>
  <c r="A31" i="24"/>
  <c r="A31" i="28" s="1"/>
  <c r="T31" i="28" s="1"/>
  <c r="P30" i="24"/>
  <c r="M30" i="24" s="1"/>
  <c r="K30" i="24"/>
  <c r="H30" i="24" s="1"/>
  <c r="J30" i="24" s="1"/>
  <c r="F30" i="24"/>
  <c r="C30" i="24" s="1"/>
  <c r="E30" i="24" s="1"/>
  <c r="T30" i="24" s="1"/>
  <c r="A30" i="24"/>
  <c r="P29" i="24"/>
  <c r="M29" i="24"/>
  <c r="K29" i="24"/>
  <c r="J29" i="24"/>
  <c r="H29" i="24"/>
  <c r="F29" i="24"/>
  <c r="C29" i="24" s="1"/>
  <c r="E29" i="24" s="1"/>
  <c r="A29" i="24"/>
  <c r="A29" i="28" s="1"/>
  <c r="T28" i="24"/>
  <c r="P28" i="24"/>
  <c r="M28" i="24" s="1"/>
  <c r="K28" i="24"/>
  <c r="H28" i="24"/>
  <c r="J28" i="24" s="1"/>
  <c r="F28" i="24"/>
  <c r="C28" i="24" s="1"/>
  <c r="E28" i="24" s="1"/>
  <c r="A28" i="24"/>
  <c r="A28" i="28" s="1"/>
  <c r="S27" i="24"/>
  <c r="P27" i="24"/>
  <c r="M27" i="24" s="1"/>
  <c r="K27" i="24"/>
  <c r="H27" i="24" s="1"/>
  <c r="J27" i="24" s="1"/>
  <c r="T27" i="24" s="1"/>
  <c r="F27" i="24"/>
  <c r="E27" i="24"/>
  <c r="C27" i="24"/>
  <c r="A27" i="24"/>
  <c r="A27" i="28" s="1"/>
  <c r="Q26" i="24"/>
  <c r="P26" i="24"/>
  <c r="M26" i="24"/>
  <c r="K26" i="24"/>
  <c r="H26" i="24" s="1"/>
  <c r="J26" i="24" s="1"/>
  <c r="F26" i="24"/>
  <c r="C26" i="24" s="1"/>
  <c r="E26" i="24" s="1"/>
  <c r="T26" i="24" s="1"/>
  <c r="A26" i="24"/>
  <c r="A26" i="28" s="1"/>
  <c r="P25" i="24"/>
  <c r="M25" i="24" s="1"/>
  <c r="K25" i="24"/>
  <c r="H25" i="24"/>
  <c r="J25" i="24" s="1"/>
  <c r="F25" i="24"/>
  <c r="E25" i="24"/>
  <c r="C25" i="24"/>
  <c r="A25" i="24"/>
  <c r="A25" i="28" s="1"/>
  <c r="P24" i="24"/>
  <c r="M24" i="24"/>
  <c r="K24" i="24"/>
  <c r="H24" i="24" s="1"/>
  <c r="J24" i="24" s="1"/>
  <c r="F24" i="24"/>
  <c r="C24" i="24"/>
  <c r="E24" i="24" s="1"/>
  <c r="A24" i="24"/>
  <c r="P23" i="24"/>
  <c r="M23" i="24"/>
  <c r="K23" i="24"/>
  <c r="J23" i="24"/>
  <c r="H23" i="24"/>
  <c r="F23" i="24"/>
  <c r="C23" i="24" s="1"/>
  <c r="E23" i="24" s="1"/>
  <c r="A23" i="24"/>
  <c r="A23" i="28" s="1"/>
  <c r="T22" i="24"/>
  <c r="P22" i="24"/>
  <c r="M22" i="24" s="1"/>
  <c r="K22" i="24"/>
  <c r="H22" i="24"/>
  <c r="J22" i="24" s="1"/>
  <c r="F22" i="24"/>
  <c r="C22" i="24" s="1"/>
  <c r="E22" i="24" s="1"/>
  <c r="T23" i="24" s="1"/>
  <c r="A22" i="24"/>
  <c r="Q21" i="24"/>
  <c r="J21" i="24"/>
  <c r="T21" i="24" s="1"/>
  <c r="E21" i="24"/>
  <c r="A21" i="24"/>
  <c r="B147" i="24" s="1"/>
  <c r="D20" i="24"/>
  <c r="E20" i="24" s="1"/>
  <c r="F20" i="24" s="1"/>
  <c r="G20" i="24" s="1"/>
  <c r="H20" i="24" s="1"/>
  <c r="I20" i="24" s="1"/>
  <c r="C20" i="24"/>
  <c r="B20" i="24"/>
  <c r="A3" i="24"/>
  <c r="P33" i="23"/>
  <c r="O33" i="23"/>
  <c r="M33" i="23"/>
  <c r="K33" i="23"/>
  <c r="H33" i="23"/>
  <c r="J33" i="23" s="1"/>
  <c r="F33" i="23"/>
  <c r="E33" i="23"/>
  <c r="C33" i="23"/>
  <c r="P32" i="23"/>
  <c r="M32" i="23"/>
  <c r="O32" i="23" s="1"/>
  <c r="K32" i="23"/>
  <c r="J32" i="23"/>
  <c r="H32" i="23"/>
  <c r="F32" i="23"/>
  <c r="C32" i="23"/>
  <c r="E32" i="23" s="1"/>
  <c r="P31" i="23"/>
  <c r="O31" i="23"/>
  <c r="M31" i="23"/>
  <c r="K31" i="23"/>
  <c r="H31" i="23"/>
  <c r="J31" i="23" s="1"/>
  <c r="F31" i="23"/>
  <c r="E31" i="23"/>
  <c r="C31" i="23"/>
  <c r="P30" i="23"/>
  <c r="M30" i="23"/>
  <c r="O30" i="23" s="1"/>
  <c r="K30" i="23"/>
  <c r="J30" i="23"/>
  <c r="H30" i="23"/>
  <c r="F30" i="23"/>
  <c r="C30" i="23"/>
  <c r="E30" i="23" s="1"/>
  <c r="P29" i="23"/>
  <c r="O29" i="23"/>
  <c r="M29" i="23"/>
  <c r="K29" i="23"/>
  <c r="H29" i="23"/>
  <c r="J29" i="23" s="1"/>
  <c r="F29" i="23"/>
  <c r="E29" i="23"/>
  <c r="C29" i="23"/>
  <c r="P28" i="23"/>
  <c r="M28" i="23"/>
  <c r="O28" i="23" s="1"/>
  <c r="K28" i="23"/>
  <c r="J28" i="23"/>
  <c r="H28" i="23"/>
  <c r="F28" i="23"/>
  <c r="C28" i="23"/>
  <c r="E28" i="23" s="1"/>
  <c r="P27" i="23"/>
  <c r="O27" i="23"/>
  <c r="M27" i="23"/>
  <c r="K27" i="23"/>
  <c r="H27" i="23"/>
  <c r="J27" i="23" s="1"/>
  <c r="F27" i="23"/>
  <c r="E27" i="23"/>
  <c r="C27" i="23"/>
  <c r="P26" i="23"/>
  <c r="M26" i="23"/>
  <c r="O26" i="23" s="1"/>
  <c r="K26" i="23"/>
  <c r="J26" i="23"/>
  <c r="H26" i="23"/>
  <c r="F26" i="23"/>
  <c r="C26" i="23"/>
  <c r="E26" i="23" s="1"/>
  <c r="P25" i="23"/>
  <c r="O25" i="23"/>
  <c r="M25" i="23"/>
  <c r="K25" i="23"/>
  <c r="H25" i="23"/>
  <c r="J25" i="23" s="1"/>
  <c r="F25" i="23"/>
  <c r="E25" i="23"/>
  <c r="C25" i="23"/>
  <c r="P24" i="23"/>
  <c r="M24" i="23"/>
  <c r="O24" i="23" s="1"/>
  <c r="K24" i="23"/>
  <c r="J24" i="23"/>
  <c r="H24" i="23"/>
  <c r="F24" i="23"/>
  <c r="C24" i="23"/>
  <c r="E24" i="23" s="1"/>
  <c r="P23" i="23"/>
  <c r="O23" i="23"/>
  <c r="M23" i="23"/>
  <c r="K23" i="23"/>
  <c r="H23" i="23"/>
  <c r="J23" i="23" s="1"/>
  <c r="F23" i="23"/>
  <c r="E23" i="23"/>
  <c r="C23" i="23"/>
  <c r="P22" i="23"/>
  <c r="M22" i="23"/>
  <c r="O22" i="23" s="1"/>
  <c r="K22" i="23"/>
  <c r="J22" i="23"/>
  <c r="H22" i="23"/>
  <c r="F22" i="23"/>
  <c r="C22" i="23"/>
  <c r="E22" i="23" s="1"/>
  <c r="P21" i="23"/>
  <c r="O21" i="23"/>
  <c r="M21" i="23"/>
  <c r="K21" i="23"/>
  <c r="H21" i="23"/>
  <c r="J21" i="23" s="1"/>
  <c r="F21" i="23"/>
  <c r="E21" i="23"/>
  <c r="C21" i="23"/>
  <c r="P20" i="23"/>
  <c r="M20" i="23"/>
  <c r="O20" i="23" s="1"/>
  <c r="K20" i="23"/>
  <c r="J20" i="23"/>
  <c r="H20" i="23"/>
  <c r="G20" i="23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F20" i="23"/>
  <c r="C20" i="23"/>
  <c r="E20" i="23" s="1"/>
  <c r="P19" i="23"/>
  <c r="O19" i="23"/>
  <c r="M19" i="23"/>
  <c r="K19" i="23"/>
  <c r="H19" i="23"/>
  <c r="J19" i="23" s="1"/>
  <c r="F19" i="23"/>
  <c r="E19" i="23"/>
  <c r="C19" i="23"/>
  <c r="B19" i="23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P18" i="23"/>
  <c r="M18" i="23"/>
  <c r="O18" i="23" s="1"/>
  <c r="K18" i="23"/>
  <c r="J18" i="23"/>
  <c r="H18" i="23"/>
  <c r="G18" i="23"/>
  <c r="G19" i="23" s="1"/>
  <c r="F18" i="23"/>
  <c r="C18" i="23"/>
  <c r="E18" i="23" s="1"/>
  <c r="P17" i="23"/>
  <c r="O17" i="23"/>
  <c r="M17" i="23"/>
  <c r="L17" i="23"/>
  <c r="L18" i="23" s="1"/>
  <c r="L19" i="23" s="1"/>
  <c r="L20" i="23" s="1"/>
  <c r="L21" i="23" s="1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K17" i="23"/>
  <c r="H17" i="23"/>
  <c r="J17" i="23" s="1"/>
  <c r="G17" i="23"/>
  <c r="F17" i="23"/>
  <c r="E17" i="23"/>
  <c r="C17" i="23"/>
  <c r="B17" i="23"/>
  <c r="B18" i="23" s="1"/>
  <c r="O16" i="23"/>
  <c r="J16" i="23"/>
  <c r="E16" i="23"/>
  <c r="C15" i="23"/>
  <c r="D15" i="23" s="1"/>
  <c r="E15" i="23" s="1"/>
  <c r="F15" i="23" s="1"/>
  <c r="G15" i="23" s="1"/>
  <c r="H15" i="23" s="1"/>
  <c r="I15" i="23" s="1"/>
  <c r="B15" i="23"/>
  <c r="F4" i="23"/>
  <c r="P158" i="22"/>
  <c r="M158" i="22"/>
  <c r="O158" i="22" s="1"/>
  <c r="K158" i="22"/>
  <c r="J158" i="22"/>
  <c r="F158" i="22"/>
  <c r="E158" i="22"/>
  <c r="P157" i="22"/>
  <c r="M157" i="22" s="1"/>
  <c r="O157" i="22" s="1"/>
  <c r="K157" i="22"/>
  <c r="H157" i="22"/>
  <c r="J157" i="22" s="1"/>
  <c r="F157" i="22"/>
  <c r="C157" i="22" s="1"/>
  <c r="E157" i="22" s="1"/>
  <c r="P156" i="22"/>
  <c r="M156" i="22"/>
  <c r="O156" i="22" s="1"/>
  <c r="K156" i="22"/>
  <c r="J156" i="22"/>
  <c r="F156" i="22"/>
  <c r="E156" i="22"/>
  <c r="P155" i="22"/>
  <c r="M155" i="22" s="1"/>
  <c r="O155" i="22" s="1"/>
  <c r="K155" i="22"/>
  <c r="H155" i="22" s="1"/>
  <c r="J155" i="22"/>
  <c r="F155" i="22"/>
  <c r="C155" i="22" s="1"/>
  <c r="E155" i="22" s="1"/>
  <c r="P154" i="22"/>
  <c r="M154" i="22" s="1"/>
  <c r="O154" i="22"/>
  <c r="K154" i="22"/>
  <c r="J154" i="22"/>
  <c r="F154" i="22"/>
  <c r="E154" i="22"/>
  <c r="P153" i="22"/>
  <c r="M153" i="22"/>
  <c r="O153" i="22" s="1"/>
  <c r="K153" i="22"/>
  <c r="H153" i="22" s="1"/>
  <c r="J153" i="22" s="1"/>
  <c r="F153" i="22"/>
  <c r="C153" i="22"/>
  <c r="E153" i="22" s="1"/>
  <c r="P152" i="22"/>
  <c r="M152" i="22" s="1"/>
  <c r="O152" i="22" s="1"/>
  <c r="K152" i="22"/>
  <c r="J152" i="22"/>
  <c r="F152" i="22"/>
  <c r="E152" i="22"/>
  <c r="P151" i="22"/>
  <c r="M151" i="22" s="1"/>
  <c r="O151" i="22"/>
  <c r="K151" i="22"/>
  <c r="H151" i="22" s="1"/>
  <c r="J151" i="22" s="1"/>
  <c r="F151" i="22"/>
  <c r="C151" i="22" s="1"/>
  <c r="E151" i="22"/>
  <c r="P150" i="22"/>
  <c r="M150" i="22" s="1"/>
  <c r="O150" i="22" s="1"/>
  <c r="K150" i="22"/>
  <c r="J150" i="22"/>
  <c r="F150" i="22"/>
  <c r="E150" i="22"/>
  <c r="P149" i="22"/>
  <c r="M149" i="22" s="1"/>
  <c r="O149" i="22" s="1"/>
  <c r="K149" i="22"/>
  <c r="H149" i="22"/>
  <c r="J149" i="22" s="1"/>
  <c r="F149" i="22"/>
  <c r="C149" i="22" s="1"/>
  <c r="E149" i="22" s="1"/>
  <c r="P148" i="22"/>
  <c r="M148" i="22"/>
  <c r="O148" i="22" s="1"/>
  <c r="K148" i="22"/>
  <c r="J148" i="22"/>
  <c r="F148" i="22"/>
  <c r="E148" i="22"/>
  <c r="P147" i="22"/>
  <c r="M147" i="22"/>
  <c r="O147" i="22" s="1"/>
  <c r="K147" i="22"/>
  <c r="H147" i="22" s="1"/>
  <c r="J147" i="22" s="1"/>
  <c r="F147" i="22"/>
  <c r="C147" i="22"/>
  <c r="E147" i="22" s="1"/>
  <c r="P146" i="22"/>
  <c r="M146" i="22" s="1"/>
  <c r="O146" i="22"/>
  <c r="K146" i="22"/>
  <c r="H146" i="22"/>
  <c r="J146" i="22" s="1"/>
  <c r="F146" i="22"/>
  <c r="C146" i="22" s="1"/>
  <c r="E146" i="22" s="1"/>
  <c r="P145" i="22"/>
  <c r="M145" i="22"/>
  <c r="O145" i="22" s="1"/>
  <c r="K145" i="22"/>
  <c r="H145" i="22" s="1"/>
  <c r="J145" i="22"/>
  <c r="F145" i="22"/>
  <c r="C145" i="22"/>
  <c r="E145" i="22" s="1"/>
  <c r="P144" i="22"/>
  <c r="M144" i="22" s="1"/>
  <c r="O144" i="22" s="1"/>
  <c r="K144" i="22"/>
  <c r="H144" i="22"/>
  <c r="J144" i="22" s="1"/>
  <c r="F144" i="22"/>
  <c r="C144" i="22" s="1"/>
  <c r="E144" i="22"/>
  <c r="P143" i="22"/>
  <c r="M143" i="22"/>
  <c r="O143" i="22" s="1"/>
  <c r="K143" i="22"/>
  <c r="H143" i="22" s="1"/>
  <c r="J143" i="22" s="1"/>
  <c r="F143" i="22"/>
  <c r="C143" i="22"/>
  <c r="E143" i="22" s="1"/>
  <c r="P142" i="22"/>
  <c r="M142" i="22" s="1"/>
  <c r="O142" i="22"/>
  <c r="K142" i="22"/>
  <c r="H142" i="22"/>
  <c r="J142" i="22" s="1"/>
  <c r="F142" i="22"/>
  <c r="C142" i="22" s="1"/>
  <c r="E142" i="22" s="1"/>
  <c r="P141" i="22"/>
  <c r="M141" i="22"/>
  <c r="O141" i="22" s="1"/>
  <c r="K141" i="22"/>
  <c r="H141" i="22" s="1"/>
  <c r="J141" i="22"/>
  <c r="F141" i="22"/>
  <c r="C141" i="22"/>
  <c r="E141" i="22" s="1"/>
  <c r="P140" i="22"/>
  <c r="M140" i="22" s="1"/>
  <c r="O140" i="22" s="1"/>
  <c r="K140" i="22"/>
  <c r="H140" i="22"/>
  <c r="J140" i="22" s="1"/>
  <c r="F140" i="22"/>
  <c r="C140" i="22" s="1"/>
  <c r="E140" i="22"/>
  <c r="P139" i="22"/>
  <c r="M139" i="22"/>
  <c r="O139" i="22" s="1"/>
  <c r="K139" i="22"/>
  <c r="H139" i="22" s="1"/>
  <c r="J139" i="22" s="1"/>
  <c r="F139" i="22"/>
  <c r="C139" i="22"/>
  <c r="E139" i="22" s="1"/>
  <c r="P138" i="22"/>
  <c r="M138" i="22" s="1"/>
  <c r="O138" i="22"/>
  <c r="K138" i="22"/>
  <c r="H138" i="22"/>
  <c r="J138" i="22" s="1"/>
  <c r="F138" i="22"/>
  <c r="C138" i="22" s="1"/>
  <c r="E138" i="22" s="1"/>
  <c r="P137" i="22"/>
  <c r="M137" i="22"/>
  <c r="O137" i="22" s="1"/>
  <c r="K137" i="22"/>
  <c r="H137" i="22" s="1"/>
  <c r="J137" i="22"/>
  <c r="F137" i="22"/>
  <c r="C137" i="22"/>
  <c r="E137" i="22" s="1"/>
  <c r="P136" i="22"/>
  <c r="M136" i="22" s="1"/>
  <c r="O136" i="22" s="1"/>
  <c r="K136" i="22"/>
  <c r="H136" i="22"/>
  <c r="J136" i="22" s="1"/>
  <c r="F136" i="22"/>
  <c r="C136" i="22" s="1"/>
  <c r="E136" i="22"/>
  <c r="P135" i="22"/>
  <c r="M135" i="22"/>
  <c r="O135" i="22" s="1"/>
  <c r="K135" i="22"/>
  <c r="H135" i="22" s="1"/>
  <c r="J135" i="22" s="1"/>
  <c r="F135" i="22"/>
  <c r="C135" i="22"/>
  <c r="E135" i="22" s="1"/>
  <c r="P134" i="22"/>
  <c r="M134" i="22" s="1"/>
  <c r="O134" i="22"/>
  <c r="K134" i="22"/>
  <c r="H134" i="22"/>
  <c r="J134" i="22" s="1"/>
  <c r="F134" i="22"/>
  <c r="C134" i="22" s="1"/>
  <c r="E134" i="22" s="1"/>
  <c r="P133" i="22"/>
  <c r="M133" i="22"/>
  <c r="O133" i="22" s="1"/>
  <c r="K133" i="22"/>
  <c r="H133" i="22" s="1"/>
  <c r="J133" i="22"/>
  <c r="F133" i="22"/>
  <c r="C133" i="22"/>
  <c r="E133" i="22" s="1"/>
  <c r="P132" i="22"/>
  <c r="M132" i="22" s="1"/>
  <c r="O132" i="22" s="1"/>
  <c r="K132" i="22"/>
  <c r="H132" i="22"/>
  <c r="J132" i="22" s="1"/>
  <c r="F132" i="22"/>
  <c r="C132" i="22" s="1"/>
  <c r="E132" i="22"/>
  <c r="P131" i="22"/>
  <c r="M131" i="22"/>
  <c r="O131" i="22" s="1"/>
  <c r="K131" i="22"/>
  <c r="H131" i="22" s="1"/>
  <c r="J131" i="22" s="1"/>
  <c r="F131" i="22"/>
  <c r="C131" i="22"/>
  <c r="E131" i="22" s="1"/>
  <c r="P130" i="22"/>
  <c r="M130" i="22" s="1"/>
  <c r="O130" i="22"/>
  <c r="K130" i="22"/>
  <c r="H130" i="22"/>
  <c r="J130" i="22" s="1"/>
  <c r="F130" i="22"/>
  <c r="C130" i="22" s="1"/>
  <c r="E130" i="22" s="1"/>
  <c r="P129" i="22"/>
  <c r="M129" i="22"/>
  <c r="O129" i="22" s="1"/>
  <c r="K129" i="22"/>
  <c r="H129" i="22" s="1"/>
  <c r="J129" i="22"/>
  <c r="F129" i="22"/>
  <c r="C129" i="22"/>
  <c r="E129" i="22" s="1"/>
  <c r="P128" i="22"/>
  <c r="M128" i="22" s="1"/>
  <c r="O128" i="22" s="1"/>
  <c r="K128" i="22"/>
  <c r="H128" i="22"/>
  <c r="J128" i="22" s="1"/>
  <c r="F128" i="22"/>
  <c r="C128" i="22" s="1"/>
  <c r="E128" i="22"/>
  <c r="P127" i="22"/>
  <c r="M127" i="22"/>
  <c r="O127" i="22" s="1"/>
  <c r="K127" i="22"/>
  <c r="H127" i="22" s="1"/>
  <c r="J127" i="22" s="1"/>
  <c r="F127" i="22"/>
  <c r="C127" i="22"/>
  <c r="E127" i="22" s="1"/>
  <c r="P126" i="22"/>
  <c r="M126" i="22" s="1"/>
  <c r="O126" i="22"/>
  <c r="K126" i="22"/>
  <c r="H126" i="22"/>
  <c r="J126" i="22" s="1"/>
  <c r="F126" i="22"/>
  <c r="C126" i="22" s="1"/>
  <c r="E126" i="22" s="1"/>
  <c r="P125" i="22"/>
  <c r="M125" i="22"/>
  <c r="O125" i="22" s="1"/>
  <c r="K125" i="22"/>
  <c r="H125" i="22" s="1"/>
  <c r="J125" i="22"/>
  <c r="F125" i="22"/>
  <c r="C125" i="22"/>
  <c r="E125" i="22" s="1"/>
  <c r="P124" i="22"/>
  <c r="M124" i="22" s="1"/>
  <c r="O124" i="22" s="1"/>
  <c r="K124" i="22"/>
  <c r="H124" i="22"/>
  <c r="J124" i="22" s="1"/>
  <c r="F124" i="22"/>
  <c r="C124" i="22" s="1"/>
  <c r="E124" i="22"/>
  <c r="P123" i="22"/>
  <c r="M123" i="22"/>
  <c r="O123" i="22" s="1"/>
  <c r="K123" i="22"/>
  <c r="H123" i="22" s="1"/>
  <c r="J123" i="22" s="1"/>
  <c r="F123" i="22"/>
  <c r="C123" i="22"/>
  <c r="E123" i="22" s="1"/>
  <c r="P122" i="22"/>
  <c r="M122" i="22" s="1"/>
  <c r="O122" i="22"/>
  <c r="K122" i="22"/>
  <c r="H122" i="22"/>
  <c r="J122" i="22" s="1"/>
  <c r="F122" i="22"/>
  <c r="C122" i="22" s="1"/>
  <c r="E122" i="22" s="1"/>
  <c r="P121" i="22"/>
  <c r="M121" i="22"/>
  <c r="O121" i="22" s="1"/>
  <c r="K121" i="22"/>
  <c r="H121" i="22" s="1"/>
  <c r="J121" i="22"/>
  <c r="F121" i="22"/>
  <c r="C121" i="22"/>
  <c r="E121" i="22" s="1"/>
  <c r="P120" i="22"/>
  <c r="M120" i="22" s="1"/>
  <c r="O120" i="22" s="1"/>
  <c r="K120" i="22"/>
  <c r="H120" i="22"/>
  <c r="J120" i="22" s="1"/>
  <c r="F120" i="22"/>
  <c r="C120" i="22" s="1"/>
  <c r="E120" i="22"/>
  <c r="P119" i="22"/>
  <c r="M119" i="22"/>
  <c r="O119" i="22" s="1"/>
  <c r="K119" i="22"/>
  <c r="H119" i="22" s="1"/>
  <c r="J119" i="22" s="1"/>
  <c r="F119" i="22"/>
  <c r="C119" i="22"/>
  <c r="E119" i="22" s="1"/>
  <c r="P118" i="22"/>
  <c r="M118" i="22" s="1"/>
  <c r="O118" i="22"/>
  <c r="K118" i="22"/>
  <c r="H118" i="22"/>
  <c r="J118" i="22" s="1"/>
  <c r="F118" i="22"/>
  <c r="C118" i="22" s="1"/>
  <c r="E118" i="22" s="1"/>
  <c r="P117" i="22"/>
  <c r="M117" i="22"/>
  <c r="O117" i="22" s="1"/>
  <c r="K117" i="22"/>
  <c r="H117" i="22" s="1"/>
  <c r="J117" i="22"/>
  <c r="F117" i="22"/>
  <c r="C117" i="22"/>
  <c r="E117" i="22" s="1"/>
  <c r="P116" i="22"/>
  <c r="M116" i="22" s="1"/>
  <c r="O116" i="22" s="1"/>
  <c r="K116" i="22"/>
  <c r="H116" i="22"/>
  <c r="J116" i="22" s="1"/>
  <c r="F116" i="22"/>
  <c r="C116" i="22" s="1"/>
  <c r="E116" i="22"/>
  <c r="P115" i="22"/>
  <c r="M115" i="22"/>
  <c r="O115" i="22" s="1"/>
  <c r="K115" i="22"/>
  <c r="H115" i="22" s="1"/>
  <c r="J115" i="22" s="1"/>
  <c r="F115" i="22"/>
  <c r="C115" i="22"/>
  <c r="E115" i="22" s="1"/>
  <c r="P114" i="22"/>
  <c r="M114" i="22" s="1"/>
  <c r="O114" i="22"/>
  <c r="K114" i="22"/>
  <c r="H114" i="22"/>
  <c r="J114" i="22" s="1"/>
  <c r="F114" i="22"/>
  <c r="C114" i="22" s="1"/>
  <c r="E114" i="22" s="1"/>
  <c r="P113" i="22"/>
  <c r="M113" i="22"/>
  <c r="O113" i="22" s="1"/>
  <c r="K113" i="22"/>
  <c r="H113" i="22" s="1"/>
  <c r="J113" i="22"/>
  <c r="F113" i="22"/>
  <c r="C113" i="22"/>
  <c r="E113" i="22" s="1"/>
  <c r="P112" i="22"/>
  <c r="M112" i="22" s="1"/>
  <c r="O112" i="22" s="1"/>
  <c r="K112" i="22"/>
  <c r="H112" i="22"/>
  <c r="J112" i="22" s="1"/>
  <c r="F112" i="22"/>
  <c r="C112" i="22" s="1"/>
  <c r="E112" i="22"/>
  <c r="P111" i="22"/>
  <c r="M111" i="22"/>
  <c r="O111" i="22" s="1"/>
  <c r="K111" i="22"/>
  <c r="H111" i="22" s="1"/>
  <c r="J111" i="22" s="1"/>
  <c r="F111" i="22"/>
  <c r="C111" i="22"/>
  <c r="E111" i="22" s="1"/>
  <c r="P110" i="22"/>
  <c r="M110" i="22" s="1"/>
  <c r="O110" i="22"/>
  <c r="K110" i="22"/>
  <c r="H110" i="22"/>
  <c r="J110" i="22" s="1"/>
  <c r="F110" i="22"/>
  <c r="C110" i="22" s="1"/>
  <c r="E110" i="22" s="1"/>
  <c r="P109" i="22"/>
  <c r="M109" i="22"/>
  <c r="O109" i="22" s="1"/>
  <c r="K109" i="22"/>
  <c r="H109" i="22" s="1"/>
  <c r="J109" i="22"/>
  <c r="F109" i="22"/>
  <c r="C109" i="22"/>
  <c r="E109" i="22" s="1"/>
  <c r="P108" i="22"/>
  <c r="M108" i="22" s="1"/>
  <c r="O108" i="22" s="1"/>
  <c r="K108" i="22"/>
  <c r="H108" i="22"/>
  <c r="J108" i="22" s="1"/>
  <c r="F108" i="22"/>
  <c r="C108" i="22" s="1"/>
  <c r="E108" i="22"/>
  <c r="P107" i="22"/>
  <c r="M107" i="22"/>
  <c r="O107" i="22" s="1"/>
  <c r="K107" i="22"/>
  <c r="H107" i="22" s="1"/>
  <c r="J107" i="22" s="1"/>
  <c r="F107" i="22"/>
  <c r="C107" i="22"/>
  <c r="E107" i="22" s="1"/>
  <c r="P106" i="22"/>
  <c r="M106" i="22" s="1"/>
  <c r="O106" i="22"/>
  <c r="K106" i="22"/>
  <c r="H106" i="22"/>
  <c r="J106" i="22" s="1"/>
  <c r="F106" i="22"/>
  <c r="C106" i="22" s="1"/>
  <c r="E106" i="22" s="1"/>
  <c r="P105" i="22"/>
  <c r="M105" i="22"/>
  <c r="O105" i="22" s="1"/>
  <c r="K105" i="22"/>
  <c r="H105" i="22" s="1"/>
  <c r="J105" i="22"/>
  <c r="F105" i="22"/>
  <c r="C105" i="22"/>
  <c r="E105" i="22" s="1"/>
  <c r="P104" i="22"/>
  <c r="M104" i="22" s="1"/>
  <c r="O104" i="22" s="1"/>
  <c r="K104" i="22"/>
  <c r="H104" i="22"/>
  <c r="J104" i="22" s="1"/>
  <c r="F104" i="22"/>
  <c r="C104" i="22" s="1"/>
  <c r="E104" i="22"/>
  <c r="P103" i="22"/>
  <c r="M103" i="22"/>
  <c r="O103" i="22" s="1"/>
  <c r="K103" i="22"/>
  <c r="H103" i="22" s="1"/>
  <c r="J103" i="22" s="1"/>
  <c r="F103" i="22"/>
  <c r="C103" i="22"/>
  <c r="E103" i="22" s="1"/>
  <c r="P102" i="22"/>
  <c r="M102" i="22" s="1"/>
  <c r="O102" i="22"/>
  <c r="K102" i="22"/>
  <c r="H102" i="22"/>
  <c r="J102" i="22" s="1"/>
  <c r="F102" i="22"/>
  <c r="C102" i="22" s="1"/>
  <c r="E102" i="22" s="1"/>
  <c r="P101" i="22"/>
  <c r="M101" i="22"/>
  <c r="O101" i="22" s="1"/>
  <c r="K101" i="22"/>
  <c r="H101" i="22" s="1"/>
  <c r="J101" i="22"/>
  <c r="F101" i="22"/>
  <c r="C101" i="22"/>
  <c r="E101" i="22" s="1"/>
  <c r="P100" i="22"/>
  <c r="M100" i="22" s="1"/>
  <c r="O100" i="22" s="1"/>
  <c r="K100" i="22"/>
  <c r="H100" i="22"/>
  <c r="J100" i="22" s="1"/>
  <c r="F100" i="22"/>
  <c r="C100" i="22" s="1"/>
  <c r="E100" i="22"/>
  <c r="P99" i="22"/>
  <c r="M99" i="22"/>
  <c r="O99" i="22" s="1"/>
  <c r="K99" i="22"/>
  <c r="H99" i="22" s="1"/>
  <c r="J99" i="22" s="1"/>
  <c r="F99" i="22"/>
  <c r="C99" i="22"/>
  <c r="E99" i="22" s="1"/>
  <c r="P98" i="22"/>
  <c r="M98" i="22" s="1"/>
  <c r="O98" i="22"/>
  <c r="K98" i="22"/>
  <c r="H98" i="22" s="1"/>
  <c r="J98" i="22" s="1"/>
  <c r="F98" i="22"/>
  <c r="C98" i="22" s="1"/>
  <c r="E98" i="22"/>
  <c r="P97" i="22"/>
  <c r="M97" i="22"/>
  <c r="O97" i="22" s="1"/>
  <c r="K97" i="22"/>
  <c r="H97" i="22" s="1"/>
  <c r="J97" i="22" s="1"/>
  <c r="F97" i="22"/>
  <c r="C97" i="22"/>
  <c r="E97" i="22" s="1"/>
  <c r="P96" i="22"/>
  <c r="M96" i="22" s="1"/>
  <c r="O96" i="22"/>
  <c r="K96" i="22"/>
  <c r="H96" i="22" s="1"/>
  <c r="J96" i="22" s="1"/>
  <c r="F96" i="22"/>
  <c r="C96" i="22" s="1"/>
  <c r="E96" i="22"/>
  <c r="P95" i="22"/>
  <c r="M95" i="22"/>
  <c r="O95" i="22" s="1"/>
  <c r="K95" i="22"/>
  <c r="H95" i="22" s="1"/>
  <c r="J95" i="22" s="1"/>
  <c r="F95" i="22"/>
  <c r="C95" i="22" s="1"/>
  <c r="E95" i="22" s="1"/>
  <c r="P94" i="22"/>
  <c r="M94" i="22" s="1"/>
  <c r="O94" i="22"/>
  <c r="K94" i="22"/>
  <c r="H94" i="22"/>
  <c r="J94" i="22" s="1"/>
  <c r="F94" i="22"/>
  <c r="C94" i="22" s="1"/>
  <c r="E94" i="22" s="1"/>
  <c r="P93" i="22"/>
  <c r="M93" i="22" s="1"/>
  <c r="O93" i="22" s="1"/>
  <c r="K93" i="22"/>
  <c r="H93" i="22" s="1"/>
  <c r="J93" i="22"/>
  <c r="F93" i="22"/>
  <c r="C93" i="22"/>
  <c r="E93" i="22" s="1"/>
  <c r="P92" i="22"/>
  <c r="M92" i="22" s="1"/>
  <c r="O92" i="22" s="1"/>
  <c r="K92" i="22"/>
  <c r="H92" i="22" s="1"/>
  <c r="J92" i="22" s="1"/>
  <c r="F92" i="22"/>
  <c r="C92" i="22" s="1"/>
  <c r="E92" i="22"/>
  <c r="P91" i="22"/>
  <c r="M91" i="22"/>
  <c r="O91" i="22" s="1"/>
  <c r="K91" i="22"/>
  <c r="H91" i="22" s="1"/>
  <c r="J91" i="22" s="1"/>
  <c r="F91" i="22"/>
  <c r="C91" i="22" s="1"/>
  <c r="E91" i="22" s="1"/>
  <c r="P90" i="22"/>
  <c r="M90" i="22" s="1"/>
  <c r="O90" i="22"/>
  <c r="K90" i="22"/>
  <c r="H90" i="22"/>
  <c r="J90" i="22" s="1"/>
  <c r="F90" i="22"/>
  <c r="C90" i="22" s="1"/>
  <c r="E90" i="22" s="1"/>
  <c r="P89" i="22"/>
  <c r="M89" i="22" s="1"/>
  <c r="O89" i="22" s="1"/>
  <c r="K89" i="22"/>
  <c r="H89" i="22" s="1"/>
  <c r="J89" i="22"/>
  <c r="F89" i="22"/>
  <c r="C89" i="22"/>
  <c r="E89" i="22" s="1"/>
  <c r="P88" i="22"/>
  <c r="M88" i="22" s="1"/>
  <c r="O88" i="22" s="1"/>
  <c r="K88" i="22"/>
  <c r="H88" i="22" s="1"/>
  <c r="J88" i="22" s="1"/>
  <c r="F88" i="22"/>
  <c r="C88" i="22" s="1"/>
  <c r="E88" i="22"/>
  <c r="P87" i="22"/>
  <c r="M87" i="22"/>
  <c r="O87" i="22" s="1"/>
  <c r="K87" i="22"/>
  <c r="H87" i="22" s="1"/>
  <c r="J87" i="22" s="1"/>
  <c r="F87" i="22"/>
  <c r="C87" i="22" s="1"/>
  <c r="E87" i="22" s="1"/>
  <c r="P86" i="22"/>
  <c r="M86" i="22" s="1"/>
  <c r="O86" i="22"/>
  <c r="K86" i="22"/>
  <c r="H86" i="22"/>
  <c r="J86" i="22" s="1"/>
  <c r="F86" i="22"/>
  <c r="C86" i="22" s="1"/>
  <c r="E86" i="22" s="1"/>
  <c r="P85" i="22"/>
  <c r="M85" i="22" s="1"/>
  <c r="O85" i="22" s="1"/>
  <c r="K85" i="22"/>
  <c r="H85" i="22" s="1"/>
  <c r="J85" i="22"/>
  <c r="F85" i="22"/>
  <c r="C85" i="22"/>
  <c r="E85" i="22" s="1"/>
  <c r="P84" i="22"/>
  <c r="M84" i="22" s="1"/>
  <c r="O84" i="22" s="1"/>
  <c r="K84" i="22"/>
  <c r="H84" i="22" s="1"/>
  <c r="J84" i="22" s="1"/>
  <c r="F84" i="22"/>
  <c r="C84" i="22" s="1"/>
  <c r="E84" i="22"/>
  <c r="P83" i="22"/>
  <c r="M83" i="22"/>
  <c r="O83" i="22" s="1"/>
  <c r="K83" i="22"/>
  <c r="H83" i="22" s="1"/>
  <c r="J83" i="22" s="1"/>
  <c r="F83" i="22"/>
  <c r="C83" i="22" s="1"/>
  <c r="E83" i="22" s="1"/>
  <c r="P82" i="22"/>
  <c r="M82" i="22" s="1"/>
  <c r="O82" i="22"/>
  <c r="K82" i="22"/>
  <c r="H82" i="22"/>
  <c r="J82" i="22" s="1"/>
  <c r="F82" i="22"/>
  <c r="C82" i="22" s="1"/>
  <c r="E82" i="22" s="1"/>
  <c r="P81" i="22"/>
  <c r="M81" i="22" s="1"/>
  <c r="O81" i="22" s="1"/>
  <c r="K81" i="22"/>
  <c r="H81" i="22" s="1"/>
  <c r="J81" i="22"/>
  <c r="F81" i="22"/>
  <c r="C81" i="22"/>
  <c r="E81" i="22" s="1"/>
  <c r="P80" i="22"/>
  <c r="M80" i="22" s="1"/>
  <c r="O80" i="22" s="1"/>
  <c r="K80" i="22"/>
  <c r="H80" i="22" s="1"/>
  <c r="J80" i="22" s="1"/>
  <c r="F80" i="22"/>
  <c r="C80" i="22" s="1"/>
  <c r="E80" i="22"/>
  <c r="P79" i="22"/>
  <c r="M79" i="22"/>
  <c r="O79" i="22" s="1"/>
  <c r="K79" i="22"/>
  <c r="H79" i="22" s="1"/>
  <c r="J79" i="22" s="1"/>
  <c r="F79" i="22"/>
  <c r="C79" i="22" s="1"/>
  <c r="E79" i="22" s="1"/>
  <c r="P78" i="22"/>
  <c r="M78" i="22" s="1"/>
  <c r="O78" i="22"/>
  <c r="K78" i="22"/>
  <c r="H78" i="22"/>
  <c r="J78" i="22" s="1"/>
  <c r="F78" i="22"/>
  <c r="C78" i="22" s="1"/>
  <c r="E78" i="22" s="1"/>
  <c r="P77" i="22"/>
  <c r="M77" i="22" s="1"/>
  <c r="O77" i="22" s="1"/>
  <c r="K77" i="22"/>
  <c r="H77" i="22" s="1"/>
  <c r="J77" i="22"/>
  <c r="F77" i="22"/>
  <c r="C77" i="22"/>
  <c r="E77" i="22" s="1"/>
  <c r="P76" i="22"/>
  <c r="M76" i="22" s="1"/>
  <c r="O76" i="22" s="1"/>
  <c r="K76" i="22"/>
  <c r="H76" i="22" s="1"/>
  <c r="J76" i="22" s="1"/>
  <c r="F76" i="22"/>
  <c r="C76" i="22" s="1"/>
  <c r="E76" i="22"/>
  <c r="P75" i="22"/>
  <c r="M75" i="22"/>
  <c r="O75" i="22" s="1"/>
  <c r="K75" i="22"/>
  <c r="H75" i="22" s="1"/>
  <c r="J75" i="22" s="1"/>
  <c r="F75" i="22"/>
  <c r="C75" i="22" s="1"/>
  <c r="E75" i="22" s="1"/>
  <c r="P74" i="22"/>
  <c r="M74" i="22" s="1"/>
  <c r="O74" i="22"/>
  <c r="K74" i="22"/>
  <c r="H74" i="22"/>
  <c r="J74" i="22" s="1"/>
  <c r="F74" i="22"/>
  <c r="C74" i="22" s="1"/>
  <c r="E74" i="22" s="1"/>
  <c r="P73" i="22"/>
  <c r="M73" i="22" s="1"/>
  <c r="O73" i="22" s="1"/>
  <c r="K73" i="22"/>
  <c r="H73" i="22" s="1"/>
  <c r="J73" i="22"/>
  <c r="F73" i="22"/>
  <c r="C73" i="22"/>
  <c r="E73" i="22" s="1"/>
  <c r="P72" i="22"/>
  <c r="M72" i="22" s="1"/>
  <c r="O72" i="22" s="1"/>
  <c r="K72" i="22"/>
  <c r="H72" i="22" s="1"/>
  <c r="J72" i="22" s="1"/>
  <c r="F72" i="22"/>
  <c r="C72" i="22" s="1"/>
  <c r="E72" i="22"/>
  <c r="P71" i="22"/>
  <c r="M71" i="22"/>
  <c r="O71" i="22" s="1"/>
  <c r="K71" i="22"/>
  <c r="H71" i="22" s="1"/>
  <c r="J71" i="22" s="1"/>
  <c r="F71" i="22"/>
  <c r="C71" i="22" s="1"/>
  <c r="E71" i="22" s="1"/>
  <c r="P70" i="22"/>
  <c r="M70" i="22" s="1"/>
  <c r="O70" i="22"/>
  <c r="K70" i="22"/>
  <c r="H70" i="22"/>
  <c r="J70" i="22" s="1"/>
  <c r="F70" i="22"/>
  <c r="C70" i="22" s="1"/>
  <c r="E70" i="22" s="1"/>
  <c r="P69" i="22"/>
  <c r="M69" i="22" s="1"/>
  <c r="O69" i="22" s="1"/>
  <c r="K69" i="22"/>
  <c r="H69" i="22" s="1"/>
  <c r="J69" i="22"/>
  <c r="F69" i="22"/>
  <c r="C69" i="22"/>
  <c r="E69" i="22" s="1"/>
  <c r="P68" i="22"/>
  <c r="M68" i="22" s="1"/>
  <c r="O68" i="22" s="1"/>
  <c r="K68" i="22"/>
  <c r="H68" i="22" s="1"/>
  <c r="J68" i="22" s="1"/>
  <c r="F68" i="22"/>
  <c r="C68" i="22" s="1"/>
  <c r="E68" i="22"/>
  <c r="P67" i="22"/>
  <c r="M67" i="22"/>
  <c r="O67" i="22" s="1"/>
  <c r="K67" i="22"/>
  <c r="H67" i="22" s="1"/>
  <c r="J67" i="22" s="1"/>
  <c r="F67" i="22"/>
  <c r="C67" i="22" s="1"/>
  <c r="E67" i="22" s="1"/>
  <c r="P66" i="22"/>
  <c r="M66" i="22" s="1"/>
  <c r="O66" i="22"/>
  <c r="K66" i="22"/>
  <c r="H66" i="22"/>
  <c r="J66" i="22" s="1"/>
  <c r="F66" i="22"/>
  <c r="C66" i="22" s="1"/>
  <c r="E66" i="22" s="1"/>
  <c r="P65" i="22"/>
  <c r="M65" i="22" s="1"/>
  <c r="O65" i="22" s="1"/>
  <c r="K65" i="22"/>
  <c r="H65" i="22" s="1"/>
  <c r="J65" i="22"/>
  <c r="F65" i="22"/>
  <c r="C65" i="22"/>
  <c r="E65" i="22" s="1"/>
  <c r="P64" i="22"/>
  <c r="M64" i="22" s="1"/>
  <c r="O64" i="22" s="1"/>
  <c r="K64" i="22"/>
  <c r="H64" i="22" s="1"/>
  <c r="J64" i="22" s="1"/>
  <c r="F64" i="22"/>
  <c r="C64" i="22" s="1"/>
  <c r="E64" i="22"/>
  <c r="P63" i="22"/>
  <c r="M63" i="22"/>
  <c r="O63" i="22" s="1"/>
  <c r="K63" i="22"/>
  <c r="H63" i="22" s="1"/>
  <c r="J63" i="22" s="1"/>
  <c r="F63" i="22"/>
  <c r="C63" i="22" s="1"/>
  <c r="E63" i="22" s="1"/>
  <c r="P62" i="22"/>
  <c r="M62" i="22" s="1"/>
  <c r="O62" i="22"/>
  <c r="K62" i="22"/>
  <c r="H62" i="22"/>
  <c r="J62" i="22" s="1"/>
  <c r="F62" i="22"/>
  <c r="C62" i="22" s="1"/>
  <c r="E62" i="22" s="1"/>
  <c r="P61" i="22"/>
  <c r="M61" i="22" s="1"/>
  <c r="O61" i="22" s="1"/>
  <c r="K61" i="22"/>
  <c r="H61" i="22" s="1"/>
  <c r="J61" i="22"/>
  <c r="F61" i="22"/>
  <c r="C61" i="22"/>
  <c r="E61" i="22" s="1"/>
  <c r="P60" i="22"/>
  <c r="M60" i="22" s="1"/>
  <c r="O60" i="22" s="1"/>
  <c r="K60" i="22"/>
  <c r="H60" i="22" s="1"/>
  <c r="J60" i="22" s="1"/>
  <c r="F60" i="22"/>
  <c r="C60" i="22" s="1"/>
  <c r="E60" i="22"/>
  <c r="P59" i="22"/>
  <c r="M59" i="22"/>
  <c r="O59" i="22" s="1"/>
  <c r="K59" i="22"/>
  <c r="H59" i="22" s="1"/>
  <c r="J59" i="22" s="1"/>
  <c r="F59" i="22"/>
  <c r="C59" i="22" s="1"/>
  <c r="E59" i="22" s="1"/>
  <c r="P58" i="22"/>
  <c r="M58" i="22" s="1"/>
  <c r="O58" i="22"/>
  <c r="K58" i="22"/>
  <c r="H58" i="22"/>
  <c r="J58" i="22" s="1"/>
  <c r="F58" i="22"/>
  <c r="C58" i="22" s="1"/>
  <c r="E58" i="22" s="1"/>
  <c r="P57" i="22"/>
  <c r="M57" i="22" s="1"/>
  <c r="O57" i="22" s="1"/>
  <c r="K57" i="22"/>
  <c r="H57" i="22" s="1"/>
  <c r="J57" i="22"/>
  <c r="F57" i="22"/>
  <c r="C57" i="22"/>
  <c r="E57" i="22" s="1"/>
  <c r="P56" i="22"/>
  <c r="M56" i="22" s="1"/>
  <c r="O56" i="22"/>
  <c r="K56" i="22"/>
  <c r="H56" i="22"/>
  <c r="J56" i="22" s="1"/>
  <c r="F56" i="22"/>
  <c r="C56" i="22" s="1"/>
  <c r="E56" i="22" s="1"/>
  <c r="P55" i="22"/>
  <c r="M55" i="22" s="1"/>
  <c r="O55" i="22" s="1"/>
  <c r="K55" i="22"/>
  <c r="H55" i="22" s="1"/>
  <c r="J55" i="22" s="1"/>
  <c r="F55" i="22"/>
  <c r="C55" i="22" s="1"/>
  <c r="E55" i="22" s="1"/>
  <c r="P54" i="22"/>
  <c r="M54" i="22" s="1"/>
  <c r="O54" i="22"/>
  <c r="K54" i="22"/>
  <c r="H54" i="22"/>
  <c r="J54" i="22" s="1"/>
  <c r="F54" i="22"/>
  <c r="C54" i="22" s="1"/>
  <c r="E54" i="22"/>
  <c r="P53" i="22"/>
  <c r="M53" i="22"/>
  <c r="O53" i="22" s="1"/>
  <c r="K53" i="22"/>
  <c r="H53" i="22" s="1"/>
  <c r="J53" i="22" s="1"/>
  <c r="F53" i="22"/>
  <c r="C53" i="22" s="1"/>
  <c r="E53" i="22" s="1"/>
  <c r="P52" i="22"/>
  <c r="M52" i="22" s="1"/>
  <c r="O52" i="22" s="1"/>
  <c r="K52" i="22"/>
  <c r="H52" i="22" s="1"/>
  <c r="J52" i="22" s="1"/>
  <c r="F52" i="22"/>
  <c r="C52" i="22" s="1"/>
  <c r="E52" i="22"/>
  <c r="P51" i="22"/>
  <c r="M51" i="22"/>
  <c r="O51" i="22" s="1"/>
  <c r="K51" i="22"/>
  <c r="H51" i="22" s="1"/>
  <c r="J51" i="22"/>
  <c r="F51" i="22"/>
  <c r="C51" i="22"/>
  <c r="E51" i="22" s="1"/>
  <c r="P50" i="22"/>
  <c r="M50" i="22" s="1"/>
  <c r="O50" i="22" s="1"/>
  <c r="K50" i="22"/>
  <c r="H50" i="22" s="1"/>
  <c r="J50" i="22" s="1"/>
  <c r="F50" i="22"/>
  <c r="C50" i="22" s="1"/>
  <c r="E50" i="22" s="1"/>
  <c r="P49" i="22"/>
  <c r="M49" i="22" s="1"/>
  <c r="O49" i="22" s="1"/>
  <c r="K49" i="22"/>
  <c r="H49" i="22" s="1"/>
  <c r="J49" i="22"/>
  <c r="F49" i="22"/>
  <c r="C49" i="22"/>
  <c r="E49" i="22" s="1"/>
  <c r="P48" i="22"/>
  <c r="M48" i="22"/>
  <c r="O48" i="22" s="1"/>
  <c r="K48" i="22"/>
  <c r="H48" i="22"/>
  <c r="J48" i="22" s="1"/>
  <c r="F48" i="22"/>
  <c r="C48" i="22"/>
  <c r="E48" i="22" s="1"/>
  <c r="P47" i="22"/>
  <c r="M47" i="22"/>
  <c r="O47" i="22" s="1"/>
  <c r="K47" i="22"/>
  <c r="H47" i="22"/>
  <c r="J47" i="22" s="1"/>
  <c r="F47" i="22"/>
  <c r="C47" i="22"/>
  <c r="E47" i="22" s="1"/>
  <c r="P46" i="22"/>
  <c r="M46" i="22"/>
  <c r="O46" i="22" s="1"/>
  <c r="K46" i="22"/>
  <c r="H46" i="22"/>
  <c r="J46" i="22" s="1"/>
  <c r="F46" i="22"/>
  <c r="C46" i="22"/>
  <c r="E46" i="22" s="1"/>
  <c r="P45" i="22"/>
  <c r="M45" i="22"/>
  <c r="O45" i="22" s="1"/>
  <c r="K45" i="22"/>
  <c r="H45" i="22"/>
  <c r="J45" i="22" s="1"/>
  <c r="F45" i="22"/>
  <c r="C45" i="22"/>
  <c r="E45" i="22" s="1"/>
  <c r="P44" i="22"/>
  <c r="M44" i="22"/>
  <c r="O44" i="22" s="1"/>
  <c r="K44" i="22"/>
  <c r="H44" i="22"/>
  <c r="J44" i="22" s="1"/>
  <c r="F44" i="22"/>
  <c r="C44" i="22"/>
  <c r="E44" i="22" s="1"/>
  <c r="P43" i="22"/>
  <c r="M43" i="22"/>
  <c r="O43" i="22" s="1"/>
  <c r="K43" i="22"/>
  <c r="H43" i="22"/>
  <c r="J43" i="22" s="1"/>
  <c r="F43" i="22"/>
  <c r="C43" i="22"/>
  <c r="E43" i="22" s="1"/>
  <c r="P42" i="22"/>
  <c r="M42" i="22"/>
  <c r="O42" i="22" s="1"/>
  <c r="K42" i="22"/>
  <c r="H42" i="22"/>
  <c r="J42" i="22" s="1"/>
  <c r="F42" i="22"/>
  <c r="C42" i="22"/>
  <c r="E42" i="22" s="1"/>
  <c r="P41" i="22"/>
  <c r="M41" i="22"/>
  <c r="O41" i="22" s="1"/>
  <c r="K41" i="22"/>
  <c r="H41" i="22"/>
  <c r="J41" i="22" s="1"/>
  <c r="F41" i="22"/>
  <c r="C41" i="22"/>
  <c r="E41" i="22" s="1"/>
  <c r="P40" i="22"/>
  <c r="M40" i="22"/>
  <c r="O40" i="22" s="1"/>
  <c r="K40" i="22"/>
  <c r="H40" i="22"/>
  <c r="J40" i="22" s="1"/>
  <c r="F40" i="22"/>
  <c r="C40" i="22"/>
  <c r="E40" i="22" s="1"/>
  <c r="P39" i="22"/>
  <c r="M39" i="22"/>
  <c r="O39" i="22" s="1"/>
  <c r="K39" i="22"/>
  <c r="H39" i="22"/>
  <c r="J39" i="22" s="1"/>
  <c r="F39" i="22"/>
  <c r="C39" i="22"/>
  <c r="E39" i="22" s="1"/>
  <c r="P38" i="22"/>
  <c r="M38" i="22"/>
  <c r="O38" i="22" s="1"/>
  <c r="K38" i="22"/>
  <c r="H38" i="22"/>
  <c r="J38" i="22" s="1"/>
  <c r="F38" i="22"/>
  <c r="C38" i="22"/>
  <c r="E38" i="22" s="1"/>
  <c r="P37" i="22"/>
  <c r="M37" i="22"/>
  <c r="O37" i="22" s="1"/>
  <c r="K37" i="22"/>
  <c r="H37" i="22"/>
  <c r="J37" i="22" s="1"/>
  <c r="F37" i="22"/>
  <c r="C37" i="22"/>
  <c r="E37" i="22" s="1"/>
  <c r="P36" i="22"/>
  <c r="M36" i="22"/>
  <c r="O36" i="22" s="1"/>
  <c r="K36" i="22"/>
  <c r="H36" i="22"/>
  <c r="J36" i="22" s="1"/>
  <c r="F36" i="22"/>
  <c r="C36" i="22"/>
  <c r="E36" i="22" s="1"/>
  <c r="P35" i="22"/>
  <c r="M35" i="22"/>
  <c r="O35" i="22" s="1"/>
  <c r="K35" i="22"/>
  <c r="H35" i="22"/>
  <c r="J35" i="22" s="1"/>
  <c r="F35" i="22"/>
  <c r="C35" i="22"/>
  <c r="E35" i="22" s="1"/>
  <c r="P34" i="22"/>
  <c r="M34" i="22"/>
  <c r="O34" i="22" s="1"/>
  <c r="K34" i="22"/>
  <c r="H34" i="22"/>
  <c r="J34" i="22" s="1"/>
  <c r="F34" i="22"/>
  <c r="C34" i="22"/>
  <c r="E34" i="22" s="1"/>
  <c r="P33" i="22"/>
  <c r="M33" i="22"/>
  <c r="O33" i="22" s="1"/>
  <c r="K33" i="22"/>
  <c r="H33" i="22"/>
  <c r="J33" i="22" s="1"/>
  <c r="F33" i="22"/>
  <c r="C33" i="22"/>
  <c r="E33" i="22" s="1"/>
  <c r="P32" i="22"/>
  <c r="M32" i="22"/>
  <c r="O32" i="22" s="1"/>
  <c r="K32" i="22"/>
  <c r="H32" i="22"/>
  <c r="J32" i="22" s="1"/>
  <c r="F32" i="22"/>
  <c r="C32" i="22"/>
  <c r="E32" i="22" s="1"/>
  <c r="P31" i="22"/>
  <c r="M31" i="22"/>
  <c r="O31" i="22" s="1"/>
  <c r="K31" i="22"/>
  <c r="H31" i="22"/>
  <c r="J31" i="22" s="1"/>
  <c r="F31" i="22"/>
  <c r="C31" i="22"/>
  <c r="E31" i="22" s="1"/>
  <c r="P30" i="22"/>
  <c r="M30" i="22"/>
  <c r="O30" i="22" s="1"/>
  <c r="K30" i="22"/>
  <c r="H30" i="22"/>
  <c r="J30" i="22" s="1"/>
  <c r="F30" i="22"/>
  <c r="C30" i="22"/>
  <c r="E30" i="22" s="1"/>
  <c r="P29" i="22"/>
  <c r="M29" i="22"/>
  <c r="O29" i="22" s="1"/>
  <c r="K29" i="22"/>
  <c r="H29" i="22"/>
  <c r="J29" i="22" s="1"/>
  <c r="F29" i="22"/>
  <c r="C29" i="22"/>
  <c r="E29" i="22" s="1"/>
  <c r="P28" i="22"/>
  <c r="M28" i="22"/>
  <c r="O28" i="22" s="1"/>
  <c r="K28" i="22"/>
  <c r="H28" i="22"/>
  <c r="J28" i="22" s="1"/>
  <c r="F28" i="22"/>
  <c r="C28" i="22"/>
  <c r="E28" i="22" s="1"/>
  <c r="P27" i="22"/>
  <c r="M27" i="22"/>
  <c r="O27" i="22" s="1"/>
  <c r="K27" i="22"/>
  <c r="H27" i="22"/>
  <c r="J27" i="22" s="1"/>
  <c r="F27" i="22"/>
  <c r="C27" i="22"/>
  <c r="E27" i="22" s="1"/>
  <c r="P26" i="22"/>
  <c r="M26" i="22"/>
  <c r="O26" i="22" s="1"/>
  <c r="K26" i="22"/>
  <c r="H26" i="22"/>
  <c r="J26" i="22" s="1"/>
  <c r="F26" i="22"/>
  <c r="C26" i="22"/>
  <c r="E26" i="22" s="1"/>
  <c r="P25" i="22"/>
  <c r="M25" i="22"/>
  <c r="O25" i="22" s="1"/>
  <c r="K25" i="22"/>
  <c r="H25" i="22"/>
  <c r="J25" i="22" s="1"/>
  <c r="F25" i="22"/>
  <c r="C25" i="22"/>
  <c r="E25" i="22" s="1"/>
  <c r="P24" i="22"/>
  <c r="M24" i="22"/>
  <c r="O24" i="22" s="1"/>
  <c r="K24" i="22"/>
  <c r="H24" i="22"/>
  <c r="J24" i="22" s="1"/>
  <c r="F24" i="22"/>
  <c r="C24" i="22"/>
  <c r="E24" i="22" s="1"/>
  <c r="P23" i="22"/>
  <c r="M23" i="22"/>
  <c r="O23" i="22" s="1"/>
  <c r="K23" i="22"/>
  <c r="H23" i="22"/>
  <c r="J23" i="22" s="1"/>
  <c r="F23" i="22"/>
  <c r="C23" i="22"/>
  <c r="E23" i="22" s="1"/>
  <c r="P22" i="22"/>
  <c r="M22" i="22"/>
  <c r="O22" i="22" s="1"/>
  <c r="K22" i="22"/>
  <c r="H22" i="22"/>
  <c r="J22" i="22" s="1"/>
  <c r="F22" i="22"/>
  <c r="C22" i="22"/>
  <c r="E22" i="22" s="1"/>
  <c r="P21" i="22"/>
  <c r="M21" i="22"/>
  <c r="O21" i="22" s="1"/>
  <c r="K21" i="22"/>
  <c r="H21" i="22"/>
  <c r="J21" i="22" s="1"/>
  <c r="F21" i="22"/>
  <c r="C21" i="22"/>
  <c r="E21" i="22" s="1"/>
  <c r="P20" i="22"/>
  <c r="M20" i="22"/>
  <c r="O20" i="22" s="1"/>
  <c r="K20" i="22"/>
  <c r="H20" i="22"/>
  <c r="J20" i="22" s="1"/>
  <c r="F20" i="22"/>
  <c r="C20" i="22"/>
  <c r="E20" i="22" s="1"/>
  <c r="P19" i="22"/>
  <c r="M19" i="22"/>
  <c r="O19" i="22" s="1"/>
  <c r="K19" i="22"/>
  <c r="H19" i="22"/>
  <c r="J19" i="22" s="1"/>
  <c r="F19" i="22"/>
  <c r="C19" i="22"/>
  <c r="E19" i="22" s="1"/>
  <c r="P18" i="22"/>
  <c r="M18" i="22"/>
  <c r="O18" i="22" s="1"/>
  <c r="L18" i="22"/>
  <c r="L19" i="22" s="1"/>
  <c r="L20" i="22" s="1"/>
  <c r="L21" i="22" s="1"/>
  <c r="L22" i="22" s="1"/>
  <c r="L23" i="22" s="1"/>
  <c r="L24" i="22" s="1"/>
  <c r="L25" i="22" s="1"/>
  <c r="L26" i="22" s="1"/>
  <c r="L27" i="22" s="1"/>
  <c r="L28" i="22" s="1"/>
  <c r="L29" i="22" s="1"/>
  <c r="L30" i="22" s="1"/>
  <c r="L31" i="22" s="1"/>
  <c r="L32" i="22" s="1"/>
  <c r="L33" i="22" s="1"/>
  <c r="L34" i="22" s="1"/>
  <c r="L35" i="22" s="1"/>
  <c r="L36" i="22" s="1"/>
  <c r="L37" i="22" s="1"/>
  <c r="L38" i="22" s="1"/>
  <c r="L39" i="22" s="1"/>
  <c r="L40" i="22" s="1"/>
  <c r="L41" i="22" s="1"/>
  <c r="L42" i="22" s="1"/>
  <c r="L43" i="22" s="1"/>
  <c r="L44" i="22" s="1"/>
  <c r="L45" i="22" s="1"/>
  <c r="L46" i="22" s="1"/>
  <c r="L47" i="22" s="1"/>
  <c r="L48" i="22" s="1"/>
  <c r="L49" i="22" s="1"/>
  <c r="L50" i="22" s="1"/>
  <c r="L51" i="22" s="1"/>
  <c r="L52" i="22" s="1"/>
  <c r="L53" i="22" s="1"/>
  <c r="L54" i="22" s="1"/>
  <c r="L55" i="22" s="1"/>
  <c r="L56" i="22" s="1"/>
  <c r="L57" i="22" s="1"/>
  <c r="L58" i="22" s="1"/>
  <c r="L59" i="22" s="1"/>
  <c r="L60" i="22" s="1"/>
  <c r="L61" i="22" s="1"/>
  <c r="L62" i="22" s="1"/>
  <c r="L63" i="22" s="1"/>
  <c r="L64" i="22" s="1"/>
  <c r="L65" i="22" s="1"/>
  <c r="L66" i="22" s="1"/>
  <c r="L67" i="22" s="1"/>
  <c r="L68" i="22" s="1"/>
  <c r="L69" i="22" s="1"/>
  <c r="L70" i="22" s="1"/>
  <c r="L71" i="22" s="1"/>
  <c r="L72" i="22" s="1"/>
  <c r="L73" i="22" s="1"/>
  <c r="L74" i="22" s="1"/>
  <c r="L75" i="22" s="1"/>
  <c r="L76" i="22" s="1"/>
  <c r="L77" i="22" s="1"/>
  <c r="L78" i="22" s="1"/>
  <c r="L79" i="22" s="1"/>
  <c r="L80" i="22" s="1"/>
  <c r="L81" i="22" s="1"/>
  <c r="L82" i="22" s="1"/>
  <c r="L83" i="22" s="1"/>
  <c r="L84" i="22" s="1"/>
  <c r="L85" i="22" s="1"/>
  <c r="L86" i="22" s="1"/>
  <c r="L87" i="22" s="1"/>
  <c r="L88" i="22" s="1"/>
  <c r="L89" i="22" s="1"/>
  <c r="L90" i="22" s="1"/>
  <c r="L91" i="22" s="1"/>
  <c r="L92" i="22" s="1"/>
  <c r="L93" i="22" s="1"/>
  <c r="L94" i="22" s="1"/>
  <c r="L95" i="22" s="1"/>
  <c r="L96" i="22" s="1"/>
  <c r="L97" i="22" s="1"/>
  <c r="L98" i="22" s="1"/>
  <c r="L99" i="22" s="1"/>
  <c r="L100" i="22" s="1"/>
  <c r="L101" i="22" s="1"/>
  <c r="L102" i="22" s="1"/>
  <c r="L103" i="22" s="1"/>
  <c r="L104" i="22" s="1"/>
  <c r="L105" i="22" s="1"/>
  <c r="L106" i="22" s="1"/>
  <c r="L107" i="22" s="1"/>
  <c r="L108" i="22" s="1"/>
  <c r="L109" i="22" s="1"/>
  <c r="L110" i="22" s="1"/>
  <c r="L111" i="22" s="1"/>
  <c r="L112" i="22" s="1"/>
  <c r="L113" i="22" s="1"/>
  <c r="L114" i="22" s="1"/>
  <c r="L115" i="22" s="1"/>
  <c r="L116" i="22" s="1"/>
  <c r="L117" i="22" s="1"/>
  <c r="L118" i="22" s="1"/>
  <c r="L119" i="22" s="1"/>
  <c r="L120" i="22" s="1"/>
  <c r="L121" i="22" s="1"/>
  <c r="L122" i="22" s="1"/>
  <c r="L123" i="22" s="1"/>
  <c r="L124" i="22" s="1"/>
  <c r="L125" i="22" s="1"/>
  <c r="L126" i="22" s="1"/>
  <c r="L127" i="22" s="1"/>
  <c r="L128" i="22" s="1"/>
  <c r="L129" i="22" s="1"/>
  <c r="L130" i="22" s="1"/>
  <c r="L131" i="22" s="1"/>
  <c r="L132" i="22" s="1"/>
  <c r="L133" i="22" s="1"/>
  <c r="L134" i="22" s="1"/>
  <c r="L135" i="22" s="1"/>
  <c r="L136" i="22" s="1"/>
  <c r="L137" i="22" s="1"/>
  <c r="L138" i="22" s="1"/>
  <c r="L139" i="22" s="1"/>
  <c r="L140" i="22" s="1"/>
  <c r="L141" i="22" s="1"/>
  <c r="L142" i="22" s="1"/>
  <c r="L143" i="22" s="1"/>
  <c r="L144" i="22" s="1"/>
  <c r="L145" i="22" s="1"/>
  <c r="L146" i="22" s="1"/>
  <c r="L147" i="22" s="1"/>
  <c r="L148" i="22" s="1"/>
  <c r="L149" i="22" s="1"/>
  <c r="L150" i="22" s="1"/>
  <c r="L151" i="22" s="1"/>
  <c r="L152" i="22" s="1"/>
  <c r="L153" i="22" s="1"/>
  <c r="L154" i="22" s="1"/>
  <c r="L155" i="22" s="1"/>
  <c r="L156" i="22" s="1"/>
  <c r="L157" i="22" s="1"/>
  <c r="L158" i="22" s="1"/>
  <c r="K18" i="22"/>
  <c r="H18" i="22"/>
  <c r="J18" i="22" s="1"/>
  <c r="F18" i="22"/>
  <c r="C18" i="22"/>
  <c r="E18" i="22" s="1"/>
  <c r="B18" i="22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P17" i="22"/>
  <c r="M17" i="22"/>
  <c r="O17" i="22" s="1"/>
  <c r="L17" i="22"/>
  <c r="K17" i="22"/>
  <c r="H17" i="22"/>
  <c r="J17" i="22" s="1"/>
  <c r="G17" i="22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F17" i="22"/>
  <c r="C17" i="22"/>
  <c r="E17" i="22" s="1"/>
  <c r="B17" i="22"/>
  <c r="O16" i="22"/>
  <c r="J16" i="22"/>
  <c r="E16" i="22"/>
  <c r="C15" i="22"/>
  <c r="D15" i="22" s="1"/>
  <c r="E15" i="22" s="1"/>
  <c r="F15" i="22" s="1"/>
  <c r="G15" i="22" s="1"/>
  <c r="H15" i="22" s="1"/>
  <c r="I15" i="22" s="1"/>
  <c r="B15" i="22"/>
  <c r="F4" i="22"/>
  <c r="P163" i="21"/>
  <c r="O163" i="21"/>
  <c r="K163" i="21"/>
  <c r="J163" i="21"/>
  <c r="F163" i="21"/>
  <c r="P162" i="21"/>
  <c r="O162" i="21"/>
  <c r="K162" i="21"/>
  <c r="J162" i="21"/>
  <c r="F162" i="21"/>
  <c r="P161" i="21"/>
  <c r="O161" i="21"/>
  <c r="K161" i="21"/>
  <c r="J161" i="21"/>
  <c r="F161" i="21"/>
  <c r="P160" i="21"/>
  <c r="O160" i="21"/>
  <c r="K160" i="21"/>
  <c r="J160" i="21"/>
  <c r="F160" i="21"/>
  <c r="P159" i="21"/>
  <c r="O159" i="21"/>
  <c r="K159" i="21"/>
  <c r="J159" i="21"/>
  <c r="F159" i="21"/>
  <c r="P158" i="21"/>
  <c r="O158" i="21"/>
  <c r="K158" i="21"/>
  <c r="J158" i="21"/>
  <c r="F158" i="21"/>
  <c r="P157" i="21"/>
  <c r="O157" i="21"/>
  <c r="K157" i="21"/>
  <c r="J157" i="21"/>
  <c r="F157" i="21"/>
  <c r="P156" i="21"/>
  <c r="O156" i="21"/>
  <c r="K156" i="21"/>
  <c r="J156" i="21"/>
  <c r="F156" i="21"/>
  <c r="P155" i="21"/>
  <c r="O155" i="21"/>
  <c r="K155" i="21"/>
  <c r="J155" i="21"/>
  <c r="F155" i="21"/>
  <c r="P154" i="21"/>
  <c r="M154" i="21" s="1"/>
  <c r="O154" i="21" s="1"/>
  <c r="K154" i="21"/>
  <c r="J154" i="21"/>
  <c r="F154" i="21"/>
  <c r="P153" i="21"/>
  <c r="O153" i="21"/>
  <c r="K153" i="21"/>
  <c r="J153" i="21"/>
  <c r="F153" i="21"/>
  <c r="P152" i="21"/>
  <c r="M152" i="21" s="1"/>
  <c r="O152" i="21" s="1"/>
  <c r="K152" i="21"/>
  <c r="H152" i="21" s="1"/>
  <c r="J152" i="21" s="1"/>
  <c r="F152" i="21"/>
  <c r="C152" i="21" s="1"/>
  <c r="P151" i="21"/>
  <c r="M151" i="21" s="1"/>
  <c r="O151" i="21" s="1"/>
  <c r="K151" i="21"/>
  <c r="H151" i="21" s="1"/>
  <c r="J151" i="21" s="1"/>
  <c r="F151" i="21"/>
  <c r="C151" i="21"/>
  <c r="P150" i="21"/>
  <c r="M150" i="21"/>
  <c r="O150" i="21" s="1"/>
  <c r="K150" i="21"/>
  <c r="H150" i="21"/>
  <c r="J150" i="21" s="1"/>
  <c r="F150" i="21"/>
  <c r="C150" i="21"/>
  <c r="P149" i="21"/>
  <c r="M149" i="21"/>
  <c r="O149" i="21" s="1"/>
  <c r="K149" i="21"/>
  <c r="H149" i="21"/>
  <c r="J149" i="21" s="1"/>
  <c r="F149" i="21"/>
  <c r="C149" i="21" s="1"/>
  <c r="P148" i="21"/>
  <c r="M148" i="21" s="1"/>
  <c r="O148" i="21" s="1"/>
  <c r="K148" i="21"/>
  <c r="H148" i="21" s="1"/>
  <c r="J148" i="21" s="1"/>
  <c r="F148" i="21"/>
  <c r="C148" i="21" s="1"/>
  <c r="P147" i="21"/>
  <c r="M147" i="21" s="1"/>
  <c r="O147" i="21" s="1"/>
  <c r="K147" i="21"/>
  <c r="H147" i="21" s="1"/>
  <c r="J147" i="21" s="1"/>
  <c r="F147" i="21"/>
  <c r="C147" i="21"/>
  <c r="P146" i="21"/>
  <c r="M146" i="21"/>
  <c r="O146" i="21" s="1"/>
  <c r="K146" i="21"/>
  <c r="H146" i="21"/>
  <c r="J146" i="21" s="1"/>
  <c r="F146" i="21"/>
  <c r="C146" i="21"/>
  <c r="P145" i="21"/>
  <c r="M145" i="21"/>
  <c r="O145" i="21" s="1"/>
  <c r="K145" i="21"/>
  <c r="H145" i="21"/>
  <c r="J145" i="21" s="1"/>
  <c r="F145" i="21"/>
  <c r="C145" i="21"/>
  <c r="P144" i="21"/>
  <c r="M144" i="21" s="1"/>
  <c r="O144" i="21" s="1"/>
  <c r="K144" i="21"/>
  <c r="H144" i="21" s="1"/>
  <c r="J144" i="21" s="1"/>
  <c r="F144" i="21"/>
  <c r="C144" i="21" s="1"/>
  <c r="P143" i="21"/>
  <c r="M143" i="21" s="1"/>
  <c r="O143" i="21" s="1"/>
  <c r="K143" i="21"/>
  <c r="H143" i="21" s="1"/>
  <c r="J143" i="21" s="1"/>
  <c r="F143" i="21"/>
  <c r="C143" i="21"/>
  <c r="P142" i="21"/>
  <c r="M142" i="21"/>
  <c r="O142" i="21" s="1"/>
  <c r="K142" i="21"/>
  <c r="H142" i="21"/>
  <c r="J142" i="21" s="1"/>
  <c r="F142" i="21"/>
  <c r="C142" i="21"/>
  <c r="P141" i="21"/>
  <c r="M141" i="21"/>
  <c r="O141" i="21" s="1"/>
  <c r="K141" i="21"/>
  <c r="H141" i="21"/>
  <c r="J141" i="21" s="1"/>
  <c r="F141" i="21"/>
  <c r="C141" i="21" s="1"/>
  <c r="P140" i="21"/>
  <c r="M140" i="21" s="1"/>
  <c r="O140" i="21" s="1"/>
  <c r="K140" i="21"/>
  <c r="H140" i="21" s="1"/>
  <c r="J140" i="21" s="1"/>
  <c r="F140" i="21"/>
  <c r="C140" i="21" s="1"/>
  <c r="P139" i="21"/>
  <c r="M139" i="21" s="1"/>
  <c r="O139" i="21" s="1"/>
  <c r="K139" i="21"/>
  <c r="H139" i="21" s="1"/>
  <c r="J139" i="21" s="1"/>
  <c r="F139" i="21"/>
  <c r="C139" i="21"/>
  <c r="P138" i="21"/>
  <c r="M138" i="21"/>
  <c r="O138" i="21" s="1"/>
  <c r="K138" i="21"/>
  <c r="H138" i="21"/>
  <c r="J138" i="21" s="1"/>
  <c r="F138" i="21"/>
  <c r="C138" i="21"/>
  <c r="P137" i="21"/>
  <c r="M137" i="21"/>
  <c r="O137" i="21" s="1"/>
  <c r="K137" i="21"/>
  <c r="H137" i="21"/>
  <c r="J137" i="21" s="1"/>
  <c r="F137" i="21"/>
  <c r="C137" i="21"/>
  <c r="P136" i="21"/>
  <c r="M136" i="21" s="1"/>
  <c r="O136" i="21" s="1"/>
  <c r="K136" i="21"/>
  <c r="H136" i="21" s="1"/>
  <c r="J136" i="21" s="1"/>
  <c r="F136" i="21"/>
  <c r="C136" i="21" s="1"/>
  <c r="P135" i="21"/>
  <c r="M135" i="21" s="1"/>
  <c r="O135" i="21" s="1"/>
  <c r="K135" i="21"/>
  <c r="H135" i="21" s="1"/>
  <c r="J135" i="21" s="1"/>
  <c r="F135" i="21"/>
  <c r="C135" i="21"/>
  <c r="P134" i="21"/>
  <c r="M134" i="21"/>
  <c r="O134" i="21" s="1"/>
  <c r="K134" i="21"/>
  <c r="H134" i="21"/>
  <c r="J134" i="21" s="1"/>
  <c r="F134" i="21"/>
  <c r="C134" i="21"/>
  <c r="P133" i="21"/>
  <c r="M133" i="21"/>
  <c r="O133" i="21" s="1"/>
  <c r="K133" i="21"/>
  <c r="H133" i="21"/>
  <c r="J133" i="21" s="1"/>
  <c r="F133" i="21"/>
  <c r="C133" i="21" s="1"/>
  <c r="P132" i="21"/>
  <c r="M132" i="21" s="1"/>
  <c r="O132" i="21" s="1"/>
  <c r="K132" i="21"/>
  <c r="H132" i="21" s="1"/>
  <c r="J132" i="21" s="1"/>
  <c r="F132" i="21"/>
  <c r="C132" i="21" s="1"/>
  <c r="P131" i="21"/>
  <c r="M131" i="21" s="1"/>
  <c r="O131" i="21" s="1"/>
  <c r="K131" i="21"/>
  <c r="H131" i="21" s="1"/>
  <c r="J131" i="21" s="1"/>
  <c r="F131" i="21"/>
  <c r="C131" i="21"/>
  <c r="P130" i="21"/>
  <c r="M130" i="21"/>
  <c r="O130" i="21" s="1"/>
  <c r="K130" i="21"/>
  <c r="H130" i="21"/>
  <c r="J130" i="21" s="1"/>
  <c r="F130" i="21"/>
  <c r="C130" i="21"/>
  <c r="P129" i="21"/>
  <c r="M129" i="21"/>
  <c r="O129" i="21" s="1"/>
  <c r="K129" i="21"/>
  <c r="H129" i="21"/>
  <c r="J129" i="21" s="1"/>
  <c r="F129" i="21"/>
  <c r="C129" i="21"/>
  <c r="P128" i="21"/>
  <c r="M128" i="21" s="1"/>
  <c r="O128" i="21" s="1"/>
  <c r="K128" i="21"/>
  <c r="H128" i="21" s="1"/>
  <c r="J128" i="21" s="1"/>
  <c r="F128" i="21"/>
  <c r="C128" i="21" s="1"/>
  <c r="P127" i="21"/>
  <c r="M127" i="21" s="1"/>
  <c r="O127" i="21" s="1"/>
  <c r="K127" i="21"/>
  <c r="H127" i="21" s="1"/>
  <c r="J127" i="21" s="1"/>
  <c r="F127" i="21"/>
  <c r="C127" i="21"/>
  <c r="P126" i="21"/>
  <c r="M126" i="21"/>
  <c r="O126" i="21" s="1"/>
  <c r="K126" i="21"/>
  <c r="H126" i="21"/>
  <c r="J126" i="21" s="1"/>
  <c r="F126" i="21"/>
  <c r="C126" i="21"/>
  <c r="P125" i="21"/>
  <c r="M125" i="21"/>
  <c r="O125" i="21" s="1"/>
  <c r="K125" i="21"/>
  <c r="H125" i="21"/>
  <c r="J125" i="21" s="1"/>
  <c r="F125" i="21"/>
  <c r="C125" i="21" s="1"/>
  <c r="P124" i="21"/>
  <c r="M124" i="21" s="1"/>
  <c r="O124" i="21" s="1"/>
  <c r="K124" i="21"/>
  <c r="H124" i="21" s="1"/>
  <c r="J124" i="21" s="1"/>
  <c r="F124" i="21"/>
  <c r="C124" i="21" s="1"/>
  <c r="P123" i="21"/>
  <c r="M123" i="21" s="1"/>
  <c r="O123" i="21" s="1"/>
  <c r="K123" i="21"/>
  <c r="H123" i="21" s="1"/>
  <c r="J123" i="21" s="1"/>
  <c r="F123" i="21"/>
  <c r="C123" i="21"/>
  <c r="P122" i="21"/>
  <c r="M122" i="21"/>
  <c r="O122" i="21" s="1"/>
  <c r="K122" i="21"/>
  <c r="H122" i="21"/>
  <c r="J122" i="21" s="1"/>
  <c r="F122" i="21"/>
  <c r="C122" i="21"/>
  <c r="P121" i="21"/>
  <c r="M121" i="21"/>
  <c r="O121" i="21" s="1"/>
  <c r="K121" i="21"/>
  <c r="H121" i="21"/>
  <c r="J121" i="21" s="1"/>
  <c r="F121" i="21"/>
  <c r="C121" i="21"/>
  <c r="P120" i="21"/>
  <c r="M120" i="21" s="1"/>
  <c r="O120" i="21" s="1"/>
  <c r="K120" i="21"/>
  <c r="H120" i="21" s="1"/>
  <c r="J120" i="21" s="1"/>
  <c r="F120" i="21"/>
  <c r="C120" i="21" s="1"/>
  <c r="P119" i="21"/>
  <c r="M119" i="21" s="1"/>
  <c r="O119" i="21" s="1"/>
  <c r="K119" i="21"/>
  <c r="H119" i="21" s="1"/>
  <c r="J119" i="21" s="1"/>
  <c r="F119" i="21"/>
  <c r="C119" i="21"/>
  <c r="P118" i="21"/>
  <c r="M118" i="21"/>
  <c r="O118" i="21" s="1"/>
  <c r="K118" i="21"/>
  <c r="H118" i="21"/>
  <c r="J118" i="21" s="1"/>
  <c r="F118" i="21"/>
  <c r="C118" i="21"/>
  <c r="P117" i="21"/>
  <c r="M117" i="21"/>
  <c r="O117" i="21" s="1"/>
  <c r="K117" i="21"/>
  <c r="H117" i="21"/>
  <c r="J117" i="21" s="1"/>
  <c r="F117" i="21"/>
  <c r="C117" i="21" s="1"/>
  <c r="P116" i="21"/>
  <c r="M116" i="21" s="1"/>
  <c r="O116" i="21" s="1"/>
  <c r="K116" i="21"/>
  <c r="H116" i="21" s="1"/>
  <c r="J116" i="21" s="1"/>
  <c r="F116" i="21"/>
  <c r="C116" i="21" s="1"/>
  <c r="P115" i="21"/>
  <c r="M115" i="21" s="1"/>
  <c r="O115" i="21" s="1"/>
  <c r="K115" i="21"/>
  <c r="H115" i="21" s="1"/>
  <c r="J115" i="21" s="1"/>
  <c r="F115" i="21"/>
  <c r="C115" i="21"/>
  <c r="P114" i="21"/>
  <c r="M114" i="21"/>
  <c r="O114" i="21" s="1"/>
  <c r="K114" i="21"/>
  <c r="H114" i="21"/>
  <c r="J114" i="21" s="1"/>
  <c r="F114" i="21"/>
  <c r="C114" i="21"/>
  <c r="P113" i="21"/>
  <c r="M113" i="21"/>
  <c r="O113" i="21" s="1"/>
  <c r="K113" i="21"/>
  <c r="H113" i="21"/>
  <c r="J113" i="21" s="1"/>
  <c r="F113" i="21"/>
  <c r="C113" i="21"/>
  <c r="P112" i="21"/>
  <c r="M112" i="21" s="1"/>
  <c r="O112" i="21" s="1"/>
  <c r="K112" i="21"/>
  <c r="H112" i="21" s="1"/>
  <c r="J112" i="21" s="1"/>
  <c r="F112" i="21"/>
  <c r="C112" i="21" s="1"/>
  <c r="P111" i="21"/>
  <c r="M111" i="21" s="1"/>
  <c r="O111" i="21" s="1"/>
  <c r="K111" i="21"/>
  <c r="H111" i="21" s="1"/>
  <c r="J111" i="21" s="1"/>
  <c r="F111" i="21"/>
  <c r="C111" i="21"/>
  <c r="P110" i="21"/>
  <c r="M110" i="21"/>
  <c r="O110" i="21" s="1"/>
  <c r="K110" i="21"/>
  <c r="H110" i="21"/>
  <c r="J110" i="21" s="1"/>
  <c r="F110" i="21"/>
  <c r="C110" i="21"/>
  <c r="P109" i="21"/>
  <c r="M109" i="21"/>
  <c r="O109" i="21" s="1"/>
  <c r="K109" i="21"/>
  <c r="H109" i="21"/>
  <c r="J109" i="21" s="1"/>
  <c r="F109" i="21"/>
  <c r="C109" i="21"/>
  <c r="P108" i="21"/>
  <c r="M108" i="21" s="1"/>
  <c r="O108" i="21" s="1"/>
  <c r="K108" i="21"/>
  <c r="H108" i="21" s="1"/>
  <c r="J108" i="21" s="1"/>
  <c r="F108" i="21"/>
  <c r="C108" i="21" s="1"/>
  <c r="P107" i="21"/>
  <c r="M107" i="21" s="1"/>
  <c r="O107" i="21" s="1"/>
  <c r="K107" i="21"/>
  <c r="H107" i="21" s="1"/>
  <c r="J107" i="21" s="1"/>
  <c r="F107" i="21"/>
  <c r="C107" i="21"/>
  <c r="P106" i="21"/>
  <c r="M106" i="21"/>
  <c r="O106" i="21" s="1"/>
  <c r="K106" i="21"/>
  <c r="H106" i="21"/>
  <c r="J106" i="21" s="1"/>
  <c r="F106" i="21"/>
  <c r="C106" i="21"/>
  <c r="P105" i="21"/>
  <c r="M105" i="21"/>
  <c r="O105" i="21" s="1"/>
  <c r="K105" i="21"/>
  <c r="H105" i="21"/>
  <c r="J105" i="21" s="1"/>
  <c r="F105" i="21"/>
  <c r="C105" i="21"/>
  <c r="P104" i="21"/>
  <c r="M104" i="21" s="1"/>
  <c r="O104" i="21" s="1"/>
  <c r="K104" i="21"/>
  <c r="H104" i="21" s="1"/>
  <c r="J104" i="21" s="1"/>
  <c r="F104" i="21"/>
  <c r="C104" i="21" s="1"/>
  <c r="P103" i="21"/>
  <c r="M103" i="21" s="1"/>
  <c r="O103" i="21" s="1"/>
  <c r="K103" i="21"/>
  <c r="H103" i="21" s="1"/>
  <c r="J103" i="21" s="1"/>
  <c r="F103" i="21"/>
  <c r="C103" i="21"/>
  <c r="P102" i="21"/>
  <c r="M102" i="21"/>
  <c r="O102" i="21" s="1"/>
  <c r="K102" i="21"/>
  <c r="H102" i="21"/>
  <c r="J102" i="21" s="1"/>
  <c r="F102" i="21"/>
  <c r="C102" i="21"/>
  <c r="P101" i="21"/>
  <c r="M101" i="21"/>
  <c r="O101" i="21" s="1"/>
  <c r="K101" i="21"/>
  <c r="H101" i="21"/>
  <c r="J101" i="21" s="1"/>
  <c r="F101" i="21"/>
  <c r="C101" i="21"/>
  <c r="P100" i="21"/>
  <c r="M100" i="21" s="1"/>
  <c r="O100" i="21" s="1"/>
  <c r="K100" i="21"/>
  <c r="H100" i="21" s="1"/>
  <c r="J100" i="21" s="1"/>
  <c r="F100" i="21"/>
  <c r="C100" i="21" s="1"/>
  <c r="P99" i="21"/>
  <c r="M99" i="21" s="1"/>
  <c r="O99" i="21" s="1"/>
  <c r="K99" i="21"/>
  <c r="H99" i="21" s="1"/>
  <c r="J99" i="21" s="1"/>
  <c r="F99" i="21"/>
  <c r="C99" i="21"/>
  <c r="P98" i="21"/>
  <c r="M98" i="21"/>
  <c r="O98" i="21" s="1"/>
  <c r="K98" i="21"/>
  <c r="H98" i="21"/>
  <c r="J98" i="21" s="1"/>
  <c r="F98" i="21"/>
  <c r="C98" i="21"/>
  <c r="P97" i="21"/>
  <c r="M97" i="21"/>
  <c r="O97" i="21" s="1"/>
  <c r="K97" i="21"/>
  <c r="H97" i="21"/>
  <c r="J97" i="21" s="1"/>
  <c r="F97" i="21"/>
  <c r="C97" i="21"/>
  <c r="P96" i="21"/>
  <c r="M96" i="21" s="1"/>
  <c r="O96" i="21" s="1"/>
  <c r="K96" i="21"/>
  <c r="H96" i="21" s="1"/>
  <c r="J96" i="21" s="1"/>
  <c r="F96" i="21"/>
  <c r="C96" i="21" s="1"/>
  <c r="P95" i="21"/>
  <c r="M95" i="21" s="1"/>
  <c r="O95" i="21" s="1"/>
  <c r="K95" i="21"/>
  <c r="H95" i="21" s="1"/>
  <c r="J95" i="21" s="1"/>
  <c r="F95" i="21"/>
  <c r="C95" i="21"/>
  <c r="P94" i="21"/>
  <c r="M94" i="21"/>
  <c r="O94" i="21" s="1"/>
  <c r="K94" i="21"/>
  <c r="H94" i="21"/>
  <c r="J94" i="21" s="1"/>
  <c r="F94" i="21"/>
  <c r="C94" i="21"/>
  <c r="P93" i="21"/>
  <c r="M93" i="21"/>
  <c r="O93" i="21" s="1"/>
  <c r="K93" i="21"/>
  <c r="H93" i="21"/>
  <c r="J93" i="21" s="1"/>
  <c r="F93" i="21"/>
  <c r="C93" i="21"/>
  <c r="P92" i="21"/>
  <c r="M92" i="21" s="1"/>
  <c r="O92" i="21" s="1"/>
  <c r="K92" i="21"/>
  <c r="H92" i="21" s="1"/>
  <c r="J92" i="21" s="1"/>
  <c r="F92" i="21"/>
  <c r="C92" i="21" s="1"/>
  <c r="P91" i="21"/>
  <c r="M91" i="21" s="1"/>
  <c r="O91" i="21" s="1"/>
  <c r="K91" i="21"/>
  <c r="H91" i="21" s="1"/>
  <c r="J91" i="21" s="1"/>
  <c r="F91" i="21"/>
  <c r="C91" i="21"/>
  <c r="P90" i="21"/>
  <c r="M90" i="21"/>
  <c r="O90" i="21" s="1"/>
  <c r="K90" i="21"/>
  <c r="H90" i="21"/>
  <c r="J90" i="21" s="1"/>
  <c r="F90" i="21"/>
  <c r="C90" i="21"/>
  <c r="P89" i="21"/>
  <c r="M89" i="21"/>
  <c r="O89" i="21" s="1"/>
  <c r="K89" i="21"/>
  <c r="H89" i="21"/>
  <c r="J89" i="21" s="1"/>
  <c r="F89" i="21"/>
  <c r="C89" i="21"/>
  <c r="P88" i="21"/>
  <c r="M88" i="21" s="1"/>
  <c r="O88" i="21" s="1"/>
  <c r="K88" i="21"/>
  <c r="H88" i="21" s="1"/>
  <c r="J88" i="21" s="1"/>
  <c r="F88" i="21"/>
  <c r="C88" i="21" s="1"/>
  <c r="P87" i="21"/>
  <c r="M87" i="21" s="1"/>
  <c r="O87" i="21" s="1"/>
  <c r="K87" i="21"/>
  <c r="H87" i="21" s="1"/>
  <c r="J87" i="21" s="1"/>
  <c r="F87" i="21"/>
  <c r="C87" i="21"/>
  <c r="P86" i="21"/>
  <c r="M86" i="21"/>
  <c r="O86" i="21" s="1"/>
  <c r="K86" i="21"/>
  <c r="H86" i="21"/>
  <c r="J86" i="21" s="1"/>
  <c r="F86" i="21"/>
  <c r="C86" i="21"/>
  <c r="P85" i="21"/>
  <c r="M85" i="21"/>
  <c r="O85" i="21" s="1"/>
  <c r="K85" i="21"/>
  <c r="H85" i="21"/>
  <c r="J85" i="21" s="1"/>
  <c r="F85" i="21"/>
  <c r="C85" i="21"/>
  <c r="P84" i="21"/>
  <c r="M84" i="21" s="1"/>
  <c r="O84" i="21" s="1"/>
  <c r="K84" i="21"/>
  <c r="H84" i="21" s="1"/>
  <c r="J84" i="21" s="1"/>
  <c r="F84" i="21"/>
  <c r="C84" i="21" s="1"/>
  <c r="P83" i="21"/>
  <c r="M83" i="21" s="1"/>
  <c r="O83" i="21" s="1"/>
  <c r="K83" i="21"/>
  <c r="H83" i="21" s="1"/>
  <c r="J83" i="21" s="1"/>
  <c r="F83" i="21"/>
  <c r="C83" i="21"/>
  <c r="P82" i="21"/>
  <c r="M82" i="21"/>
  <c r="O82" i="21" s="1"/>
  <c r="K82" i="21"/>
  <c r="H82" i="21"/>
  <c r="J82" i="21" s="1"/>
  <c r="F82" i="21"/>
  <c r="C82" i="21"/>
  <c r="P81" i="21"/>
  <c r="M81" i="21"/>
  <c r="O81" i="21" s="1"/>
  <c r="K81" i="21"/>
  <c r="H81" i="21"/>
  <c r="J81" i="21" s="1"/>
  <c r="F81" i="21"/>
  <c r="C81" i="21"/>
  <c r="P80" i="21"/>
  <c r="M80" i="21" s="1"/>
  <c r="O80" i="21" s="1"/>
  <c r="K80" i="21"/>
  <c r="H80" i="21" s="1"/>
  <c r="J80" i="21" s="1"/>
  <c r="F80" i="21"/>
  <c r="C80" i="21" s="1"/>
  <c r="P79" i="21"/>
  <c r="M79" i="21" s="1"/>
  <c r="O79" i="21" s="1"/>
  <c r="K79" i="21"/>
  <c r="H79" i="21" s="1"/>
  <c r="J79" i="21" s="1"/>
  <c r="F79" i="21"/>
  <c r="C79" i="21"/>
  <c r="P78" i="21"/>
  <c r="M78" i="21"/>
  <c r="O78" i="21" s="1"/>
  <c r="K78" i="21"/>
  <c r="H78" i="21"/>
  <c r="J78" i="21" s="1"/>
  <c r="F78" i="21"/>
  <c r="C78" i="21"/>
  <c r="P77" i="21"/>
  <c r="M77" i="21"/>
  <c r="O77" i="21" s="1"/>
  <c r="K77" i="21"/>
  <c r="H77" i="21"/>
  <c r="J77" i="21" s="1"/>
  <c r="F77" i="21"/>
  <c r="C77" i="21"/>
  <c r="P76" i="21"/>
  <c r="M76" i="21" s="1"/>
  <c r="O76" i="21" s="1"/>
  <c r="K76" i="21"/>
  <c r="H76" i="21" s="1"/>
  <c r="J76" i="21" s="1"/>
  <c r="F76" i="21"/>
  <c r="C76" i="21" s="1"/>
  <c r="P75" i="21"/>
  <c r="M75" i="21" s="1"/>
  <c r="O75" i="21" s="1"/>
  <c r="K75" i="21"/>
  <c r="H75" i="21" s="1"/>
  <c r="J75" i="21" s="1"/>
  <c r="F75" i="21"/>
  <c r="C75" i="21"/>
  <c r="P74" i="21"/>
  <c r="M74" i="21"/>
  <c r="O74" i="21" s="1"/>
  <c r="K74" i="21"/>
  <c r="H74" i="21"/>
  <c r="J74" i="21" s="1"/>
  <c r="F74" i="21"/>
  <c r="C74" i="21"/>
  <c r="P73" i="21"/>
  <c r="M73" i="21"/>
  <c r="O73" i="21" s="1"/>
  <c r="K73" i="21"/>
  <c r="H73" i="21"/>
  <c r="J73" i="21" s="1"/>
  <c r="F73" i="21"/>
  <c r="C73" i="21"/>
  <c r="P72" i="21"/>
  <c r="M72" i="21" s="1"/>
  <c r="O72" i="21" s="1"/>
  <c r="K72" i="21"/>
  <c r="H72" i="21" s="1"/>
  <c r="J72" i="21" s="1"/>
  <c r="F72" i="21"/>
  <c r="C72" i="21" s="1"/>
  <c r="P71" i="21"/>
  <c r="M71" i="21" s="1"/>
  <c r="O71" i="21" s="1"/>
  <c r="K71" i="21"/>
  <c r="H71" i="21" s="1"/>
  <c r="J71" i="21" s="1"/>
  <c r="F71" i="21"/>
  <c r="C71" i="21"/>
  <c r="P70" i="21"/>
  <c r="M70" i="21"/>
  <c r="O70" i="21" s="1"/>
  <c r="K70" i="21"/>
  <c r="H70" i="21"/>
  <c r="J70" i="21" s="1"/>
  <c r="F70" i="21"/>
  <c r="C70" i="21"/>
  <c r="P69" i="21"/>
  <c r="M69" i="21"/>
  <c r="O69" i="21" s="1"/>
  <c r="K69" i="21"/>
  <c r="H69" i="21"/>
  <c r="J69" i="21" s="1"/>
  <c r="F69" i="21"/>
  <c r="C69" i="21"/>
  <c r="P68" i="21"/>
  <c r="M68" i="21" s="1"/>
  <c r="O68" i="21" s="1"/>
  <c r="K68" i="21"/>
  <c r="H68" i="21" s="1"/>
  <c r="J68" i="21" s="1"/>
  <c r="F68" i="21"/>
  <c r="C68" i="21" s="1"/>
  <c r="P67" i="21"/>
  <c r="M67" i="21" s="1"/>
  <c r="O67" i="21" s="1"/>
  <c r="K67" i="21"/>
  <c r="H67" i="21" s="1"/>
  <c r="J67" i="21" s="1"/>
  <c r="F67" i="21"/>
  <c r="C67" i="21"/>
  <c r="P66" i="21"/>
  <c r="M66" i="21"/>
  <c r="O66" i="21" s="1"/>
  <c r="K66" i="21"/>
  <c r="H66" i="21"/>
  <c r="J66" i="21" s="1"/>
  <c r="F66" i="21"/>
  <c r="C66" i="21"/>
  <c r="P65" i="21"/>
  <c r="M65" i="21"/>
  <c r="O65" i="21" s="1"/>
  <c r="K65" i="21"/>
  <c r="H65" i="21"/>
  <c r="J65" i="21" s="1"/>
  <c r="F65" i="21"/>
  <c r="C65" i="21"/>
  <c r="P64" i="21"/>
  <c r="M64" i="21" s="1"/>
  <c r="O64" i="21" s="1"/>
  <c r="K64" i="21"/>
  <c r="H64" i="21" s="1"/>
  <c r="J64" i="21" s="1"/>
  <c r="F64" i="21"/>
  <c r="C64" i="21" s="1"/>
  <c r="P63" i="21"/>
  <c r="M63" i="21" s="1"/>
  <c r="O63" i="21" s="1"/>
  <c r="K63" i="21"/>
  <c r="H63" i="21" s="1"/>
  <c r="J63" i="21" s="1"/>
  <c r="F63" i="21"/>
  <c r="C63" i="21"/>
  <c r="P62" i="21"/>
  <c r="M62" i="21"/>
  <c r="O62" i="21" s="1"/>
  <c r="K62" i="21"/>
  <c r="H62" i="21"/>
  <c r="J62" i="21" s="1"/>
  <c r="F62" i="21"/>
  <c r="C62" i="21"/>
  <c r="P61" i="21"/>
  <c r="M61" i="21"/>
  <c r="O61" i="21" s="1"/>
  <c r="K61" i="21"/>
  <c r="H61" i="21"/>
  <c r="J61" i="21" s="1"/>
  <c r="F61" i="21"/>
  <c r="C61" i="21"/>
  <c r="P60" i="21"/>
  <c r="M60" i="21" s="1"/>
  <c r="O60" i="21" s="1"/>
  <c r="K60" i="21"/>
  <c r="H60" i="21" s="1"/>
  <c r="J60" i="21" s="1"/>
  <c r="F60" i="21"/>
  <c r="C60" i="21" s="1"/>
  <c r="P59" i="21"/>
  <c r="M59" i="21" s="1"/>
  <c r="O59" i="21" s="1"/>
  <c r="K59" i="21"/>
  <c r="H59" i="21" s="1"/>
  <c r="J59" i="21" s="1"/>
  <c r="F59" i="21"/>
  <c r="C59" i="21"/>
  <c r="P58" i="21"/>
  <c r="M58" i="21"/>
  <c r="O58" i="21" s="1"/>
  <c r="K58" i="21"/>
  <c r="H58" i="21"/>
  <c r="J58" i="21" s="1"/>
  <c r="F58" i="21"/>
  <c r="C58" i="21"/>
  <c r="P57" i="21"/>
  <c r="M57" i="21"/>
  <c r="O57" i="21" s="1"/>
  <c r="K57" i="21"/>
  <c r="H57" i="21"/>
  <c r="J57" i="21" s="1"/>
  <c r="F57" i="21"/>
  <c r="C57" i="21"/>
  <c r="P56" i="21"/>
  <c r="M56" i="21" s="1"/>
  <c r="O56" i="21" s="1"/>
  <c r="K56" i="21"/>
  <c r="H56" i="21" s="1"/>
  <c r="J56" i="21" s="1"/>
  <c r="F56" i="21"/>
  <c r="C56" i="21" s="1"/>
  <c r="P55" i="21"/>
  <c r="M55" i="21" s="1"/>
  <c r="O55" i="21" s="1"/>
  <c r="K55" i="21"/>
  <c r="H55" i="21" s="1"/>
  <c r="J55" i="21" s="1"/>
  <c r="F55" i="21"/>
  <c r="C55" i="21"/>
  <c r="P54" i="21"/>
  <c r="M54" i="21"/>
  <c r="O54" i="21" s="1"/>
  <c r="K54" i="21"/>
  <c r="H54" i="21"/>
  <c r="J54" i="21" s="1"/>
  <c r="F54" i="21"/>
  <c r="C54" i="21"/>
  <c r="P53" i="21"/>
  <c r="M53" i="21"/>
  <c r="O53" i="21" s="1"/>
  <c r="K53" i="21"/>
  <c r="H53" i="21"/>
  <c r="J53" i="21" s="1"/>
  <c r="F53" i="21"/>
  <c r="C53" i="21"/>
  <c r="P52" i="21"/>
  <c r="M52" i="21" s="1"/>
  <c r="O52" i="21" s="1"/>
  <c r="K52" i="21"/>
  <c r="H52" i="21" s="1"/>
  <c r="J52" i="21" s="1"/>
  <c r="F52" i="21"/>
  <c r="C52" i="21" s="1"/>
  <c r="P51" i="21"/>
  <c r="M51" i="21" s="1"/>
  <c r="O51" i="21" s="1"/>
  <c r="K51" i="21"/>
  <c r="H51" i="21" s="1"/>
  <c r="J51" i="21" s="1"/>
  <c r="F51" i="21"/>
  <c r="C51" i="21"/>
  <c r="P50" i="21"/>
  <c r="M50" i="21"/>
  <c r="O50" i="21" s="1"/>
  <c r="K50" i="21"/>
  <c r="H50" i="21"/>
  <c r="J50" i="21" s="1"/>
  <c r="F50" i="21"/>
  <c r="C50" i="21"/>
  <c r="P49" i="21"/>
  <c r="M49" i="21"/>
  <c r="O49" i="21" s="1"/>
  <c r="K49" i="21"/>
  <c r="H49" i="21"/>
  <c r="J49" i="21" s="1"/>
  <c r="F49" i="21"/>
  <c r="C49" i="21"/>
  <c r="P48" i="21"/>
  <c r="M48" i="21" s="1"/>
  <c r="O48" i="21" s="1"/>
  <c r="K48" i="21"/>
  <c r="H48" i="21" s="1"/>
  <c r="J48" i="21" s="1"/>
  <c r="F48" i="21"/>
  <c r="C48" i="21" s="1"/>
  <c r="P47" i="21"/>
  <c r="M47" i="21" s="1"/>
  <c r="O47" i="21" s="1"/>
  <c r="K47" i="21"/>
  <c r="H47" i="21" s="1"/>
  <c r="J47" i="21" s="1"/>
  <c r="F47" i="21"/>
  <c r="C47" i="21"/>
  <c r="P46" i="21"/>
  <c r="M46" i="21"/>
  <c r="O46" i="21" s="1"/>
  <c r="K46" i="21"/>
  <c r="H46" i="21"/>
  <c r="J46" i="21" s="1"/>
  <c r="F46" i="21"/>
  <c r="C46" i="21"/>
  <c r="P45" i="21"/>
  <c r="M45" i="21"/>
  <c r="O45" i="21" s="1"/>
  <c r="K45" i="21"/>
  <c r="H45" i="21"/>
  <c r="J45" i="21" s="1"/>
  <c r="F45" i="21"/>
  <c r="C45" i="21"/>
  <c r="P44" i="21"/>
  <c r="M44" i="21" s="1"/>
  <c r="O44" i="21" s="1"/>
  <c r="K44" i="21"/>
  <c r="H44" i="21" s="1"/>
  <c r="J44" i="21" s="1"/>
  <c r="F44" i="21"/>
  <c r="C44" i="21" s="1"/>
  <c r="P43" i="21"/>
  <c r="M43" i="21" s="1"/>
  <c r="O43" i="21" s="1"/>
  <c r="K43" i="21"/>
  <c r="H43" i="21" s="1"/>
  <c r="J43" i="21" s="1"/>
  <c r="F43" i="21"/>
  <c r="C43" i="21"/>
  <c r="P42" i="21"/>
  <c r="M42" i="21"/>
  <c r="O42" i="21" s="1"/>
  <c r="K42" i="21"/>
  <c r="H42" i="21"/>
  <c r="J42" i="21" s="1"/>
  <c r="F42" i="21"/>
  <c r="C42" i="21"/>
  <c r="P41" i="21"/>
  <c r="M41" i="21"/>
  <c r="O41" i="21" s="1"/>
  <c r="K41" i="21"/>
  <c r="H41" i="21"/>
  <c r="J41" i="21" s="1"/>
  <c r="F41" i="21"/>
  <c r="C41" i="21"/>
  <c r="P40" i="21"/>
  <c r="M40" i="21" s="1"/>
  <c r="O40" i="21" s="1"/>
  <c r="K40" i="21"/>
  <c r="H40" i="21" s="1"/>
  <c r="J40" i="21" s="1"/>
  <c r="F40" i="21"/>
  <c r="C40" i="21" s="1"/>
  <c r="P39" i="21"/>
  <c r="M39" i="21" s="1"/>
  <c r="O39" i="21" s="1"/>
  <c r="K39" i="21"/>
  <c r="H39" i="21" s="1"/>
  <c r="J39" i="21" s="1"/>
  <c r="F39" i="21"/>
  <c r="C39" i="21"/>
  <c r="P38" i="21"/>
  <c r="M38" i="21"/>
  <c r="O38" i="21" s="1"/>
  <c r="K38" i="21"/>
  <c r="H38" i="21"/>
  <c r="J38" i="21" s="1"/>
  <c r="F38" i="21"/>
  <c r="C38" i="21"/>
  <c r="P37" i="21"/>
  <c r="M37" i="21"/>
  <c r="O37" i="21" s="1"/>
  <c r="K37" i="21"/>
  <c r="H37" i="21"/>
  <c r="J37" i="21" s="1"/>
  <c r="F37" i="21"/>
  <c r="C37" i="21"/>
  <c r="P36" i="21"/>
  <c r="M36" i="21" s="1"/>
  <c r="O36" i="21" s="1"/>
  <c r="K36" i="21"/>
  <c r="H36" i="21" s="1"/>
  <c r="J36" i="21" s="1"/>
  <c r="F36" i="21"/>
  <c r="C36" i="21" s="1"/>
  <c r="P35" i="21"/>
  <c r="M35" i="21" s="1"/>
  <c r="O35" i="21" s="1"/>
  <c r="K35" i="21"/>
  <c r="H35" i="21" s="1"/>
  <c r="J35" i="21" s="1"/>
  <c r="F35" i="21"/>
  <c r="C35" i="21"/>
  <c r="P34" i="21"/>
  <c r="M34" i="21"/>
  <c r="O34" i="21" s="1"/>
  <c r="K34" i="21"/>
  <c r="H34" i="21"/>
  <c r="J34" i="21" s="1"/>
  <c r="F34" i="21"/>
  <c r="C34" i="21"/>
  <c r="P33" i="21"/>
  <c r="M33" i="21"/>
  <c r="O33" i="21" s="1"/>
  <c r="K33" i="21"/>
  <c r="H33" i="21"/>
  <c r="J33" i="21" s="1"/>
  <c r="F33" i="21"/>
  <c r="C33" i="21"/>
  <c r="P32" i="21"/>
  <c r="M32" i="21" s="1"/>
  <c r="O32" i="21" s="1"/>
  <c r="K32" i="21"/>
  <c r="H32" i="21" s="1"/>
  <c r="J32" i="21" s="1"/>
  <c r="F32" i="21"/>
  <c r="C32" i="21" s="1"/>
  <c r="P31" i="21"/>
  <c r="M31" i="21" s="1"/>
  <c r="O31" i="21" s="1"/>
  <c r="K31" i="21"/>
  <c r="H31" i="21" s="1"/>
  <c r="J31" i="21" s="1"/>
  <c r="F31" i="21"/>
  <c r="C31" i="21"/>
  <c r="P30" i="21"/>
  <c r="M30" i="21"/>
  <c r="O30" i="21" s="1"/>
  <c r="K30" i="21"/>
  <c r="H30" i="21"/>
  <c r="J30" i="21" s="1"/>
  <c r="F30" i="21"/>
  <c r="C30" i="21"/>
  <c r="P29" i="21"/>
  <c r="M29" i="21"/>
  <c r="O29" i="21" s="1"/>
  <c r="K29" i="21"/>
  <c r="H29" i="21"/>
  <c r="J29" i="21" s="1"/>
  <c r="F29" i="21"/>
  <c r="C29" i="21"/>
  <c r="P28" i="21"/>
  <c r="M28" i="21" s="1"/>
  <c r="O28" i="21" s="1"/>
  <c r="K28" i="21"/>
  <c r="H28" i="21" s="1"/>
  <c r="J28" i="21" s="1"/>
  <c r="F28" i="21"/>
  <c r="C28" i="21" s="1"/>
  <c r="P27" i="21"/>
  <c r="M27" i="21" s="1"/>
  <c r="O27" i="21" s="1"/>
  <c r="K27" i="21"/>
  <c r="H27" i="21" s="1"/>
  <c r="J27" i="21" s="1"/>
  <c r="F27" i="21"/>
  <c r="C27" i="21"/>
  <c r="P26" i="21"/>
  <c r="M26" i="21"/>
  <c r="O26" i="21" s="1"/>
  <c r="K26" i="21"/>
  <c r="H26" i="21"/>
  <c r="J26" i="21" s="1"/>
  <c r="F26" i="21"/>
  <c r="C26" i="21"/>
  <c r="P25" i="21"/>
  <c r="M25" i="21"/>
  <c r="O25" i="21" s="1"/>
  <c r="L25" i="2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L38" i="21" s="1"/>
  <c r="L39" i="21" s="1"/>
  <c r="L40" i="21" s="1"/>
  <c r="L41" i="21" s="1"/>
  <c r="L42" i="21" s="1"/>
  <c r="L43" i="21" s="1"/>
  <c r="L44" i="21" s="1"/>
  <c r="L45" i="21" s="1"/>
  <c r="L46" i="21" s="1"/>
  <c r="L47" i="21" s="1"/>
  <c r="L48" i="21" s="1"/>
  <c r="L49" i="21" s="1"/>
  <c r="L50" i="21" s="1"/>
  <c r="L51" i="21" s="1"/>
  <c r="L52" i="21" s="1"/>
  <c r="L53" i="21" s="1"/>
  <c r="L54" i="21" s="1"/>
  <c r="L55" i="21" s="1"/>
  <c r="L56" i="21" s="1"/>
  <c r="L57" i="21" s="1"/>
  <c r="L58" i="21" s="1"/>
  <c r="L59" i="21" s="1"/>
  <c r="L60" i="21" s="1"/>
  <c r="L61" i="21" s="1"/>
  <c r="L62" i="21" s="1"/>
  <c r="L63" i="21" s="1"/>
  <c r="L64" i="21" s="1"/>
  <c r="L65" i="21" s="1"/>
  <c r="L66" i="21" s="1"/>
  <c r="L67" i="21" s="1"/>
  <c r="L68" i="21" s="1"/>
  <c r="L69" i="21" s="1"/>
  <c r="L70" i="21" s="1"/>
  <c r="L71" i="21" s="1"/>
  <c r="L72" i="21" s="1"/>
  <c r="L73" i="21" s="1"/>
  <c r="L74" i="21" s="1"/>
  <c r="L75" i="21" s="1"/>
  <c r="L76" i="21" s="1"/>
  <c r="L77" i="21" s="1"/>
  <c r="L78" i="21" s="1"/>
  <c r="L79" i="21" s="1"/>
  <c r="L80" i="21" s="1"/>
  <c r="L81" i="21" s="1"/>
  <c r="L82" i="21" s="1"/>
  <c r="L83" i="21" s="1"/>
  <c r="L84" i="21" s="1"/>
  <c r="L85" i="21" s="1"/>
  <c r="L86" i="21" s="1"/>
  <c r="L87" i="21" s="1"/>
  <c r="L88" i="21" s="1"/>
  <c r="L89" i="21" s="1"/>
  <c r="L90" i="21" s="1"/>
  <c r="L91" i="21" s="1"/>
  <c r="L92" i="21" s="1"/>
  <c r="L93" i="21" s="1"/>
  <c r="L94" i="21" s="1"/>
  <c r="L95" i="21" s="1"/>
  <c r="L96" i="21" s="1"/>
  <c r="L97" i="21" s="1"/>
  <c r="L98" i="21" s="1"/>
  <c r="L99" i="21" s="1"/>
  <c r="L100" i="21" s="1"/>
  <c r="L101" i="21" s="1"/>
  <c r="L102" i="21" s="1"/>
  <c r="L103" i="21" s="1"/>
  <c r="L104" i="21" s="1"/>
  <c r="L105" i="21" s="1"/>
  <c r="L106" i="21" s="1"/>
  <c r="L107" i="21" s="1"/>
  <c r="L108" i="21" s="1"/>
  <c r="L109" i="21" s="1"/>
  <c r="L110" i="21" s="1"/>
  <c r="L111" i="21" s="1"/>
  <c r="L112" i="21" s="1"/>
  <c r="L113" i="21" s="1"/>
  <c r="L114" i="21" s="1"/>
  <c r="L115" i="21" s="1"/>
  <c r="L116" i="21" s="1"/>
  <c r="L117" i="21" s="1"/>
  <c r="L118" i="21" s="1"/>
  <c r="L119" i="21" s="1"/>
  <c r="L120" i="21" s="1"/>
  <c r="L121" i="21" s="1"/>
  <c r="L122" i="21" s="1"/>
  <c r="L123" i="21" s="1"/>
  <c r="L124" i="21" s="1"/>
  <c r="L125" i="21" s="1"/>
  <c r="L126" i="21" s="1"/>
  <c r="L127" i="21" s="1"/>
  <c r="L128" i="21" s="1"/>
  <c r="L129" i="21" s="1"/>
  <c r="L130" i="21" s="1"/>
  <c r="L131" i="21" s="1"/>
  <c r="L132" i="21" s="1"/>
  <c r="L133" i="21" s="1"/>
  <c r="L134" i="21" s="1"/>
  <c r="L135" i="21" s="1"/>
  <c r="L136" i="21" s="1"/>
  <c r="L137" i="21" s="1"/>
  <c r="L138" i="21" s="1"/>
  <c r="L139" i="21" s="1"/>
  <c r="L140" i="21" s="1"/>
  <c r="L141" i="21" s="1"/>
  <c r="L142" i="21" s="1"/>
  <c r="L143" i="21" s="1"/>
  <c r="L144" i="21" s="1"/>
  <c r="L145" i="21" s="1"/>
  <c r="L146" i="21" s="1"/>
  <c r="L147" i="21" s="1"/>
  <c r="L148" i="21" s="1"/>
  <c r="L149" i="21" s="1"/>
  <c r="L150" i="21" s="1"/>
  <c r="L151" i="21" s="1"/>
  <c r="L152" i="21" s="1"/>
  <c r="L153" i="21" s="1"/>
  <c r="L154" i="21" s="1"/>
  <c r="L155" i="21" s="1"/>
  <c r="L156" i="21" s="1"/>
  <c r="L157" i="21" s="1"/>
  <c r="L158" i="21" s="1"/>
  <c r="L159" i="21" s="1"/>
  <c r="L160" i="21" s="1"/>
  <c r="L161" i="21" s="1"/>
  <c r="L162" i="21" s="1"/>
  <c r="L163" i="21" s="1"/>
  <c r="K25" i="21"/>
  <c r="H25" i="21"/>
  <c r="J25" i="21" s="1"/>
  <c r="F25" i="21"/>
  <c r="C25" i="21" s="1"/>
  <c r="P24" i="21"/>
  <c r="M24" i="21" s="1"/>
  <c r="O24" i="21" s="1"/>
  <c r="L24" i="21"/>
  <c r="K24" i="21"/>
  <c r="H24" i="21" s="1"/>
  <c r="J24" i="21" s="1"/>
  <c r="F24" i="21"/>
  <c r="C24" i="21" s="1"/>
  <c r="P23" i="21"/>
  <c r="M23" i="21" s="1"/>
  <c r="O23" i="21" s="1"/>
  <c r="L23" i="21"/>
  <c r="K23" i="21"/>
  <c r="H23" i="21" s="1"/>
  <c r="J23" i="21" s="1"/>
  <c r="F23" i="21"/>
  <c r="C23" i="21"/>
  <c r="P22" i="21"/>
  <c r="M22" i="21"/>
  <c r="O22" i="21" s="1"/>
  <c r="L22" i="21"/>
  <c r="K22" i="21"/>
  <c r="H22" i="21"/>
  <c r="J22" i="21" s="1"/>
  <c r="G22" i="2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G37" i="21" s="1"/>
  <c r="G38" i="21" s="1"/>
  <c r="G39" i="21" s="1"/>
  <c r="G40" i="21" s="1"/>
  <c r="G41" i="21" s="1"/>
  <c r="G42" i="21" s="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56" i="21" s="1"/>
  <c r="G57" i="21" s="1"/>
  <c r="G58" i="21" s="1"/>
  <c r="G59" i="21" s="1"/>
  <c r="G60" i="21" s="1"/>
  <c r="G61" i="21" s="1"/>
  <c r="G62" i="21" s="1"/>
  <c r="G63" i="21" s="1"/>
  <c r="G64" i="21" s="1"/>
  <c r="G65" i="21" s="1"/>
  <c r="G66" i="21" s="1"/>
  <c r="G67" i="21" s="1"/>
  <c r="G68" i="21" s="1"/>
  <c r="G69" i="21" s="1"/>
  <c r="G70" i="21" s="1"/>
  <c r="G71" i="21" s="1"/>
  <c r="G72" i="21" s="1"/>
  <c r="G73" i="21" s="1"/>
  <c r="G74" i="21" s="1"/>
  <c r="G75" i="21" s="1"/>
  <c r="G76" i="21" s="1"/>
  <c r="G77" i="21" s="1"/>
  <c r="G78" i="21" s="1"/>
  <c r="G79" i="21" s="1"/>
  <c r="G80" i="21" s="1"/>
  <c r="G81" i="21" s="1"/>
  <c r="G82" i="21" s="1"/>
  <c r="G83" i="21" s="1"/>
  <c r="G84" i="21" s="1"/>
  <c r="G85" i="21" s="1"/>
  <c r="G86" i="21" s="1"/>
  <c r="G87" i="21" s="1"/>
  <c r="G88" i="21" s="1"/>
  <c r="G89" i="21" s="1"/>
  <c r="G90" i="21" s="1"/>
  <c r="G91" i="21" s="1"/>
  <c r="G92" i="21" s="1"/>
  <c r="G93" i="21" s="1"/>
  <c r="G94" i="21" s="1"/>
  <c r="G95" i="21" s="1"/>
  <c r="G96" i="21" s="1"/>
  <c r="G97" i="21" s="1"/>
  <c r="G98" i="21" s="1"/>
  <c r="G99" i="21" s="1"/>
  <c r="G100" i="21" s="1"/>
  <c r="G101" i="21" s="1"/>
  <c r="G102" i="21" s="1"/>
  <c r="G103" i="21" s="1"/>
  <c r="G104" i="21" s="1"/>
  <c r="G105" i="21" s="1"/>
  <c r="G106" i="21" s="1"/>
  <c r="G107" i="21" s="1"/>
  <c r="G108" i="21" s="1"/>
  <c r="G109" i="21" s="1"/>
  <c r="G110" i="21" s="1"/>
  <c r="G111" i="21" s="1"/>
  <c r="G112" i="21" s="1"/>
  <c r="G113" i="21" s="1"/>
  <c r="G114" i="21" s="1"/>
  <c r="G115" i="21" s="1"/>
  <c r="G116" i="21" s="1"/>
  <c r="G117" i="21" s="1"/>
  <c r="G118" i="21" s="1"/>
  <c r="G119" i="21" s="1"/>
  <c r="G120" i="21" s="1"/>
  <c r="G121" i="21" s="1"/>
  <c r="G122" i="21" s="1"/>
  <c r="G123" i="21" s="1"/>
  <c r="G124" i="21" s="1"/>
  <c r="G125" i="21" s="1"/>
  <c r="G126" i="21" s="1"/>
  <c r="G127" i="21" s="1"/>
  <c r="G128" i="21" s="1"/>
  <c r="G129" i="21" s="1"/>
  <c r="G130" i="21" s="1"/>
  <c r="G131" i="21" s="1"/>
  <c r="G132" i="21" s="1"/>
  <c r="G133" i="21" s="1"/>
  <c r="G134" i="21" s="1"/>
  <c r="G135" i="21" s="1"/>
  <c r="G136" i="21" s="1"/>
  <c r="G137" i="21" s="1"/>
  <c r="G138" i="21" s="1"/>
  <c r="G139" i="21" s="1"/>
  <c r="G140" i="21" s="1"/>
  <c r="G141" i="21" s="1"/>
  <c r="G142" i="21" s="1"/>
  <c r="G143" i="21" s="1"/>
  <c r="G144" i="21" s="1"/>
  <c r="G145" i="21" s="1"/>
  <c r="G146" i="21" s="1"/>
  <c r="G147" i="21" s="1"/>
  <c r="G148" i="21" s="1"/>
  <c r="G149" i="21" s="1"/>
  <c r="G150" i="21" s="1"/>
  <c r="G151" i="21" s="1"/>
  <c r="G152" i="21" s="1"/>
  <c r="G153" i="21" s="1"/>
  <c r="G154" i="21" s="1"/>
  <c r="G155" i="21" s="1"/>
  <c r="G156" i="21" s="1"/>
  <c r="G157" i="21" s="1"/>
  <c r="G158" i="21" s="1"/>
  <c r="G159" i="21" s="1"/>
  <c r="G160" i="21" s="1"/>
  <c r="G161" i="21" s="1"/>
  <c r="G162" i="21" s="1"/>
  <c r="G163" i="21" s="1"/>
  <c r="F22" i="21"/>
  <c r="C22" i="21"/>
  <c r="B22" i="2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O21" i="21"/>
  <c r="J21" i="21"/>
  <c r="B20" i="21"/>
  <c r="C20" i="21" s="1"/>
  <c r="D20" i="21" s="1"/>
  <c r="E20" i="21" s="1"/>
  <c r="F20" i="21" s="1"/>
  <c r="G20" i="21" s="1"/>
  <c r="H20" i="21" s="1"/>
  <c r="I20" i="21" s="1"/>
  <c r="F9" i="21"/>
  <c r="A3" i="21"/>
  <c r="P105" i="20"/>
  <c r="M105" i="20"/>
  <c r="O105" i="20" s="1"/>
  <c r="K105" i="20"/>
  <c r="J105" i="20"/>
  <c r="F105" i="20"/>
  <c r="P104" i="20"/>
  <c r="O104" i="20"/>
  <c r="K104" i="20"/>
  <c r="J104" i="20"/>
  <c r="F104" i="20"/>
  <c r="P103" i="20"/>
  <c r="M103" i="20"/>
  <c r="O103" i="20" s="1"/>
  <c r="K103" i="20"/>
  <c r="J103" i="20"/>
  <c r="F103" i="20"/>
  <c r="P102" i="20"/>
  <c r="O102" i="20"/>
  <c r="K102" i="20"/>
  <c r="J102" i="20"/>
  <c r="F102" i="20"/>
  <c r="P101" i="20"/>
  <c r="M101" i="20" s="1"/>
  <c r="O101" i="20" s="1"/>
  <c r="K101" i="20"/>
  <c r="J101" i="20"/>
  <c r="F101" i="20"/>
  <c r="P100" i="20"/>
  <c r="O100" i="20"/>
  <c r="K100" i="20"/>
  <c r="J100" i="20"/>
  <c r="F100" i="20"/>
  <c r="P99" i="20"/>
  <c r="M99" i="20" s="1"/>
  <c r="O99" i="20" s="1"/>
  <c r="K99" i="20"/>
  <c r="J99" i="20"/>
  <c r="F99" i="20"/>
  <c r="P98" i="20"/>
  <c r="O98" i="20"/>
  <c r="K98" i="20"/>
  <c r="J98" i="20"/>
  <c r="F98" i="20"/>
  <c r="P97" i="20"/>
  <c r="M97" i="20"/>
  <c r="O97" i="20" s="1"/>
  <c r="K97" i="20"/>
  <c r="J97" i="20"/>
  <c r="F97" i="20"/>
  <c r="P96" i="20"/>
  <c r="O96" i="20"/>
  <c r="K96" i="20"/>
  <c r="J96" i="20"/>
  <c r="F96" i="20"/>
  <c r="P95" i="20"/>
  <c r="M95" i="20"/>
  <c r="O95" i="20" s="1"/>
  <c r="K95" i="20"/>
  <c r="H95" i="20"/>
  <c r="J95" i="20" s="1"/>
  <c r="F95" i="20"/>
  <c r="C95" i="20" s="1"/>
  <c r="P94" i="20"/>
  <c r="M94" i="20" s="1"/>
  <c r="O94" i="20" s="1"/>
  <c r="K94" i="20"/>
  <c r="H94" i="20" s="1"/>
  <c r="J94" i="20" s="1"/>
  <c r="F94" i="20"/>
  <c r="C94" i="20"/>
  <c r="P93" i="20"/>
  <c r="M93" i="20"/>
  <c r="O93" i="20" s="1"/>
  <c r="K93" i="20"/>
  <c r="H93" i="20"/>
  <c r="J93" i="20" s="1"/>
  <c r="F93" i="20"/>
  <c r="C93" i="20" s="1"/>
  <c r="P92" i="20"/>
  <c r="M92" i="20" s="1"/>
  <c r="O92" i="20" s="1"/>
  <c r="K92" i="20"/>
  <c r="H92" i="20" s="1"/>
  <c r="J92" i="20" s="1"/>
  <c r="F92" i="20"/>
  <c r="C92" i="20"/>
  <c r="P91" i="20"/>
  <c r="M91" i="20"/>
  <c r="O91" i="20" s="1"/>
  <c r="K91" i="20"/>
  <c r="H91" i="20"/>
  <c r="J91" i="20" s="1"/>
  <c r="F91" i="20"/>
  <c r="C91" i="20"/>
  <c r="P90" i="20"/>
  <c r="M90" i="20" s="1"/>
  <c r="O90" i="20" s="1"/>
  <c r="K90" i="20"/>
  <c r="H90" i="20" s="1"/>
  <c r="J90" i="20" s="1"/>
  <c r="F90" i="20"/>
  <c r="C90" i="20"/>
  <c r="P89" i="20"/>
  <c r="M89" i="20"/>
  <c r="O89" i="20" s="1"/>
  <c r="K89" i="20"/>
  <c r="H89" i="20"/>
  <c r="J89" i="20" s="1"/>
  <c r="F89" i="20"/>
  <c r="C89" i="20" s="1"/>
  <c r="P88" i="20"/>
  <c r="M88" i="20" s="1"/>
  <c r="O88" i="20" s="1"/>
  <c r="K88" i="20"/>
  <c r="H88" i="20" s="1"/>
  <c r="J88" i="20" s="1"/>
  <c r="F88" i="20"/>
  <c r="C88" i="20"/>
  <c r="P87" i="20"/>
  <c r="M87" i="20"/>
  <c r="O87" i="20" s="1"/>
  <c r="K87" i="20"/>
  <c r="H87" i="20"/>
  <c r="J87" i="20" s="1"/>
  <c r="F87" i="20"/>
  <c r="C87" i="20"/>
  <c r="P86" i="20"/>
  <c r="M86" i="20" s="1"/>
  <c r="O86" i="20" s="1"/>
  <c r="K86" i="20"/>
  <c r="H86" i="20" s="1"/>
  <c r="J86" i="20" s="1"/>
  <c r="F86" i="20"/>
  <c r="C86" i="20"/>
  <c r="P85" i="20"/>
  <c r="M85" i="20"/>
  <c r="O85" i="20" s="1"/>
  <c r="K85" i="20"/>
  <c r="H85" i="20"/>
  <c r="J85" i="20" s="1"/>
  <c r="F85" i="20"/>
  <c r="C85" i="20" s="1"/>
  <c r="P84" i="20"/>
  <c r="M84" i="20" s="1"/>
  <c r="O84" i="20" s="1"/>
  <c r="K84" i="20"/>
  <c r="H84" i="20" s="1"/>
  <c r="J84" i="20" s="1"/>
  <c r="F84" i="20"/>
  <c r="C84" i="20"/>
  <c r="P83" i="20"/>
  <c r="M83" i="20"/>
  <c r="O83" i="20" s="1"/>
  <c r="K83" i="20"/>
  <c r="H83" i="20"/>
  <c r="J83" i="20" s="1"/>
  <c r="F83" i="20"/>
  <c r="C83" i="20"/>
  <c r="P82" i="20"/>
  <c r="M82" i="20" s="1"/>
  <c r="O82" i="20" s="1"/>
  <c r="K82" i="20"/>
  <c r="H82" i="20" s="1"/>
  <c r="J82" i="20" s="1"/>
  <c r="F82" i="20"/>
  <c r="C82" i="20"/>
  <c r="P81" i="20"/>
  <c r="M81" i="20"/>
  <c r="O81" i="20" s="1"/>
  <c r="K81" i="20"/>
  <c r="H81" i="20"/>
  <c r="J81" i="20" s="1"/>
  <c r="F81" i="20"/>
  <c r="C81" i="20" s="1"/>
  <c r="P80" i="20"/>
  <c r="M80" i="20" s="1"/>
  <c r="O80" i="20" s="1"/>
  <c r="K80" i="20"/>
  <c r="H80" i="20" s="1"/>
  <c r="J80" i="20" s="1"/>
  <c r="F80" i="20"/>
  <c r="C80" i="20"/>
  <c r="P79" i="20"/>
  <c r="M79" i="20"/>
  <c r="O79" i="20" s="1"/>
  <c r="K79" i="20"/>
  <c r="H79" i="20"/>
  <c r="J79" i="20" s="1"/>
  <c r="F79" i="20"/>
  <c r="C79" i="20"/>
  <c r="P78" i="20"/>
  <c r="M78" i="20" s="1"/>
  <c r="O78" i="20" s="1"/>
  <c r="K78" i="20"/>
  <c r="H78" i="20" s="1"/>
  <c r="J78" i="20" s="1"/>
  <c r="F78" i="20"/>
  <c r="C78" i="20"/>
  <c r="P77" i="20"/>
  <c r="M77" i="20"/>
  <c r="O77" i="20" s="1"/>
  <c r="K77" i="20"/>
  <c r="H77" i="20"/>
  <c r="J77" i="20" s="1"/>
  <c r="F77" i="20"/>
  <c r="C77" i="20" s="1"/>
  <c r="P76" i="20"/>
  <c r="M76" i="20" s="1"/>
  <c r="O76" i="20" s="1"/>
  <c r="K76" i="20"/>
  <c r="H76" i="20" s="1"/>
  <c r="J76" i="20" s="1"/>
  <c r="F76" i="20"/>
  <c r="C76" i="20"/>
  <c r="P75" i="20"/>
  <c r="M75" i="20"/>
  <c r="O75" i="20" s="1"/>
  <c r="K75" i="20"/>
  <c r="H75" i="20"/>
  <c r="J75" i="20" s="1"/>
  <c r="F75" i="20"/>
  <c r="C75" i="20"/>
  <c r="P74" i="20"/>
  <c r="M74" i="20" s="1"/>
  <c r="O74" i="20" s="1"/>
  <c r="K74" i="20"/>
  <c r="H74" i="20" s="1"/>
  <c r="J74" i="20" s="1"/>
  <c r="F74" i="20"/>
  <c r="C74" i="20"/>
  <c r="P73" i="20"/>
  <c r="M73" i="20"/>
  <c r="O73" i="20" s="1"/>
  <c r="K73" i="20"/>
  <c r="H73" i="20"/>
  <c r="J73" i="20" s="1"/>
  <c r="F73" i="20"/>
  <c r="C73" i="20" s="1"/>
  <c r="P72" i="20"/>
  <c r="M72" i="20" s="1"/>
  <c r="O72" i="20" s="1"/>
  <c r="K72" i="20"/>
  <c r="H72" i="20" s="1"/>
  <c r="J72" i="20" s="1"/>
  <c r="F72" i="20"/>
  <c r="C72" i="20"/>
  <c r="P71" i="20"/>
  <c r="M71" i="20"/>
  <c r="O71" i="20" s="1"/>
  <c r="K71" i="20"/>
  <c r="H71" i="20"/>
  <c r="J71" i="20" s="1"/>
  <c r="F71" i="20"/>
  <c r="C71" i="20"/>
  <c r="P70" i="20"/>
  <c r="M70" i="20" s="1"/>
  <c r="O70" i="20" s="1"/>
  <c r="K70" i="20"/>
  <c r="H70" i="20" s="1"/>
  <c r="J70" i="20" s="1"/>
  <c r="F70" i="20"/>
  <c r="C70" i="20"/>
  <c r="P69" i="20"/>
  <c r="M69" i="20"/>
  <c r="O69" i="20" s="1"/>
  <c r="K69" i="20"/>
  <c r="H69" i="20"/>
  <c r="J69" i="20" s="1"/>
  <c r="F69" i="20"/>
  <c r="C69" i="20" s="1"/>
  <c r="P68" i="20"/>
  <c r="M68" i="20" s="1"/>
  <c r="O68" i="20" s="1"/>
  <c r="K68" i="20"/>
  <c r="H68" i="20" s="1"/>
  <c r="J68" i="20" s="1"/>
  <c r="F68" i="20"/>
  <c r="C68" i="20"/>
  <c r="P67" i="20"/>
  <c r="M67" i="20"/>
  <c r="O67" i="20" s="1"/>
  <c r="K67" i="20"/>
  <c r="H67" i="20"/>
  <c r="J67" i="20" s="1"/>
  <c r="F67" i="20"/>
  <c r="C67" i="20"/>
  <c r="P66" i="20"/>
  <c r="M66" i="20" s="1"/>
  <c r="O66" i="20" s="1"/>
  <c r="K66" i="20"/>
  <c r="H66" i="20" s="1"/>
  <c r="J66" i="20" s="1"/>
  <c r="F66" i="20"/>
  <c r="C66" i="20"/>
  <c r="P65" i="20"/>
  <c r="M65" i="20"/>
  <c r="O65" i="20" s="1"/>
  <c r="K65" i="20"/>
  <c r="H65" i="20"/>
  <c r="J65" i="20" s="1"/>
  <c r="F65" i="20"/>
  <c r="C65" i="20" s="1"/>
  <c r="P64" i="20"/>
  <c r="M64" i="20" s="1"/>
  <c r="O64" i="20" s="1"/>
  <c r="K64" i="20"/>
  <c r="H64" i="20" s="1"/>
  <c r="J64" i="20" s="1"/>
  <c r="F64" i="20"/>
  <c r="C64" i="20"/>
  <c r="P63" i="20"/>
  <c r="M63" i="20"/>
  <c r="O63" i="20" s="1"/>
  <c r="K63" i="20"/>
  <c r="H63" i="20"/>
  <c r="J63" i="20" s="1"/>
  <c r="F63" i="20"/>
  <c r="C63" i="20"/>
  <c r="P62" i="20"/>
  <c r="M62" i="20" s="1"/>
  <c r="O62" i="20" s="1"/>
  <c r="K62" i="20"/>
  <c r="H62" i="20" s="1"/>
  <c r="J62" i="20" s="1"/>
  <c r="F62" i="20"/>
  <c r="C62" i="20"/>
  <c r="P61" i="20"/>
  <c r="M61" i="20"/>
  <c r="O61" i="20" s="1"/>
  <c r="K61" i="20"/>
  <c r="H61" i="20"/>
  <c r="J61" i="20" s="1"/>
  <c r="F61" i="20"/>
  <c r="C61" i="20" s="1"/>
  <c r="P60" i="20"/>
  <c r="M60" i="20" s="1"/>
  <c r="O60" i="20" s="1"/>
  <c r="K60" i="20"/>
  <c r="H60" i="20" s="1"/>
  <c r="J60" i="20" s="1"/>
  <c r="F60" i="20"/>
  <c r="C60" i="20"/>
  <c r="P59" i="20"/>
  <c r="M59" i="20"/>
  <c r="O59" i="20" s="1"/>
  <c r="K59" i="20"/>
  <c r="H59" i="20"/>
  <c r="J59" i="20" s="1"/>
  <c r="F59" i="20"/>
  <c r="C59" i="20"/>
  <c r="P58" i="20"/>
  <c r="M58" i="20" s="1"/>
  <c r="O58" i="20" s="1"/>
  <c r="K58" i="20"/>
  <c r="H58" i="20" s="1"/>
  <c r="J58" i="20" s="1"/>
  <c r="F58" i="20"/>
  <c r="C58" i="20"/>
  <c r="P57" i="20"/>
  <c r="M57" i="20"/>
  <c r="O57" i="20" s="1"/>
  <c r="K57" i="20"/>
  <c r="H57" i="20"/>
  <c r="J57" i="20" s="1"/>
  <c r="F57" i="20"/>
  <c r="C57" i="20" s="1"/>
  <c r="P56" i="20"/>
  <c r="M56" i="20" s="1"/>
  <c r="O56" i="20" s="1"/>
  <c r="K56" i="20"/>
  <c r="H56" i="20" s="1"/>
  <c r="J56" i="20" s="1"/>
  <c r="F56" i="20"/>
  <c r="C56" i="20"/>
  <c r="P55" i="20"/>
  <c r="M55" i="20"/>
  <c r="O55" i="20" s="1"/>
  <c r="K55" i="20"/>
  <c r="H55" i="20"/>
  <c r="J55" i="20" s="1"/>
  <c r="F55" i="20"/>
  <c r="C55" i="20"/>
  <c r="P54" i="20"/>
  <c r="M54" i="20" s="1"/>
  <c r="O54" i="20" s="1"/>
  <c r="K54" i="20"/>
  <c r="H54" i="20" s="1"/>
  <c r="J54" i="20" s="1"/>
  <c r="F54" i="20"/>
  <c r="C54" i="20"/>
  <c r="P53" i="20"/>
  <c r="M53" i="20"/>
  <c r="O53" i="20" s="1"/>
  <c r="K53" i="20"/>
  <c r="H53" i="20"/>
  <c r="J53" i="20" s="1"/>
  <c r="F53" i="20"/>
  <c r="C53" i="20" s="1"/>
  <c r="P52" i="20"/>
  <c r="M52" i="20" s="1"/>
  <c r="O52" i="20" s="1"/>
  <c r="K52" i="20"/>
  <c r="H52" i="20" s="1"/>
  <c r="J52" i="20" s="1"/>
  <c r="F52" i="20"/>
  <c r="C52" i="20"/>
  <c r="P51" i="20"/>
  <c r="M51" i="20"/>
  <c r="O51" i="20" s="1"/>
  <c r="K51" i="20"/>
  <c r="H51" i="20"/>
  <c r="J51" i="20" s="1"/>
  <c r="F51" i="20"/>
  <c r="C51" i="20"/>
  <c r="P50" i="20"/>
  <c r="M50" i="20" s="1"/>
  <c r="O50" i="20" s="1"/>
  <c r="K50" i="20"/>
  <c r="H50" i="20" s="1"/>
  <c r="J50" i="20" s="1"/>
  <c r="F50" i="20"/>
  <c r="C50" i="20"/>
  <c r="P49" i="20"/>
  <c r="M49" i="20"/>
  <c r="O49" i="20" s="1"/>
  <c r="K49" i="20"/>
  <c r="H49" i="20"/>
  <c r="J49" i="20" s="1"/>
  <c r="F49" i="20"/>
  <c r="C49" i="20" s="1"/>
  <c r="P48" i="20"/>
  <c r="M48" i="20" s="1"/>
  <c r="O48" i="20" s="1"/>
  <c r="K48" i="20"/>
  <c r="H48" i="20" s="1"/>
  <c r="J48" i="20" s="1"/>
  <c r="F48" i="20"/>
  <c r="C48" i="20"/>
  <c r="P47" i="20"/>
  <c r="M47" i="20"/>
  <c r="O47" i="20" s="1"/>
  <c r="K47" i="20"/>
  <c r="H47" i="20"/>
  <c r="J47" i="20" s="1"/>
  <c r="F47" i="20"/>
  <c r="C47" i="20"/>
  <c r="P46" i="20"/>
  <c r="M46" i="20" s="1"/>
  <c r="O46" i="20" s="1"/>
  <c r="K46" i="20"/>
  <c r="H46" i="20" s="1"/>
  <c r="J46" i="20" s="1"/>
  <c r="F46" i="20"/>
  <c r="C46" i="20"/>
  <c r="P45" i="20"/>
  <c r="M45" i="20"/>
  <c r="O45" i="20" s="1"/>
  <c r="K45" i="20"/>
  <c r="H45" i="20"/>
  <c r="J45" i="20" s="1"/>
  <c r="F45" i="20"/>
  <c r="C45" i="20" s="1"/>
  <c r="P44" i="20"/>
  <c r="M44" i="20" s="1"/>
  <c r="O44" i="20" s="1"/>
  <c r="K44" i="20"/>
  <c r="H44" i="20" s="1"/>
  <c r="J44" i="20" s="1"/>
  <c r="F44" i="20"/>
  <c r="C44" i="20"/>
  <c r="P43" i="20"/>
  <c r="M43" i="20"/>
  <c r="O43" i="20" s="1"/>
  <c r="K43" i="20"/>
  <c r="H43" i="20"/>
  <c r="J43" i="20" s="1"/>
  <c r="F43" i="20"/>
  <c r="C43" i="20"/>
  <c r="P42" i="20"/>
  <c r="M42" i="20" s="1"/>
  <c r="O42" i="20" s="1"/>
  <c r="K42" i="20"/>
  <c r="H42" i="20" s="1"/>
  <c r="J42" i="20" s="1"/>
  <c r="F42" i="20"/>
  <c r="C42" i="20"/>
  <c r="P41" i="20"/>
  <c r="M41" i="20"/>
  <c r="O41" i="20" s="1"/>
  <c r="K41" i="20"/>
  <c r="H41" i="20"/>
  <c r="J41" i="20" s="1"/>
  <c r="F41" i="20"/>
  <c r="C41" i="20" s="1"/>
  <c r="P40" i="20"/>
  <c r="M40" i="20" s="1"/>
  <c r="O40" i="20" s="1"/>
  <c r="K40" i="20"/>
  <c r="H40" i="20" s="1"/>
  <c r="J40" i="20" s="1"/>
  <c r="F40" i="20"/>
  <c r="C40" i="20"/>
  <c r="P39" i="20"/>
  <c r="M39" i="20"/>
  <c r="O39" i="20" s="1"/>
  <c r="K39" i="20"/>
  <c r="H39" i="20"/>
  <c r="J39" i="20" s="1"/>
  <c r="F39" i="20"/>
  <c r="C39" i="20"/>
  <c r="P38" i="20"/>
  <c r="M38" i="20" s="1"/>
  <c r="O38" i="20" s="1"/>
  <c r="K38" i="20"/>
  <c r="H38" i="20" s="1"/>
  <c r="J38" i="20" s="1"/>
  <c r="F38" i="20"/>
  <c r="C38" i="20"/>
  <c r="P37" i="20"/>
  <c r="M37" i="20"/>
  <c r="O37" i="20" s="1"/>
  <c r="K37" i="20"/>
  <c r="H37" i="20"/>
  <c r="J37" i="20" s="1"/>
  <c r="F37" i="20"/>
  <c r="C37" i="20" s="1"/>
  <c r="P36" i="20"/>
  <c r="M36" i="20" s="1"/>
  <c r="O36" i="20" s="1"/>
  <c r="K36" i="20"/>
  <c r="H36" i="20" s="1"/>
  <c r="J36" i="20" s="1"/>
  <c r="F36" i="20"/>
  <c r="C36" i="20"/>
  <c r="P35" i="20"/>
  <c r="M35" i="20"/>
  <c r="O35" i="20" s="1"/>
  <c r="K35" i="20"/>
  <c r="H35" i="20"/>
  <c r="J35" i="20" s="1"/>
  <c r="F35" i="20"/>
  <c r="C35" i="20"/>
  <c r="P34" i="20"/>
  <c r="M34" i="20" s="1"/>
  <c r="O34" i="20" s="1"/>
  <c r="K34" i="20"/>
  <c r="H34" i="20" s="1"/>
  <c r="J34" i="20" s="1"/>
  <c r="F34" i="20"/>
  <c r="C34" i="20"/>
  <c r="P33" i="20"/>
  <c r="M33" i="20"/>
  <c r="O33" i="20" s="1"/>
  <c r="K33" i="20"/>
  <c r="H33" i="20"/>
  <c r="J33" i="20" s="1"/>
  <c r="F33" i="20"/>
  <c r="C33" i="20" s="1"/>
  <c r="P32" i="20"/>
  <c r="M32" i="20" s="1"/>
  <c r="O32" i="20" s="1"/>
  <c r="K32" i="20"/>
  <c r="H32" i="20" s="1"/>
  <c r="J32" i="20" s="1"/>
  <c r="F32" i="20"/>
  <c r="C32" i="20"/>
  <c r="P31" i="20"/>
  <c r="M31" i="20"/>
  <c r="O31" i="20" s="1"/>
  <c r="K31" i="20"/>
  <c r="H31" i="20"/>
  <c r="J31" i="20" s="1"/>
  <c r="F31" i="20"/>
  <c r="C31" i="20"/>
  <c r="P30" i="20"/>
  <c r="M30" i="20" s="1"/>
  <c r="O30" i="20" s="1"/>
  <c r="K30" i="20"/>
  <c r="H30" i="20" s="1"/>
  <c r="J30" i="20" s="1"/>
  <c r="F30" i="20"/>
  <c r="C30" i="20"/>
  <c r="P29" i="20"/>
  <c r="M29" i="20"/>
  <c r="O29" i="20" s="1"/>
  <c r="K29" i="20"/>
  <c r="H29" i="20"/>
  <c r="J29" i="20" s="1"/>
  <c r="F29" i="20"/>
  <c r="C29" i="20" s="1"/>
  <c r="P28" i="20"/>
  <c r="M28" i="20" s="1"/>
  <c r="O28" i="20" s="1"/>
  <c r="K28" i="20"/>
  <c r="H28" i="20" s="1"/>
  <c r="J28" i="20" s="1"/>
  <c r="F28" i="20"/>
  <c r="C28" i="20"/>
  <c r="P27" i="20"/>
  <c r="M27" i="20"/>
  <c r="O27" i="20" s="1"/>
  <c r="K27" i="20"/>
  <c r="H27" i="20"/>
  <c r="J27" i="20" s="1"/>
  <c r="F27" i="20"/>
  <c r="C27" i="20"/>
  <c r="P26" i="20"/>
  <c r="M26" i="20" s="1"/>
  <c r="O26" i="20" s="1"/>
  <c r="K26" i="20"/>
  <c r="H26" i="20" s="1"/>
  <c r="J26" i="20" s="1"/>
  <c r="F26" i="20"/>
  <c r="C26" i="20"/>
  <c r="P25" i="20"/>
  <c r="M25" i="20"/>
  <c r="O25" i="20" s="1"/>
  <c r="K25" i="20"/>
  <c r="H25" i="20"/>
  <c r="J25" i="20" s="1"/>
  <c r="F25" i="20"/>
  <c r="C25" i="20" s="1"/>
  <c r="P24" i="20"/>
  <c r="M24" i="20" s="1"/>
  <c r="O24" i="20" s="1"/>
  <c r="K24" i="20"/>
  <c r="H24" i="20" s="1"/>
  <c r="J24" i="20" s="1"/>
  <c r="F24" i="20"/>
  <c r="C24" i="20"/>
  <c r="P23" i="20"/>
  <c r="M23" i="20"/>
  <c r="O23" i="20" s="1"/>
  <c r="K23" i="20"/>
  <c r="H23" i="20"/>
  <c r="J23" i="20" s="1"/>
  <c r="G23" i="20"/>
  <c r="G24" i="20" s="1"/>
  <c r="G25" i="20" s="1"/>
  <c r="G26" i="20" s="1"/>
  <c r="G27" i="20" s="1"/>
  <c r="G28" i="20" s="1"/>
  <c r="G29" i="20" s="1"/>
  <c r="G30" i="20" s="1"/>
  <c r="G31" i="20" s="1"/>
  <c r="G32" i="20" s="1"/>
  <c r="G33" i="20" s="1"/>
  <c r="G34" i="20" s="1"/>
  <c r="G35" i="20" s="1"/>
  <c r="G36" i="20" s="1"/>
  <c r="G37" i="20" s="1"/>
  <c r="G38" i="20" s="1"/>
  <c r="G39" i="20" s="1"/>
  <c r="G40" i="20" s="1"/>
  <c r="G41" i="20" s="1"/>
  <c r="G42" i="20" s="1"/>
  <c r="G43" i="20" s="1"/>
  <c r="G44" i="20" s="1"/>
  <c r="G45" i="20" s="1"/>
  <c r="G46" i="20" s="1"/>
  <c r="G47" i="20" s="1"/>
  <c r="G48" i="20" s="1"/>
  <c r="G49" i="20" s="1"/>
  <c r="G50" i="20" s="1"/>
  <c r="G51" i="20" s="1"/>
  <c r="G52" i="20" s="1"/>
  <c r="G53" i="20" s="1"/>
  <c r="G54" i="20" s="1"/>
  <c r="G55" i="20" s="1"/>
  <c r="G56" i="20" s="1"/>
  <c r="G57" i="20" s="1"/>
  <c r="G58" i="20" s="1"/>
  <c r="G59" i="20" s="1"/>
  <c r="G60" i="20" s="1"/>
  <c r="G61" i="20" s="1"/>
  <c r="G62" i="20" s="1"/>
  <c r="G63" i="20" s="1"/>
  <c r="G64" i="20" s="1"/>
  <c r="G65" i="20" s="1"/>
  <c r="G66" i="20" s="1"/>
  <c r="G67" i="20" s="1"/>
  <c r="G68" i="20" s="1"/>
  <c r="G69" i="20" s="1"/>
  <c r="G70" i="20" s="1"/>
  <c r="G71" i="20" s="1"/>
  <c r="G72" i="20" s="1"/>
  <c r="G73" i="20" s="1"/>
  <c r="G74" i="20" s="1"/>
  <c r="G75" i="20" s="1"/>
  <c r="G76" i="20" s="1"/>
  <c r="G77" i="20" s="1"/>
  <c r="G78" i="20" s="1"/>
  <c r="G79" i="20" s="1"/>
  <c r="G80" i="20" s="1"/>
  <c r="G81" i="20" s="1"/>
  <c r="G82" i="20" s="1"/>
  <c r="G83" i="20" s="1"/>
  <c r="G84" i="20" s="1"/>
  <c r="G85" i="20" s="1"/>
  <c r="G86" i="20" s="1"/>
  <c r="G87" i="20" s="1"/>
  <c r="G88" i="20" s="1"/>
  <c r="G89" i="20" s="1"/>
  <c r="G90" i="20" s="1"/>
  <c r="G91" i="20" s="1"/>
  <c r="G92" i="20" s="1"/>
  <c r="G93" i="20" s="1"/>
  <c r="G94" i="20" s="1"/>
  <c r="G95" i="20" s="1"/>
  <c r="G96" i="20" s="1"/>
  <c r="G97" i="20" s="1"/>
  <c r="G98" i="20" s="1"/>
  <c r="G99" i="20" s="1"/>
  <c r="G100" i="20" s="1"/>
  <c r="G101" i="20" s="1"/>
  <c r="G102" i="20" s="1"/>
  <c r="G103" i="20" s="1"/>
  <c r="G104" i="20" s="1"/>
  <c r="G105" i="20" s="1"/>
  <c r="F23" i="20"/>
  <c r="C23" i="20"/>
  <c r="E23" i="20" s="1"/>
  <c r="P22" i="20"/>
  <c r="M22" i="20" s="1"/>
  <c r="O22" i="20" s="1"/>
  <c r="L22" i="20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L76" i="20" s="1"/>
  <c r="L77" i="20" s="1"/>
  <c r="L78" i="20" s="1"/>
  <c r="L79" i="20" s="1"/>
  <c r="L80" i="20" s="1"/>
  <c r="L81" i="20" s="1"/>
  <c r="L82" i="20" s="1"/>
  <c r="L83" i="20" s="1"/>
  <c r="L84" i="20" s="1"/>
  <c r="L85" i="20" s="1"/>
  <c r="L86" i="20" s="1"/>
  <c r="L87" i="20" s="1"/>
  <c r="L88" i="20" s="1"/>
  <c r="L89" i="20" s="1"/>
  <c r="L90" i="20" s="1"/>
  <c r="L91" i="20" s="1"/>
  <c r="L92" i="20" s="1"/>
  <c r="L93" i="20" s="1"/>
  <c r="L94" i="20" s="1"/>
  <c r="L95" i="20" s="1"/>
  <c r="L96" i="20" s="1"/>
  <c r="L97" i="20" s="1"/>
  <c r="L98" i="20" s="1"/>
  <c r="L99" i="20" s="1"/>
  <c r="L100" i="20" s="1"/>
  <c r="L101" i="20" s="1"/>
  <c r="L102" i="20" s="1"/>
  <c r="L103" i="20" s="1"/>
  <c r="L104" i="20" s="1"/>
  <c r="L105" i="20" s="1"/>
  <c r="K22" i="20"/>
  <c r="H22" i="20" s="1"/>
  <c r="J22" i="20" s="1"/>
  <c r="G22" i="20"/>
  <c r="F22" i="20"/>
  <c r="C22" i="20" s="1"/>
  <c r="E22" i="20" s="1"/>
  <c r="O21" i="20"/>
  <c r="J21" i="20"/>
  <c r="C20" i="20"/>
  <c r="D20" i="20" s="1"/>
  <c r="E20" i="20" s="1"/>
  <c r="F20" i="20" s="1"/>
  <c r="G20" i="20" s="1"/>
  <c r="H20" i="20" s="1"/>
  <c r="I20" i="20" s="1"/>
  <c r="B20" i="20"/>
  <c r="F9" i="20"/>
  <c r="A3" i="20"/>
  <c r="P105" i="19"/>
  <c r="M105" i="19" s="1"/>
  <c r="O105" i="19" s="1"/>
  <c r="K105" i="19"/>
  <c r="J105" i="19"/>
  <c r="F105" i="19"/>
  <c r="C105" i="19" s="1"/>
  <c r="E105" i="19" s="1"/>
  <c r="P104" i="19"/>
  <c r="O104" i="19"/>
  <c r="K104" i="19"/>
  <c r="J104" i="19"/>
  <c r="F104" i="19"/>
  <c r="E104" i="19"/>
  <c r="P103" i="19"/>
  <c r="M103" i="19"/>
  <c r="O103" i="19" s="1"/>
  <c r="K103" i="19"/>
  <c r="J103" i="19"/>
  <c r="F103" i="19"/>
  <c r="C103" i="19"/>
  <c r="E103" i="19" s="1"/>
  <c r="P102" i="19"/>
  <c r="O102" i="19"/>
  <c r="K102" i="19"/>
  <c r="J102" i="19"/>
  <c r="F102" i="19"/>
  <c r="E102" i="19"/>
  <c r="P101" i="19"/>
  <c r="M101" i="19" s="1"/>
  <c r="O101" i="19" s="1"/>
  <c r="K101" i="19"/>
  <c r="J101" i="19"/>
  <c r="F101" i="19"/>
  <c r="C101" i="19" s="1"/>
  <c r="E101" i="19" s="1"/>
  <c r="P100" i="19"/>
  <c r="O100" i="19"/>
  <c r="K100" i="19"/>
  <c r="J100" i="19"/>
  <c r="F100" i="19"/>
  <c r="E100" i="19"/>
  <c r="P99" i="19"/>
  <c r="M99" i="19"/>
  <c r="O99" i="19" s="1"/>
  <c r="K99" i="19"/>
  <c r="J99" i="19"/>
  <c r="F99" i="19"/>
  <c r="C99" i="19"/>
  <c r="E99" i="19" s="1"/>
  <c r="P98" i="19"/>
  <c r="O98" i="19"/>
  <c r="K98" i="19"/>
  <c r="J98" i="19"/>
  <c r="F98" i="19"/>
  <c r="E98" i="19"/>
  <c r="P97" i="19"/>
  <c r="M97" i="19" s="1"/>
  <c r="O97" i="19" s="1"/>
  <c r="K97" i="19"/>
  <c r="J97" i="19"/>
  <c r="F97" i="19"/>
  <c r="C97" i="19" s="1"/>
  <c r="E97" i="19" s="1"/>
  <c r="P96" i="19"/>
  <c r="O96" i="19"/>
  <c r="K96" i="19"/>
  <c r="J96" i="19"/>
  <c r="F96" i="19"/>
  <c r="E96" i="19"/>
  <c r="P95" i="19"/>
  <c r="M95" i="19"/>
  <c r="O95" i="19" s="1"/>
  <c r="K95" i="19"/>
  <c r="H95" i="19"/>
  <c r="J95" i="19" s="1"/>
  <c r="F95" i="19"/>
  <c r="C95" i="19"/>
  <c r="E95" i="19" s="1"/>
  <c r="P94" i="19"/>
  <c r="M94" i="19"/>
  <c r="O94" i="19" s="1"/>
  <c r="K94" i="19"/>
  <c r="H94" i="19"/>
  <c r="J94" i="19" s="1"/>
  <c r="F94" i="19"/>
  <c r="C94" i="19"/>
  <c r="E94" i="19" s="1"/>
  <c r="P93" i="19"/>
  <c r="M93" i="19" s="1"/>
  <c r="O93" i="19" s="1"/>
  <c r="K93" i="19"/>
  <c r="H93" i="19" s="1"/>
  <c r="J93" i="19" s="1"/>
  <c r="F93" i="19"/>
  <c r="C93" i="19" s="1"/>
  <c r="E93" i="19" s="1"/>
  <c r="P92" i="19"/>
  <c r="M92" i="19" s="1"/>
  <c r="O92" i="19" s="1"/>
  <c r="K92" i="19"/>
  <c r="H92" i="19" s="1"/>
  <c r="J92" i="19" s="1"/>
  <c r="F92" i="19"/>
  <c r="C92" i="19" s="1"/>
  <c r="E92" i="19" s="1"/>
  <c r="P91" i="19"/>
  <c r="M91" i="19"/>
  <c r="O91" i="19" s="1"/>
  <c r="K91" i="19"/>
  <c r="H91" i="19"/>
  <c r="J91" i="19" s="1"/>
  <c r="F91" i="19"/>
  <c r="C91" i="19"/>
  <c r="E91" i="19" s="1"/>
  <c r="P90" i="19"/>
  <c r="M90" i="19"/>
  <c r="O90" i="19" s="1"/>
  <c r="K90" i="19"/>
  <c r="H90" i="19"/>
  <c r="J90" i="19" s="1"/>
  <c r="F90" i="19"/>
  <c r="C90" i="19"/>
  <c r="E90" i="19" s="1"/>
  <c r="P89" i="19"/>
  <c r="M89" i="19" s="1"/>
  <c r="O89" i="19" s="1"/>
  <c r="K89" i="19"/>
  <c r="H89" i="19" s="1"/>
  <c r="J89" i="19" s="1"/>
  <c r="F89" i="19"/>
  <c r="C89" i="19" s="1"/>
  <c r="E89" i="19" s="1"/>
  <c r="P88" i="19"/>
  <c r="M88" i="19" s="1"/>
  <c r="O88" i="19" s="1"/>
  <c r="K88" i="19"/>
  <c r="H88" i="19" s="1"/>
  <c r="J88" i="19" s="1"/>
  <c r="F88" i="19"/>
  <c r="C88" i="19" s="1"/>
  <c r="E88" i="19" s="1"/>
  <c r="P87" i="19"/>
  <c r="M87" i="19"/>
  <c r="O87" i="19" s="1"/>
  <c r="K87" i="19"/>
  <c r="H87" i="19"/>
  <c r="J87" i="19" s="1"/>
  <c r="F87" i="19"/>
  <c r="C87" i="19"/>
  <c r="E87" i="19" s="1"/>
  <c r="P86" i="19"/>
  <c r="M86" i="19"/>
  <c r="O86" i="19" s="1"/>
  <c r="K86" i="19"/>
  <c r="H86" i="19"/>
  <c r="J86" i="19" s="1"/>
  <c r="F86" i="19"/>
  <c r="C86" i="19"/>
  <c r="E86" i="19" s="1"/>
  <c r="P85" i="19"/>
  <c r="M85" i="19" s="1"/>
  <c r="O85" i="19" s="1"/>
  <c r="K85" i="19"/>
  <c r="H85" i="19" s="1"/>
  <c r="J85" i="19" s="1"/>
  <c r="F85" i="19"/>
  <c r="C85" i="19" s="1"/>
  <c r="E85" i="19" s="1"/>
  <c r="P84" i="19"/>
  <c r="M84" i="19" s="1"/>
  <c r="O84" i="19" s="1"/>
  <c r="K84" i="19"/>
  <c r="H84" i="19" s="1"/>
  <c r="J84" i="19" s="1"/>
  <c r="F84" i="19"/>
  <c r="C84" i="19" s="1"/>
  <c r="E84" i="19" s="1"/>
  <c r="P83" i="19"/>
  <c r="M83" i="19"/>
  <c r="O83" i="19" s="1"/>
  <c r="K83" i="19"/>
  <c r="H83" i="19"/>
  <c r="J83" i="19" s="1"/>
  <c r="F83" i="19"/>
  <c r="C83" i="19"/>
  <c r="E83" i="19" s="1"/>
  <c r="P82" i="19"/>
  <c r="M82" i="19"/>
  <c r="O82" i="19" s="1"/>
  <c r="K82" i="19"/>
  <c r="H82" i="19"/>
  <c r="J82" i="19" s="1"/>
  <c r="F82" i="19"/>
  <c r="C82" i="19"/>
  <c r="E82" i="19" s="1"/>
  <c r="P81" i="19"/>
  <c r="M81" i="19" s="1"/>
  <c r="O81" i="19" s="1"/>
  <c r="K81" i="19"/>
  <c r="H81" i="19" s="1"/>
  <c r="J81" i="19" s="1"/>
  <c r="F81" i="19"/>
  <c r="C81" i="19" s="1"/>
  <c r="E81" i="19" s="1"/>
  <c r="P80" i="19"/>
  <c r="M80" i="19" s="1"/>
  <c r="O80" i="19" s="1"/>
  <c r="K80" i="19"/>
  <c r="H80" i="19" s="1"/>
  <c r="J80" i="19" s="1"/>
  <c r="F80" i="19"/>
  <c r="C80" i="19" s="1"/>
  <c r="E80" i="19" s="1"/>
  <c r="P79" i="19"/>
  <c r="M79" i="19"/>
  <c r="O79" i="19" s="1"/>
  <c r="K79" i="19"/>
  <c r="H79" i="19"/>
  <c r="J79" i="19" s="1"/>
  <c r="F79" i="19"/>
  <c r="C79" i="19"/>
  <c r="E79" i="19" s="1"/>
  <c r="P78" i="19"/>
  <c r="M78" i="19"/>
  <c r="O78" i="19" s="1"/>
  <c r="K78" i="19"/>
  <c r="H78" i="19"/>
  <c r="J78" i="19" s="1"/>
  <c r="F78" i="19"/>
  <c r="C78" i="19"/>
  <c r="E78" i="19" s="1"/>
  <c r="P77" i="19"/>
  <c r="M77" i="19" s="1"/>
  <c r="O77" i="19" s="1"/>
  <c r="K77" i="19"/>
  <c r="H77" i="19" s="1"/>
  <c r="J77" i="19" s="1"/>
  <c r="F77" i="19"/>
  <c r="C77" i="19" s="1"/>
  <c r="E77" i="19" s="1"/>
  <c r="P76" i="19"/>
  <c r="M76" i="19" s="1"/>
  <c r="O76" i="19" s="1"/>
  <c r="K76" i="19"/>
  <c r="H76" i="19" s="1"/>
  <c r="J76" i="19" s="1"/>
  <c r="F76" i="19"/>
  <c r="C76" i="19" s="1"/>
  <c r="E76" i="19" s="1"/>
  <c r="P75" i="19"/>
  <c r="M75" i="19"/>
  <c r="O75" i="19" s="1"/>
  <c r="K75" i="19"/>
  <c r="H75" i="19"/>
  <c r="J75" i="19" s="1"/>
  <c r="F75" i="19"/>
  <c r="C75" i="19"/>
  <c r="E75" i="19" s="1"/>
  <c r="P74" i="19"/>
  <c r="M74" i="19"/>
  <c r="O74" i="19" s="1"/>
  <c r="K74" i="19"/>
  <c r="H74" i="19"/>
  <c r="J74" i="19" s="1"/>
  <c r="F74" i="19"/>
  <c r="C74" i="19"/>
  <c r="E74" i="19" s="1"/>
  <c r="P73" i="19"/>
  <c r="M73" i="19" s="1"/>
  <c r="O73" i="19" s="1"/>
  <c r="K73" i="19"/>
  <c r="H73" i="19" s="1"/>
  <c r="J73" i="19" s="1"/>
  <c r="F73" i="19"/>
  <c r="C73" i="19" s="1"/>
  <c r="E73" i="19" s="1"/>
  <c r="P72" i="19"/>
  <c r="M72" i="19" s="1"/>
  <c r="O72" i="19" s="1"/>
  <c r="K72" i="19"/>
  <c r="H72" i="19" s="1"/>
  <c r="J72" i="19" s="1"/>
  <c r="F72" i="19"/>
  <c r="C72" i="19" s="1"/>
  <c r="E72" i="19" s="1"/>
  <c r="P71" i="19"/>
  <c r="M71" i="19"/>
  <c r="O71" i="19" s="1"/>
  <c r="K71" i="19"/>
  <c r="H71" i="19"/>
  <c r="J71" i="19" s="1"/>
  <c r="F71" i="19"/>
  <c r="C71" i="19"/>
  <c r="E71" i="19" s="1"/>
  <c r="P70" i="19"/>
  <c r="M70" i="19"/>
  <c r="O70" i="19" s="1"/>
  <c r="K70" i="19"/>
  <c r="H70" i="19"/>
  <c r="J70" i="19" s="1"/>
  <c r="F70" i="19"/>
  <c r="C70" i="19"/>
  <c r="E70" i="19" s="1"/>
  <c r="P69" i="19"/>
  <c r="M69" i="19" s="1"/>
  <c r="O69" i="19" s="1"/>
  <c r="K69" i="19"/>
  <c r="H69" i="19" s="1"/>
  <c r="J69" i="19" s="1"/>
  <c r="F69" i="19"/>
  <c r="C69" i="19" s="1"/>
  <c r="E69" i="19" s="1"/>
  <c r="P68" i="19"/>
  <c r="M68" i="19" s="1"/>
  <c r="O68" i="19" s="1"/>
  <c r="K68" i="19"/>
  <c r="H68" i="19" s="1"/>
  <c r="J68" i="19" s="1"/>
  <c r="F68" i="19"/>
  <c r="C68" i="19" s="1"/>
  <c r="E68" i="19" s="1"/>
  <c r="P67" i="19"/>
  <c r="M67" i="19"/>
  <c r="O67" i="19" s="1"/>
  <c r="K67" i="19"/>
  <c r="H67" i="19"/>
  <c r="J67" i="19" s="1"/>
  <c r="F67" i="19"/>
  <c r="C67" i="19"/>
  <c r="E67" i="19" s="1"/>
  <c r="P66" i="19"/>
  <c r="M66" i="19"/>
  <c r="O66" i="19" s="1"/>
  <c r="K66" i="19"/>
  <c r="H66" i="19"/>
  <c r="J66" i="19" s="1"/>
  <c r="F66" i="19"/>
  <c r="C66" i="19"/>
  <c r="E66" i="19" s="1"/>
  <c r="P65" i="19"/>
  <c r="M65" i="19" s="1"/>
  <c r="O65" i="19" s="1"/>
  <c r="K65" i="19"/>
  <c r="H65" i="19" s="1"/>
  <c r="J65" i="19" s="1"/>
  <c r="F65" i="19"/>
  <c r="C65" i="19" s="1"/>
  <c r="E65" i="19" s="1"/>
  <c r="P64" i="19"/>
  <c r="M64" i="19" s="1"/>
  <c r="O64" i="19" s="1"/>
  <c r="K64" i="19"/>
  <c r="H64" i="19" s="1"/>
  <c r="J64" i="19" s="1"/>
  <c r="F64" i="19"/>
  <c r="C64" i="19" s="1"/>
  <c r="E64" i="19" s="1"/>
  <c r="P63" i="19"/>
  <c r="M63" i="19"/>
  <c r="O63" i="19" s="1"/>
  <c r="K63" i="19"/>
  <c r="H63" i="19"/>
  <c r="J63" i="19" s="1"/>
  <c r="F63" i="19"/>
  <c r="C63" i="19"/>
  <c r="E63" i="19" s="1"/>
  <c r="P62" i="19"/>
  <c r="M62" i="19"/>
  <c r="O62" i="19" s="1"/>
  <c r="K62" i="19"/>
  <c r="H62" i="19"/>
  <c r="J62" i="19" s="1"/>
  <c r="F62" i="19"/>
  <c r="C62" i="19"/>
  <c r="E62" i="19" s="1"/>
  <c r="P61" i="19"/>
  <c r="M61" i="19" s="1"/>
  <c r="O61" i="19" s="1"/>
  <c r="K61" i="19"/>
  <c r="H61" i="19" s="1"/>
  <c r="J61" i="19" s="1"/>
  <c r="F61" i="19"/>
  <c r="C61" i="19" s="1"/>
  <c r="E61" i="19" s="1"/>
  <c r="P60" i="19"/>
  <c r="M60" i="19" s="1"/>
  <c r="O60" i="19" s="1"/>
  <c r="K60" i="19"/>
  <c r="H60" i="19" s="1"/>
  <c r="J60" i="19" s="1"/>
  <c r="F60" i="19"/>
  <c r="C60" i="19" s="1"/>
  <c r="E60" i="19" s="1"/>
  <c r="P59" i="19"/>
  <c r="M59" i="19"/>
  <c r="O59" i="19" s="1"/>
  <c r="K59" i="19"/>
  <c r="H59" i="19"/>
  <c r="J59" i="19" s="1"/>
  <c r="F59" i="19"/>
  <c r="C59" i="19"/>
  <c r="E59" i="19" s="1"/>
  <c r="P58" i="19"/>
  <c r="M58" i="19"/>
  <c r="O58" i="19" s="1"/>
  <c r="K58" i="19"/>
  <c r="H58" i="19"/>
  <c r="J58" i="19" s="1"/>
  <c r="F58" i="19"/>
  <c r="C58" i="19"/>
  <c r="E58" i="19" s="1"/>
  <c r="P57" i="19"/>
  <c r="M57" i="19" s="1"/>
  <c r="O57" i="19" s="1"/>
  <c r="K57" i="19"/>
  <c r="H57" i="19" s="1"/>
  <c r="J57" i="19" s="1"/>
  <c r="F57" i="19"/>
  <c r="C57" i="19" s="1"/>
  <c r="E57" i="19" s="1"/>
  <c r="P56" i="19"/>
  <c r="M56" i="19" s="1"/>
  <c r="O56" i="19" s="1"/>
  <c r="K56" i="19"/>
  <c r="H56" i="19" s="1"/>
  <c r="J56" i="19" s="1"/>
  <c r="F56" i="19"/>
  <c r="C56" i="19" s="1"/>
  <c r="E56" i="19" s="1"/>
  <c r="P55" i="19"/>
  <c r="M55" i="19"/>
  <c r="O55" i="19" s="1"/>
  <c r="K55" i="19"/>
  <c r="H55" i="19"/>
  <c r="J55" i="19" s="1"/>
  <c r="F55" i="19"/>
  <c r="C55" i="19"/>
  <c r="E55" i="19" s="1"/>
  <c r="P54" i="19"/>
  <c r="M54" i="19"/>
  <c r="O54" i="19" s="1"/>
  <c r="K54" i="19"/>
  <c r="H54" i="19"/>
  <c r="J54" i="19" s="1"/>
  <c r="F54" i="19"/>
  <c r="C54" i="19"/>
  <c r="E54" i="19" s="1"/>
  <c r="P53" i="19"/>
  <c r="M53" i="19" s="1"/>
  <c r="O53" i="19" s="1"/>
  <c r="K53" i="19"/>
  <c r="H53" i="19" s="1"/>
  <c r="J53" i="19" s="1"/>
  <c r="F53" i="19"/>
  <c r="C53" i="19" s="1"/>
  <c r="E53" i="19" s="1"/>
  <c r="P52" i="19"/>
  <c r="M52" i="19" s="1"/>
  <c r="O52" i="19" s="1"/>
  <c r="K52" i="19"/>
  <c r="H52" i="19" s="1"/>
  <c r="J52" i="19" s="1"/>
  <c r="F52" i="19"/>
  <c r="C52" i="19" s="1"/>
  <c r="E52" i="19" s="1"/>
  <c r="P51" i="19"/>
  <c r="M51" i="19"/>
  <c r="O51" i="19" s="1"/>
  <c r="K51" i="19"/>
  <c r="H51" i="19"/>
  <c r="J51" i="19" s="1"/>
  <c r="F51" i="19"/>
  <c r="C51" i="19"/>
  <c r="E51" i="19" s="1"/>
  <c r="P50" i="19"/>
  <c r="M50" i="19"/>
  <c r="O50" i="19" s="1"/>
  <c r="K50" i="19"/>
  <c r="H50" i="19"/>
  <c r="J50" i="19" s="1"/>
  <c r="F50" i="19"/>
  <c r="C50" i="19"/>
  <c r="E50" i="19" s="1"/>
  <c r="P49" i="19"/>
  <c r="M49" i="19" s="1"/>
  <c r="O49" i="19" s="1"/>
  <c r="K49" i="19"/>
  <c r="H49" i="19" s="1"/>
  <c r="J49" i="19" s="1"/>
  <c r="F49" i="19"/>
  <c r="C49" i="19" s="1"/>
  <c r="E49" i="19" s="1"/>
  <c r="P48" i="19"/>
  <c r="M48" i="19" s="1"/>
  <c r="O48" i="19" s="1"/>
  <c r="K48" i="19"/>
  <c r="H48" i="19" s="1"/>
  <c r="J48" i="19" s="1"/>
  <c r="F48" i="19"/>
  <c r="C48" i="19" s="1"/>
  <c r="E48" i="19" s="1"/>
  <c r="P47" i="19"/>
  <c r="M47" i="19"/>
  <c r="O47" i="19" s="1"/>
  <c r="K47" i="19"/>
  <c r="H47" i="19"/>
  <c r="J47" i="19" s="1"/>
  <c r="F47" i="19"/>
  <c r="C47" i="19"/>
  <c r="E47" i="19" s="1"/>
  <c r="P46" i="19"/>
  <c r="M46" i="19"/>
  <c r="O46" i="19" s="1"/>
  <c r="K46" i="19"/>
  <c r="H46" i="19"/>
  <c r="J46" i="19" s="1"/>
  <c r="F46" i="19"/>
  <c r="C46" i="19"/>
  <c r="E46" i="19" s="1"/>
  <c r="P45" i="19"/>
  <c r="M45" i="19" s="1"/>
  <c r="O45" i="19" s="1"/>
  <c r="K45" i="19"/>
  <c r="H45" i="19" s="1"/>
  <c r="J45" i="19" s="1"/>
  <c r="F45" i="19"/>
  <c r="C45" i="19" s="1"/>
  <c r="E45" i="19" s="1"/>
  <c r="P44" i="19"/>
  <c r="M44" i="19" s="1"/>
  <c r="O44" i="19" s="1"/>
  <c r="K44" i="19"/>
  <c r="H44" i="19" s="1"/>
  <c r="J44" i="19" s="1"/>
  <c r="F44" i="19"/>
  <c r="C44" i="19" s="1"/>
  <c r="E44" i="19" s="1"/>
  <c r="P43" i="19"/>
  <c r="M43" i="19"/>
  <c r="O43" i="19" s="1"/>
  <c r="K43" i="19"/>
  <c r="H43" i="19"/>
  <c r="J43" i="19" s="1"/>
  <c r="F43" i="19"/>
  <c r="C43" i="19"/>
  <c r="E43" i="19" s="1"/>
  <c r="P42" i="19"/>
  <c r="M42" i="19"/>
  <c r="O42" i="19" s="1"/>
  <c r="K42" i="19"/>
  <c r="H42" i="19"/>
  <c r="J42" i="19" s="1"/>
  <c r="F42" i="19"/>
  <c r="C42" i="19"/>
  <c r="E42" i="19" s="1"/>
  <c r="P41" i="19"/>
  <c r="M41" i="19" s="1"/>
  <c r="O41" i="19" s="1"/>
  <c r="K41" i="19"/>
  <c r="H41" i="19" s="1"/>
  <c r="J41" i="19" s="1"/>
  <c r="F41" i="19"/>
  <c r="C41" i="19" s="1"/>
  <c r="E41" i="19" s="1"/>
  <c r="P40" i="19"/>
  <c r="M40" i="19" s="1"/>
  <c r="O40" i="19" s="1"/>
  <c r="K40" i="19"/>
  <c r="H40" i="19" s="1"/>
  <c r="J40" i="19" s="1"/>
  <c r="F40" i="19"/>
  <c r="C40" i="19" s="1"/>
  <c r="E40" i="19" s="1"/>
  <c r="P39" i="19"/>
  <c r="M39" i="19"/>
  <c r="O39" i="19" s="1"/>
  <c r="K39" i="19"/>
  <c r="H39" i="19"/>
  <c r="J39" i="19" s="1"/>
  <c r="F39" i="19"/>
  <c r="C39" i="19"/>
  <c r="E39" i="19" s="1"/>
  <c r="P38" i="19"/>
  <c r="M38" i="19"/>
  <c r="O38" i="19" s="1"/>
  <c r="K38" i="19"/>
  <c r="H38" i="19"/>
  <c r="J38" i="19" s="1"/>
  <c r="F38" i="19"/>
  <c r="C38" i="19"/>
  <c r="E38" i="19" s="1"/>
  <c r="P37" i="19"/>
  <c r="M37" i="19" s="1"/>
  <c r="O37" i="19" s="1"/>
  <c r="K37" i="19"/>
  <c r="H37" i="19" s="1"/>
  <c r="J37" i="19" s="1"/>
  <c r="F37" i="19"/>
  <c r="C37" i="19" s="1"/>
  <c r="E37" i="19" s="1"/>
  <c r="P36" i="19"/>
  <c r="M36" i="19" s="1"/>
  <c r="O36" i="19" s="1"/>
  <c r="K36" i="19"/>
  <c r="H36" i="19" s="1"/>
  <c r="J36" i="19" s="1"/>
  <c r="F36" i="19"/>
  <c r="C36" i="19" s="1"/>
  <c r="E36" i="19" s="1"/>
  <c r="P35" i="19"/>
  <c r="M35" i="19"/>
  <c r="O35" i="19" s="1"/>
  <c r="K35" i="19"/>
  <c r="H35" i="19"/>
  <c r="J35" i="19" s="1"/>
  <c r="F35" i="19"/>
  <c r="C35" i="19"/>
  <c r="E35" i="19" s="1"/>
  <c r="P34" i="19"/>
  <c r="M34" i="19"/>
  <c r="O34" i="19" s="1"/>
  <c r="K34" i="19"/>
  <c r="H34" i="19"/>
  <c r="J34" i="19" s="1"/>
  <c r="F34" i="19"/>
  <c r="C34" i="19"/>
  <c r="E34" i="19" s="1"/>
  <c r="P33" i="19"/>
  <c r="M33" i="19" s="1"/>
  <c r="O33" i="19" s="1"/>
  <c r="K33" i="19"/>
  <c r="H33" i="19" s="1"/>
  <c r="J33" i="19" s="1"/>
  <c r="F33" i="19"/>
  <c r="C33" i="19" s="1"/>
  <c r="E33" i="19" s="1"/>
  <c r="P32" i="19"/>
  <c r="M32" i="19" s="1"/>
  <c r="O32" i="19" s="1"/>
  <c r="K32" i="19"/>
  <c r="H32" i="19" s="1"/>
  <c r="J32" i="19" s="1"/>
  <c r="F32" i="19"/>
  <c r="C32" i="19" s="1"/>
  <c r="E32" i="19" s="1"/>
  <c r="P31" i="19"/>
  <c r="M31" i="19"/>
  <c r="O31" i="19" s="1"/>
  <c r="K31" i="19"/>
  <c r="H31" i="19"/>
  <c r="J31" i="19" s="1"/>
  <c r="F31" i="19"/>
  <c r="C31" i="19"/>
  <c r="E31" i="19" s="1"/>
  <c r="P30" i="19"/>
  <c r="M30" i="19"/>
  <c r="O30" i="19" s="1"/>
  <c r="K30" i="19"/>
  <c r="H30" i="19"/>
  <c r="J30" i="19" s="1"/>
  <c r="F30" i="19"/>
  <c r="C30" i="19"/>
  <c r="E30" i="19" s="1"/>
  <c r="P29" i="19"/>
  <c r="M29" i="19" s="1"/>
  <c r="O29" i="19" s="1"/>
  <c r="K29" i="19"/>
  <c r="H29" i="19" s="1"/>
  <c r="J29" i="19" s="1"/>
  <c r="F29" i="19"/>
  <c r="C29" i="19" s="1"/>
  <c r="E29" i="19" s="1"/>
  <c r="P28" i="19"/>
  <c r="M28" i="19" s="1"/>
  <c r="O28" i="19" s="1"/>
  <c r="K28" i="19"/>
  <c r="H28" i="19" s="1"/>
  <c r="J28" i="19" s="1"/>
  <c r="F28" i="19"/>
  <c r="C28" i="19" s="1"/>
  <c r="E28" i="19" s="1"/>
  <c r="P27" i="19"/>
  <c r="M27" i="19"/>
  <c r="O27" i="19" s="1"/>
  <c r="K27" i="19"/>
  <c r="H27" i="19"/>
  <c r="J27" i="19" s="1"/>
  <c r="F27" i="19"/>
  <c r="C27" i="19"/>
  <c r="E27" i="19" s="1"/>
  <c r="P26" i="19"/>
  <c r="M26" i="19"/>
  <c r="O26" i="19" s="1"/>
  <c r="K26" i="19"/>
  <c r="H26" i="19"/>
  <c r="J26" i="19" s="1"/>
  <c r="F26" i="19"/>
  <c r="C26" i="19"/>
  <c r="E26" i="19" s="1"/>
  <c r="P25" i="19"/>
  <c r="M25" i="19" s="1"/>
  <c r="O25" i="19" s="1"/>
  <c r="K25" i="19"/>
  <c r="H25" i="19" s="1"/>
  <c r="J25" i="19" s="1"/>
  <c r="F25" i="19"/>
  <c r="C25" i="19" s="1"/>
  <c r="E25" i="19" s="1"/>
  <c r="P24" i="19"/>
  <c r="M24" i="19" s="1"/>
  <c r="O24" i="19" s="1"/>
  <c r="K24" i="19"/>
  <c r="H24" i="19" s="1"/>
  <c r="J24" i="19" s="1"/>
  <c r="F24" i="19"/>
  <c r="C24" i="19" s="1"/>
  <c r="E24" i="19" s="1"/>
  <c r="P23" i="19"/>
  <c r="M23" i="19"/>
  <c r="O23" i="19" s="1"/>
  <c r="K23" i="19"/>
  <c r="H23" i="19"/>
  <c r="J23" i="19" s="1"/>
  <c r="F23" i="19"/>
  <c r="C23" i="19"/>
  <c r="E23" i="19" s="1"/>
  <c r="P22" i="19"/>
  <c r="M22" i="19"/>
  <c r="O22" i="19" s="1"/>
  <c r="L22" i="19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L95" i="19" s="1"/>
  <c r="L96" i="19" s="1"/>
  <c r="L97" i="19" s="1"/>
  <c r="L98" i="19" s="1"/>
  <c r="L99" i="19" s="1"/>
  <c r="L100" i="19" s="1"/>
  <c r="L101" i="19" s="1"/>
  <c r="L102" i="19" s="1"/>
  <c r="L103" i="19" s="1"/>
  <c r="L104" i="19" s="1"/>
  <c r="L105" i="19" s="1"/>
  <c r="K22" i="19"/>
  <c r="H22" i="19"/>
  <c r="J22" i="19" s="1"/>
  <c r="G22" i="19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G55" i="19" s="1"/>
  <c r="G56" i="19" s="1"/>
  <c r="G57" i="19" s="1"/>
  <c r="G58" i="19" s="1"/>
  <c r="G59" i="19" s="1"/>
  <c r="G60" i="19" s="1"/>
  <c r="G61" i="19" s="1"/>
  <c r="G62" i="19" s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G86" i="19" s="1"/>
  <c r="G87" i="19" s="1"/>
  <c r="G88" i="19" s="1"/>
  <c r="G89" i="19" s="1"/>
  <c r="G90" i="19" s="1"/>
  <c r="G91" i="19" s="1"/>
  <c r="G92" i="19" s="1"/>
  <c r="G93" i="19" s="1"/>
  <c r="G94" i="19" s="1"/>
  <c r="G95" i="19" s="1"/>
  <c r="G96" i="19" s="1"/>
  <c r="G97" i="19" s="1"/>
  <c r="G98" i="19" s="1"/>
  <c r="G99" i="19" s="1"/>
  <c r="G100" i="19" s="1"/>
  <c r="G101" i="19" s="1"/>
  <c r="G102" i="19" s="1"/>
  <c r="G103" i="19" s="1"/>
  <c r="G104" i="19" s="1"/>
  <c r="G105" i="19" s="1"/>
  <c r="F22" i="19"/>
  <c r="C22" i="19"/>
  <c r="E22" i="19" s="1"/>
  <c r="O21" i="19"/>
  <c r="J21" i="19"/>
  <c r="E21" i="19"/>
  <c r="B20" i="19"/>
  <c r="C20" i="19" s="1"/>
  <c r="D20" i="19" s="1"/>
  <c r="E20" i="19" s="1"/>
  <c r="F20" i="19" s="1"/>
  <c r="G20" i="19" s="1"/>
  <c r="H20" i="19" s="1"/>
  <c r="I20" i="19" s="1"/>
  <c r="F9" i="19"/>
  <c r="A3" i="19"/>
  <c r="P105" i="18"/>
  <c r="O105" i="18"/>
  <c r="K105" i="18"/>
  <c r="J105" i="18"/>
  <c r="F105" i="18"/>
  <c r="E105" i="18"/>
  <c r="P104" i="18"/>
  <c r="O104" i="18"/>
  <c r="K104" i="18"/>
  <c r="J104" i="18"/>
  <c r="F104" i="18"/>
  <c r="E104" i="18"/>
  <c r="P103" i="18"/>
  <c r="O103" i="18"/>
  <c r="K103" i="18"/>
  <c r="J103" i="18"/>
  <c r="F103" i="18"/>
  <c r="E103" i="18"/>
  <c r="P102" i="18"/>
  <c r="O102" i="18"/>
  <c r="K102" i="18"/>
  <c r="J102" i="18"/>
  <c r="F102" i="18"/>
  <c r="E102" i="18"/>
  <c r="P101" i="18"/>
  <c r="O101" i="18"/>
  <c r="K101" i="18"/>
  <c r="J101" i="18"/>
  <c r="F101" i="18"/>
  <c r="E101" i="18"/>
  <c r="P100" i="18"/>
  <c r="O100" i="18"/>
  <c r="K100" i="18"/>
  <c r="J100" i="18"/>
  <c r="F100" i="18"/>
  <c r="E100" i="18"/>
  <c r="P99" i="18"/>
  <c r="O99" i="18"/>
  <c r="K99" i="18"/>
  <c r="J99" i="18"/>
  <c r="F99" i="18"/>
  <c r="E99" i="18"/>
  <c r="P98" i="18"/>
  <c r="O98" i="18"/>
  <c r="K98" i="18"/>
  <c r="J98" i="18"/>
  <c r="F98" i="18"/>
  <c r="E98" i="18"/>
  <c r="P97" i="18"/>
  <c r="O97" i="18"/>
  <c r="K97" i="18"/>
  <c r="J97" i="18"/>
  <c r="F97" i="18"/>
  <c r="E97" i="18"/>
  <c r="P96" i="18"/>
  <c r="O96" i="18"/>
  <c r="K96" i="18"/>
  <c r="J96" i="18"/>
  <c r="F96" i="18"/>
  <c r="E96" i="18"/>
  <c r="P95" i="18"/>
  <c r="M95" i="18"/>
  <c r="O95" i="18" s="1"/>
  <c r="K95" i="18"/>
  <c r="H95" i="18"/>
  <c r="J95" i="18" s="1"/>
  <c r="F95" i="18"/>
  <c r="C95" i="18"/>
  <c r="E95" i="18" s="1"/>
  <c r="P94" i="18"/>
  <c r="M94" i="18"/>
  <c r="O94" i="18" s="1"/>
  <c r="K94" i="18"/>
  <c r="H94" i="18"/>
  <c r="J94" i="18" s="1"/>
  <c r="F94" i="18"/>
  <c r="C94" i="18"/>
  <c r="E94" i="18" s="1"/>
  <c r="P93" i="18"/>
  <c r="M93" i="18" s="1"/>
  <c r="O93" i="18" s="1"/>
  <c r="K93" i="18"/>
  <c r="H93" i="18" s="1"/>
  <c r="J93" i="18" s="1"/>
  <c r="F93" i="18"/>
  <c r="C93" i="18" s="1"/>
  <c r="E93" i="18" s="1"/>
  <c r="P92" i="18"/>
  <c r="M92" i="18" s="1"/>
  <c r="O92" i="18" s="1"/>
  <c r="K92" i="18"/>
  <c r="H92" i="18" s="1"/>
  <c r="J92" i="18" s="1"/>
  <c r="F92" i="18"/>
  <c r="C92" i="18" s="1"/>
  <c r="E92" i="18" s="1"/>
  <c r="P91" i="18"/>
  <c r="M91" i="18"/>
  <c r="O91" i="18" s="1"/>
  <c r="K91" i="18"/>
  <c r="H91" i="18"/>
  <c r="J91" i="18" s="1"/>
  <c r="F91" i="18"/>
  <c r="C91" i="18"/>
  <c r="E91" i="18" s="1"/>
  <c r="P90" i="18"/>
  <c r="M90" i="18"/>
  <c r="O90" i="18" s="1"/>
  <c r="K90" i="18"/>
  <c r="H90" i="18"/>
  <c r="J90" i="18" s="1"/>
  <c r="F90" i="18"/>
  <c r="C90" i="18"/>
  <c r="E90" i="18" s="1"/>
  <c r="P89" i="18"/>
  <c r="M89" i="18" s="1"/>
  <c r="O89" i="18" s="1"/>
  <c r="K89" i="18"/>
  <c r="H89" i="18" s="1"/>
  <c r="J89" i="18" s="1"/>
  <c r="F89" i="18"/>
  <c r="C89" i="18" s="1"/>
  <c r="E89" i="18" s="1"/>
  <c r="P88" i="18"/>
  <c r="M88" i="18" s="1"/>
  <c r="O88" i="18" s="1"/>
  <c r="K88" i="18"/>
  <c r="H88" i="18" s="1"/>
  <c r="J88" i="18" s="1"/>
  <c r="F88" i="18"/>
  <c r="C88" i="18" s="1"/>
  <c r="E88" i="18" s="1"/>
  <c r="P87" i="18"/>
  <c r="M87" i="18"/>
  <c r="O87" i="18" s="1"/>
  <c r="K87" i="18"/>
  <c r="H87" i="18"/>
  <c r="J87" i="18" s="1"/>
  <c r="F87" i="18"/>
  <c r="C87" i="18"/>
  <c r="E87" i="18" s="1"/>
  <c r="P86" i="18"/>
  <c r="M86" i="18"/>
  <c r="O86" i="18" s="1"/>
  <c r="K86" i="18"/>
  <c r="H86" i="18"/>
  <c r="J86" i="18" s="1"/>
  <c r="F86" i="18"/>
  <c r="C86" i="18"/>
  <c r="E86" i="18" s="1"/>
  <c r="P85" i="18"/>
  <c r="M85" i="18" s="1"/>
  <c r="O85" i="18" s="1"/>
  <c r="K85" i="18"/>
  <c r="H85" i="18" s="1"/>
  <c r="J85" i="18" s="1"/>
  <c r="F85" i="18"/>
  <c r="C85" i="18" s="1"/>
  <c r="E85" i="18" s="1"/>
  <c r="P84" i="18"/>
  <c r="M84" i="18" s="1"/>
  <c r="O84" i="18" s="1"/>
  <c r="K84" i="18"/>
  <c r="H84" i="18" s="1"/>
  <c r="J84" i="18" s="1"/>
  <c r="F84" i="18"/>
  <c r="C84" i="18" s="1"/>
  <c r="E84" i="18" s="1"/>
  <c r="P83" i="18"/>
  <c r="M83" i="18"/>
  <c r="O83" i="18" s="1"/>
  <c r="K83" i="18"/>
  <c r="H83" i="18"/>
  <c r="J83" i="18" s="1"/>
  <c r="F83" i="18"/>
  <c r="C83" i="18"/>
  <c r="E83" i="18" s="1"/>
  <c r="P82" i="18"/>
  <c r="M82" i="18"/>
  <c r="O82" i="18" s="1"/>
  <c r="K82" i="18"/>
  <c r="H82" i="18"/>
  <c r="J82" i="18" s="1"/>
  <c r="F82" i="18"/>
  <c r="C82" i="18"/>
  <c r="E82" i="18" s="1"/>
  <c r="P81" i="18"/>
  <c r="M81" i="18" s="1"/>
  <c r="O81" i="18" s="1"/>
  <c r="K81" i="18"/>
  <c r="H81" i="18" s="1"/>
  <c r="J81" i="18" s="1"/>
  <c r="F81" i="18"/>
  <c r="C81" i="18" s="1"/>
  <c r="E81" i="18" s="1"/>
  <c r="P80" i="18"/>
  <c r="M80" i="18" s="1"/>
  <c r="O80" i="18" s="1"/>
  <c r="K80" i="18"/>
  <c r="H80" i="18" s="1"/>
  <c r="J80" i="18" s="1"/>
  <c r="F80" i="18"/>
  <c r="C80" i="18" s="1"/>
  <c r="E80" i="18" s="1"/>
  <c r="P79" i="18"/>
  <c r="M79" i="18"/>
  <c r="O79" i="18" s="1"/>
  <c r="K79" i="18"/>
  <c r="H79" i="18"/>
  <c r="J79" i="18" s="1"/>
  <c r="F79" i="18"/>
  <c r="C79" i="18"/>
  <c r="E79" i="18" s="1"/>
  <c r="P78" i="18"/>
  <c r="M78" i="18"/>
  <c r="O78" i="18" s="1"/>
  <c r="K78" i="18"/>
  <c r="H78" i="18"/>
  <c r="J78" i="18" s="1"/>
  <c r="F78" i="18"/>
  <c r="C78" i="18"/>
  <c r="E78" i="18" s="1"/>
  <c r="P77" i="18"/>
  <c r="M77" i="18" s="1"/>
  <c r="O77" i="18" s="1"/>
  <c r="K77" i="18"/>
  <c r="H77" i="18" s="1"/>
  <c r="J77" i="18" s="1"/>
  <c r="F77" i="18"/>
  <c r="C77" i="18" s="1"/>
  <c r="E77" i="18" s="1"/>
  <c r="P76" i="18"/>
  <c r="M76" i="18" s="1"/>
  <c r="O76" i="18" s="1"/>
  <c r="K76" i="18"/>
  <c r="H76" i="18" s="1"/>
  <c r="J76" i="18" s="1"/>
  <c r="F76" i="18"/>
  <c r="C76" i="18" s="1"/>
  <c r="E76" i="18" s="1"/>
  <c r="P75" i="18"/>
  <c r="M75" i="18"/>
  <c r="O75" i="18" s="1"/>
  <c r="K75" i="18"/>
  <c r="H75" i="18"/>
  <c r="J75" i="18" s="1"/>
  <c r="F75" i="18"/>
  <c r="C75" i="18"/>
  <c r="E75" i="18" s="1"/>
  <c r="P74" i="18"/>
  <c r="M74" i="18"/>
  <c r="O74" i="18" s="1"/>
  <c r="K74" i="18"/>
  <c r="H74" i="18"/>
  <c r="J74" i="18" s="1"/>
  <c r="F74" i="18"/>
  <c r="C74" i="18"/>
  <c r="E74" i="18" s="1"/>
  <c r="P73" i="18"/>
  <c r="M73" i="18" s="1"/>
  <c r="O73" i="18" s="1"/>
  <c r="K73" i="18"/>
  <c r="H73" i="18" s="1"/>
  <c r="J73" i="18" s="1"/>
  <c r="F73" i="18"/>
  <c r="C73" i="18" s="1"/>
  <c r="E73" i="18" s="1"/>
  <c r="P72" i="18"/>
  <c r="M72" i="18" s="1"/>
  <c r="O72" i="18" s="1"/>
  <c r="K72" i="18"/>
  <c r="H72" i="18" s="1"/>
  <c r="J72" i="18" s="1"/>
  <c r="F72" i="18"/>
  <c r="C72" i="18" s="1"/>
  <c r="E72" i="18" s="1"/>
  <c r="P71" i="18"/>
  <c r="M71" i="18"/>
  <c r="O71" i="18" s="1"/>
  <c r="K71" i="18"/>
  <c r="H71" i="18"/>
  <c r="J71" i="18" s="1"/>
  <c r="F71" i="18"/>
  <c r="C71" i="18"/>
  <c r="E71" i="18" s="1"/>
  <c r="P70" i="18"/>
  <c r="M70" i="18"/>
  <c r="O70" i="18" s="1"/>
  <c r="K70" i="18"/>
  <c r="H70" i="18"/>
  <c r="J70" i="18" s="1"/>
  <c r="F70" i="18"/>
  <c r="C70" i="18"/>
  <c r="E70" i="18" s="1"/>
  <c r="P69" i="18"/>
  <c r="M69" i="18" s="1"/>
  <c r="O69" i="18" s="1"/>
  <c r="K69" i="18"/>
  <c r="H69" i="18" s="1"/>
  <c r="J69" i="18" s="1"/>
  <c r="F69" i="18"/>
  <c r="C69" i="18" s="1"/>
  <c r="E69" i="18" s="1"/>
  <c r="P68" i="18"/>
  <c r="M68" i="18" s="1"/>
  <c r="O68" i="18" s="1"/>
  <c r="K68" i="18"/>
  <c r="H68" i="18" s="1"/>
  <c r="J68" i="18" s="1"/>
  <c r="F68" i="18"/>
  <c r="C68" i="18" s="1"/>
  <c r="E68" i="18" s="1"/>
  <c r="P67" i="18"/>
  <c r="M67" i="18"/>
  <c r="O67" i="18" s="1"/>
  <c r="K67" i="18"/>
  <c r="H67" i="18"/>
  <c r="J67" i="18" s="1"/>
  <c r="F67" i="18"/>
  <c r="C67" i="18"/>
  <c r="E67" i="18" s="1"/>
  <c r="P66" i="18"/>
  <c r="M66" i="18"/>
  <c r="O66" i="18" s="1"/>
  <c r="K66" i="18"/>
  <c r="H66" i="18"/>
  <c r="J66" i="18" s="1"/>
  <c r="F66" i="18"/>
  <c r="C66" i="18"/>
  <c r="E66" i="18" s="1"/>
  <c r="P65" i="18"/>
  <c r="M65" i="18" s="1"/>
  <c r="O65" i="18" s="1"/>
  <c r="K65" i="18"/>
  <c r="H65" i="18" s="1"/>
  <c r="J65" i="18" s="1"/>
  <c r="F65" i="18"/>
  <c r="C65" i="18" s="1"/>
  <c r="E65" i="18" s="1"/>
  <c r="P64" i="18"/>
  <c r="M64" i="18" s="1"/>
  <c r="O64" i="18" s="1"/>
  <c r="K64" i="18"/>
  <c r="H64" i="18" s="1"/>
  <c r="J64" i="18" s="1"/>
  <c r="F64" i="18"/>
  <c r="C64" i="18" s="1"/>
  <c r="E64" i="18" s="1"/>
  <c r="P63" i="18"/>
  <c r="M63" i="18"/>
  <c r="O63" i="18" s="1"/>
  <c r="K63" i="18"/>
  <c r="H63" i="18"/>
  <c r="J63" i="18" s="1"/>
  <c r="F63" i="18"/>
  <c r="C63" i="18"/>
  <c r="E63" i="18" s="1"/>
  <c r="P62" i="18"/>
  <c r="M62" i="18"/>
  <c r="O62" i="18" s="1"/>
  <c r="K62" i="18"/>
  <c r="H62" i="18"/>
  <c r="J62" i="18" s="1"/>
  <c r="F62" i="18"/>
  <c r="C62" i="18"/>
  <c r="E62" i="18" s="1"/>
  <c r="P61" i="18"/>
  <c r="M61" i="18" s="1"/>
  <c r="O61" i="18" s="1"/>
  <c r="K61" i="18"/>
  <c r="H61" i="18" s="1"/>
  <c r="J61" i="18" s="1"/>
  <c r="F61" i="18"/>
  <c r="C61" i="18" s="1"/>
  <c r="E61" i="18" s="1"/>
  <c r="P60" i="18"/>
  <c r="M60" i="18" s="1"/>
  <c r="O60" i="18" s="1"/>
  <c r="K60" i="18"/>
  <c r="H60" i="18" s="1"/>
  <c r="J60" i="18" s="1"/>
  <c r="F60" i="18"/>
  <c r="C60" i="18" s="1"/>
  <c r="E60" i="18" s="1"/>
  <c r="P59" i="18"/>
  <c r="M59" i="18"/>
  <c r="O59" i="18" s="1"/>
  <c r="K59" i="18"/>
  <c r="H59" i="18"/>
  <c r="J59" i="18" s="1"/>
  <c r="F59" i="18"/>
  <c r="C59" i="18"/>
  <c r="E59" i="18" s="1"/>
  <c r="P58" i="18"/>
  <c r="M58" i="18"/>
  <c r="O58" i="18" s="1"/>
  <c r="K58" i="18"/>
  <c r="H58" i="18"/>
  <c r="J58" i="18" s="1"/>
  <c r="F58" i="18"/>
  <c r="C58" i="18"/>
  <c r="E58" i="18" s="1"/>
  <c r="P57" i="18"/>
  <c r="M57" i="18" s="1"/>
  <c r="O57" i="18" s="1"/>
  <c r="K57" i="18"/>
  <c r="H57" i="18" s="1"/>
  <c r="J57" i="18" s="1"/>
  <c r="F57" i="18"/>
  <c r="C57" i="18" s="1"/>
  <c r="E57" i="18" s="1"/>
  <c r="P56" i="18"/>
  <c r="M56" i="18" s="1"/>
  <c r="O56" i="18" s="1"/>
  <c r="K56" i="18"/>
  <c r="H56" i="18" s="1"/>
  <c r="J56" i="18" s="1"/>
  <c r="F56" i="18"/>
  <c r="C56" i="18" s="1"/>
  <c r="E56" i="18" s="1"/>
  <c r="P55" i="18"/>
  <c r="M55" i="18"/>
  <c r="O55" i="18" s="1"/>
  <c r="K55" i="18"/>
  <c r="H55" i="18"/>
  <c r="J55" i="18" s="1"/>
  <c r="F55" i="18"/>
  <c r="C55" i="18"/>
  <c r="E55" i="18" s="1"/>
  <c r="P54" i="18"/>
  <c r="M54" i="18"/>
  <c r="O54" i="18" s="1"/>
  <c r="K54" i="18"/>
  <c r="H54" i="18"/>
  <c r="J54" i="18" s="1"/>
  <c r="F54" i="18"/>
  <c r="C54" i="18"/>
  <c r="E54" i="18" s="1"/>
  <c r="P53" i="18"/>
  <c r="M53" i="18" s="1"/>
  <c r="O53" i="18" s="1"/>
  <c r="K53" i="18"/>
  <c r="H53" i="18" s="1"/>
  <c r="J53" i="18" s="1"/>
  <c r="F53" i="18"/>
  <c r="C53" i="18" s="1"/>
  <c r="E53" i="18" s="1"/>
  <c r="P52" i="18"/>
  <c r="M52" i="18" s="1"/>
  <c r="O52" i="18" s="1"/>
  <c r="K52" i="18"/>
  <c r="H52" i="18" s="1"/>
  <c r="J52" i="18" s="1"/>
  <c r="F52" i="18"/>
  <c r="C52" i="18" s="1"/>
  <c r="E52" i="18" s="1"/>
  <c r="P51" i="18"/>
  <c r="M51" i="18"/>
  <c r="O51" i="18" s="1"/>
  <c r="K51" i="18"/>
  <c r="H51" i="18"/>
  <c r="J51" i="18" s="1"/>
  <c r="F51" i="18"/>
  <c r="C51" i="18"/>
  <c r="E51" i="18" s="1"/>
  <c r="P50" i="18"/>
  <c r="M50" i="18"/>
  <c r="O50" i="18" s="1"/>
  <c r="K50" i="18"/>
  <c r="H50" i="18"/>
  <c r="J50" i="18" s="1"/>
  <c r="F50" i="18"/>
  <c r="C50" i="18"/>
  <c r="E50" i="18" s="1"/>
  <c r="P49" i="18"/>
  <c r="M49" i="18" s="1"/>
  <c r="O49" i="18" s="1"/>
  <c r="K49" i="18"/>
  <c r="H49" i="18" s="1"/>
  <c r="J49" i="18" s="1"/>
  <c r="F49" i="18"/>
  <c r="C49" i="18" s="1"/>
  <c r="E49" i="18" s="1"/>
  <c r="P48" i="18"/>
  <c r="M48" i="18" s="1"/>
  <c r="O48" i="18" s="1"/>
  <c r="K48" i="18"/>
  <c r="H48" i="18" s="1"/>
  <c r="J48" i="18" s="1"/>
  <c r="F48" i="18"/>
  <c r="C48" i="18" s="1"/>
  <c r="E48" i="18" s="1"/>
  <c r="P47" i="18"/>
  <c r="M47" i="18"/>
  <c r="O47" i="18" s="1"/>
  <c r="K47" i="18"/>
  <c r="H47" i="18"/>
  <c r="J47" i="18" s="1"/>
  <c r="F47" i="18"/>
  <c r="C47" i="18"/>
  <c r="E47" i="18" s="1"/>
  <c r="P46" i="18"/>
  <c r="M46" i="18"/>
  <c r="O46" i="18" s="1"/>
  <c r="K46" i="18"/>
  <c r="H46" i="18"/>
  <c r="J46" i="18" s="1"/>
  <c r="F46" i="18"/>
  <c r="C46" i="18"/>
  <c r="E46" i="18" s="1"/>
  <c r="P45" i="18"/>
  <c r="M45" i="18" s="1"/>
  <c r="O45" i="18" s="1"/>
  <c r="K45" i="18"/>
  <c r="H45" i="18" s="1"/>
  <c r="J45" i="18" s="1"/>
  <c r="F45" i="18"/>
  <c r="C45" i="18" s="1"/>
  <c r="E45" i="18" s="1"/>
  <c r="P44" i="18"/>
  <c r="M44" i="18" s="1"/>
  <c r="O44" i="18" s="1"/>
  <c r="K44" i="18"/>
  <c r="H44" i="18" s="1"/>
  <c r="J44" i="18" s="1"/>
  <c r="F44" i="18"/>
  <c r="C44" i="18" s="1"/>
  <c r="E44" i="18" s="1"/>
  <c r="P43" i="18"/>
  <c r="M43" i="18"/>
  <c r="O43" i="18" s="1"/>
  <c r="K43" i="18"/>
  <c r="H43" i="18"/>
  <c r="J43" i="18" s="1"/>
  <c r="F43" i="18"/>
  <c r="C43" i="18"/>
  <c r="E43" i="18" s="1"/>
  <c r="P42" i="18"/>
  <c r="M42" i="18"/>
  <c r="O42" i="18" s="1"/>
  <c r="K42" i="18"/>
  <c r="H42" i="18"/>
  <c r="J42" i="18" s="1"/>
  <c r="F42" i="18"/>
  <c r="C42" i="18"/>
  <c r="E42" i="18" s="1"/>
  <c r="P41" i="18"/>
  <c r="M41" i="18" s="1"/>
  <c r="O41" i="18" s="1"/>
  <c r="K41" i="18"/>
  <c r="H41" i="18" s="1"/>
  <c r="J41" i="18" s="1"/>
  <c r="F41" i="18"/>
  <c r="C41" i="18" s="1"/>
  <c r="E41" i="18" s="1"/>
  <c r="P40" i="18"/>
  <c r="M40" i="18" s="1"/>
  <c r="O40" i="18" s="1"/>
  <c r="K40" i="18"/>
  <c r="H40" i="18" s="1"/>
  <c r="J40" i="18" s="1"/>
  <c r="F40" i="18"/>
  <c r="C40" i="18" s="1"/>
  <c r="E40" i="18" s="1"/>
  <c r="P39" i="18"/>
  <c r="M39" i="18"/>
  <c r="O39" i="18" s="1"/>
  <c r="K39" i="18"/>
  <c r="H39" i="18"/>
  <c r="J39" i="18" s="1"/>
  <c r="F39" i="18"/>
  <c r="C39" i="18"/>
  <c r="E39" i="18" s="1"/>
  <c r="P38" i="18"/>
  <c r="M38" i="18"/>
  <c r="O38" i="18" s="1"/>
  <c r="K38" i="18"/>
  <c r="H38" i="18"/>
  <c r="J38" i="18" s="1"/>
  <c r="F38" i="18"/>
  <c r="C38" i="18"/>
  <c r="E38" i="18" s="1"/>
  <c r="P37" i="18"/>
  <c r="M37" i="18" s="1"/>
  <c r="O37" i="18" s="1"/>
  <c r="K37" i="18"/>
  <c r="H37" i="18" s="1"/>
  <c r="J37" i="18" s="1"/>
  <c r="F37" i="18"/>
  <c r="C37" i="18" s="1"/>
  <c r="E37" i="18" s="1"/>
  <c r="P36" i="18"/>
  <c r="M36" i="18" s="1"/>
  <c r="O36" i="18" s="1"/>
  <c r="K36" i="18"/>
  <c r="H36" i="18" s="1"/>
  <c r="J36" i="18" s="1"/>
  <c r="F36" i="18"/>
  <c r="C36" i="18" s="1"/>
  <c r="E36" i="18" s="1"/>
  <c r="P35" i="18"/>
  <c r="M35" i="18"/>
  <c r="O35" i="18" s="1"/>
  <c r="K35" i="18"/>
  <c r="H35" i="18"/>
  <c r="J35" i="18" s="1"/>
  <c r="F35" i="18"/>
  <c r="C35" i="18"/>
  <c r="E35" i="18" s="1"/>
  <c r="P34" i="18"/>
  <c r="M34" i="18"/>
  <c r="O34" i="18" s="1"/>
  <c r="K34" i="18"/>
  <c r="H34" i="18"/>
  <c r="J34" i="18" s="1"/>
  <c r="F34" i="18"/>
  <c r="C34" i="18"/>
  <c r="E34" i="18" s="1"/>
  <c r="P33" i="18"/>
  <c r="M33" i="18" s="1"/>
  <c r="O33" i="18" s="1"/>
  <c r="K33" i="18"/>
  <c r="H33" i="18" s="1"/>
  <c r="J33" i="18" s="1"/>
  <c r="F33" i="18"/>
  <c r="C33" i="18" s="1"/>
  <c r="E33" i="18" s="1"/>
  <c r="P32" i="18"/>
  <c r="M32" i="18" s="1"/>
  <c r="O32" i="18" s="1"/>
  <c r="K32" i="18"/>
  <c r="H32" i="18" s="1"/>
  <c r="J32" i="18" s="1"/>
  <c r="F32" i="18"/>
  <c r="C32" i="18" s="1"/>
  <c r="E32" i="18" s="1"/>
  <c r="P31" i="18"/>
  <c r="M31" i="18"/>
  <c r="O31" i="18" s="1"/>
  <c r="K31" i="18"/>
  <c r="H31" i="18"/>
  <c r="J31" i="18" s="1"/>
  <c r="F31" i="18"/>
  <c r="C31" i="18"/>
  <c r="E31" i="18" s="1"/>
  <c r="P30" i="18"/>
  <c r="M30" i="18"/>
  <c r="O30" i="18" s="1"/>
  <c r="L30" i="18"/>
  <c r="L31" i="18" s="1"/>
  <c r="L32" i="18" s="1"/>
  <c r="L33" i="18" s="1"/>
  <c r="L34" i="18" s="1"/>
  <c r="L35" i="18" s="1"/>
  <c r="L36" i="18" s="1"/>
  <c r="L37" i="18" s="1"/>
  <c r="L38" i="18" s="1"/>
  <c r="L39" i="18" s="1"/>
  <c r="L40" i="18" s="1"/>
  <c r="L41" i="18" s="1"/>
  <c r="L42" i="18" s="1"/>
  <c r="L43" i="18" s="1"/>
  <c r="L44" i="18" s="1"/>
  <c r="L45" i="18" s="1"/>
  <c r="L46" i="18" s="1"/>
  <c r="L47" i="18" s="1"/>
  <c r="L48" i="18" s="1"/>
  <c r="L49" i="18" s="1"/>
  <c r="L50" i="18" s="1"/>
  <c r="L51" i="18" s="1"/>
  <c r="L52" i="18" s="1"/>
  <c r="L53" i="18" s="1"/>
  <c r="L54" i="18" s="1"/>
  <c r="L55" i="18" s="1"/>
  <c r="L56" i="18" s="1"/>
  <c r="L57" i="18" s="1"/>
  <c r="L58" i="18" s="1"/>
  <c r="L59" i="18" s="1"/>
  <c r="L60" i="18" s="1"/>
  <c r="L61" i="18" s="1"/>
  <c r="L62" i="18" s="1"/>
  <c r="L63" i="18" s="1"/>
  <c r="L64" i="18" s="1"/>
  <c r="L65" i="18" s="1"/>
  <c r="L66" i="18" s="1"/>
  <c r="L67" i="18" s="1"/>
  <c r="L68" i="18" s="1"/>
  <c r="L69" i="18" s="1"/>
  <c r="L70" i="18" s="1"/>
  <c r="L71" i="18" s="1"/>
  <c r="L72" i="18" s="1"/>
  <c r="L73" i="18" s="1"/>
  <c r="L74" i="18" s="1"/>
  <c r="L75" i="18" s="1"/>
  <c r="L76" i="18" s="1"/>
  <c r="L77" i="18" s="1"/>
  <c r="L78" i="18" s="1"/>
  <c r="L79" i="18" s="1"/>
  <c r="L80" i="18" s="1"/>
  <c r="L81" i="18" s="1"/>
  <c r="L82" i="18" s="1"/>
  <c r="L83" i="18" s="1"/>
  <c r="L84" i="18" s="1"/>
  <c r="L85" i="18" s="1"/>
  <c r="L86" i="18" s="1"/>
  <c r="L87" i="18" s="1"/>
  <c r="L88" i="18" s="1"/>
  <c r="L89" i="18" s="1"/>
  <c r="L90" i="18" s="1"/>
  <c r="L91" i="18" s="1"/>
  <c r="L92" i="18" s="1"/>
  <c r="L93" i="18" s="1"/>
  <c r="L94" i="18" s="1"/>
  <c r="L95" i="18" s="1"/>
  <c r="L96" i="18" s="1"/>
  <c r="L97" i="18" s="1"/>
  <c r="L98" i="18" s="1"/>
  <c r="L99" i="18" s="1"/>
  <c r="L100" i="18" s="1"/>
  <c r="L101" i="18" s="1"/>
  <c r="L102" i="18" s="1"/>
  <c r="L103" i="18" s="1"/>
  <c r="L104" i="18" s="1"/>
  <c r="L105" i="18" s="1"/>
  <c r="K30" i="18"/>
  <c r="H30" i="18"/>
  <c r="J30" i="18" s="1"/>
  <c r="F30" i="18"/>
  <c r="C30" i="18"/>
  <c r="E30" i="18" s="1"/>
  <c r="P29" i="18"/>
  <c r="M29" i="18" s="1"/>
  <c r="O29" i="18" s="1"/>
  <c r="K29" i="18"/>
  <c r="H29" i="18" s="1"/>
  <c r="J29" i="18" s="1"/>
  <c r="F29" i="18"/>
  <c r="C29" i="18" s="1"/>
  <c r="E29" i="18" s="1"/>
  <c r="P28" i="18"/>
  <c r="M28" i="18" s="1"/>
  <c r="O28" i="18" s="1"/>
  <c r="K28" i="18"/>
  <c r="H28" i="18" s="1"/>
  <c r="J28" i="18"/>
  <c r="F28" i="18"/>
  <c r="C28" i="18" s="1"/>
  <c r="E28" i="18" s="1"/>
  <c r="P27" i="18"/>
  <c r="M27" i="18"/>
  <c r="O27" i="18" s="1"/>
  <c r="K27" i="18"/>
  <c r="H27" i="18"/>
  <c r="J27" i="18" s="1"/>
  <c r="F27" i="18"/>
  <c r="C27" i="18"/>
  <c r="E27" i="18" s="1"/>
  <c r="P26" i="18"/>
  <c r="M26" i="18"/>
  <c r="O26" i="18" s="1"/>
  <c r="K26" i="18"/>
  <c r="H26" i="18"/>
  <c r="J26" i="18" s="1"/>
  <c r="F26" i="18"/>
  <c r="C26" i="18"/>
  <c r="E26" i="18" s="1"/>
  <c r="P25" i="18"/>
  <c r="M25" i="18" s="1"/>
  <c r="O25" i="18" s="1"/>
  <c r="K25" i="18"/>
  <c r="H25" i="18" s="1"/>
  <c r="J25" i="18" s="1"/>
  <c r="F25" i="18"/>
  <c r="C25" i="18" s="1"/>
  <c r="E25" i="18" s="1"/>
  <c r="P24" i="18"/>
  <c r="M24" i="18" s="1"/>
  <c r="O24" i="18" s="1"/>
  <c r="K24" i="18"/>
  <c r="H24" i="18" s="1"/>
  <c r="J24" i="18" s="1"/>
  <c r="F24" i="18"/>
  <c r="C24" i="18" s="1"/>
  <c r="E24" i="18"/>
  <c r="P23" i="18"/>
  <c r="M23" i="18"/>
  <c r="O23" i="18" s="1"/>
  <c r="K23" i="18"/>
  <c r="H23" i="18"/>
  <c r="J23" i="18" s="1"/>
  <c r="F23" i="18"/>
  <c r="C23" i="18"/>
  <c r="E23" i="18" s="1"/>
  <c r="P22" i="18"/>
  <c r="M22" i="18"/>
  <c r="O22" i="18" s="1"/>
  <c r="L22" i="18"/>
  <c r="L23" i="18" s="1"/>
  <c r="L24" i="18" s="1"/>
  <c r="L25" i="18" s="1"/>
  <c r="L26" i="18" s="1"/>
  <c r="L27" i="18" s="1"/>
  <c r="L28" i="18" s="1"/>
  <c r="L29" i="18" s="1"/>
  <c r="K22" i="18"/>
  <c r="H22" i="18"/>
  <c r="J22" i="18" s="1"/>
  <c r="G22" i="18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G41" i="18" s="1"/>
  <c r="G42" i="18" s="1"/>
  <c r="G43" i="18" s="1"/>
  <c r="G44" i="18" s="1"/>
  <c r="G45" i="18" s="1"/>
  <c r="G46" i="18" s="1"/>
  <c r="G47" i="18" s="1"/>
  <c r="G48" i="18" s="1"/>
  <c r="G49" i="18" s="1"/>
  <c r="G50" i="18" s="1"/>
  <c r="G51" i="18" s="1"/>
  <c r="G52" i="18" s="1"/>
  <c r="G53" i="18" s="1"/>
  <c r="G54" i="18" s="1"/>
  <c r="G55" i="18" s="1"/>
  <c r="G56" i="18" s="1"/>
  <c r="G57" i="18" s="1"/>
  <c r="G58" i="18" s="1"/>
  <c r="G59" i="18" s="1"/>
  <c r="G60" i="18" s="1"/>
  <c r="G61" i="18" s="1"/>
  <c r="G62" i="18" s="1"/>
  <c r="G63" i="18" s="1"/>
  <c r="G64" i="18" s="1"/>
  <c r="G65" i="18" s="1"/>
  <c r="G66" i="18" s="1"/>
  <c r="G67" i="18" s="1"/>
  <c r="G68" i="18" s="1"/>
  <c r="G69" i="18" s="1"/>
  <c r="G70" i="18" s="1"/>
  <c r="G71" i="18" s="1"/>
  <c r="G72" i="18" s="1"/>
  <c r="G73" i="18" s="1"/>
  <c r="G74" i="18" s="1"/>
  <c r="G75" i="18" s="1"/>
  <c r="G76" i="18" s="1"/>
  <c r="G77" i="18" s="1"/>
  <c r="G78" i="18" s="1"/>
  <c r="G79" i="18" s="1"/>
  <c r="G80" i="18" s="1"/>
  <c r="G81" i="18" s="1"/>
  <c r="G82" i="18" s="1"/>
  <c r="G83" i="18" s="1"/>
  <c r="G84" i="18" s="1"/>
  <c r="G85" i="18" s="1"/>
  <c r="G86" i="18" s="1"/>
  <c r="G87" i="18" s="1"/>
  <c r="G88" i="18" s="1"/>
  <c r="G89" i="18" s="1"/>
  <c r="G90" i="18" s="1"/>
  <c r="G91" i="18" s="1"/>
  <c r="G92" i="18" s="1"/>
  <c r="G93" i="18" s="1"/>
  <c r="G94" i="18" s="1"/>
  <c r="G95" i="18" s="1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F22" i="18"/>
  <c r="C22" i="18"/>
  <c r="E22" i="18" s="1"/>
  <c r="O21" i="18"/>
  <c r="J21" i="18"/>
  <c r="E21" i="18"/>
  <c r="B20" i="18"/>
  <c r="C20" i="18" s="1"/>
  <c r="D20" i="18" s="1"/>
  <c r="E20" i="18" s="1"/>
  <c r="F20" i="18" s="1"/>
  <c r="G20" i="18" s="1"/>
  <c r="H20" i="18" s="1"/>
  <c r="I20" i="18" s="1"/>
  <c r="F9" i="18"/>
  <c r="A3" i="18"/>
  <c r="P98" i="16"/>
  <c r="M98" i="16"/>
  <c r="O98" i="16" s="1"/>
  <c r="K98" i="16"/>
  <c r="H98" i="16"/>
  <c r="J98" i="16" s="1"/>
  <c r="F98" i="16"/>
  <c r="C98" i="16"/>
  <c r="E98" i="16" s="1"/>
  <c r="P97" i="16"/>
  <c r="M97" i="16"/>
  <c r="O97" i="16" s="1"/>
  <c r="K97" i="16"/>
  <c r="H97" i="16"/>
  <c r="J97" i="16" s="1"/>
  <c r="F97" i="16"/>
  <c r="C97" i="16"/>
  <c r="E97" i="16" s="1"/>
  <c r="P96" i="16"/>
  <c r="M96" i="16" s="1"/>
  <c r="O96" i="16" s="1"/>
  <c r="K96" i="16"/>
  <c r="H96" i="16" s="1"/>
  <c r="J96" i="16" s="1"/>
  <c r="F96" i="16"/>
  <c r="C96" i="16" s="1"/>
  <c r="E96" i="16" s="1"/>
  <c r="P95" i="16"/>
  <c r="M95" i="16" s="1"/>
  <c r="O95" i="16"/>
  <c r="K95" i="16"/>
  <c r="H95" i="16" s="1"/>
  <c r="J95" i="16" s="1"/>
  <c r="F95" i="16"/>
  <c r="C95" i="16" s="1"/>
  <c r="E95" i="16"/>
  <c r="P94" i="16"/>
  <c r="M94" i="16"/>
  <c r="O94" i="16" s="1"/>
  <c r="K94" i="16"/>
  <c r="H94" i="16"/>
  <c r="J94" i="16" s="1"/>
  <c r="F94" i="16"/>
  <c r="C94" i="16"/>
  <c r="E94" i="16" s="1"/>
  <c r="P93" i="16"/>
  <c r="M93" i="16"/>
  <c r="O93" i="16" s="1"/>
  <c r="K93" i="16"/>
  <c r="H93" i="16"/>
  <c r="J93" i="16" s="1"/>
  <c r="F93" i="16"/>
  <c r="C93" i="16"/>
  <c r="E93" i="16" s="1"/>
  <c r="P92" i="16"/>
  <c r="M92" i="16" s="1"/>
  <c r="O92" i="16" s="1"/>
  <c r="K92" i="16"/>
  <c r="H92" i="16" s="1"/>
  <c r="J92" i="16" s="1"/>
  <c r="F92" i="16"/>
  <c r="C92" i="16" s="1"/>
  <c r="E92" i="16" s="1"/>
  <c r="P91" i="16"/>
  <c r="M91" i="16" s="1"/>
  <c r="O91" i="16" s="1"/>
  <c r="K91" i="16"/>
  <c r="H91" i="16" s="1"/>
  <c r="J91" i="16"/>
  <c r="F91" i="16"/>
  <c r="C91" i="16" s="1"/>
  <c r="E91" i="16" s="1"/>
  <c r="P90" i="16"/>
  <c r="M90" i="16"/>
  <c r="O90" i="16" s="1"/>
  <c r="K90" i="16"/>
  <c r="H90" i="16"/>
  <c r="J90" i="16" s="1"/>
  <c r="F90" i="16"/>
  <c r="C90" i="16"/>
  <c r="E90" i="16" s="1"/>
  <c r="P89" i="16"/>
  <c r="M89" i="16"/>
  <c r="O89" i="16" s="1"/>
  <c r="K89" i="16"/>
  <c r="H89" i="16"/>
  <c r="J89" i="16" s="1"/>
  <c r="F89" i="16"/>
  <c r="C89" i="16"/>
  <c r="E89" i="16" s="1"/>
  <c r="P88" i="16"/>
  <c r="M88" i="16" s="1"/>
  <c r="O88" i="16" s="1"/>
  <c r="K88" i="16"/>
  <c r="H88" i="16" s="1"/>
  <c r="J88" i="16" s="1"/>
  <c r="F88" i="16"/>
  <c r="C88" i="16" s="1"/>
  <c r="E88" i="16" s="1"/>
  <c r="P87" i="16"/>
  <c r="M87" i="16" s="1"/>
  <c r="O87" i="16" s="1"/>
  <c r="K87" i="16"/>
  <c r="H87" i="16" s="1"/>
  <c r="J87" i="16" s="1"/>
  <c r="F87" i="16"/>
  <c r="C87" i="16" s="1"/>
  <c r="E87" i="16"/>
  <c r="P86" i="16"/>
  <c r="M86" i="16"/>
  <c r="O86" i="16" s="1"/>
  <c r="K86" i="16"/>
  <c r="H86" i="16"/>
  <c r="J86" i="16" s="1"/>
  <c r="F86" i="16"/>
  <c r="C86" i="16"/>
  <c r="E86" i="16" s="1"/>
  <c r="P85" i="16"/>
  <c r="M85" i="16"/>
  <c r="O85" i="16" s="1"/>
  <c r="K85" i="16"/>
  <c r="H85" i="16"/>
  <c r="J85" i="16" s="1"/>
  <c r="F85" i="16"/>
  <c r="C85" i="16"/>
  <c r="E85" i="16" s="1"/>
  <c r="P84" i="16"/>
  <c r="M84" i="16" s="1"/>
  <c r="O84" i="16" s="1"/>
  <c r="K84" i="16"/>
  <c r="H84" i="16" s="1"/>
  <c r="J84" i="16" s="1"/>
  <c r="F84" i="16"/>
  <c r="C84" i="16" s="1"/>
  <c r="E84" i="16" s="1"/>
  <c r="P83" i="16"/>
  <c r="M83" i="16" s="1"/>
  <c r="O83" i="16" s="1"/>
  <c r="K83" i="16"/>
  <c r="H83" i="16" s="1"/>
  <c r="J83" i="16" s="1"/>
  <c r="F83" i="16"/>
  <c r="C83" i="16" s="1"/>
  <c r="E83" i="16" s="1"/>
  <c r="P82" i="16"/>
  <c r="M82" i="16"/>
  <c r="O82" i="16" s="1"/>
  <c r="K82" i="16"/>
  <c r="H82" i="16"/>
  <c r="J82" i="16" s="1"/>
  <c r="F82" i="16"/>
  <c r="C82" i="16"/>
  <c r="E82" i="16" s="1"/>
  <c r="P81" i="16"/>
  <c r="M81" i="16"/>
  <c r="O81" i="16" s="1"/>
  <c r="K81" i="16"/>
  <c r="H81" i="16"/>
  <c r="J81" i="16" s="1"/>
  <c r="F81" i="16"/>
  <c r="C81" i="16"/>
  <c r="E81" i="16" s="1"/>
  <c r="P80" i="16"/>
  <c r="M80" i="16" s="1"/>
  <c r="O80" i="16" s="1"/>
  <c r="K80" i="16"/>
  <c r="H80" i="16" s="1"/>
  <c r="J80" i="16" s="1"/>
  <c r="F80" i="16"/>
  <c r="C80" i="16" s="1"/>
  <c r="E80" i="16" s="1"/>
  <c r="P79" i="16"/>
  <c r="M79" i="16" s="1"/>
  <c r="O79" i="16"/>
  <c r="K79" i="16"/>
  <c r="H79" i="16" s="1"/>
  <c r="J79" i="16" s="1"/>
  <c r="F79" i="16"/>
  <c r="C79" i="16" s="1"/>
  <c r="E79" i="16" s="1"/>
  <c r="P78" i="16"/>
  <c r="M78" i="16"/>
  <c r="O78" i="16" s="1"/>
  <c r="K78" i="16"/>
  <c r="H78" i="16"/>
  <c r="J78" i="16" s="1"/>
  <c r="F78" i="16"/>
  <c r="C78" i="16"/>
  <c r="E78" i="16" s="1"/>
  <c r="P77" i="16"/>
  <c r="M77" i="16"/>
  <c r="O77" i="16" s="1"/>
  <c r="K77" i="16"/>
  <c r="H77" i="16"/>
  <c r="J77" i="16" s="1"/>
  <c r="F77" i="16"/>
  <c r="C77" i="16"/>
  <c r="E77" i="16" s="1"/>
  <c r="P76" i="16"/>
  <c r="M76" i="16" s="1"/>
  <c r="O76" i="16" s="1"/>
  <c r="K76" i="16"/>
  <c r="H76" i="16" s="1"/>
  <c r="J76" i="16" s="1"/>
  <c r="F76" i="16"/>
  <c r="C76" i="16" s="1"/>
  <c r="E76" i="16" s="1"/>
  <c r="P75" i="16"/>
  <c r="M75" i="16" s="1"/>
  <c r="O75" i="16" s="1"/>
  <c r="K75" i="16"/>
  <c r="H75" i="16" s="1"/>
  <c r="J75" i="16"/>
  <c r="F75" i="16"/>
  <c r="C75" i="16" s="1"/>
  <c r="E75" i="16" s="1"/>
  <c r="P74" i="16"/>
  <c r="M74" i="16"/>
  <c r="O74" i="16" s="1"/>
  <c r="K74" i="16"/>
  <c r="H74" i="16"/>
  <c r="J74" i="16" s="1"/>
  <c r="F74" i="16"/>
  <c r="C74" i="16"/>
  <c r="E74" i="16" s="1"/>
  <c r="P73" i="16"/>
  <c r="M73" i="16"/>
  <c r="O73" i="16" s="1"/>
  <c r="K73" i="16"/>
  <c r="H73" i="16"/>
  <c r="J73" i="16" s="1"/>
  <c r="F73" i="16"/>
  <c r="C73" i="16"/>
  <c r="E73" i="16" s="1"/>
  <c r="P72" i="16"/>
  <c r="M72" i="16" s="1"/>
  <c r="O72" i="16" s="1"/>
  <c r="K72" i="16"/>
  <c r="H72" i="16" s="1"/>
  <c r="J72" i="16" s="1"/>
  <c r="F72" i="16"/>
  <c r="C72" i="16" s="1"/>
  <c r="E72" i="16" s="1"/>
  <c r="P71" i="16"/>
  <c r="M71" i="16" s="1"/>
  <c r="O71" i="16"/>
  <c r="K71" i="16"/>
  <c r="H71" i="16" s="1"/>
  <c r="J71" i="16" s="1"/>
  <c r="F71" i="16"/>
  <c r="C71" i="16" s="1"/>
  <c r="E71" i="16"/>
  <c r="P70" i="16"/>
  <c r="M70" i="16"/>
  <c r="O70" i="16" s="1"/>
  <c r="K70" i="16"/>
  <c r="H70" i="16"/>
  <c r="J70" i="16" s="1"/>
  <c r="F70" i="16"/>
  <c r="C70" i="16"/>
  <c r="E70" i="16" s="1"/>
  <c r="P69" i="16"/>
  <c r="M69" i="16"/>
  <c r="O69" i="16" s="1"/>
  <c r="K69" i="16"/>
  <c r="H69" i="16"/>
  <c r="J69" i="16" s="1"/>
  <c r="F69" i="16"/>
  <c r="C69" i="16"/>
  <c r="E69" i="16" s="1"/>
  <c r="P68" i="16"/>
  <c r="M68" i="16" s="1"/>
  <c r="O68" i="16" s="1"/>
  <c r="K68" i="16"/>
  <c r="H68" i="16" s="1"/>
  <c r="J68" i="16" s="1"/>
  <c r="F68" i="16"/>
  <c r="C68" i="16" s="1"/>
  <c r="E68" i="16" s="1"/>
  <c r="P67" i="16"/>
  <c r="M67" i="16" s="1"/>
  <c r="O67" i="16" s="1"/>
  <c r="K67" i="16"/>
  <c r="H67" i="16" s="1"/>
  <c r="J67" i="16" s="1"/>
  <c r="F67" i="16"/>
  <c r="C67" i="16" s="1"/>
  <c r="E67" i="16" s="1"/>
  <c r="P66" i="16"/>
  <c r="M66" i="16"/>
  <c r="O66" i="16" s="1"/>
  <c r="K66" i="16"/>
  <c r="H66" i="16"/>
  <c r="J66" i="16" s="1"/>
  <c r="F66" i="16"/>
  <c r="C66" i="16"/>
  <c r="E66" i="16" s="1"/>
  <c r="P65" i="16"/>
  <c r="M65" i="16"/>
  <c r="O65" i="16" s="1"/>
  <c r="K65" i="16"/>
  <c r="H65" i="16"/>
  <c r="J65" i="16" s="1"/>
  <c r="F65" i="16"/>
  <c r="C65" i="16"/>
  <c r="E65" i="16" s="1"/>
  <c r="P64" i="16"/>
  <c r="M64" i="16" s="1"/>
  <c r="O64" i="16" s="1"/>
  <c r="K64" i="16"/>
  <c r="H64" i="16" s="1"/>
  <c r="J64" i="16" s="1"/>
  <c r="F64" i="16"/>
  <c r="C64" i="16" s="1"/>
  <c r="E64" i="16" s="1"/>
  <c r="P63" i="16"/>
  <c r="M63" i="16" s="1"/>
  <c r="O63" i="16"/>
  <c r="K63" i="16"/>
  <c r="H63" i="16" s="1"/>
  <c r="J63" i="16" s="1"/>
  <c r="F63" i="16"/>
  <c r="C63" i="16" s="1"/>
  <c r="E63" i="16" s="1"/>
  <c r="P62" i="16"/>
  <c r="M62" i="16"/>
  <c r="O62" i="16" s="1"/>
  <c r="K62" i="16"/>
  <c r="H62" i="16"/>
  <c r="J62" i="16" s="1"/>
  <c r="F62" i="16"/>
  <c r="C62" i="16"/>
  <c r="E62" i="16" s="1"/>
  <c r="P61" i="16"/>
  <c r="M61" i="16"/>
  <c r="O61" i="16" s="1"/>
  <c r="K61" i="16"/>
  <c r="H61" i="16"/>
  <c r="J61" i="16" s="1"/>
  <c r="F61" i="16"/>
  <c r="C61" i="16"/>
  <c r="E61" i="16" s="1"/>
  <c r="P60" i="16"/>
  <c r="M60" i="16" s="1"/>
  <c r="O60" i="16" s="1"/>
  <c r="K60" i="16"/>
  <c r="H60" i="16" s="1"/>
  <c r="J60" i="16" s="1"/>
  <c r="F60" i="16"/>
  <c r="C60" i="16" s="1"/>
  <c r="E60" i="16" s="1"/>
  <c r="P59" i="16"/>
  <c r="M59" i="16" s="1"/>
  <c r="O59" i="16" s="1"/>
  <c r="K59" i="16"/>
  <c r="H59" i="16" s="1"/>
  <c r="J59" i="16"/>
  <c r="F59" i="16"/>
  <c r="C59" i="16" s="1"/>
  <c r="E59" i="16" s="1"/>
  <c r="P58" i="16"/>
  <c r="M58" i="16"/>
  <c r="O58" i="16" s="1"/>
  <c r="K58" i="16"/>
  <c r="H58" i="16"/>
  <c r="J58" i="16" s="1"/>
  <c r="F58" i="16"/>
  <c r="C58" i="16"/>
  <c r="E58" i="16" s="1"/>
  <c r="P57" i="16"/>
  <c r="M57" i="16"/>
  <c r="O57" i="16" s="1"/>
  <c r="K57" i="16"/>
  <c r="H57" i="16"/>
  <c r="J57" i="16" s="1"/>
  <c r="F57" i="16"/>
  <c r="C57" i="16"/>
  <c r="E57" i="16" s="1"/>
  <c r="P56" i="16"/>
  <c r="M56" i="16" s="1"/>
  <c r="O56" i="16" s="1"/>
  <c r="K56" i="16"/>
  <c r="H56" i="16" s="1"/>
  <c r="J56" i="16" s="1"/>
  <c r="F56" i="16"/>
  <c r="C56" i="16" s="1"/>
  <c r="E56" i="16" s="1"/>
  <c r="P55" i="16"/>
  <c r="M55" i="16" s="1"/>
  <c r="O55" i="16" s="1"/>
  <c r="K55" i="16"/>
  <c r="H55" i="16" s="1"/>
  <c r="J55" i="16" s="1"/>
  <c r="F55" i="16"/>
  <c r="C55" i="16" s="1"/>
  <c r="E55" i="16"/>
  <c r="P54" i="16"/>
  <c r="M54" i="16"/>
  <c r="O54" i="16" s="1"/>
  <c r="K54" i="16"/>
  <c r="H54" i="16"/>
  <c r="J54" i="16" s="1"/>
  <c r="F54" i="16"/>
  <c r="C54" i="16"/>
  <c r="E54" i="16" s="1"/>
  <c r="P53" i="16"/>
  <c r="M53" i="16"/>
  <c r="O53" i="16" s="1"/>
  <c r="K53" i="16"/>
  <c r="H53" i="16"/>
  <c r="J53" i="16" s="1"/>
  <c r="F53" i="16"/>
  <c r="C53" i="16"/>
  <c r="E53" i="16" s="1"/>
  <c r="P52" i="16"/>
  <c r="M52" i="16" s="1"/>
  <c r="O52" i="16" s="1"/>
  <c r="K52" i="16"/>
  <c r="H52" i="16" s="1"/>
  <c r="J52" i="16" s="1"/>
  <c r="F52" i="16"/>
  <c r="C52" i="16" s="1"/>
  <c r="E52" i="16" s="1"/>
  <c r="P51" i="16"/>
  <c r="M51" i="16" s="1"/>
  <c r="O51" i="16" s="1"/>
  <c r="K51" i="16"/>
  <c r="H51" i="16" s="1"/>
  <c r="J51" i="16"/>
  <c r="F51" i="16"/>
  <c r="C51" i="16" s="1"/>
  <c r="E51" i="16" s="1"/>
  <c r="P50" i="16"/>
  <c r="M50" i="16"/>
  <c r="O50" i="16" s="1"/>
  <c r="K50" i="16"/>
  <c r="H50" i="16"/>
  <c r="J50" i="16" s="1"/>
  <c r="F50" i="16"/>
  <c r="C50" i="16"/>
  <c r="E50" i="16" s="1"/>
  <c r="P49" i="16"/>
  <c r="M49" i="16"/>
  <c r="O49" i="16" s="1"/>
  <c r="K49" i="16"/>
  <c r="H49" i="16"/>
  <c r="J49" i="16" s="1"/>
  <c r="F49" i="16"/>
  <c r="C49" i="16"/>
  <c r="E49" i="16" s="1"/>
  <c r="P48" i="16"/>
  <c r="M48" i="16" s="1"/>
  <c r="O48" i="16" s="1"/>
  <c r="K48" i="16"/>
  <c r="H48" i="16" s="1"/>
  <c r="J48" i="16" s="1"/>
  <c r="F48" i="16"/>
  <c r="C48" i="16" s="1"/>
  <c r="E48" i="16" s="1"/>
  <c r="P47" i="16"/>
  <c r="M47" i="16" s="1"/>
  <c r="O47" i="16"/>
  <c r="K47" i="16"/>
  <c r="H47" i="16" s="1"/>
  <c r="J47" i="16" s="1"/>
  <c r="F47" i="16"/>
  <c r="C47" i="16" s="1"/>
  <c r="E47" i="16" s="1"/>
  <c r="P46" i="16"/>
  <c r="M46" i="16"/>
  <c r="O46" i="16" s="1"/>
  <c r="K46" i="16"/>
  <c r="H46" i="16"/>
  <c r="J46" i="16" s="1"/>
  <c r="F46" i="16"/>
  <c r="C46" i="16"/>
  <c r="E46" i="16" s="1"/>
  <c r="P45" i="16"/>
  <c r="M45" i="16"/>
  <c r="O45" i="16" s="1"/>
  <c r="K45" i="16"/>
  <c r="H45" i="16"/>
  <c r="J45" i="16" s="1"/>
  <c r="F45" i="16"/>
  <c r="C45" i="16"/>
  <c r="E45" i="16" s="1"/>
  <c r="P44" i="16"/>
  <c r="M44" i="16" s="1"/>
  <c r="O44" i="16" s="1"/>
  <c r="K44" i="16"/>
  <c r="H44" i="16" s="1"/>
  <c r="J44" i="16" s="1"/>
  <c r="F44" i="16"/>
  <c r="C44" i="16" s="1"/>
  <c r="E44" i="16" s="1"/>
  <c r="P43" i="16"/>
  <c r="M43" i="16" s="1"/>
  <c r="O43" i="16" s="1"/>
  <c r="K43" i="16"/>
  <c r="H43" i="16" s="1"/>
  <c r="J43" i="16"/>
  <c r="F43" i="16"/>
  <c r="C43" i="16" s="1"/>
  <c r="E43" i="16" s="1"/>
  <c r="P42" i="16"/>
  <c r="M42" i="16"/>
  <c r="O42" i="16" s="1"/>
  <c r="K42" i="16"/>
  <c r="H42" i="16"/>
  <c r="J42" i="16" s="1"/>
  <c r="F42" i="16"/>
  <c r="C42" i="16"/>
  <c r="E42" i="16" s="1"/>
  <c r="P41" i="16"/>
  <c r="M41" i="16"/>
  <c r="O41" i="16" s="1"/>
  <c r="K41" i="16"/>
  <c r="H41" i="16"/>
  <c r="J41" i="16" s="1"/>
  <c r="F41" i="16"/>
  <c r="C41" i="16"/>
  <c r="E41" i="16" s="1"/>
  <c r="P40" i="16"/>
  <c r="M40" i="16" s="1"/>
  <c r="O40" i="16" s="1"/>
  <c r="K40" i="16"/>
  <c r="H40" i="16" s="1"/>
  <c r="J40" i="16" s="1"/>
  <c r="F40" i="16"/>
  <c r="C40" i="16" s="1"/>
  <c r="E40" i="16" s="1"/>
  <c r="P39" i="16"/>
  <c r="M39" i="16" s="1"/>
  <c r="O39" i="16" s="1"/>
  <c r="K39" i="16"/>
  <c r="H39" i="16" s="1"/>
  <c r="J39" i="16" s="1"/>
  <c r="F39" i="16"/>
  <c r="C39" i="16" s="1"/>
  <c r="E39" i="16"/>
  <c r="P38" i="16"/>
  <c r="M38" i="16"/>
  <c r="O38" i="16" s="1"/>
  <c r="K38" i="16"/>
  <c r="H38" i="16"/>
  <c r="J38" i="16" s="1"/>
  <c r="F38" i="16"/>
  <c r="C38" i="16"/>
  <c r="E38" i="16" s="1"/>
  <c r="P37" i="16"/>
  <c r="M37" i="16"/>
  <c r="O37" i="16" s="1"/>
  <c r="K37" i="16"/>
  <c r="H37" i="16"/>
  <c r="J37" i="16" s="1"/>
  <c r="F37" i="16"/>
  <c r="C37" i="16"/>
  <c r="E37" i="16" s="1"/>
  <c r="P36" i="16"/>
  <c r="M36" i="16" s="1"/>
  <c r="O36" i="16" s="1"/>
  <c r="K36" i="16"/>
  <c r="H36" i="16" s="1"/>
  <c r="J36" i="16" s="1"/>
  <c r="F36" i="16"/>
  <c r="C36" i="16" s="1"/>
  <c r="E36" i="16" s="1"/>
  <c r="P35" i="16"/>
  <c r="M35" i="16" s="1"/>
  <c r="O35" i="16" s="1"/>
  <c r="K35" i="16"/>
  <c r="H35" i="16" s="1"/>
  <c r="J35" i="16" s="1"/>
  <c r="F35" i="16"/>
  <c r="C35" i="16" s="1"/>
  <c r="E35" i="16" s="1"/>
  <c r="P34" i="16"/>
  <c r="M34" i="16"/>
  <c r="O34" i="16" s="1"/>
  <c r="K34" i="16"/>
  <c r="H34" i="16"/>
  <c r="J34" i="16" s="1"/>
  <c r="F34" i="16"/>
  <c r="C34" i="16"/>
  <c r="E34" i="16" s="1"/>
  <c r="P33" i="16"/>
  <c r="M33" i="16"/>
  <c r="O33" i="16" s="1"/>
  <c r="K33" i="16"/>
  <c r="H33" i="16"/>
  <c r="J33" i="16" s="1"/>
  <c r="F33" i="16"/>
  <c r="C33" i="16"/>
  <c r="E33" i="16" s="1"/>
  <c r="P32" i="16"/>
  <c r="M32" i="16" s="1"/>
  <c r="O32" i="16" s="1"/>
  <c r="K32" i="16"/>
  <c r="H32" i="16" s="1"/>
  <c r="J32" i="16" s="1"/>
  <c r="F32" i="16"/>
  <c r="C32" i="16" s="1"/>
  <c r="E32" i="16" s="1"/>
  <c r="P31" i="16"/>
  <c r="M31" i="16" s="1"/>
  <c r="O31" i="16"/>
  <c r="K31" i="16"/>
  <c r="H31" i="16" s="1"/>
  <c r="J31" i="16" s="1"/>
  <c r="F31" i="16"/>
  <c r="C31" i="16" s="1"/>
  <c r="E31" i="16"/>
  <c r="P30" i="16"/>
  <c r="M30" i="16"/>
  <c r="O30" i="16" s="1"/>
  <c r="K30" i="16"/>
  <c r="H30" i="16"/>
  <c r="J30" i="16" s="1"/>
  <c r="F30" i="16"/>
  <c r="C30" i="16"/>
  <c r="E30" i="16" s="1"/>
  <c r="P29" i="16"/>
  <c r="M29" i="16"/>
  <c r="O29" i="16" s="1"/>
  <c r="K29" i="16"/>
  <c r="H29" i="16"/>
  <c r="J29" i="16" s="1"/>
  <c r="F29" i="16"/>
  <c r="C29" i="16"/>
  <c r="E29" i="16" s="1"/>
  <c r="P28" i="16"/>
  <c r="M28" i="16" s="1"/>
  <c r="O28" i="16" s="1"/>
  <c r="K28" i="16"/>
  <c r="H28" i="16" s="1"/>
  <c r="J28" i="16" s="1"/>
  <c r="F28" i="16"/>
  <c r="C28" i="16" s="1"/>
  <c r="E28" i="16" s="1"/>
  <c r="P27" i="16"/>
  <c r="M27" i="16" s="1"/>
  <c r="O27" i="16" s="1"/>
  <c r="K27" i="16"/>
  <c r="H27" i="16" s="1"/>
  <c r="J27" i="16"/>
  <c r="F27" i="16"/>
  <c r="C27" i="16" s="1"/>
  <c r="E27" i="16" s="1"/>
  <c r="P26" i="16"/>
  <c r="M26" i="16"/>
  <c r="O26" i="16" s="1"/>
  <c r="K26" i="16"/>
  <c r="H26" i="16"/>
  <c r="J26" i="16" s="1"/>
  <c r="F26" i="16"/>
  <c r="C26" i="16"/>
  <c r="E26" i="16" s="1"/>
  <c r="P25" i="16"/>
  <c r="M25" i="16"/>
  <c r="O25" i="16" s="1"/>
  <c r="L25" i="16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L85" i="16" s="1"/>
  <c r="L86" i="16" s="1"/>
  <c r="L87" i="16" s="1"/>
  <c r="L88" i="16" s="1"/>
  <c r="L89" i="16" s="1"/>
  <c r="L90" i="16" s="1"/>
  <c r="L91" i="16" s="1"/>
  <c r="L92" i="16" s="1"/>
  <c r="L93" i="16" s="1"/>
  <c r="L94" i="16" s="1"/>
  <c r="L95" i="16" s="1"/>
  <c r="L96" i="16" s="1"/>
  <c r="L97" i="16" s="1"/>
  <c r="L98" i="16" s="1"/>
  <c r="K25" i="16"/>
  <c r="H25" i="16"/>
  <c r="J25" i="16" s="1"/>
  <c r="G25" i="16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95" i="16" s="1"/>
  <c r="G96" i="16" s="1"/>
  <c r="G97" i="16" s="1"/>
  <c r="G98" i="16" s="1"/>
  <c r="F25" i="16"/>
  <c r="C25" i="16"/>
  <c r="E25" i="16" s="1"/>
  <c r="P24" i="16"/>
  <c r="M24" i="16" s="1"/>
  <c r="O24" i="16" s="1"/>
  <c r="L24" i="16"/>
  <c r="K24" i="16"/>
  <c r="H24" i="16" s="1"/>
  <c r="J24" i="16" s="1"/>
  <c r="F24" i="16"/>
  <c r="C24" i="16" s="1"/>
  <c r="E24" i="16" s="1"/>
  <c r="P23" i="16"/>
  <c r="M23" i="16" s="1"/>
  <c r="O23" i="16"/>
  <c r="L23" i="16"/>
  <c r="K23" i="16"/>
  <c r="H23" i="16" s="1"/>
  <c r="J23" i="16" s="1"/>
  <c r="F23" i="16"/>
  <c r="C23" i="16" s="1"/>
  <c r="E23" i="16" s="1"/>
  <c r="P22" i="16"/>
  <c r="M22" i="16"/>
  <c r="O22" i="16" s="1"/>
  <c r="L22" i="16"/>
  <c r="K22" i="16"/>
  <c r="H22" i="16"/>
  <c r="J22" i="16" s="1"/>
  <c r="G22" i="16"/>
  <c r="G23" i="16" s="1"/>
  <c r="G24" i="16" s="1"/>
  <c r="F22" i="16"/>
  <c r="C22" i="16"/>
  <c r="E22" i="16" s="1"/>
  <c r="O21" i="16"/>
  <c r="J21" i="16"/>
  <c r="E21" i="16"/>
  <c r="J20" i="16"/>
  <c r="K20" i="16" s="1"/>
  <c r="B20" i="16"/>
  <c r="C20" i="16" s="1"/>
  <c r="D20" i="16" s="1"/>
  <c r="E20" i="16" s="1"/>
  <c r="F20" i="16" s="1"/>
  <c r="G20" i="16" s="1"/>
  <c r="H20" i="16" s="1"/>
  <c r="I20" i="16" s="1"/>
  <c r="F9" i="16"/>
  <c r="A3" i="16"/>
  <c r="P98" i="15"/>
  <c r="O98" i="15"/>
  <c r="K98" i="15"/>
  <c r="J98" i="15"/>
  <c r="F98" i="15"/>
  <c r="E98" i="15"/>
  <c r="P97" i="15"/>
  <c r="M97" i="15" s="1"/>
  <c r="O97" i="15" s="1"/>
  <c r="K97" i="15"/>
  <c r="H97" i="15" s="1"/>
  <c r="J97" i="15" s="1"/>
  <c r="F97" i="15"/>
  <c r="C97" i="15" s="1"/>
  <c r="E97" i="15" s="1"/>
  <c r="P96" i="15"/>
  <c r="M96" i="15"/>
  <c r="O96" i="15" s="1"/>
  <c r="K96" i="15"/>
  <c r="H96" i="15"/>
  <c r="J96" i="15" s="1"/>
  <c r="F96" i="15"/>
  <c r="C96" i="15"/>
  <c r="E96" i="15" s="1"/>
  <c r="P95" i="15"/>
  <c r="M95" i="15"/>
  <c r="O95" i="15" s="1"/>
  <c r="K95" i="15"/>
  <c r="H95" i="15"/>
  <c r="J95" i="15" s="1"/>
  <c r="F95" i="15"/>
  <c r="C95" i="15"/>
  <c r="E95" i="15" s="1"/>
  <c r="P94" i="15"/>
  <c r="M94" i="15" s="1"/>
  <c r="O94" i="15" s="1"/>
  <c r="K94" i="15"/>
  <c r="H94" i="15" s="1"/>
  <c r="J94" i="15" s="1"/>
  <c r="F94" i="15"/>
  <c r="C94" i="15" s="1"/>
  <c r="E94" i="15" s="1"/>
  <c r="P93" i="15"/>
  <c r="M93" i="15" s="1"/>
  <c r="O93" i="15"/>
  <c r="K93" i="15"/>
  <c r="H93" i="15" s="1"/>
  <c r="J93" i="15" s="1"/>
  <c r="F93" i="15"/>
  <c r="C93" i="15" s="1"/>
  <c r="E93" i="15" s="1"/>
  <c r="P92" i="15"/>
  <c r="M92" i="15"/>
  <c r="O92" i="15" s="1"/>
  <c r="K92" i="15"/>
  <c r="H92" i="15"/>
  <c r="J92" i="15" s="1"/>
  <c r="F92" i="15"/>
  <c r="C92" i="15"/>
  <c r="E92" i="15" s="1"/>
  <c r="P91" i="15"/>
  <c r="M91" i="15"/>
  <c r="O91" i="15" s="1"/>
  <c r="K91" i="15"/>
  <c r="H91" i="15"/>
  <c r="J91" i="15" s="1"/>
  <c r="F91" i="15"/>
  <c r="C91" i="15"/>
  <c r="E91" i="15" s="1"/>
  <c r="P90" i="15"/>
  <c r="M90" i="15" s="1"/>
  <c r="O90" i="15" s="1"/>
  <c r="K90" i="15"/>
  <c r="H90" i="15" s="1"/>
  <c r="J90" i="15" s="1"/>
  <c r="F90" i="15"/>
  <c r="C90" i="15" s="1"/>
  <c r="E90" i="15" s="1"/>
  <c r="P89" i="15"/>
  <c r="M89" i="15" s="1"/>
  <c r="O89" i="15" s="1"/>
  <c r="K89" i="15"/>
  <c r="H89" i="15" s="1"/>
  <c r="J89" i="15"/>
  <c r="F89" i="15"/>
  <c r="C89" i="15" s="1"/>
  <c r="E89" i="15" s="1"/>
  <c r="P88" i="15"/>
  <c r="M88" i="15"/>
  <c r="O88" i="15" s="1"/>
  <c r="K88" i="15"/>
  <c r="H88" i="15"/>
  <c r="J88" i="15" s="1"/>
  <c r="F88" i="15"/>
  <c r="C88" i="15"/>
  <c r="E88" i="15" s="1"/>
  <c r="P87" i="15"/>
  <c r="M87" i="15"/>
  <c r="O87" i="15" s="1"/>
  <c r="K87" i="15"/>
  <c r="H87" i="15"/>
  <c r="J87" i="15" s="1"/>
  <c r="F87" i="15"/>
  <c r="C87" i="15"/>
  <c r="E87" i="15" s="1"/>
  <c r="P86" i="15"/>
  <c r="M86" i="15" s="1"/>
  <c r="O86" i="15" s="1"/>
  <c r="K86" i="15"/>
  <c r="H86" i="15" s="1"/>
  <c r="J86" i="15" s="1"/>
  <c r="F86" i="15"/>
  <c r="C86" i="15" s="1"/>
  <c r="E86" i="15" s="1"/>
  <c r="P85" i="15"/>
  <c r="M85" i="15" s="1"/>
  <c r="O85" i="15"/>
  <c r="K85" i="15"/>
  <c r="H85" i="15" s="1"/>
  <c r="J85" i="15"/>
  <c r="F85" i="15"/>
  <c r="C85" i="15" s="1"/>
  <c r="E85" i="15"/>
  <c r="P84" i="15"/>
  <c r="M84" i="15"/>
  <c r="O84" i="15" s="1"/>
  <c r="K84" i="15"/>
  <c r="H84" i="15"/>
  <c r="J84" i="15" s="1"/>
  <c r="F84" i="15"/>
  <c r="C84" i="15"/>
  <c r="E84" i="15" s="1"/>
  <c r="P83" i="15"/>
  <c r="M83" i="15"/>
  <c r="O83" i="15" s="1"/>
  <c r="K83" i="15"/>
  <c r="H83" i="15"/>
  <c r="J83" i="15" s="1"/>
  <c r="F83" i="15"/>
  <c r="C83" i="15"/>
  <c r="E83" i="15" s="1"/>
  <c r="P82" i="15"/>
  <c r="M82" i="15" s="1"/>
  <c r="O82" i="15" s="1"/>
  <c r="K82" i="15"/>
  <c r="H82" i="15" s="1"/>
  <c r="J82" i="15" s="1"/>
  <c r="F82" i="15"/>
  <c r="C82" i="15" s="1"/>
  <c r="E82" i="15" s="1"/>
  <c r="P81" i="15"/>
  <c r="M81" i="15" s="1"/>
  <c r="O81" i="15" s="1"/>
  <c r="K81" i="15"/>
  <c r="H81" i="15" s="1"/>
  <c r="J81" i="15" s="1"/>
  <c r="F81" i="15"/>
  <c r="C81" i="15" s="1"/>
  <c r="E81" i="15"/>
  <c r="P80" i="15"/>
  <c r="M80" i="15"/>
  <c r="O80" i="15" s="1"/>
  <c r="K80" i="15"/>
  <c r="H80" i="15"/>
  <c r="J80" i="15" s="1"/>
  <c r="F80" i="15"/>
  <c r="C80" i="15"/>
  <c r="E80" i="15" s="1"/>
  <c r="P79" i="15"/>
  <c r="M79" i="15"/>
  <c r="O79" i="15" s="1"/>
  <c r="K79" i="15"/>
  <c r="H79" i="15"/>
  <c r="J79" i="15" s="1"/>
  <c r="F79" i="15"/>
  <c r="C79" i="15"/>
  <c r="E79" i="15" s="1"/>
  <c r="P78" i="15"/>
  <c r="M78" i="15" s="1"/>
  <c r="O78" i="15" s="1"/>
  <c r="K78" i="15"/>
  <c r="H78" i="15" s="1"/>
  <c r="J78" i="15" s="1"/>
  <c r="F78" i="15"/>
  <c r="C78" i="15" s="1"/>
  <c r="E78" i="15" s="1"/>
  <c r="P77" i="15"/>
  <c r="M77" i="15" s="1"/>
  <c r="O77" i="15"/>
  <c r="K77" i="15"/>
  <c r="H77" i="15" s="1"/>
  <c r="J77" i="15"/>
  <c r="F77" i="15"/>
  <c r="C77" i="15" s="1"/>
  <c r="E77" i="15"/>
  <c r="P76" i="15"/>
  <c r="M76" i="15"/>
  <c r="O76" i="15" s="1"/>
  <c r="K76" i="15"/>
  <c r="H76" i="15"/>
  <c r="J76" i="15" s="1"/>
  <c r="F76" i="15"/>
  <c r="C76" i="15"/>
  <c r="E76" i="15" s="1"/>
  <c r="P75" i="15"/>
  <c r="M75" i="15"/>
  <c r="O75" i="15" s="1"/>
  <c r="K75" i="15"/>
  <c r="H75" i="15"/>
  <c r="J75" i="15" s="1"/>
  <c r="F75" i="15"/>
  <c r="C75" i="15"/>
  <c r="E75" i="15" s="1"/>
  <c r="P74" i="15"/>
  <c r="M74" i="15" s="1"/>
  <c r="O74" i="15" s="1"/>
  <c r="K74" i="15"/>
  <c r="H74" i="15" s="1"/>
  <c r="J74" i="15" s="1"/>
  <c r="F74" i="15"/>
  <c r="C74" i="15" s="1"/>
  <c r="E74" i="15" s="1"/>
  <c r="P73" i="15"/>
  <c r="M73" i="15" s="1"/>
  <c r="O73" i="15" s="1"/>
  <c r="K73" i="15"/>
  <c r="H73" i="15" s="1"/>
  <c r="J73" i="15" s="1"/>
  <c r="F73" i="15"/>
  <c r="C73" i="15" s="1"/>
  <c r="E73" i="15" s="1"/>
  <c r="P72" i="15"/>
  <c r="M72" i="15"/>
  <c r="O72" i="15" s="1"/>
  <c r="K72" i="15"/>
  <c r="H72" i="15"/>
  <c r="J72" i="15" s="1"/>
  <c r="F72" i="15"/>
  <c r="C72" i="15"/>
  <c r="E72" i="15" s="1"/>
  <c r="P71" i="15"/>
  <c r="M71" i="15"/>
  <c r="O71" i="15" s="1"/>
  <c r="K71" i="15"/>
  <c r="H71" i="15"/>
  <c r="J71" i="15" s="1"/>
  <c r="F71" i="15"/>
  <c r="C71" i="15"/>
  <c r="E71" i="15" s="1"/>
  <c r="P70" i="15"/>
  <c r="M70" i="15" s="1"/>
  <c r="O70" i="15" s="1"/>
  <c r="K70" i="15"/>
  <c r="H70" i="15" s="1"/>
  <c r="J70" i="15" s="1"/>
  <c r="F70" i="15"/>
  <c r="C70" i="15" s="1"/>
  <c r="E70" i="15" s="1"/>
  <c r="P69" i="15"/>
  <c r="M69" i="15" s="1"/>
  <c r="O69" i="15"/>
  <c r="K69" i="15"/>
  <c r="H69" i="15" s="1"/>
  <c r="J69" i="15"/>
  <c r="F69" i="15"/>
  <c r="C69" i="15" s="1"/>
  <c r="E69" i="15"/>
  <c r="P68" i="15"/>
  <c r="M68" i="15"/>
  <c r="O68" i="15" s="1"/>
  <c r="K68" i="15"/>
  <c r="H68" i="15"/>
  <c r="J68" i="15" s="1"/>
  <c r="F68" i="15"/>
  <c r="C68" i="15"/>
  <c r="E68" i="15" s="1"/>
  <c r="P67" i="15"/>
  <c r="M67" i="15"/>
  <c r="O67" i="15" s="1"/>
  <c r="K67" i="15"/>
  <c r="H67" i="15"/>
  <c r="J67" i="15" s="1"/>
  <c r="F67" i="15"/>
  <c r="C67" i="15"/>
  <c r="E67" i="15" s="1"/>
  <c r="P66" i="15"/>
  <c r="M66" i="15" s="1"/>
  <c r="O66" i="15" s="1"/>
  <c r="K66" i="15"/>
  <c r="H66" i="15" s="1"/>
  <c r="J66" i="15" s="1"/>
  <c r="F66" i="15"/>
  <c r="C66" i="15" s="1"/>
  <c r="E66" i="15" s="1"/>
  <c r="P65" i="15"/>
  <c r="M65" i="15" s="1"/>
  <c r="O65" i="15"/>
  <c r="K65" i="15"/>
  <c r="H65" i="15" s="1"/>
  <c r="J65" i="15" s="1"/>
  <c r="F65" i="15"/>
  <c r="C65" i="15" s="1"/>
  <c r="E65" i="15" s="1"/>
  <c r="P64" i="15"/>
  <c r="M64" i="15"/>
  <c r="O64" i="15" s="1"/>
  <c r="K64" i="15"/>
  <c r="H64" i="15"/>
  <c r="J64" i="15" s="1"/>
  <c r="F64" i="15"/>
  <c r="C64" i="15"/>
  <c r="E64" i="15" s="1"/>
  <c r="P63" i="15"/>
  <c r="M63" i="15"/>
  <c r="O63" i="15" s="1"/>
  <c r="K63" i="15"/>
  <c r="H63" i="15"/>
  <c r="J63" i="15" s="1"/>
  <c r="F63" i="15"/>
  <c r="C63" i="15"/>
  <c r="E63" i="15" s="1"/>
  <c r="P62" i="15"/>
  <c r="M62" i="15" s="1"/>
  <c r="O62" i="15" s="1"/>
  <c r="K62" i="15"/>
  <c r="H62" i="15" s="1"/>
  <c r="J62" i="15" s="1"/>
  <c r="F62" i="15"/>
  <c r="C62" i="15" s="1"/>
  <c r="E62" i="15" s="1"/>
  <c r="P61" i="15"/>
  <c r="M61" i="15" s="1"/>
  <c r="O61" i="15"/>
  <c r="K61" i="15"/>
  <c r="H61" i="15" s="1"/>
  <c r="J61" i="15"/>
  <c r="F61" i="15"/>
  <c r="C61" i="15" s="1"/>
  <c r="E61" i="15"/>
  <c r="P60" i="15"/>
  <c r="M60" i="15"/>
  <c r="O60" i="15" s="1"/>
  <c r="K60" i="15"/>
  <c r="H60" i="15"/>
  <c r="J60" i="15" s="1"/>
  <c r="F60" i="15"/>
  <c r="C60" i="15"/>
  <c r="E60" i="15" s="1"/>
  <c r="P59" i="15"/>
  <c r="M59" i="15"/>
  <c r="O59" i="15" s="1"/>
  <c r="K59" i="15"/>
  <c r="H59" i="15"/>
  <c r="J59" i="15" s="1"/>
  <c r="F59" i="15"/>
  <c r="C59" i="15"/>
  <c r="E59" i="15" s="1"/>
  <c r="P58" i="15"/>
  <c r="M58" i="15" s="1"/>
  <c r="O58" i="15" s="1"/>
  <c r="K58" i="15"/>
  <c r="H58" i="15" s="1"/>
  <c r="J58" i="15" s="1"/>
  <c r="F58" i="15"/>
  <c r="C58" i="15" s="1"/>
  <c r="E58" i="15" s="1"/>
  <c r="P57" i="15"/>
  <c r="M57" i="15" s="1"/>
  <c r="O57" i="15" s="1"/>
  <c r="K57" i="15"/>
  <c r="H57" i="15" s="1"/>
  <c r="J57" i="15"/>
  <c r="F57" i="15"/>
  <c r="C57" i="15" s="1"/>
  <c r="E57" i="15" s="1"/>
  <c r="P56" i="15"/>
  <c r="M56" i="15"/>
  <c r="O56" i="15" s="1"/>
  <c r="K56" i="15"/>
  <c r="H56" i="15"/>
  <c r="J56" i="15" s="1"/>
  <c r="F56" i="15"/>
  <c r="C56" i="15"/>
  <c r="E56" i="15" s="1"/>
  <c r="P55" i="15"/>
  <c r="M55" i="15"/>
  <c r="O55" i="15" s="1"/>
  <c r="K55" i="15"/>
  <c r="H55" i="15"/>
  <c r="J55" i="15" s="1"/>
  <c r="F55" i="15"/>
  <c r="C55" i="15"/>
  <c r="E55" i="15" s="1"/>
  <c r="P54" i="15"/>
  <c r="M54" i="15" s="1"/>
  <c r="O54" i="15" s="1"/>
  <c r="K54" i="15"/>
  <c r="H54" i="15" s="1"/>
  <c r="J54" i="15" s="1"/>
  <c r="F54" i="15"/>
  <c r="C54" i="15" s="1"/>
  <c r="E54" i="15" s="1"/>
  <c r="P53" i="15"/>
  <c r="M53" i="15" s="1"/>
  <c r="O53" i="15"/>
  <c r="K53" i="15"/>
  <c r="H53" i="15" s="1"/>
  <c r="J53" i="15"/>
  <c r="F53" i="15"/>
  <c r="C53" i="15" s="1"/>
  <c r="E53" i="15"/>
  <c r="P52" i="15"/>
  <c r="M52" i="15"/>
  <c r="O52" i="15" s="1"/>
  <c r="K52" i="15"/>
  <c r="H52" i="15"/>
  <c r="J52" i="15" s="1"/>
  <c r="F52" i="15"/>
  <c r="C52" i="15"/>
  <c r="E52" i="15" s="1"/>
  <c r="P51" i="15"/>
  <c r="M51" i="15"/>
  <c r="O51" i="15" s="1"/>
  <c r="K51" i="15"/>
  <c r="H51" i="15"/>
  <c r="J51" i="15" s="1"/>
  <c r="F51" i="15"/>
  <c r="C51" i="15"/>
  <c r="E51" i="15" s="1"/>
  <c r="P50" i="15"/>
  <c r="M50" i="15" s="1"/>
  <c r="O50" i="15" s="1"/>
  <c r="K50" i="15"/>
  <c r="H50" i="15" s="1"/>
  <c r="J50" i="15" s="1"/>
  <c r="F50" i="15"/>
  <c r="C50" i="15" s="1"/>
  <c r="E50" i="15" s="1"/>
  <c r="P49" i="15"/>
  <c r="M49" i="15" s="1"/>
  <c r="O49" i="15" s="1"/>
  <c r="K49" i="15"/>
  <c r="H49" i="15" s="1"/>
  <c r="J49" i="15" s="1"/>
  <c r="F49" i="15"/>
  <c r="C49" i="15" s="1"/>
  <c r="E49" i="15"/>
  <c r="P48" i="15"/>
  <c r="M48" i="15"/>
  <c r="O48" i="15" s="1"/>
  <c r="K48" i="15"/>
  <c r="H48" i="15"/>
  <c r="J48" i="15" s="1"/>
  <c r="F48" i="15"/>
  <c r="C48" i="15"/>
  <c r="E48" i="15" s="1"/>
  <c r="P47" i="15"/>
  <c r="M47" i="15"/>
  <c r="O47" i="15" s="1"/>
  <c r="K47" i="15"/>
  <c r="H47" i="15"/>
  <c r="J47" i="15" s="1"/>
  <c r="F47" i="15"/>
  <c r="C47" i="15"/>
  <c r="E47" i="15" s="1"/>
  <c r="P46" i="15"/>
  <c r="M46" i="15" s="1"/>
  <c r="O46" i="15" s="1"/>
  <c r="K46" i="15"/>
  <c r="H46" i="15" s="1"/>
  <c r="J46" i="15" s="1"/>
  <c r="F46" i="15"/>
  <c r="C46" i="15" s="1"/>
  <c r="E46" i="15" s="1"/>
  <c r="P45" i="15"/>
  <c r="M45" i="15" s="1"/>
  <c r="O45" i="15"/>
  <c r="K45" i="15"/>
  <c r="H45" i="15" s="1"/>
  <c r="J45" i="15"/>
  <c r="F45" i="15"/>
  <c r="C45" i="15" s="1"/>
  <c r="E45" i="15"/>
  <c r="P44" i="15"/>
  <c r="M44" i="15"/>
  <c r="O44" i="15" s="1"/>
  <c r="K44" i="15"/>
  <c r="H44" i="15"/>
  <c r="J44" i="15" s="1"/>
  <c r="F44" i="15"/>
  <c r="C44" i="15"/>
  <c r="E44" i="15" s="1"/>
  <c r="P43" i="15"/>
  <c r="M43" i="15"/>
  <c r="O43" i="15" s="1"/>
  <c r="K43" i="15"/>
  <c r="H43" i="15"/>
  <c r="J43" i="15" s="1"/>
  <c r="F43" i="15"/>
  <c r="C43" i="15"/>
  <c r="E43" i="15" s="1"/>
  <c r="P42" i="15"/>
  <c r="M42" i="15" s="1"/>
  <c r="O42" i="15" s="1"/>
  <c r="K42" i="15"/>
  <c r="H42" i="15" s="1"/>
  <c r="J42" i="15" s="1"/>
  <c r="F42" i="15"/>
  <c r="C42" i="15" s="1"/>
  <c r="E42" i="15" s="1"/>
  <c r="P41" i="15"/>
  <c r="M41" i="15" s="1"/>
  <c r="O41" i="15" s="1"/>
  <c r="K41" i="15"/>
  <c r="H41" i="15" s="1"/>
  <c r="J41" i="15" s="1"/>
  <c r="F41" i="15"/>
  <c r="C41" i="15" s="1"/>
  <c r="E41" i="15" s="1"/>
  <c r="P40" i="15"/>
  <c r="M40" i="15"/>
  <c r="O40" i="15" s="1"/>
  <c r="K40" i="15"/>
  <c r="H40" i="15"/>
  <c r="J40" i="15" s="1"/>
  <c r="F40" i="15"/>
  <c r="C40" i="15"/>
  <c r="E40" i="15" s="1"/>
  <c r="P39" i="15"/>
  <c r="M39" i="15"/>
  <c r="O39" i="15" s="1"/>
  <c r="K39" i="15"/>
  <c r="H39" i="15"/>
  <c r="J39" i="15" s="1"/>
  <c r="F39" i="15"/>
  <c r="C39" i="15"/>
  <c r="E39" i="15" s="1"/>
  <c r="P38" i="15"/>
  <c r="M38" i="15" s="1"/>
  <c r="O38" i="15" s="1"/>
  <c r="K38" i="15"/>
  <c r="H38" i="15" s="1"/>
  <c r="J38" i="15" s="1"/>
  <c r="F38" i="15"/>
  <c r="C38" i="15" s="1"/>
  <c r="E38" i="15" s="1"/>
  <c r="P37" i="15"/>
  <c r="M37" i="15" s="1"/>
  <c r="O37" i="15"/>
  <c r="K37" i="15"/>
  <c r="H37" i="15" s="1"/>
  <c r="J37" i="15"/>
  <c r="F37" i="15"/>
  <c r="C37" i="15" s="1"/>
  <c r="E37" i="15"/>
  <c r="P36" i="15"/>
  <c r="M36" i="15"/>
  <c r="O36" i="15" s="1"/>
  <c r="K36" i="15"/>
  <c r="H36" i="15"/>
  <c r="J36" i="15" s="1"/>
  <c r="F36" i="15"/>
  <c r="C36" i="15"/>
  <c r="E36" i="15" s="1"/>
  <c r="P35" i="15"/>
  <c r="M35" i="15"/>
  <c r="O35" i="15" s="1"/>
  <c r="K35" i="15"/>
  <c r="H35" i="15"/>
  <c r="J35" i="15" s="1"/>
  <c r="F35" i="15"/>
  <c r="C35" i="15"/>
  <c r="E35" i="15" s="1"/>
  <c r="P34" i="15"/>
  <c r="M34" i="15" s="1"/>
  <c r="O34" i="15" s="1"/>
  <c r="K34" i="15"/>
  <c r="H34" i="15" s="1"/>
  <c r="J34" i="15" s="1"/>
  <c r="F34" i="15"/>
  <c r="C34" i="15" s="1"/>
  <c r="E34" i="15" s="1"/>
  <c r="P33" i="15"/>
  <c r="M33" i="15" s="1"/>
  <c r="O33" i="15"/>
  <c r="K33" i="15"/>
  <c r="H33" i="15" s="1"/>
  <c r="J33" i="15" s="1"/>
  <c r="F33" i="15"/>
  <c r="C33" i="15" s="1"/>
  <c r="E33" i="15" s="1"/>
  <c r="P32" i="15"/>
  <c r="M32" i="15"/>
  <c r="O32" i="15" s="1"/>
  <c r="K32" i="15"/>
  <c r="H32" i="15"/>
  <c r="J32" i="15" s="1"/>
  <c r="F32" i="15"/>
  <c r="C32" i="15"/>
  <c r="E32" i="15" s="1"/>
  <c r="P31" i="15"/>
  <c r="M31" i="15"/>
  <c r="O31" i="15" s="1"/>
  <c r="K31" i="15"/>
  <c r="H31" i="15"/>
  <c r="J31" i="15" s="1"/>
  <c r="F31" i="15"/>
  <c r="C31" i="15"/>
  <c r="E31" i="15" s="1"/>
  <c r="P30" i="15"/>
  <c r="M30" i="15" s="1"/>
  <c r="O30" i="15" s="1"/>
  <c r="K30" i="15"/>
  <c r="H30" i="15" s="1"/>
  <c r="J30" i="15" s="1"/>
  <c r="F30" i="15"/>
  <c r="C30" i="15" s="1"/>
  <c r="E30" i="15" s="1"/>
  <c r="P29" i="15"/>
  <c r="M29" i="15" s="1"/>
  <c r="O29" i="15"/>
  <c r="K29" i="15"/>
  <c r="H29" i="15" s="1"/>
  <c r="J29" i="15"/>
  <c r="F29" i="15"/>
  <c r="C29" i="15" s="1"/>
  <c r="E29" i="15"/>
  <c r="P28" i="15"/>
  <c r="M28" i="15"/>
  <c r="O28" i="15" s="1"/>
  <c r="K28" i="15"/>
  <c r="H28" i="15"/>
  <c r="J28" i="15" s="1"/>
  <c r="F28" i="15"/>
  <c r="C28" i="15"/>
  <c r="E28" i="15" s="1"/>
  <c r="P27" i="15"/>
  <c r="M27" i="15"/>
  <c r="O27" i="15" s="1"/>
  <c r="K27" i="15"/>
  <c r="H27" i="15"/>
  <c r="J27" i="15" s="1"/>
  <c r="G27" i="15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F27" i="15"/>
  <c r="C27" i="15"/>
  <c r="E27" i="15" s="1"/>
  <c r="P26" i="15"/>
  <c r="M26" i="15" s="1"/>
  <c r="O26" i="15" s="1"/>
  <c r="K26" i="15"/>
  <c r="H26" i="15" s="1"/>
  <c r="J26" i="15" s="1"/>
  <c r="F26" i="15"/>
  <c r="C26" i="15" s="1"/>
  <c r="E26" i="15" s="1"/>
  <c r="P25" i="15"/>
  <c r="M25" i="15" s="1"/>
  <c r="O25" i="15" s="1"/>
  <c r="K25" i="15"/>
  <c r="H25" i="15" s="1"/>
  <c r="J25" i="15" s="1"/>
  <c r="F25" i="15"/>
  <c r="C25" i="15" s="1"/>
  <c r="E25" i="15" s="1"/>
  <c r="P24" i="15"/>
  <c r="M24" i="15"/>
  <c r="O24" i="15" s="1"/>
  <c r="K24" i="15"/>
  <c r="H24" i="15"/>
  <c r="J24" i="15" s="1"/>
  <c r="F24" i="15"/>
  <c r="C24" i="15"/>
  <c r="E24" i="15" s="1"/>
  <c r="P23" i="15"/>
  <c r="M23" i="15"/>
  <c r="O23" i="15" s="1"/>
  <c r="L23" i="15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K23" i="15"/>
  <c r="H23" i="15"/>
  <c r="J23" i="15" s="1"/>
  <c r="G23" i="15"/>
  <c r="G24" i="15" s="1"/>
  <c r="G25" i="15" s="1"/>
  <c r="G26" i="15" s="1"/>
  <c r="F23" i="15"/>
  <c r="C23" i="15"/>
  <c r="E23" i="15" s="1"/>
  <c r="P22" i="15"/>
  <c r="M22" i="15" s="1"/>
  <c r="O22" i="15" s="1"/>
  <c r="L22" i="15"/>
  <c r="K22" i="15"/>
  <c r="H22" i="15" s="1"/>
  <c r="J22" i="15" s="1"/>
  <c r="G22" i="15"/>
  <c r="F22" i="15"/>
  <c r="C22" i="15" s="1"/>
  <c r="E22" i="15" s="1"/>
  <c r="O21" i="15"/>
  <c r="J21" i="15"/>
  <c r="E21" i="15"/>
  <c r="H20" i="15"/>
  <c r="I20" i="15" s="1"/>
  <c r="D20" i="15"/>
  <c r="E20" i="15" s="1"/>
  <c r="F20" i="15" s="1"/>
  <c r="G20" i="15" s="1"/>
  <c r="C20" i="15"/>
  <c r="B20" i="15"/>
  <c r="F9" i="15"/>
  <c r="A3" i="15"/>
  <c r="P98" i="14"/>
  <c r="O98" i="14"/>
  <c r="K98" i="14"/>
  <c r="J98" i="14"/>
  <c r="F98" i="14"/>
  <c r="E98" i="14"/>
  <c r="P97" i="14"/>
  <c r="M97" i="14"/>
  <c r="O97" i="14" s="1"/>
  <c r="K97" i="14"/>
  <c r="H97" i="14"/>
  <c r="J97" i="14" s="1"/>
  <c r="F97" i="14"/>
  <c r="C97" i="14"/>
  <c r="E97" i="14" s="1"/>
  <c r="P96" i="14"/>
  <c r="M96" i="14" s="1"/>
  <c r="O96" i="14" s="1"/>
  <c r="K96" i="14"/>
  <c r="H96" i="14" s="1"/>
  <c r="J96" i="14" s="1"/>
  <c r="F96" i="14"/>
  <c r="C96" i="14" s="1"/>
  <c r="E96" i="14" s="1"/>
  <c r="P95" i="14"/>
  <c r="M95" i="14" s="1"/>
  <c r="O95" i="14" s="1"/>
  <c r="K95" i="14"/>
  <c r="H95" i="14" s="1"/>
  <c r="J95" i="14" s="1"/>
  <c r="F95" i="14"/>
  <c r="C95" i="14" s="1"/>
  <c r="E95" i="14"/>
  <c r="P94" i="14"/>
  <c r="M94" i="14"/>
  <c r="O94" i="14" s="1"/>
  <c r="K94" i="14"/>
  <c r="H94" i="14"/>
  <c r="J94" i="14" s="1"/>
  <c r="F94" i="14"/>
  <c r="C94" i="14"/>
  <c r="E94" i="14" s="1"/>
  <c r="P93" i="14"/>
  <c r="M93" i="14"/>
  <c r="O93" i="14" s="1"/>
  <c r="K93" i="14"/>
  <c r="H93" i="14"/>
  <c r="J93" i="14" s="1"/>
  <c r="F93" i="14"/>
  <c r="C93" i="14"/>
  <c r="E93" i="14" s="1"/>
  <c r="P92" i="14"/>
  <c r="M92" i="14" s="1"/>
  <c r="O92" i="14" s="1"/>
  <c r="K92" i="14"/>
  <c r="H92" i="14" s="1"/>
  <c r="J92" i="14" s="1"/>
  <c r="F92" i="14"/>
  <c r="C92" i="14" s="1"/>
  <c r="E92" i="14" s="1"/>
  <c r="P91" i="14"/>
  <c r="M91" i="14" s="1"/>
  <c r="O91" i="14"/>
  <c r="K91" i="14"/>
  <c r="H91" i="14" s="1"/>
  <c r="J91" i="14"/>
  <c r="F91" i="14"/>
  <c r="C91" i="14" s="1"/>
  <c r="E91" i="14"/>
  <c r="P90" i="14"/>
  <c r="O90" i="14"/>
  <c r="M90" i="14"/>
  <c r="K90" i="14"/>
  <c r="H90" i="14"/>
  <c r="J90" i="14" s="1"/>
  <c r="F90" i="14"/>
  <c r="C90" i="14"/>
  <c r="E90" i="14" s="1"/>
  <c r="P89" i="14"/>
  <c r="M89" i="14"/>
  <c r="O89" i="14" s="1"/>
  <c r="K89" i="14"/>
  <c r="H89" i="14"/>
  <c r="J89" i="14" s="1"/>
  <c r="F89" i="14"/>
  <c r="C89" i="14"/>
  <c r="E89" i="14" s="1"/>
  <c r="P88" i="14"/>
  <c r="M88" i="14" s="1"/>
  <c r="O88" i="14" s="1"/>
  <c r="K88" i="14"/>
  <c r="H88" i="14" s="1"/>
  <c r="J88" i="14" s="1"/>
  <c r="F88" i="14"/>
  <c r="C88" i="14" s="1"/>
  <c r="E88" i="14" s="1"/>
  <c r="P87" i="14"/>
  <c r="M87" i="14" s="1"/>
  <c r="O87" i="14"/>
  <c r="K87" i="14"/>
  <c r="H87" i="14" s="1"/>
  <c r="J87" i="14"/>
  <c r="F87" i="14"/>
  <c r="C87" i="14" s="1"/>
  <c r="E87" i="14"/>
  <c r="P86" i="14"/>
  <c r="M86" i="14"/>
  <c r="O86" i="14" s="1"/>
  <c r="K86" i="14"/>
  <c r="H86" i="14"/>
  <c r="J86" i="14" s="1"/>
  <c r="F86" i="14"/>
  <c r="C86" i="14"/>
  <c r="E86" i="14" s="1"/>
  <c r="P85" i="14"/>
  <c r="M85" i="14"/>
  <c r="O85" i="14" s="1"/>
  <c r="K85" i="14"/>
  <c r="H85" i="14"/>
  <c r="J85" i="14" s="1"/>
  <c r="F85" i="14"/>
  <c r="C85" i="14"/>
  <c r="E85" i="14" s="1"/>
  <c r="P84" i="14"/>
  <c r="M84" i="14" s="1"/>
  <c r="O84" i="14" s="1"/>
  <c r="K84" i="14"/>
  <c r="H84" i="14" s="1"/>
  <c r="J84" i="14" s="1"/>
  <c r="F84" i="14"/>
  <c r="C84" i="14" s="1"/>
  <c r="E84" i="14" s="1"/>
  <c r="P83" i="14"/>
  <c r="M83" i="14" s="1"/>
  <c r="O83" i="14"/>
  <c r="K83" i="14"/>
  <c r="H83" i="14" s="1"/>
  <c r="J83" i="14"/>
  <c r="F83" i="14"/>
  <c r="C83" i="14" s="1"/>
  <c r="E83" i="14"/>
  <c r="P82" i="14"/>
  <c r="M82" i="14"/>
  <c r="O82" i="14" s="1"/>
  <c r="K82" i="14"/>
  <c r="H82" i="14"/>
  <c r="J82" i="14" s="1"/>
  <c r="F82" i="14"/>
  <c r="E82" i="14"/>
  <c r="C82" i="14"/>
  <c r="P81" i="14"/>
  <c r="M81" i="14"/>
  <c r="O81" i="14" s="1"/>
  <c r="K81" i="14"/>
  <c r="H81" i="14"/>
  <c r="J81" i="14" s="1"/>
  <c r="F81" i="14"/>
  <c r="C81" i="14"/>
  <c r="E81" i="14" s="1"/>
  <c r="P80" i="14"/>
  <c r="M80" i="14" s="1"/>
  <c r="O80" i="14" s="1"/>
  <c r="K80" i="14"/>
  <c r="H80" i="14" s="1"/>
  <c r="J80" i="14" s="1"/>
  <c r="F80" i="14"/>
  <c r="C80" i="14" s="1"/>
  <c r="E80" i="14" s="1"/>
  <c r="P79" i="14"/>
  <c r="M79" i="14" s="1"/>
  <c r="O79" i="14"/>
  <c r="K79" i="14"/>
  <c r="H79" i="14" s="1"/>
  <c r="J79" i="14"/>
  <c r="F79" i="14"/>
  <c r="C79" i="14" s="1"/>
  <c r="E79" i="14"/>
  <c r="P78" i="14"/>
  <c r="O78" i="14"/>
  <c r="M78" i="14"/>
  <c r="K78" i="14"/>
  <c r="H78" i="14"/>
  <c r="J78" i="14" s="1"/>
  <c r="F78" i="14"/>
  <c r="E78" i="14"/>
  <c r="C78" i="14"/>
  <c r="P77" i="14"/>
  <c r="M77" i="14"/>
  <c r="O77" i="14" s="1"/>
  <c r="K77" i="14"/>
  <c r="H77" i="14"/>
  <c r="J77" i="14" s="1"/>
  <c r="F77" i="14"/>
  <c r="C77" i="14"/>
  <c r="E77" i="14" s="1"/>
  <c r="P76" i="14"/>
  <c r="M76" i="14" s="1"/>
  <c r="O76" i="14" s="1"/>
  <c r="K76" i="14"/>
  <c r="H76" i="14" s="1"/>
  <c r="J76" i="14" s="1"/>
  <c r="F76" i="14"/>
  <c r="C76" i="14" s="1"/>
  <c r="E76" i="14" s="1"/>
  <c r="P75" i="14"/>
  <c r="M75" i="14" s="1"/>
  <c r="O75" i="14"/>
  <c r="K75" i="14"/>
  <c r="H75" i="14" s="1"/>
  <c r="J75" i="14"/>
  <c r="F75" i="14"/>
  <c r="C75" i="14" s="1"/>
  <c r="E75" i="14"/>
  <c r="P74" i="14"/>
  <c r="M74" i="14"/>
  <c r="O74" i="14" s="1"/>
  <c r="K74" i="14"/>
  <c r="H74" i="14"/>
  <c r="J74" i="14" s="1"/>
  <c r="F74" i="14"/>
  <c r="E74" i="14"/>
  <c r="C74" i="14"/>
  <c r="P73" i="14"/>
  <c r="M73" i="14"/>
  <c r="O73" i="14" s="1"/>
  <c r="K73" i="14"/>
  <c r="H73" i="14"/>
  <c r="J73" i="14" s="1"/>
  <c r="F73" i="14"/>
  <c r="C73" i="14"/>
  <c r="E73" i="14" s="1"/>
  <c r="P72" i="14"/>
  <c r="M72" i="14" s="1"/>
  <c r="O72" i="14" s="1"/>
  <c r="K72" i="14"/>
  <c r="H72" i="14" s="1"/>
  <c r="J72" i="14" s="1"/>
  <c r="F72" i="14"/>
  <c r="C72" i="14" s="1"/>
  <c r="E72" i="14" s="1"/>
  <c r="P71" i="14"/>
  <c r="M71" i="14" s="1"/>
  <c r="O71" i="14"/>
  <c r="K71" i="14"/>
  <c r="H71" i="14" s="1"/>
  <c r="J71" i="14"/>
  <c r="F71" i="14"/>
  <c r="C71" i="14" s="1"/>
  <c r="E71" i="14"/>
  <c r="P70" i="14"/>
  <c r="O70" i="14"/>
  <c r="M70" i="14"/>
  <c r="K70" i="14"/>
  <c r="H70" i="14"/>
  <c r="J70" i="14" s="1"/>
  <c r="F70" i="14"/>
  <c r="E70" i="14"/>
  <c r="C70" i="14"/>
  <c r="P69" i="14"/>
  <c r="M69" i="14"/>
  <c r="O69" i="14" s="1"/>
  <c r="K69" i="14"/>
  <c r="H69" i="14"/>
  <c r="J69" i="14" s="1"/>
  <c r="F69" i="14"/>
  <c r="C69" i="14"/>
  <c r="E69" i="14" s="1"/>
  <c r="P68" i="14"/>
  <c r="M68" i="14" s="1"/>
  <c r="O68" i="14" s="1"/>
  <c r="K68" i="14"/>
  <c r="H68" i="14" s="1"/>
  <c r="J68" i="14" s="1"/>
  <c r="F68" i="14"/>
  <c r="C68" i="14" s="1"/>
  <c r="E68" i="14" s="1"/>
  <c r="P67" i="14"/>
  <c r="M67" i="14" s="1"/>
  <c r="O67" i="14"/>
  <c r="K67" i="14"/>
  <c r="H67" i="14" s="1"/>
  <c r="J67" i="14"/>
  <c r="F67" i="14"/>
  <c r="C67" i="14" s="1"/>
  <c r="E67" i="14"/>
  <c r="P66" i="14"/>
  <c r="M66" i="14"/>
  <c r="O66" i="14" s="1"/>
  <c r="K66" i="14"/>
  <c r="H66" i="14"/>
  <c r="J66" i="14" s="1"/>
  <c r="F66" i="14"/>
  <c r="E66" i="14"/>
  <c r="C66" i="14"/>
  <c r="P65" i="14"/>
  <c r="M65" i="14"/>
  <c r="O65" i="14" s="1"/>
  <c r="K65" i="14"/>
  <c r="H65" i="14"/>
  <c r="J65" i="14" s="1"/>
  <c r="F65" i="14"/>
  <c r="C65" i="14"/>
  <c r="E65" i="14" s="1"/>
  <c r="P64" i="14"/>
  <c r="M64" i="14" s="1"/>
  <c r="O64" i="14" s="1"/>
  <c r="K64" i="14"/>
  <c r="H64" i="14" s="1"/>
  <c r="J64" i="14" s="1"/>
  <c r="F64" i="14"/>
  <c r="C64" i="14" s="1"/>
  <c r="E64" i="14" s="1"/>
  <c r="P63" i="14"/>
  <c r="M63" i="14" s="1"/>
  <c r="O63" i="14"/>
  <c r="K63" i="14"/>
  <c r="H63" i="14" s="1"/>
  <c r="J63" i="14"/>
  <c r="F63" i="14"/>
  <c r="C63" i="14" s="1"/>
  <c r="E63" i="14"/>
  <c r="P62" i="14"/>
  <c r="O62" i="14"/>
  <c r="M62" i="14"/>
  <c r="K62" i="14"/>
  <c r="H62" i="14"/>
  <c r="J62" i="14" s="1"/>
  <c r="F62" i="14"/>
  <c r="E62" i="14"/>
  <c r="C62" i="14"/>
  <c r="P61" i="14"/>
  <c r="M61" i="14"/>
  <c r="O61" i="14" s="1"/>
  <c r="K61" i="14"/>
  <c r="H61" i="14"/>
  <c r="J61" i="14" s="1"/>
  <c r="F61" i="14"/>
  <c r="C61" i="14"/>
  <c r="E61" i="14" s="1"/>
  <c r="P60" i="14"/>
  <c r="M60" i="14" s="1"/>
  <c r="O60" i="14" s="1"/>
  <c r="K60" i="14"/>
  <c r="H60" i="14" s="1"/>
  <c r="J60" i="14" s="1"/>
  <c r="F60" i="14"/>
  <c r="C60" i="14" s="1"/>
  <c r="E60" i="14" s="1"/>
  <c r="P59" i="14"/>
  <c r="M59" i="14" s="1"/>
  <c r="O59" i="14"/>
  <c r="K59" i="14"/>
  <c r="H59" i="14" s="1"/>
  <c r="J59" i="14"/>
  <c r="F59" i="14"/>
  <c r="C59" i="14" s="1"/>
  <c r="E59" i="14"/>
  <c r="P58" i="14"/>
  <c r="M58" i="14"/>
  <c r="O58" i="14" s="1"/>
  <c r="K58" i="14"/>
  <c r="H58" i="14"/>
  <c r="J58" i="14" s="1"/>
  <c r="F58" i="14"/>
  <c r="E58" i="14"/>
  <c r="C58" i="14"/>
  <c r="P57" i="14"/>
  <c r="M57" i="14"/>
  <c r="O57" i="14" s="1"/>
  <c r="K57" i="14"/>
  <c r="H57" i="14"/>
  <c r="J57" i="14" s="1"/>
  <c r="F57" i="14"/>
  <c r="C57" i="14"/>
  <c r="E57" i="14" s="1"/>
  <c r="P56" i="14"/>
  <c r="M56" i="14" s="1"/>
  <c r="O56" i="14" s="1"/>
  <c r="K56" i="14"/>
  <c r="H56" i="14" s="1"/>
  <c r="J56" i="14" s="1"/>
  <c r="F56" i="14"/>
  <c r="C56" i="14" s="1"/>
  <c r="E56" i="14" s="1"/>
  <c r="P55" i="14"/>
  <c r="M55" i="14" s="1"/>
  <c r="O55" i="14"/>
  <c r="K55" i="14"/>
  <c r="H55" i="14" s="1"/>
  <c r="J55" i="14"/>
  <c r="F55" i="14"/>
  <c r="C55" i="14" s="1"/>
  <c r="E55" i="14"/>
  <c r="P54" i="14"/>
  <c r="O54" i="14"/>
  <c r="M54" i="14"/>
  <c r="K54" i="14"/>
  <c r="H54" i="14"/>
  <c r="J54" i="14" s="1"/>
  <c r="F54" i="14"/>
  <c r="E54" i="14"/>
  <c r="C54" i="14"/>
  <c r="P53" i="14"/>
  <c r="M53" i="14"/>
  <c r="O53" i="14" s="1"/>
  <c r="K53" i="14"/>
  <c r="H53" i="14"/>
  <c r="J53" i="14" s="1"/>
  <c r="F53" i="14"/>
  <c r="C53" i="14"/>
  <c r="E53" i="14" s="1"/>
  <c r="P52" i="14"/>
  <c r="M52" i="14" s="1"/>
  <c r="O52" i="14" s="1"/>
  <c r="K52" i="14"/>
  <c r="H52" i="14" s="1"/>
  <c r="J52" i="14" s="1"/>
  <c r="F52" i="14"/>
  <c r="C52" i="14" s="1"/>
  <c r="E52" i="14" s="1"/>
  <c r="P51" i="14"/>
  <c r="M51" i="14" s="1"/>
  <c r="O51" i="14"/>
  <c r="K51" i="14"/>
  <c r="H51" i="14" s="1"/>
  <c r="J51" i="14"/>
  <c r="F51" i="14"/>
  <c r="C51" i="14" s="1"/>
  <c r="E51" i="14"/>
  <c r="P50" i="14"/>
  <c r="M50" i="14"/>
  <c r="O50" i="14" s="1"/>
  <c r="K50" i="14"/>
  <c r="H50" i="14"/>
  <c r="J50" i="14" s="1"/>
  <c r="F50" i="14"/>
  <c r="E50" i="14"/>
  <c r="C50" i="14"/>
  <c r="P49" i="14"/>
  <c r="M49" i="14"/>
  <c r="O49" i="14" s="1"/>
  <c r="K49" i="14"/>
  <c r="H49" i="14"/>
  <c r="J49" i="14" s="1"/>
  <c r="F49" i="14"/>
  <c r="C49" i="14"/>
  <c r="E49" i="14" s="1"/>
  <c r="P48" i="14"/>
  <c r="M48" i="14" s="1"/>
  <c r="O48" i="14" s="1"/>
  <c r="K48" i="14"/>
  <c r="H48" i="14" s="1"/>
  <c r="J48" i="14" s="1"/>
  <c r="F48" i="14"/>
  <c r="C48" i="14" s="1"/>
  <c r="E48" i="14" s="1"/>
  <c r="P47" i="14"/>
  <c r="M47" i="14" s="1"/>
  <c r="O47" i="14"/>
  <c r="K47" i="14"/>
  <c r="H47" i="14" s="1"/>
  <c r="J47" i="14"/>
  <c r="F47" i="14"/>
  <c r="C47" i="14" s="1"/>
  <c r="E47" i="14"/>
  <c r="P46" i="14"/>
  <c r="O46" i="14"/>
  <c r="M46" i="14"/>
  <c r="K46" i="14"/>
  <c r="H46" i="14"/>
  <c r="J46" i="14" s="1"/>
  <c r="F46" i="14"/>
  <c r="C46" i="14"/>
  <c r="E46" i="14" s="1"/>
  <c r="P45" i="14"/>
  <c r="M45" i="14"/>
  <c r="O45" i="14" s="1"/>
  <c r="K45" i="14"/>
  <c r="H45" i="14"/>
  <c r="J45" i="14" s="1"/>
  <c r="F45" i="14"/>
  <c r="C45" i="14"/>
  <c r="E45" i="14" s="1"/>
  <c r="P44" i="14"/>
  <c r="M44" i="14" s="1"/>
  <c r="O44" i="14"/>
  <c r="K44" i="14"/>
  <c r="H44" i="14" s="1"/>
  <c r="J44" i="14"/>
  <c r="F44" i="14"/>
  <c r="C44" i="14" s="1"/>
  <c r="E44" i="14"/>
  <c r="P43" i="14"/>
  <c r="M43" i="14" s="1"/>
  <c r="O43" i="14" s="1"/>
  <c r="K43" i="14"/>
  <c r="H43" i="14"/>
  <c r="J43" i="14" s="1"/>
  <c r="F43" i="14"/>
  <c r="C43" i="14" s="1"/>
  <c r="E43" i="14" s="1"/>
  <c r="P42" i="14"/>
  <c r="M42" i="14"/>
  <c r="O42" i="14" s="1"/>
  <c r="K42" i="14"/>
  <c r="H42" i="14"/>
  <c r="J42" i="14" s="1"/>
  <c r="F42" i="14"/>
  <c r="C42" i="14"/>
  <c r="E42" i="14" s="1"/>
  <c r="P41" i="14"/>
  <c r="M41" i="14"/>
  <c r="O41" i="14" s="1"/>
  <c r="K41" i="14"/>
  <c r="H41" i="14" s="1"/>
  <c r="J41" i="14" s="1"/>
  <c r="F41" i="14"/>
  <c r="C41" i="14"/>
  <c r="E41" i="14" s="1"/>
  <c r="P40" i="14"/>
  <c r="M40" i="14" s="1"/>
  <c r="O40" i="14" s="1"/>
  <c r="K40" i="14"/>
  <c r="H40" i="14" s="1"/>
  <c r="J40" i="14"/>
  <c r="F40" i="14"/>
  <c r="C40" i="14"/>
  <c r="E40" i="14" s="1"/>
  <c r="P39" i="14"/>
  <c r="M39" i="14" s="1"/>
  <c r="O39" i="14" s="1"/>
  <c r="K39" i="14"/>
  <c r="H39" i="14"/>
  <c r="J39" i="14" s="1"/>
  <c r="F39" i="14"/>
  <c r="C39" i="14" s="1"/>
  <c r="E39" i="14" s="1"/>
  <c r="P38" i="14"/>
  <c r="M38" i="14" s="1"/>
  <c r="O38" i="14" s="1"/>
  <c r="K38" i="14"/>
  <c r="H38" i="14" s="1"/>
  <c r="J38" i="14" s="1"/>
  <c r="F38" i="14"/>
  <c r="C38" i="14" s="1"/>
  <c r="E38" i="14" s="1"/>
  <c r="P37" i="14"/>
  <c r="M37" i="14" s="1"/>
  <c r="O37" i="14" s="1"/>
  <c r="K37" i="14"/>
  <c r="H37" i="14" s="1"/>
  <c r="J37" i="14" s="1"/>
  <c r="F37" i="14"/>
  <c r="C37" i="14" s="1"/>
  <c r="E37" i="14" s="1"/>
  <c r="P36" i="14"/>
  <c r="M36" i="14"/>
  <c r="O36" i="14" s="1"/>
  <c r="K36" i="14"/>
  <c r="H36" i="14"/>
  <c r="J36" i="14" s="1"/>
  <c r="F36" i="14"/>
  <c r="C36" i="14"/>
  <c r="E36" i="14" s="1"/>
  <c r="P35" i="14"/>
  <c r="M35" i="14"/>
  <c r="O35" i="14" s="1"/>
  <c r="K35" i="14"/>
  <c r="H35" i="14" s="1"/>
  <c r="J35" i="14" s="1"/>
  <c r="F35" i="14"/>
  <c r="C35" i="14"/>
  <c r="E35" i="14" s="1"/>
  <c r="P34" i="14"/>
  <c r="M34" i="14" s="1"/>
  <c r="O34" i="14" s="1"/>
  <c r="K34" i="14"/>
  <c r="H34" i="14" s="1"/>
  <c r="J34" i="14" s="1"/>
  <c r="F34" i="14"/>
  <c r="C34" i="14" s="1"/>
  <c r="E34" i="14" s="1"/>
  <c r="P33" i="14"/>
  <c r="M33" i="14" s="1"/>
  <c r="O33" i="14" s="1"/>
  <c r="K33" i="14"/>
  <c r="H33" i="14" s="1"/>
  <c r="J33" i="14" s="1"/>
  <c r="F33" i="14"/>
  <c r="C33" i="14" s="1"/>
  <c r="E33" i="14" s="1"/>
  <c r="P32" i="14"/>
  <c r="M32" i="14"/>
  <c r="O32" i="14" s="1"/>
  <c r="K32" i="14"/>
  <c r="H32" i="14"/>
  <c r="J32" i="14" s="1"/>
  <c r="F32" i="14"/>
  <c r="C32" i="14"/>
  <c r="E32" i="14" s="1"/>
  <c r="P31" i="14"/>
  <c r="M31" i="14" s="1"/>
  <c r="O31" i="14" s="1"/>
  <c r="K31" i="14"/>
  <c r="H31" i="14"/>
  <c r="J31" i="14" s="1"/>
  <c r="F31" i="14"/>
  <c r="C31" i="14" s="1"/>
  <c r="E31" i="14" s="1"/>
  <c r="P30" i="14"/>
  <c r="M30" i="14" s="1"/>
  <c r="O30" i="14" s="1"/>
  <c r="K30" i="14"/>
  <c r="H30" i="14" s="1"/>
  <c r="J30" i="14" s="1"/>
  <c r="F30" i="14"/>
  <c r="C30" i="14" s="1"/>
  <c r="E30" i="14" s="1"/>
  <c r="P29" i="14"/>
  <c r="M29" i="14" s="1"/>
  <c r="O29" i="14" s="1"/>
  <c r="K29" i="14"/>
  <c r="H29" i="14" s="1"/>
  <c r="J29" i="14" s="1"/>
  <c r="F29" i="14"/>
  <c r="C29" i="14" s="1"/>
  <c r="E29" i="14" s="1"/>
  <c r="P28" i="14"/>
  <c r="M28" i="14"/>
  <c r="O28" i="14" s="1"/>
  <c r="K28" i="14"/>
  <c r="H28" i="14"/>
  <c r="J28" i="14" s="1"/>
  <c r="F28" i="14"/>
  <c r="C28" i="14"/>
  <c r="E28" i="14" s="1"/>
  <c r="P27" i="14"/>
  <c r="M27" i="14"/>
  <c r="O27" i="14" s="1"/>
  <c r="K27" i="14"/>
  <c r="H27" i="14" s="1"/>
  <c r="J27" i="14" s="1"/>
  <c r="F27" i="14"/>
  <c r="C27" i="14"/>
  <c r="E27" i="14" s="1"/>
  <c r="P26" i="14"/>
  <c r="M26" i="14" s="1"/>
  <c r="O26" i="14" s="1"/>
  <c r="K26" i="14"/>
  <c r="H26" i="14" s="1"/>
  <c r="J26" i="14" s="1"/>
  <c r="F26" i="14"/>
  <c r="C26" i="14" s="1"/>
  <c r="E26" i="14" s="1"/>
  <c r="P25" i="14"/>
  <c r="M25" i="14" s="1"/>
  <c r="O25" i="14" s="1"/>
  <c r="K25" i="14"/>
  <c r="H25" i="14" s="1"/>
  <c r="J25" i="14" s="1"/>
  <c r="F25" i="14"/>
  <c r="C25" i="14" s="1"/>
  <c r="E25" i="14" s="1"/>
  <c r="P24" i="14"/>
  <c r="M24" i="14"/>
  <c r="O24" i="14" s="1"/>
  <c r="K24" i="14"/>
  <c r="H24" i="14"/>
  <c r="J24" i="14" s="1"/>
  <c r="F24" i="14"/>
  <c r="C24" i="14"/>
  <c r="E24" i="14" s="1"/>
  <c r="P23" i="14"/>
  <c r="M23" i="14" s="1"/>
  <c r="O23" i="14" s="1"/>
  <c r="L23" i="14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s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L90" i="14" s="1"/>
  <c r="L91" i="14" s="1"/>
  <c r="L92" i="14" s="1"/>
  <c r="L93" i="14" s="1"/>
  <c r="L94" i="14" s="1"/>
  <c r="L95" i="14" s="1"/>
  <c r="L96" i="14" s="1"/>
  <c r="L97" i="14" s="1"/>
  <c r="L98" i="14" s="1"/>
  <c r="K23" i="14"/>
  <c r="H23" i="14"/>
  <c r="J23" i="14" s="1"/>
  <c r="G23" i="14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F23" i="14"/>
  <c r="C23" i="14" s="1"/>
  <c r="E23" i="14" s="1"/>
  <c r="P22" i="14"/>
  <c r="M22" i="14" s="1"/>
  <c r="O22" i="14" s="1"/>
  <c r="L22" i="14"/>
  <c r="K22" i="14"/>
  <c r="H22" i="14" s="1"/>
  <c r="J22" i="14" s="1"/>
  <c r="G22" i="14"/>
  <c r="F22" i="14"/>
  <c r="C22" i="14" s="1"/>
  <c r="E22" i="14" s="1"/>
  <c r="O21" i="14"/>
  <c r="J21" i="14"/>
  <c r="E21" i="14"/>
  <c r="B20" i="14"/>
  <c r="C20" i="14" s="1"/>
  <c r="D20" i="14" s="1"/>
  <c r="E20" i="14" s="1"/>
  <c r="F20" i="14" s="1"/>
  <c r="G20" i="14" s="1"/>
  <c r="H20" i="14" s="1"/>
  <c r="I20" i="14" s="1"/>
  <c r="F9" i="14"/>
  <c r="A3" i="14"/>
  <c r="I100" i="13"/>
  <c r="Q98" i="13"/>
  <c r="N98" i="13"/>
  <c r="P98" i="13" s="1"/>
  <c r="L98" i="13"/>
  <c r="H98" i="13" s="1"/>
  <c r="K98" i="13" s="1"/>
  <c r="J98" i="13"/>
  <c r="F98" i="13"/>
  <c r="C98" i="13" s="1"/>
  <c r="E98" i="13" s="1"/>
  <c r="Q97" i="13"/>
  <c r="N97" i="13"/>
  <c r="P97" i="13" s="1"/>
  <c r="L97" i="13"/>
  <c r="K97" i="13"/>
  <c r="J97" i="13"/>
  <c r="H97" i="13"/>
  <c r="F97" i="13"/>
  <c r="C97" i="13" s="1"/>
  <c r="E97" i="13" s="1"/>
  <c r="Q96" i="13"/>
  <c r="N96" i="13"/>
  <c r="P96" i="13" s="1"/>
  <c r="L96" i="13"/>
  <c r="H96" i="13" s="1"/>
  <c r="K96" i="13" s="1"/>
  <c r="J96" i="13"/>
  <c r="F96" i="13"/>
  <c r="C96" i="13" s="1"/>
  <c r="E96" i="13" s="1"/>
  <c r="Q95" i="13"/>
  <c r="N95" i="13"/>
  <c r="P95" i="13" s="1"/>
  <c r="L95" i="13"/>
  <c r="K95" i="13"/>
  <c r="J95" i="13"/>
  <c r="H95" i="13"/>
  <c r="F95" i="13"/>
  <c r="C95" i="13" s="1"/>
  <c r="E95" i="13" s="1"/>
  <c r="Q94" i="13"/>
  <c r="N94" i="13"/>
  <c r="P94" i="13" s="1"/>
  <c r="L94" i="13"/>
  <c r="H94" i="13" s="1"/>
  <c r="K94" i="13" s="1"/>
  <c r="J94" i="13"/>
  <c r="F94" i="13"/>
  <c r="C94" i="13" s="1"/>
  <c r="E94" i="13" s="1"/>
  <c r="Q93" i="13"/>
  <c r="N93" i="13"/>
  <c r="P93" i="13" s="1"/>
  <c r="L93" i="13"/>
  <c r="K93" i="13"/>
  <c r="J93" i="13"/>
  <c r="H93" i="13"/>
  <c r="F93" i="13"/>
  <c r="C93" i="13" s="1"/>
  <c r="E93" i="13" s="1"/>
  <c r="Q92" i="13"/>
  <c r="N92" i="13"/>
  <c r="P92" i="13" s="1"/>
  <c r="L92" i="13"/>
  <c r="H92" i="13" s="1"/>
  <c r="K92" i="13" s="1"/>
  <c r="J92" i="13"/>
  <c r="F92" i="13"/>
  <c r="C92" i="13" s="1"/>
  <c r="E92" i="13" s="1"/>
  <c r="Q91" i="13"/>
  <c r="N91" i="13"/>
  <c r="P91" i="13" s="1"/>
  <c r="L91" i="13"/>
  <c r="K91" i="13"/>
  <c r="J91" i="13"/>
  <c r="H91" i="13"/>
  <c r="F91" i="13"/>
  <c r="C91" i="13" s="1"/>
  <c r="E91" i="13" s="1"/>
  <c r="Q90" i="13"/>
  <c r="N90" i="13"/>
  <c r="P90" i="13" s="1"/>
  <c r="L90" i="13"/>
  <c r="H90" i="13" s="1"/>
  <c r="K90" i="13" s="1"/>
  <c r="J90" i="13"/>
  <c r="F90" i="13"/>
  <c r="C90" i="13" s="1"/>
  <c r="E90" i="13" s="1"/>
  <c r="Q89" i="13"/>
  <c r="N89" i="13"/>
  <c r="P89" i="13" s="1"/>
  <c r="L89" i="13"/>
  <c r="K89" i="13"/>
  <c r="J89" i="13"/>
  <c r="H89" i="13"/>
  <c r="F89" i="13"/>
  <c r="C89" i="13" s="1"/>
  <c r="E89" i="13" s="1"/>
  <c r="Q88" i="13"/>
  <c r="N88" i="13"/>
  <c r="P88" i="13" s="1"/>
  <c r="L88" i="13"/>
  <c r="H88" i="13" s="1"/>
  <c r="K88" i="13" s="1"/>
  <c r="J88" i="13"/>
  <c r="F88" i="13"/>
  <c r="C88" i="13" s="1"/>
  <c r="E88" i="13" s="1"/>
  <c r="Q87" i="13"/>
  <c r="N87" i="13"/>
  <c r="P87" i="13" s="1"/>
  <c r="L87" i="13"/>
  <c r="K87" i="13"/>
  <c r="J87" i="13"/>
  <c r="H87" i="13"/>
  <c r="F87" i="13"/>
  <c r="C87" i="13" s="1"/>
  <c r="E87" i="13" s="1"/>
  <c r="Q86" i="13"/>
  <c r="N86" i="13"/>
  <c r="P86" i="13" s="1"/>
  <c r="L86" i="13"/>
  <c r="H86" i="13" s="1"/>
  <c r="K86" i="13" s="1"/>
  <c r="J86" i="13"/>
  <c r="F86" i="13"/>
  <c r="C86" i="13" s="1"/>
  <c r="E86" i="13" s="1"/>
  <c r="Q85" i="13"/>
  <c r="N85" i="13"/>
  <c r="P85" i="13" s="1"/>
  <c r="L85" i="13"/>
  <c r="K85" i="13"/>
  <c r="J85" i="13"/>
  <c r="H85" i="13"/>
  <c r="F85" i="13"/>
  <c r="C85" i="13" s="1"/>
  <c r="E85" i="13" s="1"/>
  <c r="Q84" i="13"/>
  <c r="N84" i="13"/>
  <c r="P84" i="13" s="1"/>
  <c r="L84" i="13"/>
  <c r="H84" i="13" s="1"/>
  <c r="K84" i="13" s="1"/>
  <c r="J84" i="13"/>
  <c r="F84" i="13"/>
  <c r="C84" i="13" s="1"/>
  <c r="E84" i="13" s="1"/>
  <c r="Q83" i="13"/>
  <c r="N83" i="13"/>
  <c r="P83" i="13" s="1"/>
  <c r="L83" i="13"/>
  <c r="K83" i="13"/>
  <c r="J83" i="13"/>
  <c r="H83" i="13"/>
  <c r="F83" i="13"/>
  <c r="C83" i="13" s="1"/>
  <c r="E83" i="13" s="1"/>
  <c r="Q82" i="13"/>
  <c r="N82" i="13"/>
  <c r="P82" i="13" s="1"/>
  <c r="L82" i="13"/>
  <c r="H82" i="13" s="1"/>
  <c r="K82" i="13" s="1"/>
  <c r="J82" i="13"/>
  <c r="F82" i="13"/>
  <c r="C82" i="13" s="1"/>
  <c r="E82" i="13" s="1"/>
  <c r="Q81" i="13"/>
  <c r="N81" i="13"/>
  <c r="P81" i="13" s="1"/>
  <c r="L81" i="13"/>
  <c r="K81" i="13"/>
  <c r="J81" i="13"/>
  <c r="H81" i="13"/>
  <c r="F81" i="13"/>
  <c r="C81" i="13" s="1"/>
  <c r="E81" i="13" s="1"/>
  <c r="Q80" i="13"/>
  <c r="N80" i="13"/>
  <c r="P80" i="13" s="1"/>
  <c r="L80" i="13"/>
  <c r="H80" i="13" s="1"/>
  <c r="K80" i="13" s="1"/>
  <c r="J80" i="13"/>
  <c r="F80" i="13"/>
  <c r="C80" i="13" s="1"/>
  <c r="E80" i="13" s="1"/>
  <c r="Q79" i="13"/>
  <c r="N79" i="13"/>
  <c r="P79" i="13" s="1"/>
  <c r="L79" i="13"/>
  <c r="K79" i="13"/>
  <c r="J79" i="13"/>
  <c r="H79" i="13"/>
  <c r="F79" i="13"/>
  <c r="C79" i="13" s="1"/>
  <c r="E79" i="13" s="1"/>
  <c r="Q78" i="13"/>
  <c r="N78" i="13"/>
  <c r="P78" i="13" s="1"/>
  <c r="L78" i="13"/>
  <c r="H78" i="13" s="1"/>
  <c r="K78" i="13" s="1"/>
  <c r="J78" i="13"/>
  <c r="F78" i="13"/>
  <c r="C78" i="13" s="1"/>
  <c r="E78" i="13" s="1"/>
  <c r="Q77" i="13"/>
  <c r="N77" i="13"/>
  <c r="P77" i="13" s="1"/>
  <c r="L77" i="13"/>
  <c r="K77" i="13"/>
  <c r="J77" i="13"/>
  <c r="H77" i="13"/>
  <c r="F77" i="13"/>
  <c r="C77" i="13" s="1"/>
  <c r="E77" i="13" s="1"/>
  <c r="Q76" i="13"/>
  <c r="N76" i="13"/>
  <c r="P76" i="13" s="1"/>
  <c r="L76" i="13"/>
  <c r="H76" i="13" s="1"/>
  <c r="K76" i="13" s="1"/>
  <c r="J76" i="13"/>
  <c r="F76" i="13"/>
  <c r="C76" i="13" s="1"/>
  <c r="E76" i="13" s="1"/>
  <c r="Q75" i="13"/>
  <c r="N75" i="13"/>
  <c r="P75" i="13" s="1"/>
  <c r="L75" i="13"/>
  <c r="K75" i="13"/>
  <c r="J75" i="13"/>
  <c r="H75" i="13"/>
  <c r="F75" i="13"/>
  <c r="C75" i="13" s="1"/>
  <c r="E75" i="13" s="1"/>
  <c r="Q74" i="13"/>
  <c r="N74" i="13"/>
  <c r="P74" i="13" s="1"/>
  <c r="L74" i="13"/>
  <c r="H74" i="13" s="1"/>
  <c r="K74" i="13" s="1"/>
  <c r="J74" i="13"/>
  <c r="F74" i="13"/>
  <c r="C74" i="13" s="1"/>
  <c r="E74" i="13" s="1"/>
  <c r="Q73" i="13"/>
  <c r="N73" i="13"/>
  <c r="P73" i="13" s="1"/>
  <c r="L73" i="13"/>
  <c r="K73" i="13"/>
  <c r="J73" i="13"/>
  <c r="H73" i="13"/>
  <c r="F73" i="13"/>
  <c r="C73" i="13" s="1"/>
  <c r="E73" i="13" s="1"/>
  <c r="Q72" i="13"/>
  <c r="N72" i="13"/>
  <c r="P72" i="13" s="1"/>
  <c r="L72" i="13"/>
  <c r="H72" i="13" s="1"/>
  <c r="K72" i="13" s="1"/>
  <c r="J72" i="13"/>
  <c r="F72" i="13"/>
  <c r="C72" i="13" s="1"/>
  <c r="E72" i="13" s="1"/>
  <c r="Q71" i="13"/>
  <c r="N71" i="13"/>
  <c r="P71" i="13" s="1"/>
  <c r="L71" i="13"/>
  <c r="K71" i="13"/>
  <c r="J71" i="13"/>
  <c r="H71" i="13"/>
  <c r="F71" i="13"/>
  <c r="C71" i="13" s="1"/>
  <c r="E71" i="13" s="1"/>
  <c r="Q70" i="13"/>
  <c r="N70" i="13"/>
  <c r="P70" i="13" s="1"/>
  <c r="L70" i="13"/>
  <c r="H70" i="13" s="1"/>
  <c r="K70" i="13" s="1"/>
  <c r="J70" i="13"/>
  <c r="F70" i="13"/>
  <c r="C70" i="13" s="1"/>
  <c r="E70" i="13" s="1"/>
  <c r="Q69" i="13"/>
  <c r="N69" i="13"/>
  <c r="P69" i="13" s="1"/>
  <c r="L69" i="13"/>
  <c r="K69" i="13"/>
  <c r="J69" i="13"/>
  <c r="H69" i="13"/>
  <c r="F69" i="13"/>
  <c r="C69" i="13" s="1"/>
  <c r="E69" i="13" s="1"/>
  <c r="Q68" i="13"/>
  <c r="N68" i="13"/>
  <c r="P68" i="13" s="1"/>
  <c r="L68" i="13"/>
  <c r="H68" i="13" s="1"/>
  <c r="K68" i="13" s="1"/>
  <c r="J68" i="13"/>
  <c r="F68" i="13"/>
  <c r="C68" i="13" s="1"/>
  <c r="E68" i="13" s="1"/>
  <c r="Q67" i="13"/>
  <c r="N67" i="13"/>
  <c r="P67" i="13" s="1"/>
  <c r="L67" i="13"/>
  <c r="K67" i="13"/>
  <c r="J67" i="13"/>
  <c r="H67" i="13"/>
  <c r="F67" i="13"/>
  <c r="C67" i="13" s="1"/>
  <c r="E67" i="13" s="1"/>
  <c r="Q66" i="13"/>
  <c r="N66" i="13"/>
  <c r="P66" i="13" s="1"/>
  <c r="L66" i="13"/>
  <c r="H66" i="13" s="1"/>
  <c r="K66" i="13" s="1"/>
  <c r="J66" i="13"/>
  <c r="F66" i="13"/>
  <c r="C66" i="13" s="1"/>
  <c r="E66" i="13" s="1"/>
  <c r="Q65" i="13"/>
  <c r="N65" i="13"/>
  <c r="P65" i="13" s="1"/>
  <c r="L65" i="13"/>
  <c r="K65" i="13"/>
  <c r="J65" i="13"/>
  <c r="H65" i="13"/>
  <c r="F65" i="13"/>
  <c r="C65" i="13" s="1"/>
  <c r="E65" i="13" s="1"/>
  <c r="Q64" i="13"/>
  <c r="N64" i="13"/>
  <c r="P64" i="13" s="1"/>
  <c r="L64" i="13"/>
  <c r="H64" i="13" s="1"/>
  <c r="K64" i="13" s="1"/>
  <c r="J64" i="13"/>
  <c r="F64" i="13"/>
  <c r="C64" i="13" s="1"/>
  <c r="E64" i="13" s="1"/>
  <c r="Q63" i="13"/>
  <c r="N63" i="13"/>
  <c r="P63" i="13" s="1"/>
  <c r="L63" i="13"/>
  <c r="K63" i="13"/>
  <c r="J63" i="13"/>
  <c r="H63" i="13"/>
  <c r="F63" i="13"/>
  <c r="C63" i="13" s="1"/>
  <c r="E63" i="13" s="1"/>
  <c r="Q62" i="13"/>
  <c r="N62" i="13"/>
  <c r="P62" i="13" s="1"/>
  <c r="L62" i="13"/>
  <c r="H62" i="13" s="1"/>
  <c r="K62" i="13" s="1"/>
  <c r="J62" i="13"/>
  <c r="F62" i="13"/>
  <c r="C62" i="13" s="1"/>
  <c r="E62" i="13" s="1"/>
  <c r="Q61" i="13"/>
  <c r="N61" i="13"/>
  <c r="P61" i="13" s="1"/>
  <c r="L61" i="13"/>
  <c r="K61" i="13"/>
  <c r="J61" i="13"/>
  <c r="H61" i="13"/>
  <c r="F61" i="13"/>
  <c r="C61" i="13" s="1"/>
  <c r="E61" i="13" s="1"/>
  <c r="Q60" i="13"/>
  <c r="N60" i="13"/>
  <c r="P60" i="13" s="1"/>
  <c r="L60" i="13"/>
  <c r="H60" i="13" s="1"/>
  <c r="K60" i="13" s="1"/>
  <c r="J60" i="13"/>
  <c r="F60" i="13"/>
  <c r="C60" i="13" s="1"/>
  <c r="E60" i="13" s="1"/>
  <c r="Q59" i="13"/>
  <c r="N59" i="13"/>
  <c r="P59" i="13" s="1"/>
  <c r="L59" i="13"/>
  <c r="K59" i="13"/>
  <c r="J59" i="13"/>
  <c r="H59" i="13"/>
  <c r="F59" i="13"/>
  <c r="C59" i="13" s="1"/>
  <c r="E59" i="13" s="1"/>
  <c r="Q58" i="13"/>
  <c r="N58" i="13"/>
  <c r="P58" i="13" s="1"/>
  <c r="L58" i="13"/>
  <c r="H58" i="13" s="1"/>
  <c r="K58" i="13" s="1"/>
  <c r="J58" i="13"/>
  <c r="F58" i="13"/>
  <c r="C58" i="13" s="1"/>
  <c r="E58" i="13" s="1"/>
  <c r="Q57" i="13"/>
  <c r="N57" i="13"/>
  <c r="P57" i="13" s="1"/>
  <c r="L57" i="13"/>
  <c r="K57" i="13"/>
  <c r="J57" i="13"/>
  <c r="H57" i="13"/>
  <c r="F57" i="13"/>
  <c r="C57" i="13" s="1"/>
  <c r="E57" i="13" s="1"/>
  <c r="Q56" i="13"/>
  <c r="N56" i="13"/>
  <c r="P56" i="13" s="1"/>
  <c r="L56" i="13"/>
  <c r="H56" i="13" s="1"/>
  <c r="K56" i="13" s="1"/>
  <c r="J56" i="13"/>
  <c r="F56" i="13"/>
  <c r="C56" i="13" s="1"/>
  <c r="E56" i="13" s="1"/>
  <c r="Q55" i="13"/>
  <c r="N55" i="13"/>
  <c r="P55" i="13" s="1"/>
  <c r="L55" i="13"/>
  <c r="K55" i="13"/>
  <c r="J55" i="13"/>
  <c r="H55" i="13"/>
  <c r="F55" i="13"/>
  <c r="C55" i="13" s="1"/>
  <c r="E55" i="13" s="1"/>
  <c r="Q54" i="13"/>
  <c r="N54" i="13"/>
  <c r="P54" i="13" s="1"/>
  <c r="L54" i="13"/>
  <c r="H54" i="13" s="1"/>
  <c r="K54" i="13" s="1"/>
  <c r="J54" i="13"/>
  <c r="F54" i="13"/>
  <c r="C54" i="13" s="1"/>
  <c r="E54" i="13" s="1"/>
  <c r="Q53" i="13"/>
  <c r="N53" i="13"/>
  <c r="P53" i="13" s="1"/>
  <c r="L53" i="13"/>
  <c r="K53" i="13"/>
  <c r="J53" i="13"/>
  <c r="H53" i="13"/>
  <c r="F53" i="13"/>
  <c r="C53" i="13" s="1"/>
  <c r="E53" i="13" s="1"/>
  <c r="Q52" i="13"/>
  <c r="N52" i="13"/>
  <c r="P52" i="13" s="1"/>
  <c r="L52" i="13"/>
  <c r="H52" i="13"/>
  <c r="K52" i="13" s="1"/>
  <c r="F52" i="13"/>
  <c r="C52" i="13"/>
  <c r="E52" i="13" s="1"/>
  <c r="Q51" i="13"/>
  <c r="P51" i="13"/>
  <c r="N51" i="13"/>
  <c r="L51" i="13"/>
  <c r="H51" i="13"/>
  <c r="K51" i="13" s="1"/>
  <c r="F51" i="13"/>
  <c r="E51" i="13"/>
  <c r="C51" i="13"/>
  <c r="Q50" i="13"/>
  <c r="N50" i="13" s="1"/>
  <c r="P50" i="13" s="1"/>
  <c r="L50" i="13"/>
  <c r="H50" i="13" s="1"/>
  <c r="K50" i="13" s="1"/>
  <c r="F50" i="13"/>
  <c r="C50" i="13" s="1"/>
  <c r="E50" i="13" s="1"/>
  <c r="Q49" i="13"/>
  <c r="N49" i="13" s="1"/>
  <c r="P49" i="13" s="1"/>
  <c r="L49" i="13"/>
  <c r="H49" i="13" s="1"/>
  <c r="K49" i="13" s="1"/>
  <c r="F49" i="13"/>
  <c r="C49" i="13" s="1"/>
  <c r="E49" i="13" s="1"/>
  <c r="Q48" i="13"/>
  <c r="N48" i="13"/>
  <c r="P48" i="13" s="1"/>
  <c r="L48" i="13"/>
  <c r="H48" i="13"/>
  <c r="K48" i="13" s="1"/>
  <c r="F48" i="13"/>
  <c r="C48" i="13"/>
  <c r="E48" i="13" s="1"/>
  <c r="Q47" i="13"/>
  <c r="N47" i="13"/>
  <c r="P47" i="13" s="1"/>
  <c r="L47" i="13"/>
  <c r="K47" i="13"/>
  <c r="H47" i="13"/>
  <c r="F47" i="13"/>
  <c r="E47" i="13"/>
  <c r="C47" i="13"/>
  <c r="Q46" i="13"/>
  <c r="N46" i="13" s="1"/>
  <c r="P46" i="13" s="1"/>
  <c r="L46" i="13"/>
  <c r="H46" i="13" s="1"/>
  <c r="K46" i="13" s="1"/>
  <c r="F46" i="13"/>
  <c r="C46" i="13" s="1"/>
  <c r="E46" i="13" s="1"/>
  <c r="Q45" i="13"/>
  <c r="N45" i="13" s="1"/>
  <c r="P45" i="13" s="1"/>
  <c r="L45" i="13"/>
  <c r="H45" i="13" s="1"/>
  <c r="K45" i="13" s="1"/>
  <c r="F45" i="13"/>
  <c r="C45" i="13" s="1"/>
  <c r="E45" i="13" s="1"/>
  <c r="Q44" i="13"/>
  <c r="N44" i="13"/>
  <c r="P44" i="13" s="1"/>
  <c r="L44" i="13"/>
  <c r="H44" i="13"/>
  <c r="K44" i="13" s="1"/>
  <c r="F44" i="13"/>
  <c r="C44" i="13"/>
  <c r="E44" i="13" s="1"/>
  <c r="Q43" i="13"/>
  <c r="P43" i="13"/>
  <c r="N43" i="13"/>
  <c r="L43" i="13"/>
  <c r="K43" i="13"/>
  <c r="H43" i="13"/>
  <c r="F43" i="13"/>
  <c r="E43" i="13"/>
  <c r="C43" i="13"/>
  <c r="Q42" i="13"/>
  <c r="N42" i="13" s="1"/>
  <c r="P42" i="13" s="1"/>
  <c r="L42" i="13"/>
  <c r="H42" i="13" s="1"/>
  <c r="K42" i="13" s="1"/>
  <c r="F42" i="13"/>
  <c r="C42" i="13" s="1"/>
  <c r="E42" i="13" s="1"/>
  <c r="Q41" i="13"/>
  <c r="N41" i="13" s="1"/>
  <c r="P41" i="13" s="1"/>
  <c r="L41" i="13"/>
  <c r="H41" i="13" s="1"/>
  <c r="K41" i="13" s="1"/>
  <c r="F41" i="13"/>
  <c r="C41" i="13" s="1"/>
  <c r="E41" i="13" s="1"/>
  <c r="Q40" i="13"/>
  <c r="N40" i="13"/>
  <c r="P40" i="13" s="1"/>
  <c r="L40" i="13"/>
  <c r="H40" i="13"/>
  <c r="K40" i="13" s="1"/>
  <c r="F40" i="13"/>
  <c r="C40" i="13"/>
  <c r="E40" i="13" s="1"/>
  <c r="Q39" i="13"/>
  <c r="P39" i="13"/>
  <c r="N39" i="13"/>
  <c r="L39" i="13"/>
  <c r="K39" i="13"/>
  <c r="H39" i="13"/>
  <c r="F39" i="13"/>
  <c r="E39" i="13"/>
  <c r="C39" i="13"/>
  <c r="Q38" i="13"/>
  <c r="N38" i="13" s="1"/>
  <c r="P38" i="13" s="1"/>
  <c r="L38" i="13"/>
  <c r="H38" i="13" s="1"/>
  <c r="K38" i="13" s="1"/>
  <c r="F38" i="13"/>
  <c r="C38" i="13" s="1"/>
  <c r="E38" i="13" s="1"/>
  <c r="Q37" i="13"/>
  <c r="N37" i="13" s="1"/>
  <c r="P37" i="13" s="1"/>
  <c r="L37" i="13"/>
  <c r="H37" i="13" s="1"/>
  <c r="K37" i="13" s="1"/>
  <c r="F37" i="13"/>
  <c r="C37" i="13" s="1"/>
  <c r="E37" i="13" s="1"/>
  <c r="Q36" i="13"/>
  <c r="N36" i="13"/>
  <c r="P36" i="13" s="1"/>
  <c r="L36" i="13"/>
  <c r="H36" i="13"/>
  <c r="K36" i="13" s="1"/>
  <c r="F36" i="13"/>
  <c r="C36" i="13"/>
  <c r="E36" i="13" s="1"/>
  <c r="Q35" i="13"/>
  <c r="P35" i="13"/>
  <c r="N35" i="13"/>
  <c r="L35" i="13"/>
  <c r="K35" i="13"/>
  <c r="H35" i="13"/>
  <c r="F35" i="13"/>
  <c r="E35" i="13"/>
  <c r="C35" i="13"/>
  <c r="Q34" i="13"/>
  <c r="N34" i="13" s="1"/>
  <c r="P34" i="13" s="1"/>
  <c r="L34" i="13"/>
  <c r="H34" i="13" s="1"/>
  <c r="K34" i="13" s="1"/>
  <c r="F34" i="13"/>
  <c r="C34" i="13" s="1"/>
  <c r="E34" i="13" s="1"/>
  <c r="Q33" i="13"/>
  <c r="N33" i="13" s="1"/>
  <c r="P33" i="13" s="1"/>
  <c r="L33" i="13"/>
  <c r="H33" i="13" s="1"/>
  <c r="K33" i="13" s="1"/>
  <c r="F33" i="13"/>
  <c r="C33" i="13" s="1"/>
  <c r="E33" i="13" s="1"/>
  <c r="Q32" i="13"/>
  <c r="N32" i="13"/>
  <c r="P32" i="13" s="1"/>
  <c r="L32" i="13"/>
  <c r="H32" i="13"/>
  <c r="K32" i="13" s="1"/>
  <c r="F32" i="13"/>
  <c r="C32" i="13"/>
  <c r="E32" i="13" s="1"/>
  <c r="Q31" i="13"/>
  <c r="P31" i="13"/>
  <c r="N31" i="13"/>
  <c r="L31" i="13"/>
  <c r="K31" i="13"/>
  <c r="H31" i="13"/>
  <c r="F31" i="13"/>
  <c r="E31" i="13"/>
  <c r="C31" i="13"/>
  <c r="Q30" i="13"/>
  <c r="N30" i="13" s="1"/>
  <c r="P30" i="13" s="1"/>
  <c r="L30" i="13"/>
  <c r="H30" i="13" s="1"/>
  <c r="K30" i="13" s="1"/>
  <c r="F30" i="13"/>
  <c r="C30" i="13" s="1"/>
  <c r="E30" i="13" s="1"/>
  <c r="Q29" i="13"/>
  <c r="N29" i="13" s="1"/>
  <c r="P29" i="13" s="1"/>
  <c r="L29" i="13"/>
  <c r="H29" i="13" s="1"/>
  <c r="K29" i="13" s="1"/>
  <c r="F29" i="13"/>
  <c r="C29" i="13" s="1"/>
  <c r="E29" i="13" s="1"/>
  <c r="Q28" i="13"/>
  <c r="N28" i="13"/>
  <c r="P28" i="13" s="1"/>
  <c r="L28" i="13"/>
  <c r="H28" i="13"/>
  <c r="K28" i="13" s="1"/>
  <c r="F28" i="13"/>
  <c r="C28" i="13"/>
  <c r="E28" i="13" s="1"/>
  <c r="Q27" i="13"/>
  <c r="P27" i="13"/>
  <c r="N27" i="13"/>
  <c r="L27" i="13"/>
  <c r="K27" i="13"/>
  <c r="H27" i="13"/>
  <c r="F27" i="13"/>
  <c r="E27" i="13"/>
  <c r="C27" i="13"/>
  <c r="Q26" i="13"/>
  <c r="N26" i="13" s="1"/>
  <c r="P26" i="13" s="1"/>
  <c r="L26" i="13"/>
  <c r="H26" i="13" s="1"/>
  <c r="K26" i="13" s="1"/>
  <c r="F26" i="13"/>
  <c r="C26" i="13" s="1"/>
  <c r="E26" i="13" s="1"/>
  <c r="Q25" i="13"/>
  <c r="N25" i="13" s="1"/>
  <c r="P25" i="13" s="1"/>
  <c r="L25" i="13"/>
  <c r="H25" i="13" s="1"/>
  <c r="K25" i="13" s="1"/>
  <c r="F25" i="13"/>
  <c r="C25" i="13" s="1"/>
  <c r="E25" i="13" s="1"/>
  <c r="Q24" i="13"/>
  <c r="N24" i="13"/>
  <c r="P24" i="13" s="1"/>
  <c r="L24" i="13"/>
  <c r="H24" i="13"/>
  <c r="K24" i="13" s="1"/>
  <c r="F24" i="13"/>
  <c r="C24" i="13"/>
  <c r="E24" i="13" s="1"/>
  <c r="Q23" i="13"/>
  <c r="P23" i="13"/>
  <c r="N23" i="13"/>
  <c r="M23" i="13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L23" i="13"/>
  <c r="K23" i="13"/>
  <c r="H23" i="13"/>
  <c r="G23" i="13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G96" i="13" s="1"/>
  <c r="G97" i="13" s="1"/>
  <c r="G98" i="13" s="1"/>
  <c r="F23" i="13"/>
  <c r="E23" i="13"/>
  <c r="C23" i="13"/>
  <c r="Q22" i="13"/>
  <c r="N22" i="13" s="1"/>
  <c r="P22" i="13" s="1"/>
  <c r="M22" i="13"/>
  <c r="L22" i="13"/>
  <c r="H22" i="13" s="1"/>
  <c r="K22" i="13" s="1"/>
  <c r="G22" i="13"/>
  <c r="F22" i="13"/>
  <c r="C22" i="13" s="1"/>
  <c r="E22" i="13" s="1"/>
  <c r="P21" i="13"/>
  <c r="K21" i="13"/>
  <c r="E21" i="13"/>
  <c r="B20" i="13"/>
  <c r="C20" i="13" s="1"/>
  <c r="D20" i="13" s="1"/>
  <c r="E20" i="13" s="1"/>
  <c r="F20" i="13" s="1"/>
  <c r="G20" i="13" s="1"/>
  <c r="H20" i="13" s="1"/>
  <c r="I20" i="13" s="1"/>
  <c r="F9" i="13"/>
  <c r="A3" i="13"/>
  <c r="P76" i="12"/>
  <c r="O76" i="12"/>
  <c r="M76" i="12"/>
  <c r="K76" i="12"/>
  <c r="H76" i="12" s="1"/>
  <c r="J76" i="12" s="1"/>
  <c r="F76" i="12"/>
  <c r="C76" i="12" s="1"/>
  <c r="E76" i="12" s="1"/>
  <c r="P75" i="12"/>
  <c r="M75" i="12"/>
  <c r="O75" i="12" s="1"/>
  <c r="K75" i="12"/>
  <c r="H75" i="12"/>
  <c r="J75" i="12" s="1"/>
  <c r="F75" i="12"/>
  <c r="C75" i="12" s="1"/>
  <c r="E75" i="12" s="1"/>
  <c r="P74" i="12"/>
  <c r="M74" i="12" s="1"/>
  <c r="O74" i="12" s="1"/>
  <c r="K74" i="12"/>
  <c r="H74" i="12"/>
  <c r="J74" i="12" s="1"/>
  <c r="F74" i="12"/>
  <c r="E74" i="12"/>
  <c r="C74" i="12"/>
  <c r="P73" i="12"/>
  <c r="M73" i="12" s="1"/>
  <c r="O73" i="12" s="1"/>
  <c r="K73" i="12"/>
  <c r="H73" i="12" s="1"/>
  <c r="J73" i="12" s="1"/>
  <c r="F73" i="12"/>
  <c r="C73" i="12"/>
  <c r="E73" i="12" s="1"/>
  <c r="P72" i="12"/>
  <c r="M72" i="12"/>
  <c r="O72" i="12" s="1"/>
  <c r="K72" i="12"/>
  <c r="H72" i="12" s="1"/>
  <c r="J72" i="12" s="1"/>
  <c r="F72" i="12"/>
  <c r="C72" i="12" s="1"/>
  <c r="E72" i="12" s="1"/>
  <c r="P71" i="12"/>
  <c r="M71" i="12"/>
  <c r="O71" i="12" s="1"/>
  <c r="K71" i="12"/>
  <c r="J71" i="12"/>
  <c r="H71" i="12"/>
  <c r="F71" i="12"/>
  <c r="C71" i="12" s="1"/>
  <c r="E71" i="12" s="1"/>
  <c r="P70" i="12"/>
  <c r="M70" i="12" s="1"/>
  <c r="O70" i="12" s="1"/>
  <c r="K70" i="12"/>
  <c r="H70" i="12"/>
  <c r="J70" i="12" s="1"/>
  <c r="F70" i="12"/>
  <c r="C70" i="12"/>
  <c r="E70" i="12" s="1"/>
  <c r="P69" i="12"/>
  <c r="M69" i="12" s="1"/>
  <c r="O69" i="12" s="1"/>
  <c r="K69" i="12"/>
  <c r="H69" i="12" s="1"/>
  <c r="J69" i="12" s="1"/>
  <c r="F69" i="12"/>
  <c r="C69" i="12"/>
  <c r="E69" i="12" s="1"/>
  <c r="P68" i="12"/>
  <c r="O68" i="12"/>
  <c r="M68" i="12"/>
  <c r="K68" i="12"/>
  <c r="H68" i="12" s="1"/>
  <c r="J68" i="12" s="1"/>
  <c r="F68" i="12"/>
  <c r="C68" i="12" s="1"/>
  <c r="E68" i="12" s="1"/>
  <c r="P67" i="12"/>
  <c r="M67" i="12"/>
  <c r="O67" i="12" s="1"/>
  <c r="K67" i="12"/>
  <c r="H67" i="12"/>
  <c r="J67" i="12" s="1"/>
  <c r="F67" i="12"/>
  <c r="C67" i="12" s="1"/>
  <c r="E67" i="12" s="1"/>
  <c r="P66" i="12"/>
  <c r="M66" i="12" s="1"/>
  <c r="O66" i="12" s="1"/>
  <c r="K66" i="12"/>
  <c r="H66" i="12"/>
  <c r="J66" i="12" s="1"/>
  <c r="F66" i="12"/>
  <c r="E66" i="12"/>
  <c r="C66" i="12"/>
  <c r="P65" i="12"/>
  <c r="M65" i="12" s="1"/>
  <c r="O65" i="12" s="1"/>
  <c r="K65" i="12"/>
  <c r="H65" i="12" s="1"/>
  <c r="J65" i="12" s="1"/>
  <c r="F65" i="12"/>
  <c r="C65" i="12"/>
  <c r="E65" i="12" s="1"/>
  <c r="P64" i="12"/>
  <c r="M64" i="12"/>
  <c r="O64" i="12" s="1"/>
  <c r="K64" i="12"/>
  <c r="H64" i="12" s="1"/>
  <c r="J64" i="12" s="1"/>
  <c r="F64" i="12"/>
  <c r="C64" i="12" s="1"/>
  <c r="E64" i="12" s="1"/>
  <c r="P63" i="12"/>
  <c r="M63" i="12"/>
  <c r="O63" i="12" s="1"/>
  <c r="K63" i="12"/>
  <c r="J63" i="12"/>
  <c r="H63" i="12"/>
  <c r="F63" i="12"/>
  <c r="C63" i="12" s="1"/>
  <c r="E63" i="12" s="1"/>
  <c r="P62" i="12"/>
  <c r="M62" i="12" s="1"/>
  <c r="O62" i="12" s="1"/>
  <c r="K62" i="12"/>
  <c r="H62" i="12"/>
  <c r="J62" i="12" s="1"/>
  <c r="F62" i="12"/>
  <c r="C62" i="12"/>
  <c r="E62" i="12" s="1"/>
  <c r="P61" i="12"/>
  <c r="M61" i="12" s="1"/>
  <c r="O61" i="12" s="1"/>
  <c r="K61" i="12"/>
  <c r="H61" i="12" s="1"/>
  <c r="J61" i="12" s="1"/>
  <c r="F61" i="12"/>
  <c r="C61" i="12"/>
  <c r="E61" i="12" s="1"/>
  <c r="P60" i="12"/>
  <c r="O60" i="12"/>
  <c r="M60" i="12"/>
  <c r="K60" i="12"/>
  <c r="H60" i="12" s="1"/>
  <c r="J60" i="12" s="1"/>
  <c r="F60" i="12"/>
  <c r="C60" i="12" s="1"/>
  <c r="E60" i="12" s="1"/>
  <c r="P59" i="12"/>
  <c r="M59" i="12"/>
  <c r="O59" i="12" s="1"/>
  <c r="K59" i="12"/>
  <c r="H59" i="12"/>
  <c r="J59" i="12" s="1"/>
  <c r="F59" i="12"/>
  <c r="C59" i="12" s="1"/>
  <c r="E59" i="12" s="1"/>
  <c r="P58" i="12"/>
  <c r="M58" i="12" s="1"/>
  <c r="O58" i="12" s="1"/>
  <c r="K58" i="12"/>
  <c r="H58" i="12"/>
  <c r="J58" i="12" s="1"/>
  <c r="F58" i="12"/>
  <c r="E58" i="12"/>
  <c r="C58" i="12"/>
  <c r="P57" i="12"/>
  <c r="M57" i="12" s="1"/>
  <c r="O57" i="12" s="1"/>
  <c r="K57" i="12"/>
  <c r="H57" i="12" s="1"/>
  <c r="J57" i="12" s="1"/>
  <c r="F57" i="12"/>
  <c r="C57" i="12"/>
  <c r="E57" i="12" s="1"/>
  <c r="P56" i="12"/>
  <c r="M56" i="12"/>
  <c r="O56" i="12" s="1"/>
  <c r="K56" i="12"/>
  <c r="H56" i="12" s="1"/>
  <c r="J56" i="12" s="1"/>
  <c r="F56" i="12"/>
  <c r="C56" i="12" s="1"/>
  <c r="E56" i="12" s="1"/>
  <c r="P55" i="12"/>
  <c r="M55" i="12"/>
  <c r="O55" i="12" s="1"/>
  <c r="K55" i="12"/>
  <c r="J55" i="12"/>
  <c r="H55" i="12"/>
  <c r="F55" i="12"/>
  <c r="C55" i="12" s="1"/>
  <c r="E55" i="12" s="1"/>
  <c r="P54" i="12"/>
  <c r="M54" i="12" s="1"/>
  <c r="O54" i="12" s="1"/>
  <c r="K54" i="12"/>
  <c r="H54" i="12"/>
  <c r="J54" i="12" s="1"/>
  <c r="F54" i="12"/>
  <c r="C54" i="12"/>
  <c r="E54" i="12" s="1"/>
  <c r="P53" i="12"/>
  <c r="M53" i="12" s="1"/>
  <c r="O53" i="12" s="1"/>
  <c r="K53" i="12"/>
  <c r="H53" i="12" s="1"/>
  <c r="J53" i="12" s="1"/>
  <c r="F53" i="12"/>
  <c r="C53" i="12"/>
  <c r="E53" i="12" s="1"/>
  <c r="P52" i="12"/>
  <c r="O52" i="12"/>
  <c r="M52" i="12"/>
  <c r="K52" i="12"/>
  <c r="H52" i="12" s="1"/>
  <c r="J52" i="12" s="1"/>
  <c r="F52" i="12"/>
  <c r="C52" i="12" s="1"/>
  <c r="E52" i="12" s="1"/>
  <c r="P51" i="12"/>
  <c r="M51" i="12"/>
  <c r="O51" i="12" s="1"/>
  <c r="K51" i="12"/>
  <c r="H51" i="12"/>
  <c r="J51" i="12" s="1"/>
  <c r="F51" i="12"/>
  <c r="C51" i="12" s="1"/>
  <c r="E51" i="12" s="1"/>
  <c r="P50" i="12"/>
  <c r="M50" i="12" s="1"/>
  <c r="O50" i="12" s="1"/>
  <c r="K50" i="12"/>
  <c r="H50" i="12"/>
  <c r="J50" i="12" s="1"/>
  <c r="F50" i="12"/>
  <c r="E50" i="12"/>
  <c r="C50" i="12"/>
  <c r="P49" i="12"/>
  <c r="M49" i="12" s="1"/>
  <c r="O49" i="12" s="1"/>
  <c r="K49" i="12"/>
  <c r="H49" i="12" s="1"/>
  <c r="J49" i="12" s="1"/>
  <c r="F49" i="12"/>
  <c r="C49" i="12"/>
  <c r="E49" i="12" s="1"/>
  <c r="P48" i="12"/>
  <c r="M48" i="12"/>
  <c r="O48" i="12" s="1"/>
  <c r="K48" i="12"/>
  <c r="H48" i="12" s="1"/>
  <c r="J48" i="12" s="1"/>
  <c r="F48" i="12"/>
  <c r="C48" i="12" s="1"/>
  <c r="E48" i="12" s="1"/>
  <c r="P47" i="12"/>
  <c r="M47" i="12"/>
  <c r="O47" i="12" s="1"/>
  <c r="K47" i="12"/>
  <c r="J47" i="12"/>
  <c r="H47" i="12"/>
  <c r="F47" i="12"/>
  <c r="C47" i="12" s="1"/>
  <c r="E47" i="12" s="1"/>
  <c r="P46" i="12"/>
  <c r="M46" i="12" s="1"/>
  <c r="O46" i="12" s="1"/>
  <c r="K46" i="12"/>
  <c r="H46" i="12"/>
  <c r="J46" i="12" s="1"/>
  <c r="F46" i="12"/>
  <c r="C46" i="12"/>
  <c r="E46" i="12" s="1"/>
  <c r="P45" i="12"/>
  <c r="M45" i="12" s="1"/>
  <c r="O45" i="12" s="1"/>
  <c r="K45" i="12"/>
  <c r="H45" i="12" s="1"/>
  <c r="J45" i="12" s="1"/>
  <c r="F45" i="12"/>
  <c r="C45" i="12"/>
  <c r="E45" i="12" s="1"/>
  <c r="P44" i="12"/>
  <c r="O44" i="12"/>
  <c r="M44" i="12"/>
  <c r="K44" i="12"/>
  <c r="H44" i="12" s="1"/>
  <c r="J44" i="12" s="1"/>
  <c r="F44" i="12"/>
  <c r="C44" i="12" s="1"/>
  <c r="E44" i="12" s="1"/>
  <c r="P43" i="12"/>
  <c r="M43" i="12"/>
  <c r="O43" i="12" s="1"/>
  <c r="K43" i="12"/>
  <c r="H43" i="12"/>
  <c r="J43" i="12" s="1"/>
  <c r="F43" i="12"/>
  <c r="C43" i="12" s="1"/>
  <c r="E43" i="12" s="1"/>
  <c r="P42" i="12"/>
  <c r="M42" i="12" s="1"/>
  <c r="O42" i="12" s="1"/>
  <c r="K42" i="12"/>
  <c r="H42" i="12"/>
  <c r="J42" i="12" s="1"/>
  <c r="F42" i="12"/>
  <c r="E42" i="12"/>
  <c r="C42" i="12"/>
  <c r="P41" i="12"/>
  <c r="M41" i="12" s="1"/>
  <c r="O41" i="12" s="1"/>
  <c r="K41" i="12"/>
  <c r="H41" i="12" s="1"/>
  <c r="J41" i="12" s="1"/>
  <c r="F41" i="12"/>
  <c r="C41" i="12"/>
  <c r="E41" i="12" s="1"/>
  <c r="P40" i="12"/>
  <c r="M40" i="12"/>
  <c r="O40" i="12" s="1"/>
  <c r="K40" i="12"/>
  <c r="H40" i="12" s="1"/>
  <c r="J40" i="12" s="1"/>
  <c r="F40" i="12"/>
  <c r="C40" i="12" s="1"/>
  <c r="E40" i="12" s="1"/>
  <c r="P39" i="12"/>
  <c r="M39" i="12"/>
  <c r="O39" i="12" s="1"/>
  <c r="K39" i="12"/>
  <c r="J39" i="12"/>
  <c r="H39" i="12"/>
  <c r="F39" i="12"/>
  <c r="C39" i="12" s="1"/>
  <c r="E39" i="12" s="1"/>
  <c r="P38" i="12"/>
  <c r="M38" i="12" s="1"/>
  <c r="O38" i="12" s="1"/>
  <c r="K38" i="12"/>
  <c r="H38" i="12"/>
  <c r="J38" i="12" s="1"/>
  <c r="F38" i="12"/>
  <c r="C38" i="12"/>
  <c r="E38" i="12" s="1"/>
  <c r="P37" i="12"/>
  <c r="M37" i="12" s="1"/>
  <c r="O37" i="12" s="1"/>
  <c r="K37" i="12"/>
  <c r="H37" i="12" s="1"/>
  <c r="J37" i="12" s="1"/>
  <c r="F37" i="12"/>
  <c r="C37" i="12"/>
  <c r="E37" i="12" s="1"/>
  <c r="P36" i="12"/>
  <c r="O36" i="12"/>
  <c r="M36" i="12"/>
  <c r="K36" i="12"/>
  <c r="H36" i="12" s="1"/>
  <c r="J36" i="12" s="1"/>
  <c r="F36" i="12"/>
  <c r="C36" i="12" s="1"/>
  <c r="E36" i="12" s="1"/>
  <c r="P35" i="12"/>
  <c r="M35" i="12"/>
  <c r="O35" i="12" s="1"/>
  <c r="K35" i="12"/>
  <c r="H35" i="12"/>
  <c r="J35" i="12" s="1"/>
  <c r="F35" i="12"/>
  <c r="C35" i="12" s="1"/>
  <c r="E35" i="12" s="1"/>
  <c r="P34" i="12"/>
  <c r="M34" i="12" s="1"/>
  <c r="O34" i="12" s="1"/>
  <c r="K34" i="12"/>
  <c r="H34" i="12"/>
  <c r="J34" i="12" s="1"/>
  <c r="F34" i="12"/>
  <c r="E34" i="12"/>
  <c r="C34" i="12"/>
  <c r="P33" i="12"/>
  <c r="M33" i="12" s="1"/>
  <c r="O33" i="12" s="1"/>
  <c r="K33" i="12"/>
  <c r="H33" i="12" s="1"/>
  <c r="J33" i="12" s="1"/>
  <c r="F33" i="12"/>
  <c r="C33" i="12"/>
  <c r="E33" i="12" s="1"/>
  <c r="P32" i="12"/>
  <c r="M32" i="12"/>
  <c r="O32" i="12" s="1"/>
  <c r="K32" i="12"/>
  <c r="H32" i="12" s="1"/>
  <c r="J32" i="12" s="1"/>
  <c r="F32" i="12"/>
  <c r="C32" i="12" s="1"/>
  <c r="E32" i="12" s="1"/>
  <c r="P31" i="12"/>
  <c r="M31" i="12"/>
  <c r="O31" i="12" s="1"/>
  <c r="K31" i="12"/>
  <c r="J31" i="12"/>
  <c r="H31" i="12"/>
  <c r="F31" i="12"/>
  <c r="C31" i="12" s="1"/>
  <c r="E31" i="12" s="1"/>
  <c r="P30" i="12"/>
  <c r="M30" i="12" s="1"/>
  <c r="O30" i="12" s="1"/>
  <c r="K30" i="12"/>
  <c r="H30" i="12"/>
  <c r="J30" i="12" s="1"/>
  <c r="F30" i="12"/>
  <c r="C30" i="12"/>
  <c r="E30" i="12" s="1"/>
  <c r="P29" i="12"/>
  <c r="M29" i="12" s="1"/>
  <c r="O29" i="12" s="1"/>
  <c r="K29" i="12"/>
  <c r="H29" i="12" s="1"/>
  <c r="J29" i="12" s="1"/>
  <c r="F29" i="12"/>
  <c r="C29" i="12"/>
  <c r="E29" i="12" s="1"/>
  <c r="P28" i="12"/>
  <c r="O28" i="12"/>
  <c r="M28" i="12"/>
  <c r="K28" i="12"/>
  <c r="H28" i="12" s="1"/>
  <c r="J28" i="12" s="1"/>
  <c r="F28" i="12"/>
  <c r="C28" i="12" s="1"/>
  <c r="E28" i="12" s="1"/>
  <c r="P27" i="12"/>
  <c r="M27" i="12"/>
  <c r="O27" i="12" s="1"/>
  <c r="K27" i="12"/>
  <c r="H27" i="12"/>
  <c r="J27" i="12" s="1"/>
  <c r="F27" i="12"/>
  <c r="C27" i="12" s="1"/>
  <c r="E27" i="12" s="1"/>
  <c r="P26" i="12"/>
  <c r="M26" i="12" s="1"/>
  <c r="O26" i="12" s="1"/>
  <c r="K26" i="12"/>
  <c r="H26" i="12"/>
  <c r="J26" i="12" s="1"/>
  <c r="F26" i="12"/>
  <c r="E26" i="12"/>
  <c r="C26" i="12"/>
  <c r="P25" i="12"/>
  <c r="M25" i="12" s="1"/>
  <c r="O25" i="12" s="1"/>
  <c r="K25" i="12"/>
  <c r="H25" i="12" s="1"/>
  <c r="J25" i="12" s="1"/>
  <c r="F25" i="12"/>
  <c r="C25" i="12"/>
  <c r="E25" i="12" s="1"/>
  <c r="P24" i="12"/>
  <c r="M24" i="12"/>
  <c r="O24" i="12" s="1"/>
  <c r="K24" i="12"/>
  <c r="H24" i="12" s="1"/>
  <c r="J24" i="12" s="1"/>
  <c r="F24" i="12"/>
  <c r="C24" i="12" s="1"/>
  <c r="E24" i="12" s="1"/>
  <c r="P23" i="12"/>
  <c r="M23" i="12"/>
  <c r="O23" i="12" s="1"/>
  <c r="K23" i="12"/>
  <c r="J23" i="12"/>
  <c r="H23" i="12"/>
  <c r="F23" i="12"/>
  <c r="C23" i="12"/>
  <c r="E23" i="12" s="1"/>
  <c r="P22" i="12"/>
  <c r="M22" i="12" s="1"/>
  <c r="O22" i="12" s="1"/>
  <c r="K22" i="12"/>
  <c r="H22" i="12"/>
  <c r="J22" i="12" s="1"/>
  <c r="F22" i="12"/>
  <c r="E22" i="12"/>
  <c r="C22" i="12"/>
  <c r="P21" i="12"/>
  <c r="M21" i="12" s="1"/>
  <c r="O21" i="12" s="1"/>
  <c r="K21" i="12"/>
  <c r="H21" i="12" s="1"/>
  <c r="J21" i="12" s="1"/>
  <c r="F21" i="12"/>
  <c r="C21" i="12" s="1"/>
  <c r="E21" i="12" s="1"/>
  <c r="P20" i="12"/>
  <c r="O20" i="12"/>
  <c r="M20" i="12"/>
  <c r="K20" i="12"/>
  <c r="H20" i="12"/>
  <c r="J20" i="12" s="1"/>
  <c r="F20" i="12"/>
  <c r="C20" i="12" s="1"/>
  <c r="E20" i="12" s="1"/>
  <c r="P19" i="12"/>
  <c r="M19" i="12"/>
  <c r="O19" i="12" s="1"/>
  <c r="K19" i="12"/>
  <c r="J19" i="12"/>
  <c r="H19" i="12"/>
  <c r="F19" i="12"/>
  <c r="C19" i="12" s="1"/>
  <c r="E19" i="12" s="1"/>
  <c r="P18" i="12"/>
  <c r="M18" i="12" s="1"/>
  <c r="O18" i="12" s="1"/>
  <c r="K18" i="12"/>
  <c r="H18" i="12" s="1"/>
  <c r="J18" i="12" s="1"/>
  <c r="F18" i="12"/>
  <c r="E18" i="12"/>
  <c r="C18" i="12"/>
  <c r="P17" i="12"/>
  <c r="M17" i="12"/>
  <c r="O17" i="12" s="1"/>
  <c r="K17" i="12"/>
  <c r="H17" i="12" s="1"/>
  <c r="J17" i="12" s="1"/>
  <c r="F17" i="12"/>
  <c r="C17" i="12"/>
  <c r="E17" i="12" s="1"/>
  <c r="P16" i="12"/>
  <c r="O16" i="12"/>
  <c r="M16" i="12"/>
  <c r="K16" i="12"/>
  <c r="H16" i="12" s="1"/>
  <c r="J16" i="12" s="1"/>
  <c r="F16" i="12"/>
  <c r="C16" i="12" s="1"/>
  <c r="E16" i="12" s="1"/>
  <c r="O15" i="12"/>
  <c r="J15" i="12"/>
  <c r="E15" i="12"/>
  <c r="C14" i="12"/>
  <c r="D14" i="12" s="1"/>
  <c r="E14" i="12" s="1"/>
  <c r="F14" i="12" s="1"/>
  <c r="G14" i="12" s="1"/>
  <c r="H14" i="12" s="1"/>
  <c r="I14" i="12" s="1"/>
  <c r="B14" i="12"/>
  <c r="F3" i="12"/>
  <c r="P76" i="11"/>
  <c r="M76" i="11" s="1"/>
  <c r="O76" i="11" s="1"/>
  <c r="K76" i="11"/>
  <c r="H76" i="11" s="1"/>
  <c r="J76" i="11" s="1"/>
  <c r="F76" i="11"/>
  <c r="E76" i="11"/>
  <c r="C76" i="11"/>
  <c r="P75" i="11"/>
  <c r="M75" i="11"/>
  <c r="O75" i="11" s="1"/>
  <c r="K75" i="11"/>
  <c r="H75" i="11" s="1"/>
  <c r="J75" i="11" s="1"/>
  <c r="F75" i="11"/>
  <c r="C75" i="11"/>
  <c r="E75" i="11" s="1"/>
  <c r="P74" i="11"/>
  <c r="O74" i="11"/>
  <c r="M74" i="11"/>
  <c r="K74" i="11"/>
  <c r="H74" i="11" s="1"/>
  <c r="J74" i="11" s="1"/>
  <c r="F74" i="11"/>
  <c r="C74" i="11" s="1"/>
  <c r="E74" i="11" s="1"/>
  <c r="P73" i="11"/>
  <c r="M73" i="11" s="1"/>
  <c r="O73" i="11" s="1"/>
  <c r="K73" i="11"/>
  <c r="J73" i="11"/>
  <c r="H73" i="11"/>
  <c r="F73" i="11"/>
  <c r="C73" i="11"/>
  <c r="E73" i="11" s="1"/>
  <c r="P72" i="11"/>
  <c r="M72" i="11" s="1"/>
  <c r="O72" i="11" s="1"/>
  <c r="K72" i="11"/>
  <c r="H72" i="11"/>
  <c r="J72" i="11" s="1"/>
  <c r="F72" i="11"/>
  <c r="E72" i="11"/>
  <c r="C72" i="11"/>
  <c r="P71" i="11"/>
  <c r="M71" i="11" s="1"/>
  <c r="O71" i="11" s="1"/>
  <c r="K71" i="11"/>
  <c r="H71" i="11" s="1"/>
  <c r="J71" i="11" s="1"/>
  <c r="F71" i="11"/>
  <c r="C71" i="11" s="1"/>
  <c r="E71" i="11" s="1"/>
  <c r="P70" i="11"/>
  <c r="O70" i="11"/>
  <c r="M70" i="11"/>
  <c r="K70" i="11"/>
  <c r="H70" i="11"/>
  <c r="J70" i="11" s="1"/>
  <c r="F70" i="11"/>
  <c r="C70" i="11" s="1"/>
  <c r="E70" i="11" s="1"/>
  <c r="P69" i="11"/>
  <c r="M69" i="11"/>
  <c r="O69" i="11" s="1"/>
  <c r="K69" i="11"/>
  <c r="J69" i="11"/>
  <c r="H69" i="11"/>
  <c r="F69" i="11"/>
  <c r="C69" i="11" s="1"/>
  <c r="E69" i="11" s="1"/>
  <c r="P68" i="11"/>
  <c r="M68" i="11" s="1"/>
  <c r="O68" i="11" s="1"/>
  <c r="K68" i="11"/>
  <c r="H68" i="11" s="1"/>
  <c r="J68" i="11" s="1"/>
  <c r="F68" i="11"/>
  <c r="E68" i="11"/>
  <c r="C68" i="11"/>
  <c r="P67" i="11"/>
  <c r="M67" i="11"/>
  <c r="O67" i="11" s="1"/>
  <c r="K67" i="11"/>
  <c r="H67" i="11" s="1"/>
  <c r="J67" i="11" s="1"/>
  <c r="F67" i="11"/>
  <c r="C67" i="11"/>
  <c r="E67" i="11" s="1"/>
  <c r="P66" i="11"/>
  <c r="O66" i="11"/>
  <c r="M66" i="11"/>
  <c r="K66" i="11"/>
  <c r="H66" i="11" s="1"/>
  <c r="J66" i="11" s="1"/>
  <c r="F66" i="11"/>
  <c r="C66" i="11" s="1"/>
  <c r="E66" i="11" s="1"/>
  <c r="P65" i="11"/>
  <c r="M65" i="11" s="1"/>
  <c r="O65" i="11" s="1"/>
  <c r="K65" i="11"/>
  <c r="J65" i="11"/>
  <c r="H65" i="11"/>
  <c r="F65" i="11"/>
  <c r="C65" i="11"/>
  <c r="E65" i="11" s="1"/>
  <c r="P64" i="11"/>
  <c r="M64" i="11" s="1"/>
  <c r="O64" i="11" s="1"/>
  <c r="K64" i="11"/>
  <c r="H64" i="11"/>
  <c r="J64" i="11" s="1"/>
  <c r="F64" i="11"/>
  <c r="E64" i="11"/>
  <c r="C64" i="11"/>
  <c r="P63" i="11"/>
  <c r="M63" i="11" s="1"/>
  <c r="O63" i="11" s="1"/>
  <c r="K63" i="11"/>
  <c r="H63" i="11" s="1"/>
  <c r="J63" i="11" s="1"/>
  <c r="F63" i="11"/>
  <c r="C63" i="11" s="1"/>
  <c r="E63" i="11" s="1"/>
  <c r="P62" i="11"/>
  <c r="O62" i="11"/>
  <c r="M62" i="11"/>
  <c r="K62" i="11"/>
  <c r="H62" i="11"/>
  <c r="J62" i="11" s="1"/>
  <c r="F62" i="11"/>
  <c r="C62" i="11" s="1"/>
  <c r="E62" i="11" s="1"/>
  <c r="P61" i="11"/>
  <c r="M61" i="11"/>
  <c r="O61" i="11" s="1"/>
  <c r="K61" i="11"/>
  <c r="J61" i="11"/>
  <c r="H61" i="11"/>
  <c r="F61" i="11"/>
  <c r="C61" i="11" s="1"/>
  <c r="E61" i="11" s="1"/>
  <c r="P60" i="11"/>
  <c r="M60" i="11" s="1"/>
  <c r="O60" i="11" s="1"/>
  <c r="K60" i="11"/>
  <c r="H60" i="11" s="1"/>
  <c r="J60" i="11" s="1"/>
  <c r="F60" i="11"/>
  <c r="E60" i="11"/>
  <c r="C60" i="11"/>
  <c r="P59" i="11"/>
  <c r="M59" i="11"/>
  <c r="O59" i="11" s="1"/>
  <c r="K59" i="11"/>
  <c r="H59" i="11" s="1"/>
  <c r="J59" i="11" s="1"/>
  <c r="F59" i="11"/>
  <c r="C59" i="11"/>
  <c r="E59" i="11" s="1"/>
  <c r="P58" i="11"/>
  <c r="O58" i="11"/>
  <c r="M58" i="11"/>
  <c r="K58" i="11"/>
  <c r="H58" i="11" s="1"/>
  <c r="J58" i="11" s="1"/>
  <c r="F58" i="11"/>
  <c r="C58" i="11" s="1"/>
  <c r="E58" i="11" s="1"/>
  <c r="P57" i="11"/>
  <c r="M57" i="11" s="1"/>
  <c r="O57" i="11" s="1"/>
  <c r="K57" i="11"/>
  <c r="J57" i="11"/>
  <c r="H57" i="11"/>
  <c r="F57" i="11"/>
  <c r="C57" i="11"/>
  <c r="E57" i="11" s="1"/>
  <c r="P56" i="11"/>
  <c r="M56" i="11" s="1"/>
  <c r="O56" i="11" s="1"/>
  <c r="K56" i="11"/>
  <c r="H56" i="11"/>
  <c r="J56" i="11" s="1"/>
  <c r="F56" i="11"/>
  <c r="E56" i="11"/>
  <c r="C56" i="11"/>
  <c r="P55" i="11"/>
  <c r="M55" i="11" s="1"/>
  <c r="O55" i="11" s="1"/>
  <c r="K55" i="11"/>
  <c r="H55" i="11" s="1"/>
  <c r="J55" i="11" s="1"/>
  <c r="F55" i="11"/>
  <c r="C55" i="11" s="1"/>
  <c r="E55" i="11" s="1"/>
  <c r="P54" i="11"/>
  <c r="O54" i="11"/>
  <c r="M54" i="11"/>
  <c r="K54" i="11"/>
  <c r="H54" i="11"/>
  <c r="J54" i="11" s="1"/>
  <c r="F54" i="11"/>
  <c r="C54" i="11" s="1"/>
  <c r="E54" i="11" s="1"/>
  <c r="P53" i="11"/>
  <c r="M53" i="11"/>
  <c r="O53" i="11" s="1"/>
  <c r="K53" i="11"/>
  <c r="J53" i="11"/>
  <c r="H53" i="11"/>
  <c r="F53" i="11"/>
  <c r="C53" i="11"/>
  <c r="E53" i="11" s="1"/>
  <c r="P52" i="11"/>
  <c r="M52" i="11" s="1"/>
  <c r="O52" i="11" s="1"/>
  <c r="K52" i="11"/>
  <c r="H52" i="11" s="1"/>
  <c r="J52" i="11" s="1"/>
  <c r="F52" i="11"/>
  <c r="E52" i="11"/>
  <c r="C52" i="11"/>
  <c r="P51" i="11"/>
  <c r="M51" i="11"/>
  <c r="O51" i="11" s="1"/>
  <c r="K51" i="11"/>
  <c r="H51" i="11" s="1"/>
  <c r="J51" i="11" s="1"/>
  <c r="F51" i="11"/>
  <c r="C51" i="11"/>
  <c r="E51" i="11" s="1"/>
  <c r="P50" i="11"/>
  <c r="O50" i="11"/>
  <c r="M50" i="11"/>
  <c r="K50" i="11"/>
  <c r="H50" i="11"/>
  <c r="J50" i="11" s="1"/>
  <c r="F50" i="11"/>
  <c r="C50" i="11" s="1"/>
  <c r="E50" i="11" s="1"/>
  <c r="P49" i="11"/>
  <c r="M49" i="11" s="1"/>
  <c r="O49" i="11" s="1"/>
  <c r="K49" i="11"/>
  <c r="J49" i="11"/>
  <c r="H49" i="11"/>
  <c r="F49" i="11"/>
  <c r="C49" i="11"/>
  <c r="E49" i="11" s="1"/>
  <c r="P48" i="11"/>
  <c r="M48" i="11" s="1"/>
  <c r="O48" i="11" s="1"/>
  <c r="K48" i="11"/>
  <c r="H48" i="11"/>
  <c r="J48" i="11" s="1"/>
  <c r="F48" i="11"/>
  <c r="E48" i="11"/>
  <c r="C48" i="11"/>
  <c r="P47" i="11"/>
  <c r="M47" i="11"/>
  <c r="O47" i="11" s="1"/>
  <c r="K47" i="11"/>
  <c r="H47" i="11" s="1"/>
  <c r="J47" i="11" s="1"/>
  <c r="F47" i="11"/>
  <c r="C47" i="11" s="1"/>
  <c r="E47" i="11" s="1"/>
  <c r="P46" i="11"/>
  <c r="O46" i="11"/>
  <c r="M46" i="11"/>
  <c r="K46" i="11"/>
  <c r="H46" i="11"/>
  <c r="J46" i="11" s="1"/>
  <c r="F46" i="11"/>
  <c r="C46" i="11" s="1"/>
  <c r="E46" i="11" s="1"/>
  <c r="P45" i="11"/>
  <c r="M45" i="11"/>
  <c r="O45" i="11" s="1"/>
  <c r="K45" i="11"/>
  <c r="J45" i="11"/>
  <c r="H45" i="11"/>
  <c r="F45" i="11"/>
  <c r="C45" i="11"/>
  <c r="E45" i="11" s="1"/>
  <c r="P44" i="11"/>
  <c r="M44" i="11" s="1"/>
  <c r="O44" i="11" s="1"/>
  <c r="K44" i="11"/>
  <c r="H44" i="11" s="1"/>
  <c r="J44" i="11" s="1"/>
  <c r="F44" i="11"/>
  <c r="E44" i="11"/>
  <c r="C44" i="11"/>
  <c r="P43" i="11"/>
  <c r="M43" i="11"/>
  <c r="O43" i="11" s="1"/>
  <c r="K43" i="11"/>
  <c r="H43" i="11" s="1"/>
  <c r="J43" i="11" s="1"/>
  <c r="F43" i="11"/>
  <c r="C43" i="11"/>
  <c r="E43" i="11" s="1"/>
  <c r="P42" i="11"/>
  <c r="O42" i="11"/>
  <c r="M42" i="11"/>
  <c r="K42" i="11"/>
  <c r="H42" i="11"/>
  <c r="J42" i="11" s="1"/>
  <c r="F42" i="11"/>
  <c r="C42" i="11" s="1"/>
  <c r="E42" i="11" s="1"/>
  <c r="P41" i="11"/>
  <c r="M41" i="11" s="1"/>
  <c r="O41" i="11" s="1"/>
  <c r="K41" i="11"/>
  <c r="J41" i="11"/>
  <c r="H41" i="11"/>
  <c r="F41" i="11"/>
  <c r="C41" i="11"/>
  <c r="E41" i="11" s="1"/>
  <c r="P40" i="11"/>
  <c r="M40" i="11" s="1"/>
  <c r="O40" i="11" s="1"/>
  <c r="K40" i="11"/>
  <c r="H40" i="11"/>
  <c r="J40" i="11" s="1"/>
  <c r="F40" i="11"/>
  <c r="E40" i="11"/>
  <c r="C40" i="11"/>
  <c r="P39" i="11"/>
  <c r="M39" i="11"/>
  <c r="O39" i="11" s="1"/>
  <c r="K39" i="11"/>
  <c r="H39" i="11" s="1"/>
  <c r="J39" i="11" s="1"/>
  <c r="F39" i="11"/>
  <c r="C39" i="11" s="1"/>
  <c r="E39" i="11" s="1"/>
  <c r="P38" i="11"/>
  <c r="O38" i="11"/>
  <c r="M38" i="11"/>
  <c r="K38" i="11"/>
  <c r="H38" i="11"/>
  <c r="J38" i="11" s="1"/>
  <c r="F38" i="11"/>
  <c r="C38" i="11" s="1"/>
  <c r="E38" i="11" s="1"/>
  <c r="P37" i="11"/>
  <c r="M37" i="11"/>
  <c r="O37" i="11" s="1"/>
  <c r="K37" i="11"/>
  <c r="J37" i="11"/>
  <c r="H37" i="11"/>
  <c r="F37" i="11"/>
  <c r="C37" i="11"/>
  <c r="E37" i="11" s="1"/>
  <c r="P36" i="11"/>
  <c r="M36" i="11" s="1"/>
  <c r="O36" i="11" s="1"/>
  <c r="K36" i="11"/>
  <c r="H36" i="11" s="1"/>
  <c r="J36" i="11" s="1"/>
  <c r="F36" i="11"/>
  <c r="E36" i="11"/>
  <c r="C36" i="11"/>
  <c r="P35" i="11"/>
  <c r="M35" i="11"/>
  <c r="O35" i="11" s="1"/>
  <c r="K35" i="11"/>
  <c r="H35" i="11" s="1"/>
  <c r="J35" i="11" s="1"/>
  <c r="F35" i="11"/>
  <c r="C35" i="11"/>
  <c r="E35" i="11" s="1"/>
  <c r="P34" i="11"/>
  <c r="O34" i="11"/>
  <c r="M34" i="11"/>
  <c r="K34" i="11"/>
  <c r="H34" i="11"/>
  <c r="J34" i="11" s="1"/>
  <c r="F34" i="11"/>
  <c r="C34" i="11" s="1"/>
  <c r="E34" i="11" s="1"/>
  <c r="P33" i="11"/>
  <c r="M33" i="11" s="1"/>
  <c r="O33" i="11" s="1"/>
  <c r="K33" i="11"/>
  <c r="J33" i="11"/>
  <c r="H33" i="11"/>
  <c r="F33" i="11"/>
  <c r="C33" i="11"/>
  <c r="E33" i="11" s="1"/>
  <c r="P32" i="11"/>
  <c r="M32" i="11" s="1"/>
  <c r="O32" i="11" s="1"/>
  <c r="K32" i="11"/>
  <c r="H32" i="11"/>
  <c r="J32" i="11" s="1"/>
  <c r="F32" i="11"/>
  <c r="E32" i="11"/>
  <c r="C32" i="11"/>
  <c r="P31" i="11"/>
  <c r="M31" i="11"/>
  <c r="O31" i="11" s="1"/>
  <c r="K31" i="11"/>
  <c r="H31" i="11" s="1"/>
  <c r="J31" i="11" s="1"/>
  <c r="F31" i="11"/>
  <c r="C31" i="11" s="1"/>
  <c r="E31" i="11" s="1"/>
  <c r="P30" i="11"/>
  <c r="O30" i="11"/>
  <c r="M30" i="11"/>
  <c r="K30" i="11"/>
  <c r="H30" i="11"/>
  <c r="J30" i="11" s="1"/>
  <c r="F30" i="11"/>
  <c r="C30" i="11" s="1"/>
  <c r="E30" i="11" s="1"/>
  <c r="P29" i="11"/>
  <c r="M29" i="11"/>
  <c r="O29" i="11" s="1"/>
  <c r="K29" i="11"/>
  <c r="J29" i="11"/>
  <c r="H29" i="11"/>
  <c r="F29" i="11"/>
  <c r="C29" i="11"/>
  <c r="E29" i="11" s="1"/>
  <c r="P28" i="11"/>
  <c r="M28" i="11" s="1"/>
  <c r="O28" i="11" s="1"/>
  <c r="K28" i="11"/>
  <c r="H28" i="11" s="1"/>
  <c r="J28" i="11" s="1"/>
  <c r="F28" i="11"/>
  <c r="E28" i="11"/>
  <c r="C28" i="11"/>
  <c r="P27" i="11"/>
  <c r="M27" i="11"/>
  <c r="O27" i="11" s="1"/>
  <c r="K27" i="11"/>
  <c r="H27" i="11" s="1"/>
  <c r="J27" i="11" s="1"/>
  <c r="F27" i="11"/>
  <c r="C27" i="11"/>
  <c r="E27" i="11" s="1"/>
  <c r="P26" i="11"/>
  <c r="O26" i="11"/>
  <c r="M26" i="11"/>
  <c r="K26" i="11"/>
  <c r="H26" i="11"/>
  <c r="J26" i="11" s="1"/>
  <c r="F26" i="11"/>
  <c r="C26" i="11" s="1"/>
  <c r="E26" i="11" s="1"/>
  <c r="P25" i="11"/>
  <c r="M25" i="11" s="1"/>
  <c r="O25" i="11" s="1"/>
  <c r="K25" i="11"/>
  <c r="J25" i="11"/>
  <c r="H25" i="11"/>
  <c r="F25" i="11"/>
  <c r="C25" i="11"/>
  <c r="E25" i="11" s="1"/>
  <c r="P24" i="11"/>
  <c r="M24" i="11" s="1"/>
  <c r="O24" i="11" s="1"/>
  <c r="K24" i="11"/>
  <c r="H24" i="11"/>
  <c r="J24" i="11" s="1"/>
  <c r="F24" i="11"/>
  <c r="E24" i="11"/>
  <c r="C24" i="11"/>
  <c r="P23" i="11"/>
  <c r="M23" i="11"/>
  <c r="O23" i="11" s="1"/>
  <c r="K23" i="11"/>
  <c r="H23" i="11" s="1"/>
  <c r="J23" i="11" s="1"/>
  <c r="F23" i="11"/>
  <c r="C23" i="11" s="1"/>
  <c r="E23" i="11" s="1"/>
  <c r="P22" i="11"/>
  <c r="O22" i="11"/>
  <c r="M22" i="11"/>
  <c r="K22" i="11"/>
  <c r="H22" i="11"/>
  <c r="J22" i="11" s="1"/>
  <c r="F22" i="11"/>
  <c r="C22" i="11" s="1"/>
  <c r="E22" i="11" s="1"/>
  <c r="P21" i="11"/>
  <c r="M21" i="11"/>
  <c r="O21" i="11" s="1"/>
  <c r="K21" i="11"/>
  <c r="J21" i="11"/>
  <c r="H21" i="11"/>
  <c r="F21" i="11"/>
  <c r="C21" i="11"/>
  <c r="E21" i="11" s="1"/>
  <c r="P20" i="11"/>
  <c r="M20" i="11" s="1"/>
  <c r="O20" i="11" s="1"/>
  <c r="K20" i="11"/>
  <c r="H20" i="11" s="1"/>
  <c r="J20" i="11" s="1"/>
  <c r="F20" i="11"/>
  <c r="E20" i="11"/>
  <c r="C20" i="11"/>
  <c r="P19" i="11"/>
  <c r="M19" i="11"/>
  <c r="O19" i="11" s="1"/>
  <c r="K19" i="11"/>
  <c r="H19" i="11" s="1"/>
  <c r="J19" i="11" s="1"/>
  <c r="F19" i="11"/>
  <c r="C19" i="11"/>
  <c r="E19" i="11" s="1"/>
  <c r="P18" i="11"/>
  <c r="O18" i="11"/>
  <c r="M18" i="11"/>
  <c r="K18" i="11"/>
  <c r="H18" i="11"/>
  <c r="J18" i="11" s="1"/>
  <c r="F18" i="11"/>
  <c r="C18" i="11" s="1"/>
  <c r="E18" i="11" s="1"/>
  <c r="P17" i="11"/>
  <c r="M17" i="11" s="1"/>
  <c r="O17" i="11" s="1"/>
  <c r="K17" i="11"/>
  <c r="J17" i="11"/>
  <c r="H17" i="11"/>
  <c r="F17" i="11"/>
  <c r="C17" i="11"/>
  <c r="E17" i="11" s="1"/>
  <c r="P16" i="11"/>
  <c r="M16" i="11" s="1"/>
  <c r="O16" i="11" s="1"/>
  <c r="K16" i="11"/>
  <c r="H16" i="11"/>
  <c r="J16" i="11" s="1"/>
  <c r="F16" i="11"/>
  <c r="E16" i="11"/>
  <c r="C16" i="11"/>
  <c r="O15" i="11"/>
  <c r="J15" i="11"/>
  <c r="E15" i="11"/>
  <c r="C14" i="11"/>
  <c r="D14" i="11" s="1"/>
  <c r="E14" i="11" s="1"/>
  <c r="F14" i="11" s="1"/>
  <c r="G14" i="11" s="1"/>
  <c r="H14" i="11" s="1"/>
  <c r="I14" i="11" s="1"/>
  <c r="B14" i="11"/>
  <c r="F3" i="11"/>
  <c r="P76" i="10"/>
  <c r="O76" i="10"/>
  <c r="M76" i="10"/>
  <c r="K76" i="10"/>
  <c r="H76" i="10"/>
  <c r="J76" i="10" s="1"/>
  <c r="F76" i="10"/>
  <c r="C76" i="10" s="1"/>
  <c r="E76" i="10" s="1"/>
  <c r="P75" i="10"/>
  <c r="O75" i="10"/>
  <c r="J75" i="10"/>
  <c r="H75" i="10"/>
  <c r="F75" i="10"/>
  <c r="C75" i="10"/>
  <c r="E75" i="10" s="1"/>
  <c r="P74" i="10"/>
  <c r="O74" i="10"/>
  <c r="M74" i="10"/>
  <c r="K74" i="10"/>
  <c r="H74" i="10"/>
  <c r="J74" i="10" s="1"/>
  <c r="F74" i="10"/>
  <c r="C74" i="10" s="1"/>
  <c r="E74" i="10" s="1"/>
  <c r="P73" i="10"/>
  <c r="O73" i="10"/>
  <c r="J73" i="10"/>
  <c r="H73" i="10"/>
  <c r="F73" i="10"/>
  <c r="C73" i="10"/>
  <c r="E73" i="10" s="1"/>
  <c r="P72" i="10"/>
  <c r="O72" i="10"/>
  <c r="M72" i="10"/>
  <c r="K72" i="10"/>
  <c r="H72" i="10"/>
  <c r="J72" i="10" s="1"/>
  <c r="F72" i="10"/>
  <c r="C72" i="10" s="1"/>
  <c r="E72" i="10" s="1"/>
  <c r="P71" i="10"/>
  <c r="O71" i="10"/>
  <c r="J71" i="10"/>
  <c r="H71" i="10"/>
  <c r="F71" i="10"/>
  <c r="C71" i="10"/>
  <c r="E71" i="10" s="1"/>
  <c r="P70" i="10"/>
  <c r="O70" i="10"/>
  <c r="M70" i="10"/>
  <c r="K70" i="10"/>
  <c r="H70" i="10"/>
  <c r="J70" i="10" s="1"/>
  <c r="F70" i="10"/>
  <c r="C70" i="10" s="1"/>
  <c r="E70" i="10" s="1"/>
  <c r="P69" i="10"/>
  <c r="O69" i="10"/>
  <c r="J69" i="10"/>
  <c r="H69" i="10"/>
  <c r="F69" i="10"/>
  <c r="C69" i="10"/>
  <c r="E69" i="10" s="1"/>
  <c r="P68" i="10"/>
  <c r="O68" i="10"/>
  <c r="M68" i="10"/>
  <c r="K68" i="10"/>
  <c r="H68" i="10"/>
  <c r="J68" i="10" s="1"/>
  <c r="F68" i="10"/>
  <c r="C68" i="10" s="1"/>
  <c r="E68" i="10" s="1"/>
  <c r="P67" i="10"/>
  <c r="O67" i="10"/>
  <c r="J67" i="10"/>
  <c r="H67" i="10"/>
  <c r="F67" i="10"/>
  <c r="C67" i="10"/>
  <c r="E67" i="10" s="1"/>
  <c r="P66" i="10"/>
  <c r="O66" i="10"/>
  <c r="M66" i="10"/>
  <c r="K66" i="10"/>
  <c r="H66" i="10"/>
  <c r="J66" i="10" s="1"/>
  <c r="F66" i="10"/>
  <c r="C66" i="10" s="1"/>
  <c r="E66" i="10" s="1"/>
  <c r="P65" i="10"/>
  <c r="M65" i="10" s="1"/>
  <c r="O65" i="10" s="1"/>
  <c r="K65" i="10"/>
  <c r="J65" i="10"/>
  <c r="H65" i="10"/>
  <c r="F65" i="10"/>
  <c r="C65" i="10" s="1"/>
  <c r="E65" i="10" s="1"/>
  <c r="P64" i="10"/>
  <c r="M64" i="10" s="1"/>
  <c r="O64" i="10" s="1"/>
  <c r="K64" i="10"/>
  <c r="H64" i="10"/>
  <c r="J64" i="10" s="1"/>
  <c r="F64" i="10"/>
  <c r="E64" i="10"/>
  <c r="C64" i="10"/>
  <c r="P63" i="10"/>
  <c r="M63" i="10"/>
  <c r="O63" i="10" s="1"/>
  <c r="K63" i="10"/>
  <c r="H63" i="10" s="1"/>
  <c r="J63" i="10" s="1"/>
  <c r="F63" i="10"/>
  <c r="C63" i="10" s="1"/>
  <c r="E63" i="10" s="1"/>
  <c r="P62" i="10"/>
  <c r="O62" i="10"/>
  <c r="M62" i="10"/>
  <c r="K62" i="10"/>
  <c r="H62" i="10" s="1"/>
  <c r="J62" i="10" s="1"/>
  <c r="F62" i="10"/>
  <c r="C62" i="10" s="1"/>
  <c r="E62" i="10" s="1"/>
  <c r="P61" i="10"/>
  <c r="M61" i="10"/>
  <c r="O61" i="10" s="1"/>
  <c r="K61" i="10"/>
  <c r="J61" i="10"/>
  <c r="H61" i="10"/>
  <c r="F61" i="10"/>
  <c r="C61" i="10"/>
  <c r="E61" i="10" s="1"/>
  <c r="P60" i="10"/>
  <c r="M60" i="10" s="1"/>
  <c r="O60" i="10" s="1"/>
  <c r="K60" i="10"/>
  <c r="H60" i="10" s="1"/>
  <c r="J60" i="10" s="1"/>
  <c r="F60" i="10"/>
  <c r="E60" i="10"/>
  <c r="C60" i="10"/>
  <c r="P59" i="10"/>
  <c r="M59" i="10" s="1"/>
  <c r="O59" i="10" s="1"/>
  <c r="K59" i="10"/>
  <c r="H59" i="10" s="1"/>
  <c r="J59" i="10" s="1"/>
  <c r="F59" i="10"/>
  <c r="C59" i="10"/>
  <c r="E59" i="10" s="1"/>
  <c r="P58" i="10"/>
  <c r="O58" i="10"/>
  <c r="M58" i="10"/>
  <c r="K58" i="10"/>
  <c r="H58" i="10"/>
  <c r="J58" i="10" s="1"/>
  <c r="F58" i="10"/>
  <c r="C58" i="10" s="1"/>
  <c r="E58" i="10" s="1"/>
  <c r="P57" i="10"/>
  <c r="M57" i="10" s="1"/>
  <c r="O57" i="10" s="1"/>
  <c r="K57" i="10"/>
  <c r="J57" i="10"/>
  <c r="H57" i="10"/>
  <c r="F57" i="10"/>
  <c r="C57" i="10" s="1"/>
  <c r="E57" i="10" s="1"/>
  <c r="P56" i="10"/>
  <c r="M56" i="10" s="1"/>
  <c r="O56" i="10" s="1"/>
  <c r="K56" i="10"/>
  <c r="H56" i="10"/>
  <c r="J56" i="10" s="1"/>
  <c r="F56" i="10"/>
  <c r="E56" i="10"/>
  <c r="C56" i="10"/>
  <c r="P55" i="10"/>
  <c r="M55" i="10"/>
  <c r="O55" i="10" s="1"/>
  <c r="K55" i="10"/>
  <c r="H55" i="10" s="1"/>
  <c r="J55" i="10" s="1"/>
  <c r="F55" i="10"/>
  <c r="C55" i="10" s="1"/>
  <c r="E55" i="10" s="1"/>
  <c r="P54" i="10"/>
  <c r="O54" i="10"/>
  <c r="M54" i="10"/>
  <c r="K54" i="10"/>
  <c r="H54" i="10" s="1"/>
  <c r="J54" i="10" s="1"/>
  <c r="F54" i="10"/>
  <c r="C54" i="10" s="1"/>
  <c r="E54" i="10" s="1"/>
  <c r="P53" i="10"/>
  <c r="M53" i="10"/>
  <c r="O53" i="10" s="1"/>
  <c r="K53" i="10"/>
  <c r="J53" i="10"/>
  <c r="H53" i="10"/>
  <c r="F53" i="10"/>
  <c r="C53" i="10"/>
  <c r="E53" i="10" s="1"/>
  <c r="P52" i="10"/>
  <c r="M52" i="10" s="1"/>
  <c r="O52" i="10" s="1"/>
  <c r="K52" i="10"/>
  <c r="H52" i="10" s="1"/>
  <c r="J52" i="10" s="1"/>
  <c r="F52" i="10"/>
  <c r="E52" i="10"/>
  <c r="C52" i="10"/>
  <c r="P51" i="10"/>
  <c r="M51" i="10" s="1"/>
  <c r="O51" i="10" s="1"/>
  <c r="K51" i="10"/>
  <c r="H51" i="10" s="1"/>
  <c r="J51" i="10" s="1"/>
  <c r="F51" i="10"/>
  <c r="C51" i="10"/>
  <c r="E51" i="10" s="1"/>
  <c r="P50" i="10"/>
  <c r="O50" i="10"/>
  <c r="M50" i="10"/>
  <c r="K50" i="10"/>
  <c r="H50" i="10"/>
  <c r="J50" i="10" s="1"/>
  <c r="F50" i="10"/>
  <c r="C50" i="10" s="1"/>
  <c r="E50" i="10" s="1"/>
  <c r="P49" i="10"/>
  <c r="M49" i="10" s="1"/>
  <c r="O49" i="10" s="1"/>
  <c r="K49" i="10"/>
  <c r="J49" i="10"/>
  <c r="H49" i="10"/>
  <c r="F49" i="10"/>
  <c r="C49" i="10" s="1"/>
  <c r="E49" i="10" s="1"/>
  <c r="P48" i="10"/>
  <c r="M48" i="10" s="1"/>
  <c r="O48" i="10" s="1"/>
  <c r="K48" i="10"/>
  <c r="H48" i="10"/>
  <c r="J48" i="10" s="1"/>
  <c r="F48" i="10"/>
  <c r="E48" i="10"/>
  <c r="C48" i="10"/>
  <c r="P47" i="10"/>
  <c r="M47" i="10"/>
  <c r="O47" i="10" s="1"/>
  <c r="K47" i="10"/>
  <c r="H47" i="10" s="1"/>
  <c r="J47" i="10" s="1"/>
  <c r="F47" i="10"/>
  <c r="C47" i="10" s="1"/>
  <c r="E47" i="10" s="1"/>
  <c r="P46" i="10"/>
  <c r="O46" i="10"/>
  <c r="M46" i="10"/>
  <c r="K46" i="10"/>
  <c r="H46" i="10" s="1"/>
  <c r="J46" i="10" s="1"/>
  <c r="F46" i="10"/>
  <c r="C46" i="10" s="1"/>
  <c r="E46" i="10" s="1"/>
  <c r="P45" i="10"/>
  <c r="M45" i="10"/>
  <c r="O45" i="10" s="1"/>
  <c r="K45" i="10"/>
  <c r="J45" i="10"/>
  <c r="H45" i="10"/>
  <c r="F45" i="10"/>
  <c r="C45" i="10"/>
  <c r="E45" i="10" s="1"/>
  <c r="P44" i="10"/>
  <c r="M44" i="10" s="1"/>
  <c r="O44" i="10" s="1"/>
  <c r="K44" i="10"/>
  <c r="H44" i="10" s="1"/>
  <c r="J44" i="10" s="1"/>
  <c r="F44" i="10"/>
  <c r="E44" i="10"/>
  <c r="C44" i="10"/>
  <c r="P43" i="10"/>
  <c r="M43" i="10" s="1"/>
  <c r="O43" i="10" s="1"/>
  <c r="K43" i="10"/>
  <c r="H43" i="10" s="1"/>
  <c r="J43" i="10" s="1"/>
  <c r="F43" i="10"/>
  <c r="C43" i="10"/>
  <c r="E43" i="10" s="1"/>
  <c r="P42" i="10"/>
  <c r="O42" i="10"/>
  <c r="M42" i="10"/>
  <c r="K42" i="10"/>
  <c r="H42" i="10"/>
  <c r="J42" i="10" s="1"/>
  <c r="F42" i="10"/>
  <c r="C42" i="10" s="1"/>
  <c r="E42" i="10" s="1"/>
  <c r="P41" i="10"/>
  <c r="M41" i="10" s="1"/>
  <c r="O41" i="10" s="1"/>
  <c r="K41" i="10"/>
  <c r="J41" i="10"/>
  <c r="H41" i="10"/>
  <c r="F41" i="10"/>
  <c r="C41" i="10" s="1"/>
  <c r="E41" i="10" s="1"/>
  <c r="P40" i="10"/>
  <c r="M40" i="10" s="1"/>
  <c r="O40" i="10" s="1"/>
  <c r="K40" i="10"/>
  <c r="H40" i="10"/>
  <c r="J40" i="10" s="1"/>
  <c r="F40" i="10"/>
  <c r="E40" i="10"/>
  <c r="C40" i="10"/>
  <c r="P39" i="10"/>
  <c r="M39" i="10"/>
  <c r="O39" i="10" s="1"/>
  <c r="K39" i="10"/>
  <c r="H39" i="10" s="1"/>
  <c r="J39" i="10" s="1"/>
  <c r="F39" i="10"/>
  <c r="C39" i="10" s="1"/>
  <c r="E39" i="10" s="1"/>
  <c r="P38" i="10"/>
  <c r="O38" i="10"/>
  <c r="M38" i="10"/>
  <c r="K38" i="10"/>
  <c r="H38" i="10" s="1"/>
  <c r="J38" i="10" s="1"/>
  <c r="F38" i="10"/>
  <c r="C38" i="10" s="1"/>
  <c r="E38" i="10" s="1"/>
  <c r="P37" i="10"/>
  <c r="M37" i="10"/>
  <c r="O37" i="10" s="1"/>
  <c r="K37" i="10"/>
  <c r="J37" i="10"/>
  <c r="H37" i="10"/>
  <c r="F37" i="10"/>
  <c r="C37" i="10"/>
  <c r="E37" i="10" s="1"/>
  <c r="P36" i="10"/>
  <c r="M36" i="10" s="1"/>
  <c r="O36" i="10" s="1"/>
  <c r="K36" i="10"/>
  <c r="H36" i="10" s="1"/>
  <c r="J36" i="10" s="1"/>
  <c r="F36" i="10"/>
  <c r="E36" i="10"/>
  <c r="C36" i="10"/>
  <c r="P35" i="10"/>
  <c r="M35" i="10" s="1"/>
  <c r="O35" i="10" s="1"/>
  <c r="K35" i="10"/>
  <c r="H35" i="10" s="1"/>
  <c r="J35" i="10" s="1"/>
  <c r="F35" i="10"/>
  <c r="C35" i="10"/>
  <c r="E35" i="10" s="1"/>
  <c r="P34" i="10"/>
  <c r="O34" i="10"/>
  <c r="M34" i="10"/>
  <c r="K34" i="10"/>
  <c r="H34" i="10"/>
  <c r="J34" i="10" s="1"/>
  <c r="F34" i="10"/>
  <c r="C34" i="10" s="1"/>
  <c r="E34" i="10" s="1"/>
  <c r="P33" i="10"/>
  <c r="M33" i="10" s="1"/>
  <c r="O33" i="10" s="1"/>
  <c r="K33" i="10"/>
  <c r="J33" i="10"/>
  <c r="H33" i="10"/>
  <c r="F33" i="10"/>
  <c r="C33" i="10" s="1"/>
  <c r="E33" i="10" s="1"/>
  <c r="P32" i="10"/>
  <c r="M32" i="10" s="1"/>
  <c r="O32" i="10" s="1"/>
  <c r="K32" i="10"/>
  <c r="H32" i="10"/>
  <c r="J32" i="10" s="1"/>
  <c r="F32" i="10"/>
  <c r="E32" i="10"/>
  <c r="C32" i="10"/>
  <c r="P31" i="10"/>
  <c r="M31" i="10"/>
  <c r="O31" i="10" s="1"/>
  <c r="K31" i="10"/>
  <c r="H31" i="10" s="1"/>
  <c r="J31" i="10" s="1"/>
  <c r="F31" i="10"/>
  <c r="C31" i="10" s="1"/>
  <c r="E31" i="10" s="1"/>
  <c r="P30" i="10"/>
  <c r="O30" i="10"/>
  <c r="M30" i="10"/>
  <c r="K30" i="10"/>
  <c r="H30" i="10" s="1"/>
  <c r="J30" i="10" s="1"/>
  <c r="F30" i="10"/>
  <c r="C30" i="10" s="1"/>
  <c r="E30" i="10" s="1"/>
  <c r="P29" i="10"/>
  <c r="M29" i="10"/>
  <c r="O29" i="10" s="1"/>
  <c r="K29" i="10"/>
  <c r="J29" i="10"/>
  <c r="H29" i="10"/>
  <c r="F29" i="10"/>
  <c r="C29" i="10"/>
  <c r="E29" i="10" s="1"/>
  <c r="P28" i="10"/>
  <c r="M28" i="10" s="1"/>
  <c r="O28" i="10" s="1"/>
  <c r="K28" i="10"/>
  <c r="H28" i="10" s="1"/>
  <c r="J28" i="10" s="1"/>
  <c r="F28" i="10"/>
  <c r="E28" i="10"/>
  <c r="C28" i="10"/>
  <c r="P27" i="10"/>
  <c r="M27" i="10" s="1"/>
  <c r="O27" i="10" s="1"/>
  <c r="K27" i="10"/>
  <c r="H27" i="10" s="1"/>
  <c r="J27" i="10" s="1"/>
  <c r="F27" i="10"/>
  <c r="C27" i="10"/>
  <c r="E27" i="10" s="1"/>
  <c r="P26" i="10"/>
  <c r="O26" i="10"/>
  <c r="M26" i="10"/>
  <c r="K26" i="10"/>
  <c r="H26" i="10"/>
  <c r="J26" i="10" s="1"/>
  <c r="F26" i="10"/>
  <c r="C26" i="10" s="1"/>
  <c r="E26" i="10" s="1"/>
  <c r="P25" i="10"/>
  <c r="M25" i="10" s="1"/>
  <c r="O25" i="10" s="1"/>
  <c r="K25" i="10"/>
  <c r="J25" i="10"/>
  <c r="H25" i="10"/>
  <c r="F25" i="10"/>
  <c r="C25" i="10" s="1"/>
  <c r="E25" i="10" s="1"/>
  <c r="P24" i="10"/>
  <c r="M24" i="10" s="1"/>
  <c r="O24" i="10" s="1"/>
  <c r="K24" i="10"/>
  <c r="H24" i="10"/>
  <c r="J24" i="10" s="1"/>
  <c r="F24" i="10"/>
  <c r="E24" i="10"/>
  <c r="C24" i="10"/>
  <c r="P23" i="10"/>
  <c r="M23" i="10"/>
  <c r="O23" i="10" s="1"/>
  <c r="K23" i="10"/>
  <c r="H23" i="10" s="1"/>
  <c r="J23" i="10" s="1"/>
  <c r="F23" i="10"/>
  <c r="C23" i="10" s="1"/>
  <c r="E23" i="10" s="1"/>
  <c r="P22" i="10"/>
  <c r="O22" i="10"/>
  <c r="M22" i="10"/>
  <c r="K22" i="10"/>
  <c r="H22" i="10" s="1"/>
  <c r="J22" i="10" s="1"/>
  <c r="F22" i="10"/>
  <c r="C22" i="10" s="1"/>
  <c r="E22" i="10" s="1"/>
  <c r="P21" i="10"/>
  <c r="M21" i="10"/>
  <c r="O21" i="10" s="1"/>
  <c r="K21" i="10"/>
  <c r="J21" i="10"/>
  <c r="H21" i="10"/>
  <c r="F21" i="10"/>
  <c r="C21" i="10"/>
  <c r="E21" i="10" s="1"/>
  <c r="P20" i="10"/>
  <c r="M20" i="10" s="1"/>
  <c r="O20" i="10" s="1"/>
  <c r="K20" i="10"/>
  <c r="H20" i="10" s="1"/>
  <c r="J20" i="10" s="1"/>
  <c r="F20" i="10"/>
  <c r="E20" i="10"/>
  <c r="C20" i="10"/>
  <c r="P19" i="10"/>
  <c r="M19" i="10" s="1"/>
  <c r="O19" i="10" s="1"/>
  <c r="K19" i="10"/>
  <c r="H19" i="10" s="1"/>
  <c r="J19" i="10" s="1"/>
  <c r="F19" i="10"/>
  <c r="C19" i="10"/>
  <c r="E19" i="10" s="1"/>
  <c r="P18" i="10"/>
  <c r="O18" i="10"/>
  <c r="M18" i="10"/>
  <c r="K18" i="10"/>
  <c r="H18" i="10"/>
  <c r="J18" i="10" s="1"/>
  <c r="F18" i="10"/>
  <c r="C18" i="10" s="1"/>
  <c r="E18" i="10" s="1"/>
  <c r="P17" i="10"/>
  <c r="M17" i="10" s="1"/>
  <c r="O17" i="10" s="1"/>
  <c r="K17" i="10"/>
  <c r="J17" i="10"/>
  <c r="H17" i="10"/>
  <c r="F17" i="10"/>
  <c r="C17" i="10" s="1"/>
  <c r="E17" i="10" s="1"/>
  <c r="P16" i="10"/>
  <c r="M16" i="10" s="1"/>
  <c r="O16" i="10" s="1"/>
  <c r="K16" i="10"/>
  <c r="H16" i="10"/>
  <c r="J16" i="10" s="1"/>
  <c r="F16" i="10"/>
  <c r="E16" i="10"/>
  <c r="C16" i="10"/>
  <c r="O15" i="10"/>
  <c r="J15" i="10"/>
  <c r="E15" i="10"/>
  <c r="C14" i="10"/>
  <c r="D14" i="10" s="1"/>
  <c r="E14" i="10" s="1"/>
  <c r="F14" i="10" s="1"/>
  <c r="G14" i="10" s="1"/>
  <c r="H14" i="10" s="1"/>
  <c r="I14" i="10" s="1"/>
  <c r="B14" i="10"/>
  <c r="F3" i="10"/>
  <c r="P71" i="9"/>
  <c r="O71" i="9"/>
  <c r="K71" i="9"/>
  <c r="J71" i="9"/>
  <c r="F71" i="9"/>
  <c r="E71" i="9"/>
  <c r="P70" i="9"/>
  <c r="M70" i="9" s="1"/>
  <c r="O70" i="9" s="1"/>
  <c r="K70" i="9"/>
  <c r="H70" i="9" s="1"/>
  <c r="J70" i="9" s="1"/>
  <c r="F70" i="9"/>
  <c r="E70" i="9"/>
  <c r="C70" i="9"/>
  <c r="P69" i="9"/>
  <c r="M69" i="9" s="1"/>
  <c r="O69" i="9" s="1"/>
  <c r="K69" i="9"/>
  <c r="H69" i="9" s="1"/>
  <c r="J69" i="9" s="1"/>
  <c r="F69" i="9"/>
  <c r="C69" i="9"/>
  <c r="E69" i="9" s="1"/>
  <c r="P68" i="9"/>
  <c r="O68" i="9"/>
  <c r="M68" i="9"/>
  <c r="K68" i="9"/>
  <c r="H68" i="9"/>
  <c r="J68" i="9" s="1"/>
  <c r="F68" i="9"/>
  <c r="E68" i="9"/>
  <c r="P67" i="9"/>
  <c r="O67" i="9"/>
  <c r="M67" i="9"/>
  <c r="K67" i="9"/>
  <c r="H67" i="9"/>
  <c r="J67" i="9" s="1"/>
  <c r="F67" i="9"/>
  <c r="C67" i="9" s="1"/>
  <c r="E67" i="9" s="1"/>
  <c r="P66" i="9"/>
  <c r="M66" i="9" s="1"/>
  <c r="O66" i="9" s="1"/>
  <c r="K66" i="9"/>
  <c r="J66" i="9"/>
  <c r="H66" i="9"/>
  <c r="F66" i="9"/>
  <c r="E66" i="9"/>
  <c r="P65" i="9"/>
  <c r="M65" i="9" s="1"/>
  <c r="O65" i="9" s="1"/>
  <c r="K65" i="9"/>
  <c r="J65" i="9"/>
  <c r="H65" i="9"/>
  <c r="F65" i="9"/>
  <c r="C65" i="9" s="1"/>
  <c r="E65" i="9" s="1"/>
  <c r="P64" i="9"/>
  <c r="M64" i="9" s="1"/>
  <c r="O64" i="9" s="1"/>
  <c r="K64" i="9"/>
  <c r="H64" i="9"/>
  <c r="J64" i="9" s="1"/>
  <c r="F64" i="9"/>
  <c r="E64" i="9"/>
  <c r="P63" i="9"/>
  <c r="M63" i="9" s="1"/>
  <c r="O63" i="9" s="1"/>
  <c r="K63" i="9"/>
  <c r="H63" i="9"/>
  <c r="J63" i="9" s="1"/>
  <c r="F63" i="9"/>
  <c r="E63" i="9"/>
  <c r="C63" i="9"/>
  <c r="P62" i="9"/>
  <c r="M62" i="9"/>
  <c r="O62" i="9" s="1"/>
  <c r="K62" i="9"/>
  <c r="H62" i="9" s="1"/>
  <c r="J62" i="9" s="1"/>
  <c r="F62" i="9"/>
  <c r="E62" i="9"/>
  <c r="P61" i="9"/>
  <c r="M61" i="9"/>
  <c r="O61" i="9" s="1"/>
  <c r="K61" i="9"/>
  <c r="H61" i="9" s="1"/>
  <c r="J61" i="9" s="1"/>
  <c r="F61" i="9"/>
  <c r="C61" i="9" s="1"/>
  <c r="E61" i="9" s="1"/>
  <c r="P60" i="9"/>
  <c r="O60" i="9"/>
  <c r="M60" i="9"/>
  <c r="K60" i="9"/>
  <c r="H60" i="9" s="1"/>
  <c r="J60" i="9" s="1"/>
  <c r="F60" i="9"/>
  <c r="C60" i="9" s="1"/>
  <c r="E60" i="9" s="1"/>
  <c r="P59" i="9"/>
  <c r="M59" i="9"/>
  <c r="O59" i="9" s="1"/>
  <c r="K59" i="9"/>
  <c r="J59" i="9"/>
  <c r="H59" i="9"/>
  <c r="F59" i="9"/>
  <c r="C59" i="9"/>
  <c r="E59" i="9" s="1"/>
  <c r="P58" i="9"/>
  <c r="M58" i="9" s="1"/>
  <c r="O58" i="9" s="1"/>
  <c r="K58" i="9"/>
  <c r="H58" i="9" s="1"/>
  <c r="J58" i="9" s="1"/>
  <c r="F58" i="9"/>
  <c r="E58" i="9"/>
  <c r="C58" i="9"/>
  <c r="P57" i="9"/>
  <c r="M57" i="9" s="1"/>
  <c r="O57" i="9" s="1"/>
  <c r="K57" i="9"/>
  <c r="H57" i="9" s="1"/>
  <c r="J57" i="9" s="1"/>
  <c r="F57" i="9"/>
  <c r="C57" i="9"/>
  <c r="E57" i="9" s="1"/>
  <c r="P56" i="9"/>
  <c r="M56" i="9" s="1"/>
  <c r="O56" i="9" s="1"/>
  <c r="K56" i="9"/>
  <c r="H56" i="9"/>
  <c r="J56" i="9" s="1"/>
  <c r="F56" i="9"/>
  <c r="C56" i="9"/>
  <c r="E56" i="9" s="1"/>
  <c r="P55" i="9"/>
  <c r="M55" i="9" s="1"/>
  <c r="O55" i="9" s="1"/>
  <c r="K55" i="9"/>
  <c r="J55" i="9"/>
  <c r="H55" i="9"/>
  <c r="F55" i="9"/>
  <c r="C55" i="9" s="1"/>
  <c r="E55" i="9" s="1"/>
  <c r="P54" i="9"/>
  <c r="M54" i="9" s="1"/>
  <c r="O54" i="9" s="1"/>
  <c r="K54" i="9"/>
  <c r="H54" i="9"/>
  <c r="J54" i="9" s="1"/>
  <c r="F54" i="9"/>
  <c r="C54" i="9" s="1"/>
  <c r="E54" i="9" s="1"/>
  <c r="P53" i="9"/>
  <c r="M53" i="9"/>
  <c r="O53" i="9" s="1"/>
  <c r="K53" i="9"/>
  <c r="H53" i="9"/>
  <c r="J53" i="9" s="1"/>
  <c r="F53" i="9"/>
  <c r="C53" i="9" s="1"/>
  <c r="E53" i="9" s="1"/>
  <c r="P52" i="9"/>
  <c r="O52" i="9"/>
  <c r="M52" i="9"/>
  <c r="K52" i="9"/>
  <c r="H52" i="9" s="1"/>
  <c r="J52" i="9" s="1"/>
  <c r="F52" i="9"/>
  <c r="C52" i="9" s="1"/>
  <c r="E52" i="9" s="1"/>
  <c r="P51" i="9"/>
  <c r="M51" i="9"/>
  <c r="O51" i="9" s="1"/>
  <c r="K51" i="9"/>
  <c r="H51" i="9" s="1"/>
  <c r="J51" i="9" s="1"/>
  <c r="F51" i="9"/>
  <c r="C51" i="9"/>
  <c r="E51" i="9" s="1"/>
  <c r="P50" i="9"/>
  <c r="M50" i="9"/>
  <c r="O50" i="9" s="1"/>
  <c r="K50" i="9"/>
  <c r="H50" i="9" s="1"/>
  <c r="J50" i="9" s="1"/>
  <c r="F50" i="9"/>
  <c r="E50" i="9"/>
  <c r="C50" i="9"/>
  <c r="P49" i="9"/>
  <c r="M49" i="9" s="1"/>
  <c r="O49" i="9" s="1"/>
  <c r="K49" i="9"/>
  <c r="H49" i="9" s="1"/>
  <c r="J49" i="9" s="1"/>
  <c r="F49" i="9"/>
  <c r="C49" i="9"/>
  <c r="E49" i="9" s="1"/>
  <c r="P48" i="9"/>
  <c r="M48" i="9" s="1"/>
  <c r="O48" i="9" s="1"/>
  <c r="K48" i="9"/>
  <c r="H48" i="9"/>
  <c r="J48" i="9" s="1"/>
  <c r="F48" i="9"/>
  <c r="C48" i="9"/>
  <c r="E48" i="9" s="1"/>
  <c r="P47" i="9"/>
  <c r="M47" i="9" s="1"/>
  <c r="O47" i="9" s="1"/>
  <c r="K47" i="9"/>
  <c r="J47" i="9"/>
  <c r="H47" i="9"/>
  <c r="F47" i="9"/>
  <c r="C47" i="9" s="1"/>
  <c r="E47" i="9" s="1"/>
  <c r="P46" i="9"/>
  <c r="M46" i="9" s="1"/>
  <c r="O46" i="9" s="1"/>
  <c r="K46" i="9"/>
  <c r="H46" i="9"/>
  <c r="J46" i="9" s="1"/>
  <c r="F46" i="9"/>
  <c r="C46" i="9" s="1"/>
  <c r="E46" i="9" s="1"/>
  <c r="P45" i="9"/>
  <c r="M45" i="9"/>
  <c r="O45" i="9" s="1"/>
  <c r="K45" i="9"/>
  <c r="H45" i="9"/>
  <c r="J45" i="9" s="1"/>
  <c r="F45" i="9"/>
  <c r="C45" i="9" s="1"/>
  <c r="E45" i="9" s="1"/>
  <c r="P44" i="9"/>
  <c r="O44" i="9"/>
  <c r="M44" i="9"/>
  <c r="K44" i="9"/>
  <c r="H44" i="9" s="1"/>
  <c r="J44" i="9" s="1"/>
  <c r="F44" i="9"/>
  <c r="C44" i="9" s="1"/>
  <c r="E44" i="9" s="1"/>
  <c r="P43" i="9"/>
  <c r="M43" i="9"/>
  <c r="O43" i="9" s="1"/>
  <c r="K43" i="9"/>
  <c r="H43" i="9" s="1"/>
  <c r="J43" i="9" s="1"/>
  <c r="F43" i="9"/>
  <c r="C43" i="9"/>
  <c r="E43" i="9" s="1"/>
  <c r="P42" i="9"/>
  <c r="M42" i="9"/>
  <c r="O42" i="9" s="1"/>
  <c r="K42" i="9"/>
  <c r="H42" i="9" s="1"/>
  <c r="J42" i="9" s="1"/>
  <c r="F42" i="9"/>
  <c r="E42" i="9"/>
  <c r="C42" i="9"/>
  <c r="P41" i="9"/>
  <c r="M41" i="9" s="1"/>
  <c r="O41" i="9" s="1"/>
  <c r="K41" i="9"/>
  <c r="H41" i="9" s="1"/>
  <c r="J41" i="9" s="1"/>
  <c r="F41" i="9"/>
  <c r="C41" i="9"/>
  <c r="E41" i="9" s="1"/>
  <c r="P40" i="9"/>
  <c r="M40" i="9" s="1"/>
  <c r="O40" i="9" s="1"/>
  <c r="K40" i="9"/>
  <c r="H40" i="9"/>
  <c r="J40" i="9" s="1"/>
  <c r="F40" i="9"/>
  <c r="C40" i="9"/>
  <c r="E40" i="9" s="1"/>
  <c r="P39" i="9"/>
  <c r="M39" i="9" s="1"/>
  <c r="O39" i="9" s="1"/>
  <c r="K39" i="9"/>
  <c r="J39" i="9"/>
  <c r="H39" i="9"/>
  <c r="F39" i="9"/>
  <c r="C39" i="9" s="1"/>
  <c r="E39" i="9" s="1"/>
  <c r="P38" i="9"/>
  <c r="M38" i="9" s="1"/>
  <c r="O38" i="9" s="1"/>
  <c r="K38" i="9"/>
  <c r="H38" i="9"/>
  <c r="J38" i="9" s="1"/>
  <c r="F38" i="9"/>
  <c r="C38" i="9" s="1"/>
  <c r="E38" i="9" s="1"/>
  <c r="P37" i="9"/>
  <c r="M37" i="9"/>
  <c r="O37" i="9" s="1"/>
  <c r="K37" i="9"/>
  <c r="H37" i="9"/>
  <c r="J37" i="9" s="1"/>
  <c r="F37" i="9"/>
  <c r="C37" i="9" s="1"/>
  <c r="E37" i="9" s="1"/>
  <c r="P36" i="9"/>
  <c r="O36" i="9"/>
  <c r="M36" i="9"/>
  <c r="K36" i="9"/>
  <c r="H36" i="9" s="1"/>
  <c r="J36" i="9" s="1"/>
  <c r="F36" i="9"/>
  <c r="C36" i="9" s="1"/>
  <c r="E36" i="9" s="1"/>
  <c r="P35" i="9"/>
  <c r="M35" i="9"/>
  <c r="O35" i="9" s="1"/>
  <c r="K35" i="9"/>
  <c r="H35" i="9" s="1"/>
  <c r="J35" i="9" s="1"/>
  <c r="F35" i="9"/>
  <c r="C35" i="9"/>
  <c r="E35" i="9" s="1"/>
  <c r="P34" i="9"/>
  <c r="M34" i="9"/>
  <c r="O34" i="9" s="1"/>
  <c r="K34" i="9"/>
  <c r="H34" i="9" s="1"/>
  <c r="J34" i="9" s="1"/>
  <c r="F34" i="9"/>
  <c r="E34" i="9"/>
  <c r="C34" i="9"/>
  <c r="P33" i="9"/>
  <c r="M33" i="9" s="1"/>
  <c r="O33" i="9" s="1"/>
  <c r="K33" i="9"/>
  <c r="H33" i="9" s="1"/>
  <c r="J33" i="9" s="1"/>
  <c r="F33" i="9"/>
  <c r="C33" i="9"/>
  <c r="E33" i="9" s="1"/>
  <c r="P32" i="9"/>
  <c r="M32" i="9" s="1"/>
  <c r="O32" i="9" s="1"/>
  <c r="K32" i="9"/>
  <c r="H32" i="9"/>
  <c r="J32" i="9" s="1"/>
  <c r="F32" i="9"/>
  <c r="C32" i="9"/>
  <c r="E32" i="9" s="1"/>
  <c r="P31" i="9"/>
  <c r="M31" i="9" s="1"/>
  <c r="O31" i="9" s="1"/>
  <c r="K31" i="9"/>
  <c r="J31" i="9"/>
  <c r="H31" i="9"/>
  <c r="F31" i="9"/>
  <c r="C31" i="9" s="1"/>
  <c r="E31" i="9" s="1"/>
  <c r="P30" i="9"/>
  <c r="M30" i="9" s="1"/>
  <c r="O30" i="9" s="1"/>
  <c r="K30" i="9"/>
  <c r="H30" i="9"/>
  <c r="J30" i="9" s="1"/>
  <c r="F30" i="9"/>
  <c r="C30" i="9" s="1"/>
  <c r="E30" i="9" s="1"/>
  <c r="P29" i="9"/>
  <c r="M29" i="9"/>
  <c r="O29" i="9" s="1"/>
  <c r="K29" i="9"/>
  <c r="H29" i="9"/>
  <c r="J29" i="9" s="1"/>
  <c r="F29" i="9"/>
  <c r="C29" i="9" s="1"/>
  <c r="E29" i="9" s="1"/>
  <c r="P28" i="9"/>
  <c r="O28" i="9"/>
  <c r="M28" i="9"/>
  <c r="K28" i="9"/>
  <c r="H28" i="9" s="1"/>
  <c r="J28" i="9" s="1"/>
  <c r="F28" i="9"/>
  <c r="C28" i="9" s="1"/>
  <c r="E28" i="9" s="1"/>
  <c r="P27" i="9"/>
  <c r="M27" i="9"/>
  <c r="O27" i="9" s="1"/>
  <c r="K27" i="9"/>
  <c r="H27" i="9" s="1"/>
  <c r="J27" i="9" s="1"/>
  <c r="F27" i="9"/>
  <c r="C27" i="9"/>
  <c r="E27" i="9" s="1"/>
  <c r="P26" i="9"/>
  <c r="M26" i="9"/>
  <c r="O26" i="9" s="1"/>
  <c r="K26" i="9"/>
  <c r="H26" i="9" s="1"/>
  <c r="J26" i="9" s="1"/>
  <c r="F26" i="9"/>
  <c r="E26" i="9"/>
  <c r="C26" i="9"/>
  <c r="P25" i="9"/>
  <c r="M25" i="9" s="1"/>
  <c r="O25" i="9" s="1"/>
  <c r="K25" i="9"/>
  <c r="H25" i="9" s="1"/>
  <c r="J25" i="9" s="1"/>
  <c r="F25" i="9"/>
  <c r="C25" i="9"/>
  <c r="E25" i="9" s="1"/>
  <c r="P24" i="9"/>
  <c r="M24" i="9" s="1"/>
  <c r="O24" i="9" s="1"/>
  <c r="K24" i="9"/>
  <c r="H24" i="9"/>
  <c r="J24" i="9" s="1"/>
  <c r="F24" i="9"/>
  <c r="C24" i="9"/>
  <c r="E24" i="9" s="1"/>
  <c r="P23" i="9"/>
  <c r="M23" i="9" s="1"/>
  <c r="O23" i="9" s="1"/>
  <c r="K23" i="9"/>
  <c r="J23" i="9"/>
  <c r="H23" i="9"/>
  <c r="F23" i="9"/>
  <c r="C23" i="9" s="1"/>
  <c r="E23" i="9" s="1"/>
  <c r="P22" i="9"/>
  <c r="M22" i="9" s="1"/>
  <c r="O22" i="9" s="1"/>
  <c r="K22" i="9"/>
  <c r="H22" i="9"/>
  <c r="J22" i="9" s="1"/>
  <c r="F22" i="9"/>
  <c r="C22" i="9" s="1"/>
  <c r="E22" i="9" s="1"/>
  <c r="P21" i="9"/>
  <c r="M21" i="9"/>
  <c r="O21" i="9" s="1"/>
  <c r="K21" i="9"/>
  <c r="H21" i="9"/>
  <c r="J21" i="9" s="1"/>
  <c r="F21" i="9"/>
  <c r="C21" i="9" s="1"/>
  <c r="E21" i="9" s="1"/>
  <c r="P20" i="9"/>
  <c r="O20" i="9"/>
  <c r="M20" i="9"/>
  <c r="K20" i="9"/>
  <c r="H20" i="9" s="1"/>
  <c r="J20" i="9" s="1"/>
  <c r="F20" i="9"/>
  <c r="C20" i="9" s="1"/>
  <c r="E20" i="9" s="1"/>
  <c r="P19" i="9"/>
  <c r="M19" i="9"/>
  <c r="O19" i="9" s="1"/>
  <c r="K19" i="9"/>
  <c r="H19" i="9" s="1"/>
  <c r="J19" i="9" s="1"/>
  <c r="F19" i="9"/>
  <c r="C19" i="9"/>
  <c r="E19" i="9" s="1"/>
  <c r="P18" i="9"/>
  <c r="M18" i="9"/>
  <c r="O18" i="9" s="1"/>
  <c r="K18" i="9"/>
  <c r="H18" i="9" s="1"/>
  <c r="J18" i="9" s="1"/>
  <c r="F18" i="9"/>
  <c r="E18" i="9"/>
  <c r="C18" i="9"/>
  <c r="P17" i="9"/>
  <c r="M17" i="9" s="1"/>
  <c r="O17" i="9" s="1"/>
  <c r="K17" i="9"/>
  <c r="H17" i="9" s="1"/>
  <c r="J17" i="9" s="1"/>
  <c r="F17" i="9"/>
  <c r="C17" i="9"/>
  <c r="E17" i="9" s="1"/>
  <c r="P16" i="9"/>
  <c r="M16" i="9" s="1"/>
  <c r="O16" i="9" s="1"/>
  <c r="K16" i="9"/>
  <c r="H16" i="9"/>
  <c r="J16" i="9" s="1"/>
  <c r="F16" i="9"/>
  <c r="C16" i="9"/>
  <c r="E16" i="9" s="1"/>
  <c r="O15" i="9"/>
  <c r="J15" i="9"/>
  <c r="E15" i="9"/>
  <c r="F14" i="9"/>
  <c r="G14" i="9" s="1"/>
  <c r="H14" i="9" s="1"/>
  <c r="I14" i="9" s="1"/>
  <c r="E14" i="9"/>
  <c r="D14" i="9"/>
  <c r="C14" i="9"/>
  <c r="B14" i="9"/>
  <c r="F3" i="9"/>
  <c r="Q71" i="8"/>
  <c r="P71" i="8"/>
  <c r="L71" i="8"/>
  <c r="K71" i="8"/>
  <c r="F71" i="8"/>
  <c r="E71" i="8"/>
  <c r="Q70" i="8"/>
  <c r="P70" i="8"/>
  <c r="N70" i="8"/>
  <c r="L70" i="8"/>
  <c r="K70" i="8"/>
  <c r="F70" i="8"/>
  <c r="E70" i="8"/>
  <c r="Q69" i="8"/>
  <c r="N69" i="8"/>
  <c r="P69" i="8" s="1"/>
  <c r="L69" i="8"/>
  <c r="I69" i="8"/>
  <c r="K69" i="8" s="1"/>
  <c r="F69" i="8"/>
  <c r="C69" i="8" s="1"/>
  <c r="E69" i="8" s="1"/>
  <c r="Q68" i="8"/>
  <c r="P68" i="8"/>
  <c r="N68" i="8"/>
  <c r="L68" i="8"/>
  <c r="K68" i="8"/>
  <c r="F68" i="8"/>
  <c r="E68" i="8"/>
  <c r="Q67" i="8"/>
  <c r="N67" i="8"/>
  <c r="P67" i="8" s="1"/>
  <c r="L67" i="8"/>
  <c r="I67" i="8"/>
  <c r="K67" i="8" s="1"/>
  <c r="F67" i="8"/>
  <c r="C67" i="8" s="1"/>
  <c r="E67" i="8" s="1"/>
  <c r="Q66" i="8"/>
  <c r="P66" i="8"/>
  <c r="N66" i="8"/>
  <c r="L66" i="8"/>
  <c r="K66" i="8"/>
  <c r="F66" i="8"/>
  <c r="E66" i="8"/>
  <c r="Q65" i="8"/>
  <c r="N65" i="8"/>
  <c r="P65" i="8" s="1"/>
  <c r="L65" i="8"/>
  <c r="I65" i="8"/>
  <c r="K65" i="8" s="1"/>
  <c r="F65" i="8"/>
  <c r="C65" i="8" s="1"/>
  <c r="E65" i="8" s="1"/>
  <c r="Q64" i="8"/>
  <c r="P64" i="8"/>
  <c r="N64" i="8"/>
  <c r="L64" i="8"/>
  <c r="K64" i="8"/>
  <c r="F64" i="8"/>
  <c r="E64" i="8"/>
  <c r="Q63" i="8"/>
  <c r="N63" i="8"/>
  <c r="P63" i="8" s="1"/>
  <c r="L63" i="8"/>
  <c r="I63" i="8"/>
  <c r="K63" i="8" s="1"/>
  <c r="F63" i="8"/>
  <c r="C63" i="8" s="1"/>
  <c r="E63" i="8" s="1"/>
  <c r="Q62" i="8"/>
  <c r="P62" i="8"/>
  <c r="N62" i="8"/>
  <c r="L62" i="8"/>
  <c r="K62" i="8"/>
  <c r="F62" i="8"/>
  <c r="E62" i="8"/>
  <c r="Q61" i="8"/>
  <c r="N61" i="8"/>
  <c r="P61" i="8" s="1"/>
  <c r="L61" i="8"/>
  <c r="I61" i="8"/>
  <c r="K61" i="8" s="1"/>
  <c r="F61" i="8"/>
  <c r="C61" i="8" s="1"/>
  <c r="E61" i="8" s="1"/>
  <c r="Q60" i="8"/>
  <c r="P60" i="8"/>
  <c r="N60" i="8"/>
  <c r="L60" i="8"/>
  <c r="I60" i="8" s="1"/>
  <c r="K60" i="8" s="1"/>
  <c r="F60" i="8"/>
  <c r="C60" i="8" s="1"/>
  <c r="E60" i="8" s="1"/>
  <c r="Q59" i="8"/>
  <c r="N59" i="8"/>
  <c r="P59" i="8" s="1"/>
  <c r="L59" i="8"/>
  <c r="I59" i="8" s="1"/>
  <c r="K59" i="8" s="1"/>
  <c r="F59" i="8"/>
  <c r="C59" i="8"/>
  <c r="E59" i="8" s="1"/>
  <c r="Q58" i="8"/>
  <c r="N58" i="8"/>
  <c r="P58" i="8" s="1"/>
  <c r="L58" i="8"/>
  <c r="I58" i="8" s="1"/>
  <c r="K58" i="8" s="1"/>
  <c r="F58" i="8"/>
  <c r="E58" i="8"/>
  <c r="C58" i="8"/>
  <c r="Q57" i="8"/>
  <c r="N57" i="8" s="1"/>
  <c r="P57" i="8" s="1"/>
  <c r="L57" i="8"/>
  <c r="I57" i="8" s="1"/>
  <c r="K57" i="8" s="1"/>
  <c r="F57" i="8"/>
  <c r="C57" i="8"/>
  <c r="E57" i="8" s="1"/>
  <c r="Q56" i="8"/>
  <c r="N56" i="8" s="1"/>
  <c r="P56" i="8" s="1"/>
  <c r="L56" i="8"/>
  <c r="K56" i="8"/>
  <c r="I56" i="8"/>
  <c r="F56" i="8"/>
  <c r="C56" i="8" s="1"/>
  <c r="E56" i="8" s="1"/>
  <c r="Q55" i="8"/>
  <c r="N55" i="8" s="1"/>
  <c r="P55" i="8" s="1"/>
  <c r="L55" i="8"/>
  <c r="I55" i="8"/>
  <c r="K55" i="8" s="1"/>
  <c r="F55" i="8"/>
  <c r="C55" i="8" s="1"/>
  <c r="E55" i="8" s="1"/>
  <c r="Q54" i="8"/>
  <c r="N54" i="8"/>
  <c r="P54" i="8" s="1"/>
  <c r="L54" i="8"/>
  <c r="I54" i="8"/>
  <c r="K54" i="8" s="1"/>
  <c r="F54" i="8"/>
  <c r="C54" i="8" s="1"/>
  <c r="E54" i="8" s="1"/>
  <c r="Q53" i="8"/>
  <c r="P53" i="8"/>
  <c r="N53" i="8"/>
  <c r="L53" i="8"/>
  <c r="I53" i="8" s="1"/>
  <c r="K53" i="8" s="1"/>
  <c r="F53" i="8"/>
  <c r="C53" i="8" s="1"/>
  <c r="E53" i="8" s="1"/>
  <c r="Q52" i="8"/>
  <c r="N52" i="8"/>
  <c r="P52" i="8" s="1"/>
  <c r="L52" i="8"/>
  <c r="I52" i="8" s="1"/>
  <c r="K52" i="8" s="1"/>
  <c r="F52" i="8"/>
  <c r="C52" i="8"/>
  <c r="E52" i="8" s="1"/>
  <c r="Q51" i="8"/>
  <c r="N51" i="8"/>
  <c r="P51" i="8" s="1"/>
  <c r="L51" i="8"/>
  <c r="I51" i="8" s="1"/>
  <c r="K51" i="8" s="1"/>
  <c r="F51" i="8"/>
  <c r="E51" i="8"/>
  <c r="C51" i="8"/>
  <c r="Q50" i="8"/>
  <c r="N50" i="8" s="1"/>
  <c r="P50" i="8" s="1"/>
  <c r="L50" i="8"/>
  <c r="I50" i="8" s="1"/>
  <c r="K50" i="8" s="1"/>
  <c r="F50" i="8"/>
  <c r="C50" i="8"/>
  <c r="E50" i="8" s="1"/>
  <c r="Q49" i="8"/>
  <c r="N49" i="8" s="1"/>
  <c r="P49" i="8" s="1"/>
  <c r="L49" i="8"/>
  <c r="I49" i="8"/>
  <c r="K49" i="8" s="1"/>
  <c r="F49" i="8"/>
  <c r="C49" i="8"/>
  <c r="E49" i="8" s="1"/>
  <c r="Q48" i="8"/>
  <c r="N48" i="8" s="1"/>
  <c r="P48" i="8" s="1"/>
  <c r="L48" i="8"/>
  <c r="K48" i="8"/>
  <c r="I48" i="8"/>
  <c r="F48" i="8"/>
  <c r="C48" i="8" s="1"/>
  <c r="E48" i="8" s="1"/>
  <c r="Q47" i="8"/>
  <c r="N47" i="8" s="1"/>
  <c r="P47" i="8" s="1"/>
  <c r="L47" i="8"/>
  <c r="I47" i="8"/>
  <c r="K47" i="8" s="1"/>
  <c r="F47" i="8"/>
  <c r="C47" i="8" s="1"/>
  <c r="E47" i="8" s="1"/>
  <c r="Q46" i="8"/>
  <c r="N46" i="8"/>
  <c r="P46" i="8" s="1"/>
  <c r="L46" i="8"/>
  <c r="I46" i="8"/>
  <c r="K46" i="8" s="1"/>
  <c r="F46" i="8"/>
  <c r="C46" i="8" s="1"/>
  <c r="E46" i="8" s="1"/>
  <c r="Q45" i="8"/>
  <c r="P45" i="8"/>
  <c r="N45" i="8"/>
  <c r="L45" i="8"/>
  <c r="I45" i="8" s="1"/>
  <c r="K45" i="8" s="1"/>
  <c r="F45" i="8"/>
  <c r="C45" i="8" s="1"/>
  <c r="E45" i="8" s="1"/>
  <c r="Q44" i="8"/>
  <c r="N44" i="8"/>
  <c r="P44" i="8" s="1"/>
  <c r="L44" i="8"/>
  <c r="I44" i="8" s="1"/>
  <c r="K44" i="8" s="1"/>
  <c r="F44" i="8"/>
  <c r="C44" i="8"/>
  <c r="E44" i="8" s="1"/>
  <c r="Q43" i="8"/>
  <c r="N43" i="8"/>
  <c r="P43" i="8" s="1"/>
  <c r="L43" i="8"/>
  <c r="I43" i="8" s="1"/>
  <c r="K43" i="8" s="1"/>
  <c r="F43" i="8"/>
  <c r="E43" i="8"/>
  <c r="C43" i="8"/>
  <c r="Q42" i="8"/>
  <c r="N42" i="8" s="1"/>
  <c r="P42" i="8" s="1"/>
  <c r="L42" i="8"/>
  <c r="I42" i="8" s="1"/>
  <c r="K42" i="8" s="1"/>
  <c r="F42" i="8"/>
  <c r="C42" i="8"/>
  <c r="E42" i="8" s="1"/>
  <c r="Q41" i="8"/>
  <c r="N41" i="8" s="1"/>
  <c r="P41" i="8" s="1"/>
  <c r="L41" i="8"/>
  <c r="I41" i="8"/>
  <c r="K41" i="8" s="1"/>
  <c r="F41" i="8"/>
  <c r="C41" i="8"/>
  <c r="E41" i="8" s="1"/>
  <c r="Q40" i="8"/>
  <c r="N40" i="8" s="1"/>
  <c r="P40" i="8" s="1"/>
  <c r="L40" i="8"/>
  <c r="K40" i="8"/>
  <c r="I40" i="8"/>
  <c r="F40" i="8"/>
  <c r="C40" i="8" s="1"/>
  <c r="E40" i="8" s="1"/>
  <c r="Q39" i="8"/>
  <c r="N39" i="8" s="1"/>
  <c r="P39" i="8" s="1"/>
  <c r="L39" i="8"/>
  <c r="I39" i="8"/>
  <c r="K39" i="8" s="1"/>
  <c r="F39" i="8"/>
  <c r="C39" i="8" s="1"/>
  <c r="E39" i="8" s="1"/>
  <c r="Q38" i="8"/>
  <c r="N38" i="8"/>
  <c r="P38" i="8" s="1"/>
  <c r="L38" i="8"/>
  <c r="I38" i="8"/>
  <c r="K38" i="8" s="1"/>
  <c r="F38" i="8"/>
  <c r="C38" i="8" s="1"/>
  <c r="E38" i="8" s="1"/>
  <c r="Q37" i="8"/>
  <c r="P37" i="8"/>
  <c r="N37" i="8"/>
  <c r="L37" i="8"/>
  <c r="I37" i="8" s="1"/>
  <c r="K37" i="8" s="1"/>
  <c r="F37" i="8"/>
  <c r="C37" i="8" s="1"/>
  <c r="E37" i="8" s="1"/>
  <c r="Q36" i="8"/>
  <c r="N36" i="8"/>
  <c r="P36" i="8" s="1"/>
  <c r="L36" i="8"/>
  <c r="I36" i="8" s="1"/>
  <c r="K36" i="8" s="1"/>
  <c r="F36" i="8"/>
  <c r="C36" i="8"/>
  <c r="E36" i="8" s="1"/>
  <c r="Q35" i="8"/>
  <c r="N35" i="8"/>
  <c r="P35" i="8" s="1"/>
  <c r="L35" i="8"/>
  <c r="I35" i="8" s="1"/>
  <c r="K35" i="8" s="1"/>
  <c r="F35" i="8"/>
  <c r="E35" i="8"/>
  <c r="C35" i="8"/>
  <c r="Q34" i="8"/>
  <c r="N34" i="8" s="1"/>
  <c r="P34" i="8" s="1"/>
  <c r="L34" i="8"/>
  <c r="I34" i="8" s="1"/>
  <c r="K34" i="8" s="1"/>
  <c r="F34" i="8"/>
  <c r="C34" i="8"/>
  <c r="E34" i="8" s="1"/>
  <c r="Q33" i="8"/>
  <c r="N33" i="8" s="1"/>
  <c r="P33" i="8" s="1"/>
  <c r="L33" i="8"/>
  <c r="I33" i="8"/>
  <c r="K33" i="8" s="1"/>
  <c r="F33" i="8"/>
  <c r="C33" i="8"/>
  <c r="E33" i="8" s="1"/>
  <c r="Q32" i="8"/>
  <c r="N32" i="8" s="1"/>
  <c r="P32" i="8" s="1"/>
  <c r="L32" i="8"/>
  <c r="K32" i="8"/>
  <c r="I32" i="8"/>
  <c r="F32" i="8"/>
  <c r="C32" i="8" s="1"/>
  <c r="E32" i="8" s="1"/>
  <c r="Q31" i="8"/>
  <c r="N31" i="8" s="1"/>
  <c r="P31" i="8" s="1"/>
  <c r="L31" i="8"/>
  <c r="I31" i="8"/>
  <c r="K31" i="8" s="1"/>
  <c r="F31" i="8"/>
  <c r="C31" i="8" s="1"/>
  <c r="E31" i="8" s="1"/>
  <c r="Q30" i="8"/>
  <c r="N30" i="8"/>
  <c r="P30" i="8" s="1"/>
  <c r="L30" i="8"/>
  <c r="I30" i="8"/>
  <c r="K30" i="8" s="1"/>
  <c r="F30" i="8"/>
  <c r="C30" i="8" s="1"/>
  <c r="E30" i="8" s="1"/>
  <c r="Q29" i="8"/>
  <c r="P29" i="8"/>
  <c r="N29" i="8"/>
  <c r="L29" i="8"/>
  <c r="I29" i="8" s="1"/>
  <c r="K29" i="8" s="1"/>
  <c r="F29" i="8"/>
  <c r="C29" i="8" s="1"/>
  <c r="E29" i="8" s="1"/>
  <c r="Q28" i="8"/>
  <c r="N28" i="8"/>
  <c r="P28" i="8" s="1"/>
  <c r="L28" i="8"/>
  <c r="I28" i="8" s="1"/>
  <c r="K28" i="8" s="1"/>
  <c r="F28" i="8"/>
  <c r="C28" i="8"/>
  <c r="E28" i="8" s="1"/>
  <c r="Q27" i="8"/>
  <c r="N27" i="8"/>
  <c r="P27" i="8" s="1"/>
  <c r="L27" i="8"/>
  <c r="I27" i="8" s="1"/>
  <c r="K27" i="8" s="1"/>
  <c r="F27" i="8"/>
  <c r="E27" i="8"/>
  <c r="C27" i="8"/>
  <c r="Q26" i="8"/>
  <c r="N26" i="8" s="1"/>
  <c r="P26" i="8" s="1"/>
  <c r="L26" i="8"/>
  <c r="I26" i="8" s="1"/>
  <c r="K26" i="8" s="1"/>
  <c r="F26" i="8"/>
  <c r="C26" i="8"/>
  <c r="E26" i="8" s="1"/>
  <c r="Q25" i="8"/>
  <c r="N25" i="8" s="1"/>
  <c r="P25" i="8" s="1"/>
  <c r="L25" i="8"/>
  <c r="I25" i="8"/>
  <c r="K25" i="8" s="1"/>
  <c r="F25" i="8"/>
  <c r="C25" i="8"/>
  <c r="E25" i="8" s="1"/>
  <c r="Q24" i="8"/>
  <c r="N24" i="8" s="1"/>
  <c r="P24" i="8" s="1"/>
  <c r="L24" i="8"/>
  <c r="K24" i="8"/>
  <c r="I24" i="8"/>
  <c r="F24" i="8"/>
  <c r="C24" i="8" s="1"/>
  <c r="E24" i="8" s="1"/>
  <c r="Q23" i="8"/>
  <c r="N23" i="8" s="1"/>
  <c r="P23" i="8" s="1"/>
  <c r="L23" i="8"/>
  <c r="I23" i="8"/>
  <c r="K23" i="8" s="1"/>
  <c r="F23" i="8"/>
  <c r="C23" i="8" s="1"/>
  <c r="E23" i="8" s="1"/>
  <c r="Q22" i="8"/>
  <c r="N22" i="8"/>
  <c r="P22" i="8" s="1"/>
  <c r="L22" i="8"/>
  <c r="I22" i="8"/>
  <c r="K22" i="8" s="1"/>
  <c r="F22" i="8"/>
  <c r="C22" i="8" s="1"/>
  <c r="E22" i="8" s="1"/>
  <c r="Q21" i="8"/>
  <c r="P21" i="8"/>
  <c r="N21" i="8"/>
  <c r="L21" i="8"/>
  <c r="I21" i="8" s="1"/>
  <c r="K21" i="8" s="1"/>
  <c r="F21" i="8"/>
  <c r="C21" i="8" s="1"/>
  <c r="E21" i="8" s="1"/>
  <c r="Q20" i="8"/>
  <c r="N20" i="8"/>
  <c r="P20" i="8" s="1"/>
  <c r="L20" i="8"/>
  <c r="I20" i="8" s="1"/>
  <c r="K20" i="8" s="1"/>
  <c r="F20" i="8"/>
  <c r="C20" i="8"/>
  <c r="E20" i="8" s="1"/>
  <c r="Q19" i="8"/>
  <c r="N19" i="8"/>
  <c r="P19" i="8" s="1"/>
  <c r="L19" i="8"/>
  <c r="I19" i="8" s="1"/>
  <c r="K19" i="8" s="1"/>
  <c r="F19" i="8"/>
  <c r="E19" i="8"/>
  <c r="C19" i="8"/>
  <c r="Q18" i="8"/>
  <c r="N18" i="8" s="1"/>
  <c r="P18" i="8" s="1"/>
  <c r="L18" i="8"/>
  <c r="I18" i="8" s="1"/>
  <c r="K18" i="8" s="1"/>
  <c r="F18" i="8"/>
  <c r="C18" i="8"/>
  <c r="E18" i="8" s="1"/>
  <c r="Q17" i="8"/>
  <c r="N17" i="8" s="1"/>
  <c r="P17" i="8" s="1"/>
  <c r="L17" i="8"/>
  <c r="I17" i="8"/>
  <c r="K17" i="8" s="1"/>
  <c r="F17" i="8"/>
  <c r="C17" i="8"/>
  <c r="E17" i="8" s="1"/>
  <c r="Q16" i="8"/>
  <c r="N16" i="8" s="1"/>
  <c r="P16" i="8" s="1"/>
  <c r="L16" i="8"/>
  <c r="K16" i="8"/>
  <c r="I16" i="8"/>
  <c r="F16" i="8"/>
  <c r="C16" i="8" s="1"/>
  <c r="E16" i="8" s="1"/>
  <c r="P15" i="8"/>
  <c r="K15" i="8"/>
  <c r="E15" i="8"/>
  <c r="B14" i="8"/>
  <c r="C14" i="8" s="1"/>
  <c r="D14" i="8" s="1"/>
  <c r="E14" i="8" s="1"/>
  <c r="F14" i="8" s="1"/>
  <c r="H14" i="8" s="1"/>
  <c r="I14" i="8" s="1"/>
  <c r="J14" i="8" s="1"/>
  <c r="F3" i="8"/>
  <c r="P71" i="7"/>
  <c r="O71" i="7"/>
  <c r="K71" i="7"/>
  <c r="J71" i="7"/>
  <c r="F71" i="7"/>
  <c r="E71" i="7"/>
  <c r="P70" i="7"/>
  <c r="M70" i="7"/>
  <c r="O70" i="7" s="1"/>
  <c r="K70" i="7"/>
  <c r="J70" i="7"/>
  <c r="F70" i="7"/>
  <c r="C70" i="7" s="1"/>
  <c r="E70" i="7" s="1"/>
  <c r="P69" i="7"/>
  <c r="M69" i="7"/>
  <c r="O69" i="7" s="1"/>
  <c r="K69" i="7"/>
  <c r="H69" i="7" s="1"/>
  <c r="J69" i="7" s="1"/>
  <c r="F69" i="7"/>
  <c r="C69" i="7"/>
  <c r="E69" i="7" s="1"/>
  <c r="P68" i="7"/>
  <c r="M68" i="7"/>
  <c r="O68" i="7" s="1"/>
  <c r="K68" i="7"/>
  <c r="J68" i="7"/>
  <c r="F68" i="7"/>
  <c r="C68" i="7"/>
  <c r="E68" i="7" s="1"/>
  <c r="P67" i="7"/>
  <c r="M67" i="7"/>
  <c r="O67" i="7" s="1"/>
  <c r="K67" i="7"/>
  <c r="H67" i="7" s="1"/>
  <c r="J67" i="7" s="1"/>
  <c r="F67" i="7"/>
  <c r="E67" i="7"/>
  <c r="C67" i="7"/>
  <c r="P66" i="7"/>
  <c r="M66" i="7" s="1"/>
  <c r="O66" i="7" s="1"/>
  <c r="K66" i="7"/>
  <c r="J66" i="7"/>
  <c r="F66" i="7"/>
  <c r="E66" i="7"/>
  <c r="C66" i="7"/>
  <c r="P65" i="7"/>
  <c r="M65" i="7" s="1"/>
  <c r="O65" i="7" s="1"/>
  <c r="K65" i="7"/>
  <c r="H65" i="7" s="1"/>
  <c r="J65" i="7" s="1"/>
  <c r="F65" i="7"/>
  <c r="C65" i="7"/>
  <c r="E65" i="7" s="1"/>
  <c r="P64" i="7"/>
  <c r="M64" i="7" s="1"/>
  <c r="O64" i="7" s="1"/>
  <c r="K64" i="7"/>
  <c r="J64" i="7"/>
  <c r="F64" i="7"/>
  <c r="C64" i="7"/>
  <c r="E64" i="7" s="1"/>
  <c r="T63" i="7"/>
  <c r="P63" i="7"/>
  <c r="M63" i="7" s="1"/>
  <c r="O63" i="7" s="1"/>
  <c r="K63" i="7"/>
  <c r="J63" i="7"/>
  <c r="H63" i="7"/>
  <c r="F63" i="7"/>
  <c r="C63" i="7" s="1"/>
  <c r="E63" i="7" s="1"/>
  <c r="T62" i="7"/>
  <c r="S62" i="7"/>
  <c r="P62" i="7"/>
  <c r="O62" i="7"/>
  <c r="M62" i="7"/>
  <c r="K62" i="7"/>
  <c r="J62" i="7"/>
  <c r="F62" i="7"/>
  <c r="C62" i="7" s="1"/>
  <c r="E62" i="7" s="1"/>
  <c r="P61" i="7"/>
  <c r="O61" i="7"/>
  <c r="M61" i="7"/>
  <c r="K61" i="7"/>
  <c r="H61" i="7" s="1"/>
  <c r="J61" i="7" s="1"/>
  <c r="F61" i="7"/>
  <c r="C61" i="7" s="1"/>
  <c r="E61" i="7" s="1"/>
  <c r="P60" i="7"/>
  <c r="M60" i="7"/>
  <c r="O60" i="7" s="1"/>
  <c r="K60" i="7"/>
  <c r="H60" i="7" s="1"/>
  <c r="J60" i="7" s="1"/>
  <c r="F60" i="7"/>
  <c r="C60" i="7"/>
  <c r="E60" i="7" s="1"/>
  <c r="P59" i="7"/>
  <c r="M59" i="7"/>
  <c r="O59" i="7" s="1"/>
  <c r="K59" i="7"/>
  <c r="H59" i="7" s="1"/>
  <c r="J59" i="7" s="1"/>
  <c r="F59" i="7"/>
  <c r="E59" i="7"/>
  <c r="C59" i="7"/>
  <c r="P58" i="7"/>
  <c r="M58" i="7" s="1"/>
  <c r="O58" i="7" s="1"/>
  <c r="K58" i="7"/>
  <c r="H58" i="7" s="1"/>
  <c r="J58" i="7" s="1"/>
  <c r="F58" i="7"/>
  <c r="C58" i="7"/>
  <c r="E58" i="7" s="1"/>
  <c r="P57" i="7"/>
  <c r="M57" i="7" s="1"/>
  <c r="O57" i="7" s="1"/>
  <c r="K57" i="7"/>
  <c r="H57" i="7"/>
  <c r="J57" i="7" s="1"/>
  <c r="F57" i="7"/>
  <c r="C57" i="7"/>
  <c r="E57" i="7" s="1"/>
  <c r="P56" i="7"/>
  <c r="M56" i="7" s="1"/>
  <c r="O56" i="7" s="1"/>
  <c r="K56" i="7"/>
  <c r="J56" i="7"/>
  <c r="H56" i="7"/>
  <c r="F56" i="7"/>
  <c r="C56" i="7" s="1"/>
  <c r="E56" i="7" s="1"/>
  <c r="P55" i="7"/>
  <c r="M55" i="7" s="1"/>
  <c r="O55" i="7" s="1"/>
  <c r="K55" i="7"/>
  <c r="H55" i="7"/>
  <c r="J55" i="7" s="1"/>
  <c r="F55" i="7"/>
  <c r="C55" i="7" s="1"/>
  <c r="E55" i="7" s="1"/>
  <c r="P54" i="7"/>
  <c r="M54" i="7"/>
  <c r="O54" i="7" s="1"/>
  <c r="K54" i="7"/>
  <c r="H54" i="7"/>
  <c r="J54" i="7" s="1"/>
  <c r="F54" i="7"/>
  <c r="C54" i="7" s="1"/>
  <c r="E54" i="7" s="1"/>
  <c r="P53" i="7"/>
  <c r="O53" i="7"/>
  <c r="M53" i="7"/>
  <c r="K53" i="7"/>
  <c r="H53" i="7" s="1"/>
  <c r="J53" i="7" s="1"/>
  <c r="F53" i="7"/>
  <c r="C53" i="7" s="1"/>
  <c r="E53" i="7" s="1"/>
  <c r="P52" i="7"/>
  <c r="M52" i="7"/>
  <c r="O52" i="7" s="1"/>
  <c r="K52" i="7"/>
  <c r="H52" i="7" s="1"/>
  <c r="J52" i="7" s="1"/>
  <c r="F52" i="7"/>
  <c r="C52" i="7"/>
  <c r="E52" i="7" s="1"/>
  <c r="P51" i="7"/>
  <c r="M51" i="7"/>
  <c r="O51" i="7" s="1"/>
  <c r="K51" i="7"/>
  <c r="H51" i="7" s="1"/>
  <c r="J51" i="7" s="1"/>
  <c r="F51" i="7"/>
  <c r="E51" i="7"/>
  <c r="C51" i="7"/>
  <c r="P50" i="7"/>
  <c r="M50" i="7" s="1"/>
  <c r="O50" i="7" s="1"/>
  <c r="K50" i="7"/>
  <c r="H50" i="7" s="1"/>
  <c r="J50" i="7" s="1"/>
  <c r="F50" i="7"/>
  <c r="C50" i="7"/>
  <c r="E50" i="7" s="1"/>
  <c r="P49" i="7"/>
  <c r="M49" i="7" s="1"/>
  <c r="O49" i="7" s="1"/>
  <c r="K49" i="7"/>
  <c r="H49" i="7"/>
  <c r="J49" i="7" s="1"/>
  <c r="F49" i="7"/>
  <c r="C49" i="7"/>
  <c r="E49" i="7" s="1"/>
  <c r="P48" i="7"/>
  <c r="M48" i="7" s="1"/>
  <c r="O48" i="7" s="1"/>
  <c r="K48" i="7"/>
  <c r="J48" i="7"/>
  <c r="H48" i="7"/>
  <c r="F48" i="7"/>
  <c r="C48" i="7" s="1"/>
  <c r="E48" i="7" s="1"/>
  <c r="P47" i="7"/>
  <c r="M47" i="7" s="1"/>
  <c r="O47" i="7" s="1"/>
  <c r="K47" i="7"/>
  <c r="H47" i="7"/>
  <c r="J47" i="7" s="1"/>
  <c r="F47" i="7"/>
  <c r="C47" i="7" s="1"/>
  <c r="E47" i="7" s="1"/>
  <c r="P46" i="7"/>
  <c r="M46" i="7"/>
  <c r="O46" i="7" s="1"/>
  <c r="K46" i="7"/>
  <c r="H46" i="7"/>
  <c r="J46" i="7" s="1"/>
  <c r="F46" i="7"/>
  <c r="C46" i="7" s="1"/>
  <c r="E46" i="7" s="1"/>
  <c r="P45" i="7"/>
  <c r="O45" i="7"/>
  <c r="M45" i="7"/>
  <c r="K45" i="7"/>
  <c r="H45" i="7" s="1"/>
  <c r="J45" i="7" s="1"/>
  <c r="F45" i="7"/>
  <c r="C45" i="7" s="1"/>
  <c r="E45" i="7" s="1"/>
  <c r="P44" i="7"/>
  <c r="M44" i="7"/>
  <c r="O44" i="7" s="1"/>
  <c r="K44" i="7"/>
  <c r="H44" i="7" s="1"/>
  <c r="J44" i="7" s="1"/>
  <c r="F44" i="7"/>
  <c r="C44" i="7"/>
  <c r="E44" i="7" s="1"/>
  <c r="P43" i="7"/>
  <c r="M43" i="7"/>
  <c r="O43" i="7" s="1"/>
  <c r="K43" i="7"/>
  <c r="H43" i="7" s="1"/>
  <c r="J43" i="7" s="1"/>
  <c r="F43" i="7"/>
  <c r="E43" i="7"/>
  <c r="C43" i="7"/>
  <c r="P42" i="7"/>
  <c r="M42" i="7" s="1"/>
  <c r="O42" i="7" s="1"/>
  <c r="K42" i="7"/>
  <c r="H42" i="7" s="1"/>
  <c r="J42" i="7" s="1"/>
  <c r="F42" i="7"/>
  <c r="C42" i="7"/>
  <c r="E42" i="7" s="1"/>
  <c r="P41" i="7"/>
  <c r="M41" i="7" s="1"/>
  <c r="O41" i="7" s="1"/>
  <c r="K41" i="7"/>
  <c r="H41" i="7"/>
  <c r="J41" i="7" s="1"/>
  <c r="F41" i="7"/>
  <c r="C41" i="7"/>
  <c r="E41" i="7" s="1"/>
  <c r="P40" i="7"/>
  <c r="M40" i="7" s="1"/>
  <c r="O40" i="7" s="1"/>
  <c r="K40" i="7"/>
  <c r="J40" i="7"/>
  <c r="H40" i="7"/>
  <c r="F40" i="7"/>
  <c r="C40" i="7" s="1"/>
  <c r="E40" i="7" s="1"/>
  <c r="P39" i="7"/>
  <c r="M39" i="7" s="1"/>
  <c r="O39" i="7" s="1"/>
  <c r="K39" i="7"/>
  <c r="H39" i="7"/>
  <c r="J39" i="7" s="1"/>
  <c r="F39" i="7"/>
  <c r="C39" i="7" s="1"/>
  <c r="E39" i="7" s="1"/>
  <c r="P38" i="7"/>
  <c r="M38" i="7"/>
  <c r="O38" i="7" s="1"/>
  <c r="K38" i="7"/>
  <c r="H38" i="7"/>
  <c r="J38" i="7" s="1"/>
  <c r="F38" i="7"/>
  <c r="C38" i="7" s="1"/>
  <c r="E38" i="7" s="1"/>
  <c r="P37" i="7"/>
  <c r="O37" i="7"/>
  <c r="M37" i="7"/>
  <c r="K37" i="7"/>
  <c r="H37" i="7" s="1"/>
  <c r="J37" i="7" s="1"/>
  <c r="F37" i="7"/>
  <c r="C37" i="7" s="1"/>
  <c r="E37" i="7" s="1"/>
  <c r="P36" i="7"/>
  <c r="M36" i="7"/>
  <c r="O36" i="7" s="1"/>
  <c r="K36" i="7"/>
  <c r="H36" i="7" s="1"/>
  <c r="J36" i="7" s="1"/>
  <c r="F36" i="7"/>
  <c r="C36" i="7"/>
  <c r="E36" i="7" s="1"/>
  <c r="P35" i="7"/>
  <c r="M35" i="7"/>
  <c r="O35" i="7" s="1"/>
  <c r="K35" i="7"/>
  <c r="H35" i="7" s="1"/>
  <c r="J35" i="7" s="1"/>
  <c r="F35" i="7"/>
  <c r="E35" i="7"/>
  <c r="C35" i="7"/>
  <c r="P34" i="7"/>
  <c r="M34" i="7" s="1"/>
  <c r="O34" i="7" s="1"/>
  <c r="K34" i="7"/>
  <c r="H34" i="7" s="1"/>
  <c r="J34" i="7" s="1"/>
  <c r="F34" i="7"/>
  <c r="C34" i="7"/>
  <c r="E34" i="7" s="1"/>
  <c r="P33" i="7"/>
  <c r="M33" i="7" s="1"/>
  <c r="O33" i="7" s="1"/>
  <c r="K33" i="7"/>
  <c r="H33" i="7"/>
  <c r="J33" i="7" s="1"/>
  <c r="F33" i="7"/>
  <c r="C33" i="7"/>
  <c r="E33" i="7" s="1"/>
  <c r="P32" i="7"/>
  <c r="M32" i="7" s="1"/>
  <c r="O32" i="7" s="1"/>
  <c r="K32" i="7"/>
  <c r="J32" i="7"/>
  <c r="H32" i="7"/>
  <c r="F32" i="7"/>
  <c r="C32" i="7" s="1"/>
  <c r="E32" i="7" s="1"/>
  <c r="P31" i="7"/>
  <c r="M31" i="7" s="1"/>
  <c r="O31" i="7" s="1"/>
  <c r="K31" i="7"/>
  <c r="H31" i="7"/>
  <c r="J31" i="7" s="1"/>
  <c r="F31" i="7"/>
  <c r="C31" i="7" s="1"/>
  <c r="E31" i="7" s="1"/>
  <c r="P30" i="7"/>
  <c r="M30" i="7"/>
  <c r="O30" i="7" s="1"/>
  <c r="K30" i="7"/>
  <c r="H30" i="7"/>
  <c r="J30" i="7" s="1"/>
  <c r="F30" i="7"/>
  <c r="C30" i="7" s="1"/>
  <c r="E30" i="7" s="1"/>
  <c r="P29" i="7"/>
  <c r="O29" i="7"/>
  <c r="M29" i="7"/>
  <c r="K29" i="7"/>
  <c r="H29" i="7" s="1"/>
  <c r="J29" i="7" s="1"/>
  <c r="F29" i="7"/>
  <c r="C29" i="7" s="1"/>
  <c r="E29" i="7" s="1"/>
  <c r="P28" i="7"/>
  <c r="M28" i="7"/>
  <c r="O28" i="7" s="1"/>
  <c r="K28" i="7"/>
  <c r="H28" i="7" s="1"/>
  <c r="J28" i="7" s="1"/>
  <c r="F28" i="7"/>
  <c r="C28" i="7"/>
  <c r="E28" i="7" s="1"/>
  <c r="P27" i="7"/>
  <c r="M27" i="7"/>
  <c r="O27" i="7" s="1"/>
  <c r="K27" i="7"/>
  <c r="H27" i="7" s="1"/>
  <c r="J27" i="7" s="1"/>
  <c r="F27" i="7"/>
  <c r="E27" i="7"/>
  <c r="C27" i="7"/>
  <c r="P26" i="7"/>
  <c r="M26" i="7" s="1"/>
  <c r="O26" i="7" s="1"/>
  <c r="K26" i="7"/>
  <c r="H26" i="7" s="1"/>
  <c r="J26" i="7" s="1"/>
  <c r="F26" i="7"/>
  <c r="C26" i="7"/>
  <c r="E26" i="7" s="1"/>
  <c r="P25" i="7"/>
  <c r="M25" i="7" s="1"/>
  <c r="O25" i="7" s="1"/>
  <c r="K25" i="7"/>
  <c r="H25" i="7"/>
  <c r="J25" i="7" s="1"/>
  <c r="F25" i="7"/>
  <c r="C25" i="7"/>
  <c r="E25" i="7" s="1"/>
  <c r="P24" i="7"/>
  <c r="M24" i="7" s="1"/>
  <c r="O24" i="7" s="1"/>
  <c r="K24" i="7"/>
  <c r="J24" i="7"/>
  <c r="H24" i="7"/>
  <c r="F24" i="7"/>
  <c r="C24" i="7" s="1"/>
  <c r="E24" i="7" s="1"/>
  <c r="P23" i="7"/>
  <c r="M23" i="7" s="1"/>
  <c r="O23" i="7" s="1"/>
  <c r="K23" i="7"/>
  <c r="H23" i="7"/>
  <c r="J23" i="7" s="1"/>
  <c r="F23" i="7"/>
  <c r="C23" i="7" s="1"/>
  <c r="E23" i="7" s="1"/>
  <c r="P22" i="7"/>
  <c r="M22" i="7"/>
  <c r="O22" i="7" s="1"/>
  <c r="K22" i="7"/>
  <c r="H22" i="7"/>
  <c r="J22" i="7" s="1"/>
  <c r="F22" i="7"/>
  <c r="C22" i="7" s="1"/>
  <c r="E22" i="7" s="1"/>
  <c r="P21" i="7"/>
  <c r="O21" i="7"/>
  <c r="M21" i="7"/>
  <c r="K21" i="7"/>
  <c r="H21" i="7" s="1"/>
  <c r="J21" i="7" s="1"/>
  <c r="F21" i="7"/>
  <c r="C21" i="7" s="1"/>
  <c r="E21" i="7" s="1"/>
  <c r="P20" i="7"/>
  <c r="M20" i="7"/>
  <c r="O20" i="7" s="1"/>
  <c r="K20" i="7"/>
  <c r="H20" i="7" s="1"/>
  <c r="J20" i="7" s="1"/>
  <c r="F20" i="7"/>
  <c r="C20" i="7"/>
  <c r="E20" i="7" s="1"/>
  <c r="P19" i="7"/>
  <c r="M19" i="7"/>
  <c r="O19" i="7" s="1"/>
  <c r="K19" i="7"/>
  <c r="H19" i="7" s="1"/>
  <c r="J19" i="7" s="1"/>
  <c r="F19" i="7"/>
  <c r="E19" i="7"/>
  <c r="C19" i="7"/>
  <c r="P18" i="7"/>
  <c r="M18" i="7" s="1"/>
  <c r="O18" i="7" s="1"/>
  <c r="K18" i="7"/>
  <c r="H18" i="7" s="1"/>
  <c r="J18" i="7" s="1"/>
  <c r="F18" i="7"/>
  <c r="C18" i="7"/>
  <c r="E18" i="7" s="1"/>
  <c r="P17" i="7"/>
  <c r="M17" i="7" s="1"/>
  <c r="O17" i="7" s="1"/>
  <c r="K17" i="7"/>
  <c r="H17" i="7"/>
  <c r="J17" i="7" s="1"/>
  <c r="F17" i="7"/>
  <c r="C17" i="7"/>
  <c r="E17" i="7" s="1"/>
  <c r="P16" i="7"/>
  <c r="M16" i="7" s="1"/>
  <c r="O16" i="7" s="1"/>
  <c r="K16" i="7"/>
  <c r="J16" i="7"/>
  <c r="H16" i="7"/>
  <c r="F16" i="7"/>
  <c r="C16" i="7" s="1"/>
  <c r="E16" i="7" s="1"/>
  <c r="O15" i="7"/>
  <c r="J15" i="7"/>
  <c r="E15" i="7"/>
  <c r="B14" i="7"/>
  <c r="C14" i="7" s="1"/>
  <c r="D14" i="7" s="1"/>
  <c r="E14" i="7" s="1"/>
  <c r="F14" i="7" s="1"/>
  <c r="G14" i="7" s="1"/>
  <c r="H14" i="7" s="1"/>
  <c r="I14" i="7" s="1"/>
  <c r="F3" i="7"/>
  <c r="P26" i="6"/>
  <c r="O26" i="6"/>
  <c r="K26" i="6"/>
  <c r="J26" i="6"/>
  <c r="F26" i="6"/>
  <c r="E26" i="6"/>
  <c r="P25" i="6"/>
  <c r="M25" i="6"/>
  <c r="O25" i="6" s="1"/>
  <c r="K25" i="6"/>
  <c r="H25" i="6" s="1"/>
  <c r="J25" i="6" s="1"/>
  <c r="F25" i="6"/>
  <c r="C25" i="6"/>
  <c r="E25" i="6" s="1"/>
  <c r="P24" i="6"/>
  <c r="M24" i="6"/>
  <c r="O24" i="6" s="1"/>
  <c r="K24" i="6"/>
  <c r="H24" i="6" s="1"/>
  <c r="J24" i="6" s="1"/>
  <c r="F24" i="6"/>
  <c r="E24" i="6"/>
  <c r="C24" i="6"/>
  <c r="P23" i="6"/>
  <c r="M23" i="6" s="1"/>
  <c r="O23" i="6" s="1"/>
  <c r="K23" i="6"/>
  <c r="H23" i="6" s="1"/>
  <c r="J23" i="6" s="1"/>
  <c r="F23" i="6"/>
  <c r="C23" i="6"/>
  <c r="E23" i="6" s="1"/>
  <c r="P22" i="6"/>
  <c r="M22" i="6" s="1"/>
  <c r="O22" i="6" s="1"/>
  <c r="K22" i="6"/>
  <c r="H22" i="6"/>
  <c r="J22" i="6" s="1"/>
  <c r="F22" i="6"/>
  <c r="C22" i="6"/>
  <c r="E22" i="6" s="1"/>
  <c r="P21" i="6"/>
  <c r="M21" i="6" s="1"/>
  <c r="O21" i="6" s="1"/>
  <c r="K21" i="6"/>
  <c r="J21" i="6"/>
  <c r="H21" i="6"/>
  <c r="F21" i="6"/>
  <c r="C21" i="6" s="1"/>
  <c r="E21" i="6" s="1"/>
  <c r="P20" i="6"/>
  <c r="M20" i="6" s="1"/>
  <c r="O20" i="6" s="1"/>
  <c r="K20" i="6"/>
  <c r="H20" i="6"/>
  <c r="J20" i="6" s="1"/>
  <c r="F20" i="6"/>
  <c r="C20" i="6" s="1"/>
  <c r="E20" i="6" s="1"/>
  <c r="P19" i="6"/>
  <c r="M19" i="6"/>
  <c r="O19" i="6" s="1"/>
  <c r="K19" i="6"/>
  <c r="H19" i="6"/>
  <c r="J19" i="6" s="1"/>
  <c r="F19" i="6"/>
  <c r="C19" i="6" s="1"/>
  <c r="E19" i="6" s="1"/>
  <c r="P18" i="6"/>
  <c r="O18" i="6"/>
  <c r="M18" i="6"/>
  <c r="K18" i="6"/>
  <c r="H18" i="6" s="1"/>
  <c r="J18" i="6" s="1"/>
  <c r="F18" i="6"/>
  <c r="C18" i="6" s="1"/>
  <c r="E18" i="6" s="1"/>
  <c r="P17" i="6"/>
  <c r="M17" i="6" s="1"/>
  <c r="O17" i="6" s="1"/>
  <c r="K17" i="6"/>
  <c r="H17" i="6" s="1"/>
  <c r="J17" i="6" s="1"/>
  <c r="F17" i="6"/>
  <c r="C17" i="6"/>
  <c r="E17" i="6" s="1"/>
  <c r="P16" i="6"/>
  <c r="M16" i="6"/>
  <c r="O16" i="6" s="1"/>
  <c r="K16" i="6"/>
  <c r="H16" i="6" s="1"/>
  <c r="J16" i="6" s="1"/>
  <c r="F16" i="6"/>
  <c r="E16" i="6"/>
  <c r="C16" i="6"/>
  <c r="O15" i="6"/>
  <c r="J15" i="6"/>
  <c r="E15" i="6"/>
  <c r="D14" i="6"/>
  <c r="E14" i="6" s="1"/>
  <c r="F14" i="6" s="1"/>
  <c r="G14" i="6" s="1"/>
  <c r="H14" i="6" s="1"/>
  <c r="I14" i="6" s="1"/>
  <c r="C14" i="6"/>
  <c r="B14" i="6"/>
  <c r="F3" i="6"/>
  <c r="F9" i="24" l="1"/>
  <c r="S50" i="24"/>
  <c r="S49" i="24"/>
  <c r="S66" i="24"/>
  <c r="Q28" i="24"/>
  <c r="Q29" i="24"/>
  <c r="S23" i="24"/>
  <c r="B25" i="24"/>
  <c r="B25" i="28" s="1"/>
  <c r="B26" i="24"/>
  <c r="B26" i="28" s="1"/>
  <c r="S31" i="24"/>
  <c r="B46" i="24"/>
  <c r="L46" i="24" s="1"/>
  <c r="M46" i="28" s="1"/>
  <c r="B47" i="24"/>
  <c r="B47" i="28" s="1"/>
  <c r="B169" i="24"/>
  <c r="G169" i="24" s="1"/>
  <c r="G169" i="28" s="1"/>
  <c r="B179" i="24"/>
  <c r="S57" i="24"/>
  <c r="S64" i="24"/>
  <c r="B95" i="24"/>
  <c r="B32" i="24"/>
  <c r="B32" i="28" s="1"/>
  <c r="B43" i="24"/>
  <c r="B43" i="28" s="1"/>
  <c r="S56" i="24"/>
  <c r="S68" i="24"/>
  <c r="S72" i="24"/>
  <c r="S77" i="24"/>
  <c r="B136" i="24"/>
  <c r="G136" i="24" s="1"/>
  <c r="G136" i="28" s="1"/>
  <c r="B200" i="24"/>
  <c r="B21" i="24"/>
  <c r="S28" i="24"/>
  <c r="B31" i="24"/>
  <c r="L31" i="24" s="1"/>
  <c r="M31" i="28" s="1"/>
  <c r="S38" i="24"/>
  <c r="S39" i="24"/>
  <c r="S76" i="24"/>
  <c r="B168" i="24"/>
  <c r="L168" i="24" s="1"/>
  <c r="M168" i="28" s="1"/>
  <c r="S29" i="24"/>
  <c r="S34" i="24"/>
  <c r="S35" i="24"/>
  <c r="B39" i="24"/>
  <c r="L39" i="24" s="1"/>
  <c r="M39" i="28" s="1"/>
  <c r="B40" i="24"/>
  <c r="B40" i="28" s="1"/>
  <c r="B56" i="24"/>
  <c r="B56" i="28" s="1"/>
  <c r="S45" i="24"/>
  <c r="B50" i="24"/>
  <c r="L50" i="24" s="1"/>
  <c r="M50" i="28" s="1"/>
  <c r="B51" i="24"/>
  <c r="B51" i="28" s="1"/>
  <c r="B60" i="24"/>
  <c r="G60" i="24" s="1"/>
  <c r="G60" i="28" s="1"/>
  <c r="S21" i="24"/>
  <c r="B23" i="24"/>
  <c r="Q23" i="24"/>
  <c r="B35" i="24"/>
  <c r="L35" i="24" s="1"/>
  <c r="M35" i="28" s="1"/>
  <c r="B36" i="24"/>
  <c r="B36" i="28" s="1"/>
  <c r="B137" i="24"/>
  <c r="G137" i="24" s="1"/>
  <c r="G137" i="28" s="1"/>
  <c r="K14" i="8"/>
  <c r="L14" i="8" s="1"/>
  <c r="J14" i="7"/>
  <c r="K14" i="7" s="1"/>
  <c r="J14" i="12"/>
  <c r="K14" i="12" s="1"/>
  <c r="J20" i="18"/>
  <c r="K20" i="18" s="1"/>
  <c r="J14" i="11"/>
  <c r="K14" i="11" s="1"/>
  <c r="K20" i="13"/>
  <c r="L20" i="13" s="1"/>
  <c r="J14" i="6"/>
  <c r="K14" i="6" s="1"/>
  <c r="J14" i="10"/>
  <c r="K14" i="10" s="1"/>
  <c r="J20" i="14"/>
  <c r="K20" i="14" s="1"/>
  <c r="J14" i="9"/>
  <c r="K14" i="9" s="1"/>
  <c r="J20" i="20"/>
  <c r="K20" i="20" s="1"/>
  <c r="J20" i="19"/>
  <c r="K20" i="19" s="1"/>
  <c r="G57" i="8"/>
  <c r="J20" i="15"/>
  <c r="K20" i="15" s="1"/>
  <c r="J20" i="24"/>
  <c r="K20" i="24" s="1"/>
  <c r="L20" i="16"/>
  <c r="M20" i="16" s="1"/>
  <c r="N20" i="16" s="1"/>
  <c r="O20" i="16" s="1"/>
  <c r="P20" i="16" s="1"/>
  <c r="Q20" i="16" s="1"/>
  <c r="R20" i="16" s="1"/>
  <c r="J15" i="23"/>
  <c r="K15" i="23" s="1"/>
  <c r="J20" i="21"/>
  <c r="K20" i="21" s="1"/>
  <c r="J15" i="22"/>
  <c r="K15" i="22" s="1"/>
  <c r="B31" i="28"/>
  <c r="G31" i="24"/>
  <c r="G31" i="28" s="1"/>
  <c r="B60" i="28"/>
  <c r="L60" i="24"/>
  <c r="M60" i="28" s="1"/>
  <c r="B169" i="28"/>
  <c r="B95" i="28"/>
  <c r="G95" i="24"/>
  <c r="G95" i="28" s="1"/>
  <c r="L95" i="24"/>
  <c r="M95" i="28" s="1"/>
  <c r="B179" i="28"/>
  <c r="G179" i="24"/>
  <c r="G179" i="28" s="1"/>
  <c r="L179" i="24"/>
  <c r="M179" i="28" s="1"/>
  <c r="T32" i="24"/>
  <c r="A62" i="28"/>
  <c r="T62" i="28" s="1"/>
  <c r="S62" i="24"/>
  <c r="B62" i="24"/>
  <c r="T89" i="24"/>
  <c r="T29" i="24"/>
  <c r="A30" i="28"/>
  <c r="S30" i="24"/>
  <c r="Q30" i="24"/>
  <c r="B30" i="24"/>
  <c r="T59" i="24"/>
  <c r="A75" i="28"/>
  <c r="T75" i="28" s="1"/>
  <c r="S75" i="24"/>
  <c r="B75" i="24"/>
  <c r="T76" i="24"/>
  <c r="T77" i="24"/>
  <c r="B137" i="28"/>
  <c r="B168" i="28"/>
  <c r="G168" i="24"/>
  <c r="G168" i="28" s="1"/>
  <c r="A22" i="28"/>
  <c r="S22" i="24"/>
  <c r="Q22" i="24"/>
  <c r="B22" i="24"/>
  <c r="B147" i="28"/>
  <c r="G147" i="24"/>
  <c r="G147" i="28" s="1"/>
  <c r="L147" i="24"/>
  <c r="M147" i="28" s="1"/>
  <c r="A24" i="28"/>
  <c r="S24" i="24"/>
  <c r="Q24" i="24"/>
  <c r="B24" i="24"/>
  <c r="A53" i="28"/>
  <c r="T53" i="28" s="1"/>
  <c r="S53" i="24"/>
  <c r="B53" i="24"/>
  <c r="B200" i="28"/>
  <c r="L200" i="24"/>
  <c r="M200" i="28" s="1"/>
  <c r="G200" i="24"/>
  <c r="G200" i="28" s="1"/>
  <c r="T24" i="24"/>
  <c r="T25" i="24"/>
  <c r="B46" i="28"/>
  <c r="G46" i="24"/>
  <c r="G46" i="28" s="1"/>
  <c r="B50" i="28"/>
  <c r="G50" i="24"/>
  <c r="G50" i="28" s="1"/>
  <c r="T57" i="24"/>
  <c r="T86" i="24"/>
  <c r="T87" i="24"/>
  <c r="B136" i="28"/>
  <c r="B21" i="28"/>
  <c r="L21" i="24"/>
  <c r="M21" i="28" s="1"/>
  <c r="G21" i="24"/>
  <c r="G21" i="28" s="1"/>
  <c r="B35" i="28"/>
  <c r="B39" i="28"/>
  <c r="G39" i="24"/>
  <c r="G39" i="28" s="1"/>
  <c r="T46" i="24"/>
  <c r="T50" i="24"/>
  <c r="T52" i="24"/>
  <c r="T61" i="24"/>
  <c r="B73" i="28"/>
  <c r="G73" i="24"/>
  <c r="G73" i="28" s="1"/>
  <c r="L73" i="24"/>
  <c r="M73" i="28" s="1"/>
  <c r="A21" i="28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09" i="24"/>
  <c r="B201" i="24"/>
  <c r="B195" i="24"/>
  <c r="B187" i="24"/>
  <c r="B249" i="24"/>
  <c r="B245" i="24"/>
  <c r="B241" i="24"/>
  <c r="B237" i="24"/>
  <c r="B215" i="24"/>
  <c r="B207" i="24"/>
  <c r="B197" i="24"/>
  <c r="B189" i="24"/>
  <c r="B181" i="24"/>
  <c r="B173" i="24"/>
  <c r="B165" i="24"/>
  <c r="B157" i="24"/>
  <c r="B149" i="24"/>
  <c r="B141" i="24"/>
  <c r="B133" i="24"/>
  <c r="B125" i="24"/>
  <c r="B117" i="24"/>
  <c r="B109" i="24"/>
  <c r="B101" i="24"/>
  <c r="B93" i="24"/>
  <c r="B85" i="24"/>
  <c r="B250" i="24"/>
  <c r="B246" i="24"/>
  <c r="B242" i="24"/>
  <c r="B238" i="24"/>
  <c r="B214" i="24"/>
  <c r="B206" i="24"/>
  <c r="B213" i="24"/>
  <c r="B205" i="24"/>
  <c r="B199" i="24"/>
  <c r="B191" i="24"/>
  <c r="B183" i="24"/>
  <c r="B175" i="24"/>
  <c r="B167" i="24"/>
  <c r="B159" i="24"/>
  <c r="B151" i="24"/>
  <c r="B143" i="24"/>
  <c r="B135" i="24"/>
  <c r="B127" i="24"/>
  <c r="B119" i="24"/>
  <c r="B111" i="24"/>
  <c r="B103" i="24"/>
  <c r="B99" i="24"/>
  <c r="B91" i="24"/>
  <c r="B247" i="24"/>
  <c r="B243" i="24"/>
  <c r="B239" i="24"/>
  <c r="B212" i="24"/>
  <c r="B204" i="24"/>
  <c r="B196" i="24"/>
  <c r="B188" i="24"/>
  <c r="B180" i="24"/>
  <c r="B172" i="24"/>
  <c r="B164" i="24"/>
  <c r="B156" i="24"/>
  <c r="B148" i="24"/>
  <c r="B140" i="24"/>
  <c r="B132" i="24"/>
  <c r="B124" i="24"/>
  <c r="B116" i="24"/>
  <c r="B108" i="24"/>
  <c r="B94" i="24"/>
  <c r="B86" i="24"/>
  <c r="B248" i="24"/>
  <c r="B244" i="24"/>
  <c r="B240" i="24"/>
  <c r="B236" i="24"/>
  <c r="B210" i="24"/>
  <c r="B202" i="24"/>
  <c r="B198" i="24"/>
  <c r="B190" i="24"/>
  <c r="B182" i="24"/>
  <c r="B174" i="24"/>
  <c r="B166" i="24"/>
  <c r="B158" i="24"/>
  <c r="B150" i="24"/>
  <c r="B142" i="24"/>
  <c r="B134" i="24"/>
  <c r="B126" i="24"/>
  <c r="T23" i="28"/>
  <c r="R23" i="28"/>
  <c r="Q27" i="24"/>
  <c r="S33" i="24"/>
  <c r="S37" i="24"/>
  <c r="S41" i="24"/>
  <c r="S44" i="24"/>
  <c r="S48" i="24"/>
  <c r="S54" i="24"/>
  <c r="B58" i="24"/>
  <c r="S61" i="24"/>
  <c r="B65" i="24"/>
  <c r="A67" i="28"/>
  <c r="B67" i="24"/>
  <c r="B71" i="24"/>
  <c r="B80" i="24"/>
  <c r="B138" i="24"/>
  <c r="B170" i="24"/>
  <c r="B186" i="24"/>
  <c r="Q36" i="27"/>
  <c r="W36" i="27" s="1"/>
  <c r="Q39" i="27"/>
  <c r="I42" i="27"/>
  <c r="K42" i="27" s="1"/>
  <c r="M43" i="27"/>
  <c r="M42" i="27"/>
  <c r="Q25" i="24"/>
  <c r="G26" i="24"/>
  <c r="G26" i="28" s="1"/>
  <c r="S26" i="24"/>
  <c r="R29" i="28"/>
  <c r="T29" i="28"/>
  <c r="S32" i="24"/>
  <c r="S36" i="24"/>
  <c r="S40" i="24"/>
  <c r="S43" i="24"/>
  <c r="S47" i="24"/>
  <c r="S51" i="24"/>
  <c r="A55" i="28"/>
  <c r="T55" i="28" s="1"/>
  <c r="B55" i="24"/>
  <c r="G56" i="24"/>
  <c r="G56" i="28" s="1"/>
  <c r="S58" i="24"/>
  <c r="S65" i="24"/>
  <c r="S71" i="24"/>
  <c r="B83" i="24"/>
  <c r="B100" i="24"/>
  <c r="B146" i="24"/>
  <c r="B178" i="24"/>
  <c r="B185" i="24"/>
  <c r="B203" i="24"/>
  <c r="V26" i="26"/>
  <c r="U26" i="26"/>
  <c r="T26" i="26"/>
  <c r="H26" i="26"/>
  <c r="M26" i="26" s="1"/>
  <c r="A27" i="26"/>
  <c r="N26" i="26"/>
  <c r="S26" i="26" s="1"/>
  <c r="B26" i="26"/>
  <c r="G26" i="26" s="1"/>
  <c r="Q32" i="27"/>
  <c r="W32" i="27" s="1"/>
  <c r="Q35" i="27"/>
  <c r="W39" i="27"/>
  <c r="Q42" i="27"/>
  <c r="Q47" i="27"/>
  <c r="W47" i="27" s="1"/>
  <c r="G25" i="24"/>
  <c r="G25" i="28" s="1"/>
  <c r="S25" i="24"/>
  <c r="T28" i="28"/>
  <c r="R28" i="28"/>
  <c r="B29" i="24"/>
  <c r="G32" i="24"/>
  <c r="G32" i="28" s="1"/>
  <c r="B34" i="24"/>
  <c r="B38" i="24"/>
  <c r="G40" i="24"/>
  <c r="G40" i="28" s="1"/>
  <c r="B42" i="24"/>
  <c r="G43" i="24"/>
  <c r="G43" i="28" s="1"/>
  <c r="B45" i="24"/>
  <c r="G47" i="24"/>
  <c r="G47" i="28" s="1"/>
  <c r="B49" i="24"/>
  <c r="G51" i="24"/>
  <c r="G51" i="28" s="1"/>
  <c r="S60" i="24"/>
  <c r="B64" i="24"/>
  <c r="B68" i="24"/>
  <c r="A70" i="28"/>
  <c r="T70" i="28" s="1"/>
  <c r="B70" i="24"/>
  <c r="S73" i="24"/>
  <c r="B77" i="24"/>
  <c r="B79" i="24"/>
  <c r="B88" i="24"/>
  <c r="B92" i="24"/>
  <c r="T95" i="24"/>
  <c r="B96" i="24"/>
  <c r="B123" i="24"/>
  <c r="B144" i="24"/>
  <c r="B145" i="24"/>
  <c r="B155" i="24"/>
  <c r="B176" i="24"/>
  <c r="B177" i="24"/>
  <c r="B184" i="24"/>
  <c r="B194" i="24"/>
  <c r="I38" i="27"/>
  <c r="K38" i="27" s="1"/>
  <c r="M39" i="27"/>
  <c r="M38" i="27"/>
  <c r="Q44" i="27"/>
  <c r="W44" i="27" s="1"/>
  <c r="T27" i="28"/>
  <c r="R27" i="28"/>
  <c r="B28" i="24"/>
  <c r="B57" i="24"/>
  <c r="A59" i="28"/>
  <c r="T59" i="28" s="1"/>
  <c r="B59" i="24"/>
  <c r="B66" i="24"/>
  <c r="B81" i="24"/>
  <c r="B102" i="24"/>
  <c r="B110" i="24"/>
  <c r="B118" i="24"/>
  <c r="B122" i="24"/>
  <c r="B154" i="24"/>
  <c r="B208" i="24"/>
  <c r="Q28" i="27"/>
  <c r="Q31" i="27"/>
  <c r="W31" i="27" s="1"/>
  <c r="W35" i="27"/>
  <c r="T26" i="28"/>
  <c r="R26" i="28"/>
  <c r="B27" i="24"/>
  <c r="B33" i="24"/>
  <c r="B37" i="24"/>
  <c r="B41" i="24"/>
  <c r="B44" i="24"/>
  <c r="B48" i="24"/>
  <c r="B52" i="24"/>
  <c r="T68" i="24"/>
  <c r="B72" i="24"/>
  <c r="A74" i="28"/>
  <c r="T74" i="28" s="1"/>
  <c r="B74" i="24"/>
  <c r="B89" i="24"/>
  <c r="B97" i="24"/>
  <c r="B98" i="24"/>
  <c r="B104" i="24"/>
  <c r="B106" i="24"/>
  <c r="B107" i="24"/>
  <c r="B112" i="24"/>
  <c r="B114" i="24"/>
  <c r="B115" i="24"/>
  <c r="B120" i="24"/>
  <c r="B121" i="24"/>
  <c r="B131" i="24"/>
  <c r="B152" i="24"/>
  <c r="B153" i="24"/>
  <c r="B163" i="24"/>
  <c r="B193" i="24"/>
  <c r="B211" i="24"/>
  <c r="W28" i="27"/>
  <c r="I34" i="27"/>
  <c r="K34" i="27" s="1"/>
  <c r="M35" i="27"/>
  <c r="M34" i="27"/>
  <c r="I46" i="27"/>
  <c r="K46" i="27" s="1"/>
  <c r="M47" i="27"/>
  <c r="M46" i="27"/>
  <c r="R25" i="28"/>
  <c r="T25" i="28"/>
  <c r="L26" i="24"/>
  <c r="M26" i="28" s="1"/>
  <c r="B54" i="24"/>
  <c r="L56" i="24"/>
  <c r="M56" i="28" s="1"/>
  <c r="S59" i="24"/>
  <c r="B61" i="24"/>
  <c r="A63" i="28"/>
  <c r="T63" i="28" s="1"/>
  <c r="B63" i="24"/>
  <c r="B90" i="24"/>
  <c r="T97" i="24"/>
  <c r="B105" i="24"/>
  <c r="B113" i="24"/>
  <c r="B130" i="24"/>
  <c r="B162" i="24"/>
  <c r="B192" i="24"/>
  <c r="B217" i="24"/>
  <c r="Q25" i="26"/>
  <c r="W37" i="27"/>
  <c r="W40" i="27"/>
  <c r="Q40" i="27"/>
  <c r="L25" i="24"/>
  <c r="M25" i="28" s="1"/>
  <c r="L32" i="24"/>
  <c r="M32" i="28" s="1"/>
  <c r="L36" i="24"/>
  <c r="M36" i="28" s="1"/>
  <c r="L40" i="24"/>
  <c r="M40" i="28" s="1"/>
  <c r="L43" i="24"/>
  <c r="M43" i="28" s="1"/>
  <c r="L47" i="24"/>
  <c r="M47" i="28" s="1"/>
  <c r="L51" i="24"/>
  <c r="M51" i="28" s="1"/>
  <c r="B69" i="24"/>
  <c r="B76" i="24"/>
  <c r="A78" i="28"/>
  <c r="T78" i="28" s="1"/>
  <c r="B78" i="24"/>
  <c r="B82" i="24"/>
  <c r="B84" i="24"/>
  <c r="B87" i="24"/>
  <c r="B128" i="24"/>
  <c r="B129" i="24"/>
  <c r="B139" i="24"/>
  <c r="B160" i="24"/>
  <c r="B161" i="24"/>
  <c r="B171" i="24"/>
  <c r="B216" i="24"/>
  <c r="Q70" i="27"/>
  <c r="Q62" i="27"/>
  <c r="Q65" i="27"/>
  <c r="Q48" i="27"/>
  <c r="Q50" i="27"/>
  <c r="Q68" i="27"/>
  <c r="Q51" i="27"/>
  <c r="Q52" i="27"/>
  <c r="Q57" i="27"/>
  <c r="Q27" i="27"/>
  <c r="I30" i="27"/>
  <c r="K30" i="27" s="1"/>
  <c r="M31" i="27"/>
  <c r="M30" i="27"/>
  <c r="Q34" i="27"/>
  <c r="W43" i="27"/>
  <c r="Q46" i="27"/>
  <c r="M65" i="27"/>
  <c r="E25" i="26"/>
  <c r="K66" i="27"/>
  <c r="K56" i="27"/>
  <c r="K68" i="27"/>
  <c r="K61" i="27"/>
  <c r="K60" i="27"/>
  <c r="M29" i="27"/>
  <c r="M33" i="27"/>
  <c r="M37" i="27"/>
  <c r="M41" i="27"/>
  <c r="M45" i="27"/>
  <c r="G48" i="27"/>
  <c r="S48" i="27"/>
  <c r="K51" i="27"/>
  <c r="L52" i="27"/>
  <c r="M52" i="27" s="1"/>
  <c r="E55" i="27"/>
  <c r="R55" i="27"/>
  <c r="Q55" i="27" s="1"/>
  <c r="E61" i="27"/>
  <c r="R61" i="27"/>
  <c r="Q61" i="27" s="1"/>
  <c r="K64" i="27"/>
  <c r="L72" i="27"/>
  <c r="H24" i="26"/>
  <c r="M24" i="26" s="1"/>
  <c r="T24" i="26"/>
  <c r="E27" i="26"/>
  <c r="W27" i="26" s="1"/>
  <c r="Q27" i="26"/>
  <c r="E27" i="27"/>
  <c r="O29" i="27"/>
  <c r="Q29" i="27" s="1"/>
  <c r="W29" i="27" s="1"/>
  <c r="C30" i="27"/>
  <c r="E30" i="27" s="1"/>
  <c r="O33" i="27"/>
  <c r="Q33" i="27" s="1"/>
  <c r="W33" i="27" s="1"/>
  <c r="C34" i="27"/>
  <c r="E34" i="27" s="1"/>
  <c r="W34" i="27" s="1"/>
  <c r="O37" i="27"/>
  <c r="Q37" i="27" s="1"/>
  <c r="C38" i="27"/>
  <c r="E38" i="27" s="1"/>
  <c r="W38" i="27" s="1"/>
  <c r="O41" i="27"/>
  <c r="Q41" i="27" s="1"/>
  <c r="C42" i="27"/>
  <c r="E42" i="27" s="1"/>
  <c r="W42" i="27" s="1"/>
  <c r="O45" i="27"/>
  <c r="Q45" i="27" s="1"/>
  <c r="C46" i="27"/>
  <c r="E46" i="27" s="1"/>
  <c r="K48" i="27"/>
  <c r="L50" i="27"/>
  <c r="F54" i="27"/>
  <c r="R54" i="27"/>
  <c r="E57" i="27"/>
  <c r="L58" i="27"/>
  <c r="R60" i="27"/>
  <c r="S60" i="27" s="1"/>
  <c r="F65" i="27"/>
  <c r="G65" i="27" s="1"/>
  <c r="L66" i="27"/>
  <c r="M66" i="27" s="1"/>
  <c r="R67" i="27"/>
  <c r="R69" i="27"/>
  <c r="S69" i="27" s="1"/>
  <c r="K73" i="27"/>
  <c r="B88" i="32"/>
  <c r="L87" i="32"/>
  <c r="J20" i="33"/>
  <c r="K20" i="33" s="1"/>
  <c r="K24" i="26"/>
  <c r="W24" i="26" s="1"/>
  <c r="H25" i="26"/>
  <c r="M25" i="26" s="1"/>
  <c r="T25" i="26"/>
  <c r="E28" i="26"/>
  <c r="W28" i="26" s="1"/>
  <c r="Q28" i="26"/>
  <c r="L67" i="27"/>
  <c r="M67" i="27" s="1"/>
  <c r="L57" i="27"/>
  <c r="M57" i="27" s="1"/>
  <c r="L69" i="27"/>
  <c r="M69" i="27" s="1"/>
  <c r="L70" i="27"/>
  <c r="L62" i="27"/>
  <c r="E52" i="27"/>
  <c r="F53" i="27"/>
  <c r="G53" i="27" s="1"/>
  <c r="R53" i="27"/>
  <c r="S53" i="27" s="1"/>
  <c r="F57" i="27"/>
  <c r="E59" i="27"/>
  <c r="R59" i="27"/>
  <c r="F60" i="27"/>
  <c r="G60" i="27" s="1"/>
  <c r="E67" i="27"/>
  <c r="E69" i="27"/>
  <c r="R72" i="27"/>
  <c r="Q72" i="27" s="1"/>
  <c r="L73" i="27"/>
  <c r="U25" i="26"/>
  <c r="E51" i="27"/>
  <c r="W51" i="27" s="1"/>
  <c r="K55" i="27"/>
  <c r="V25" i="26"/>
  <c r="K26" i="26"/>
  <c r="W26" i="26" s="1"/>
  <c r="K27" i="27"/>
  <c r="E50" i="27"/>
  <c r="K54" i="27"/>
  <c r="K57" i="27"/>
  <c r="E58" i="27"/>
  <c r="R58" i="27"/>
  <c r="S58" i="27" s="1"/>
  <c r="L63" i="27"/>
  <c r="M64" i="27" s="1"/>
  <c r="E64" i="27"/>
  <c r="R64" i="27"/>
  <c r="Q64" i="27" s="1"/>
  <c r="K65" i="27"/>
  <c r="L71" i="27"/>
  <c r="M71" i="27" s="1"/>
  <c r="K41" i="27"/>
  <c r="W41" i="27" s="1"/>
  <c r="K45" i="27"/>
  <c r="W45" i="27" s="1"/>
  <c r="E48" i="27"/>
  <c r="G51" i="27"/>
  <c r="S51" i="27"/>
  <c r="K53" i="27"/>
  <c r="M55" i="27"/>
  <c r="K67" i="27"/>
  <c r="J20" i="29"/>
  <c r="K20" i="29" s="1"/>
  <c r="Q23" i="26"/>
  <c r="W23" i="26" s="1"/>
  <c r="B25" i="26"/>
  <c r="G25" i="26" s="1"/>
  <c r="N25" i="26"/>
  <c r="S25" i="26" s="1"/>
  <c r="E70" i="27"/>
  <c r="E62" i="27"/>
  <c r="E72" i="27"/>
  <c r="E73" i="27"/>
  <c r="E65" i="27"/>
  <c r="W65" i="27" s="1"/>
  <c r="F71" i="27"/>
  <c r="G72" i="27" s="1"/>
  <c r="F63" i="27"/>
  <c r="G64" i="27" s="1"/>
  <c r="F73" i="27"/>
  <c r="F66" i="27"/>
  <c r="G66" i="27" s="1"/>
  <c r="F56" i="27"/>
  <c r="G56" i="27" s="1"/>
  <c r="R71" i="27"/>
  <c r="S71" i="27" s="1"/>
  <c r="R63" i="27"/>
  <c r="S63" i="27" s="1"/>
  <c r="R73" i="27"/>
  <c r="Q73" i="27" s="1"/>
  <c r="R66" i="27"/>
  <c r="S66" i="27" s="1"/>
  <c r="R56" i="27"/>
  <c r="S56" i="27" s="1"/>
  <c r="K52" i="27"/>
  <c r="L53" i="27"/>
  <c r="M53" i="27" s="1"/>
  <c r="L59" i="27"/>
  <c r="M59" i="27" s="1"/>
  <c r="E66" i="27"/>
  <c r="F68" i="27"/>
  <c r="G68" i="27" s="1"/>
  <c r="F70" i="27"/>
  <c r="G70" i="27" s="1"/>
  <c r="K72" i="27"/>
  <c r="J20" i="28"/>
  <c r="K20" i="28" s="1"/>
  <c r="J20" i="31"/>
  <c r="K20" i="31" s="1"/>
  <c r="M28" i="59"/>
  <c r="M29" i="59"/>
  <c r="K28" i="59"/>
  <c r="Q57" i="59"/>
  <c r="Q73" i="59"/>
  <c r="K93" i="59"/>
  <c r="M44" i="59"/>
  <c r="M45" i="59"/>
  <c r="K44" i="59"/>
  <c r="G41" i="59"/>
  <c r="K77" i="59"/>
  <c r="M77" i="59"/>
  <c r="E29" i="59"/>
  <c r="W29" i="59" s="1"/>
  <c r="S31" i="59"/>
  <c r="G33" i="59"/>
  <c r="E40" i="59"/>
  <c r="G42" i="59"/>
  <c r="E45" i="59"/>
  <c r="S47" i="59"/>
  <c r="G49" i="59"/>
  <c r="M67" i="59"/>
  <c r="R90" i="59"/>
  <c r="G29" i="59"/>
  <c r="M42" i="59"/>
  <c r="K42" i="59"/>
  <c r="E43" i="59"/>
  <c r="W43" i="59" s="1"/>
  <c r="G45" i="59"/>
  <c r="F74" i="59"/>
  <c r="G74" i="59" s="1"/>
  <c r="F66" i="59"/>
  <c r="F75" i="59"/>
  <c r="F67" i="59"/>
  <c r="G67" i="59" s="1"/>
  <c r="F59" i="59"/>
  <c r="F76" i="59"/>
  <c r="F68" i="59"/>
  <c r="F60" i="59"/>
  <c r="G60" i="59" s="1"/>
  <c r="F77" i="59"/>
  <c r="G77" i="59" s="1"/>
  <c r="F69" i="59"/>
  <c r="F78" i="59"/>
  <c r="G78" i="59" s="1"/>
  <c r="F70" i="59"/>
  <c r="G70" i="59" s="1"/>
  <c r="F62" i="59"/>
  <c r="G62" i="59" s="1"/>
  <c r="G54" i="59"/>
  <c r="F79" i="59"/>
  <c r="F71" i="59"/>
  <c r="G71" i="59" s="1"/>
  <c r="F63" i="59"/>
  <c r="G63" i="59" s="1"/>
  <c r="F80" i="59"/>
  <c r="G80" i="59" s="1"/>
  <c r="F72" i="59"/>
  <c r="F64" i="59"/>
  <c r="G64" i="59" s="1"/>
  <c r="F56" i="59"/>
  <c r="Q65" i="59"/>
  <c r="F81" i="59"/>
  <c r="M97" i="59"/>
  <c r="S28" i="59"/>
  <c r="Q28" i="59"/>
  <c r="E39" i="59"/>
  <c r="W39" i="59" s="1"/>
  <c r="M40" i="59"/>
  <c r="K40" i="59"/>
  <c r="S41" i="59"/>
  <c r="S44" i="59"/>
  <c r="Q44" i="59"/>
  <c r="E56" i="59"/>
  <c r="E27" i="59"/>
  <c r="E32" i="59"/>
  <c r="K36" i="59"/>
  <c r="E37" i="59"/>
  <c r="W37" i="59" s="1"/>
  <c r="S39" i="59"/>
  <c r="E48" i="59"/>
  <c r="K52" i="59"/>
  <c r="M79" i="59"/>
  <c r="F57" i="59"/>
  <c r="G57" i="59" s="1"/>
  <c r="M59" i="59"/>
  <c r="F61" i="59"/>
  <c r="K69" i="59"/>
  <c r="M69" i="59"/>
  <c r="Q40" i="59"/>
  <c r="S53" i="59"/>
  <c r="F73" i="59"/>
  <c r="G73" i="59" s="1"/>
  <c r="K86" i="59"/>
  <c r="K95" i="59"/>
  <c r="M95" i="59"/>
  <c r="R96" i="59"/>
  <c r="E81" i="59"/>
  <c r="E65" i="59"/>
  <c r="E74" i="59"/>
  <c r="E66" i="59"/>
  <c r="E58" i="59"/>
  <c r="E49" i="59"/>
  <c r="E41" i="59"/>
  <c r="E33" i="59"/>
  <c r="E75" i="59"/>
  <c r="E67" i="59"/>
  <c r="E59" i="59"/>
  <c r="E50" i="59"/>
  <c r="E42" i="59"/>
  <c r="E34" i="59"/>
  <c r="E76" i="59"/>
  <c r="E68" i="59"/>
  <c r="E77" i="59"/>
  <c r="E69" i="59"/>
  <c r="E61" i="59"/>
  <c r="E52" i="59"/>
  <c r="E44" i="59"/>
  <c r="W44" i="59" s="1"/>
  <c r="E36" i="59"/>
  <c r="E28" i="59"/>
  <c r="W28" i="59" s="1"/>
  <c r="E78" i="59"/>
  <c r="E70" i="59"/>
  <c r="E62" i="59"/>
  <c r="E79" i="59"/>
  <c r="E71" i="59"/>
  <c r="E63" i="59"/>
  <c r="E54" i="59"/>
  <c r="E46" i="59"/>
  <c r="E38" i="59"/>
  <c r="E30" i="59"/>
  <c r="M34" i="59"/>
  <c r="K34" i="59"/>
  <c r="E35" i="59"/>
  <c r="W35" i="59" s="1"/>
  <c r="E51" i="59"/>
  <c r="W51" i="59" s="1"/>
  <c r="K57" i="59"/>
  <c r="K61" i="59"/>
  <c r="E64" i="59"/>
  <c r="G65" i="59"/>
  <c r="E72" i="59"/>
  <c r="R143" i="59"/>
  <c r="R135" i="59"/>
  <c r="S135" i="59" s="1"/>
  <c r="R127" i="59"/>
  <c r="S127" i="59" s="1"/>
  <c r="R144" i="59"/>
  <c r="R146" i="59"/>
  <c r="S146" i="59" s="1"/>
  <c r="R138" i="59"/>
  <c r="S138" i="59" s="1"/>
  <c r="R130" i="59"/>
  <c r="R122" i="59"/>
  <c r="R148" i="59"/>
  <c r="S148" i="59" s="1"/>
  <c r="R131" i="59"/>
  <c r="S131" i="59" s="1"/>
  <c r="R124" i="59"/>
  <c r="S124" i="59" s="1"/>
  <c r="R136" i="59"/>
  <c r="R129" i="59"/>
  <c r="R119" i="59"/>
  <c r="S119" i="59" s="1"/>
  <c r="R114" i="59"/>
  <c r="R106" i="59"/>
  <c r="R98" i="59"/>
  <c r="S98" i="59" s="1"/>
  <c r="R147" i="59"/>
  <c r="S147" i="59" s="1"/>
  <c r="R116" i="59"/>
  <c r="S116" i="59" s="1"/>
  <c r="R139" i="59"/>
  <c r="R137" i="59"/>
  <c r="R128" i="59"/>
  <c r="R121" i="59"/>
  <c r="R110" i="59"/>
  <c r="S110" i="59" s="1"/>
  <c r="R102" i="59"/>
  <c r="R94" i="59"/>
  <c r="R141" i="59"/>
  <c r="S141" i="59" s="1"/>
  <c r="R133" i="59"/>
  <c r="R126" i="59"/>
  <c r="S126" i="59" s="1"/>
  <c r="R118" i="59"/>
  <c r="R111" i="59"/>
  <c r="S111" i="59" s="1"/>
  <c r="R103" i="59"/>
  <c r="R95" i="59"/>
  <c r="S95" i="59" s="1"/>
  <c r="R134" i="59"/>
  <c r="R113" i="59"/>
  <c r="R108" i="59"/>
  <c r="R91" i="59"/>
  <c r="R83" i="59"/>
  <c r="Q81" i="59"/>
  <c r="R145" i="59"/>
  <c r="S145" i="59" s="1"/>
  <c r="R132" i="59"/>
  <c r="S132" i="59" s="1"/>
  <c r="R92" i="59"/>
  <c r="S92" i="59" s="1"/>
  <c r="R84" i="59"/>
  <c r="S84" i="59" s="1"/>
  <c r="R105" i="59"/>
  <c r="S105" i="59" s="1"/>
  <c r="R100" i="59"/>
  <c r="S100" i="59" s="1"/>
  <c r="R85" i="59"/>
  <c r="R112" i="59"/>
  <c r="S112" i="59" s="1"/>
  <c r="R86" i="59"/>
  <c r="S86" i="59" s="1"/>
  <c r="R149" i="59"/>
  <c r="S149" i="59" s="1"/>
  <c r="R120" i="59"/>
  <c r="S120" i="59" s="1"/>
  <c r="R115" i="59"/>
  <c r="S115" i="59" s="1"/>
  <c r="R109" i="59"/>
  <c r="R107" i="59"/>
  <c r="S107" i="59" s="1"/>
  <c r="R97" i="59"/>
  <c r="R93" i="59"/>
  <c r="R87" i="59"/>
  <c r="R142" i="59"/>
  <c r="S142" i="59" s="1"/>
  <c r="R140" i="59"/>
  <c r="S140" i="59" s="1"/>
  <c r="R125" i="59"/>
  <c r="S125" i="59" s="1"/>
  <c r="R123" i="59"/>
  <c r="R104" i="59"/>
  <c r="S104" i="59" s="1"/>
  <c r="R88" i="59"/>
  <c r="S88" i="59" s="1"/>
  <c r="R101" i="59"/>
  <c r="S101" i="59" s="1"/>
  <c r="R99" i="59"/>
  <c r="R89" i="59"/>
  <c r="E31" i="59"/>
  <c r="W31" i="59" s="1"/>
  <c r="M32" i="59"/>
  <c r="K32" i="59"/>
  <c r="S36" i="59"/>
  <c r="Q36" i="59"/>
  <c r="E47" i="59"/>
  <c r="W47" i="59" s="1"/>
  <c r="M48" i="59"/>
  <c r="K48" i="59"/>
  <c r="Q30" i="59"/>
  <c r="Q38" i="59"/>
  <c r="Q46" i="59"/>
  <c r="K50" i="59"/>
  <c r="Q54" i="59"/>
  <c r="R56" i="59"/>
  <c r="S57" i="59" s="1"/>
  <c r="K59" i="59"/>
  <c r="R64" i="59"/>
  <c r="K67" i="59"/>
  <c r="L68" i="59"/>
  <c r="R72" i="59"/>
  <c r="K75" i="59"/>
  <c r="L76" i="59"/>
  <c r="R80" i="59"/>
  <c r="K84" i="59"/>
  <c r="L85" i="59"/>
  <c r="K100" i="59"/>
  <c r="Q118" i="59"/>
  <c r="L122" i="59"/>
  <c r="Q141" i="59"/>
  <c r="L149" i="59"/>
  <c r="M149" i="59" s="1"/>
  <c r="R63" i="59"/>
  <c r="S63" i="59" s="1"/>
  <c r="R71" i="59"/>
  <c r="Q78" i="59"/>
  <c r="R79" i="59"/>
  <c r="S79" i="59" s="1"/>
  <c r="L84" i="59"/>
  <c r="M84" i="59" s="1"/>
  <c r="Q87" i="59"/>
  <c r="L92" i="59"/>
  <c r="M92" i="59" s="1"/>
  <c r="L100" i="59"/>
  <c r="L105" i="59"/>
  <c r="M105" i="59" s="1"/>
  <c r="Q107" i="59"/>
  <c r="Q114" i="59"/>
  <c r="K116" i="59"/>
  <c r="Q119" i="59"/>
  <c r="Q52" i="59"/>
  <c r="S54" i="59"/>
  <c r="Q61" i="59"/>
  <c r="R62" i="59"/>
  <c r="K65" i="59"/>
  <c r="R70" i="59"/>
  <c r="K73" i="59"/>
  <c r="L74" i="59"/>
  <c r="Q77" i="59"/>
  <c r="R78" i="59"/>
  <c r="K81" i="59"/>
  <c r="L83" i="59"/>
  <c r="Q86" i="59"/>
  <c r="L91" i="59"/>
  <c r="Q95" i="59"/>
  <c r="L103" i="59"/>
  <c r="K103" i="59" s="1"/>
  <c r="K110" i="59"/>
  <c r="Q112" i="59"/>
  <c r="R69" i="59"/>
  <c r="Q69" i="59" s="1"/>
  <c r="R77" i="59"/>
  <c r="L147" i="59"/>
  <c r="L139" i="59"/>
  <c r="M139" i="59" s="1"/>
  <c r="L131" i="59"/>
  <c r="K131" i="59" s="1"/>
  <c r="L123" i="59"/>
  <c r="K123" i="59" s="1"/>
  <c r="L148" i="59"/>
  <c r="M148" i="59" s="1"/>
  <c r="L140" i="59"/>
  <c r="M140" i="59" s="1"/>
  <c r="L142" i="59"/>
  <c r="L134" i="59"/>
  <c r="L126" i="59"/>
  <c r="M126" i="59" s="1"/>
  <c r="L118" i="59"/>
  <c r="M118" i="59" s="1"/>
  <c r="L144" i="59"/>
  <c r="M144" i="59" s="1"/>
  <c r="J150" i="59" s="1"/>
  <c r="L150" i="59" s="1"/>
  <c r="L137" i="59"/>
  <c r="L130" i="59"/>
  <c r="L121" i="59"/>
  <c r="M121" i="59" s="1"/>
  <c r="L141" i="59"/>
  <c r="L135" i="59"/>
  <c r="L128" i="59"/>
  <c r="M128" i="59" s="1"/>
  <c r="L110" i="59"/>
  <c r="M112" i="59" s="1"/>
  <c r="L102" i="59"/>
  <c r="M102" i="59" s="1"/>
  <c r="L124" i="59"/>
  <c r="L145" i="59"/>
  <c r="K145" i="59" s="1"/>
  <c r="L136" i="59"/>
  <c r="M136" i="59" s="1"/>
  <c r="L127" i="59"/>
  <c r="L114" i="59"/>
  <c r="M114" i="59" s="1"/>
  <c r="L106" i="59"/>
  <c r="M106" i="59" s="1"/>
  <c r="L98" i="59"/>
  <c r="K98" i="59" s="1"/>
  <c r="L125" i="59"/>
  <c r="M125" i="59" s="1"/>
  <c r="L120" i="59"/>
  <c r="K120" i="59" s="1"/>
  <c r="L115" i="59"/>
  <c r="L107" i="59"/>
  <c r="L99" i="59"/>
  <c r="M99" i="59" s="1"/>
  <c r="L90" i="59"/>
  <c r="L96" i="59"/>
  <c r="M96" i="59" s="1"/>
  <c r="Q100" i="59"/>
  <c r="L108" i="59"/>
  <c r="K108" i="59" s="1"/>
  <c r="L113" i="59"/>
  <c r="K113" i="59" s="1"/>
  <c r="L132" i="59"/>
  <c r="M132" i="59" s="1"/>
  <c r="L133" i="59"/>
  <c r="L138" i="59"/>
  <c r="K138" i="59"/>
  <c r="K130" i="59"/>
  <c r="K122" i="59"/>
  <c r="K147" i="59"/>
  <c r="K139" i="59"/>
  <c r="K149" i="59"/>
  <c r="K141" i="59"/>
  <c r="K125" i="59"/>
  <c r="K144" i="59"/>
  <c r="K137" i="59"/>
  <c r="K117" i="59"/>
  <c r="K109" i="59"/>
  <c r="K148" i="59"/>
  <c r="K143" i="59"/>
  <c r="K142" i="59"/>
  <c r="K134" i="59"/>
  <c r="K119" i="59"/>
  <c r="K105" i="59"/>
  <c r="K97" i="59"/>
  <c r="K127" i="59"/>
  <c r="K114" i="59"/>
  <c r="K106" i="59"/>
  <c r="Q27" i="59"/>
  <c r="K30" i="59"/>
  <c r="Q34" i="59"/>
  <c r="K38" i="59"/>
  <c r="Q42" i="59"/>
  <c r="K46" i="59"/>
  <c r="Q50" i="59"/>
  <c r="K54" i="59"/>
  <c r="L56" i="59"/>
  <c r="M57" i="59" s="1"/>
  <c r="Q59" i="59"/>
  <c r="R60" i="59"/>
  <c r="L64" i="59"/>
  <c r="R68" i="59"/>
  <c r="L72" i="59"/>
  <c r="Q75" i="59"/>
  <c r="R76" i="59"/>
  <c r="K79" i="59"/>
  <c r="L80" i="59"/>
  <c r="M81" i="59"/>
  <c r="Q84" i="59"/>
  <c r="L89" i="59"/>
  <c r="Q92" i="59"/>
  <c r="L94" i="59"/>
  <c r="Q103" i="59"/>
  <c r="K104" i="59"/>
  <c r="L111" i="59"/>
  <c r="M111" i="59" s="1"/>
  <c r="Q116" i="59"/>
  <c r="L117" i="59"/>
  <c r="K128" i="59"/>
  <c r="L129" i="59"/>
  <c r="M129" i="59" s="1"/>
  <c r="K135" i="59"/>
  <c r="L146" i="59"/>
  <c r="Q142" i="59"/>
  <c r="Q134" i="59"/>
  <c r="Q126" i="59"/>
  <c r="Q143" i="59"/>
  <c r="Q145" i="59"/>
  <c r="Q137" i="59"/>
  <c r="Q129" i="59"/>
  <c r="Q121" i="59"/>
  <c r="Q148" i="59"/>
  <c r="Q138" i="59"/>
  <c r="Q131" i="59"/>
  <c r="Q124" i="59"/>
  <c r="Q122" i="59"/>
  <c r="Q113" i="59"/>
  <c r="Q105" i="59"/>
  <c r="Q97" i="59"/>
  <c r="Q140" i="59"/>
  <c r="Q127" i="59"/>
  <c r="Q125" i="59"/>
  <c r="Q120" i="59"/>
  <c r="Q115" i="59"/>
  <c r="Q149" i="59"/>
  <c r="Q144" i="59"/>
  <c r="Q132" i="59"/>
  <c r="Q130" i="59"/>
  <c r="Q123" i="59"/>
  <c r="Q117" i="59"/>
  <c r="Q109" i="59"/>
  <c r="Q101" i="59"/>
  <c r="Q93" i="59"/>
  <c r="Q139" i="59"/>
  <c r="Q128" i="59"/>
  <c r="Q110" i="59"/>
  <c r="Q102" i="59"/>
  <c r="Q94" i="59"/>
  <c r="Q33" i="59"/>
  <c r="Q41" i="59"/>
  <c r="K45" i="59"/>
  <c r="Q49" i="59"/>
  <c r="K53" i="59"/>
  <c r="W53" i="59" s="1"/>
  <c r="Q58" i="59"/>
  <c r="R59" i="59"/>
  <c r="S59" i="59" s="1"/>
  <c r="K62" i="59"/>
  <c r="L63" i="59"/>
  <c r="M63" i="59" s="1"/>
  <c r="Q66" i="59"/>
  <c r="R67" i="59"/>
  <c r="S67" i="59" s="1"/>
  <c r="K70" i="59"/>
  <c r="L71" i="59"/>
  <c r="M71" i="59" s="1"/>
  <c r="Q74" i="59"/>
  <c r="R75" i="59"/>
  <c r="S75" i="59" s="1"/>
  <c r="K78" i="59"/>
  <c r="Q83" i="59"/>
  <c r="K87" i="59"/>
  <c r="L88" i="59"/>
  <c r="M88" i="59" s="1"/>
  <c r="Q91" i="59"/>
  <c r="Q98" i="59"/>
  <c r="K99" i="59"/>
  <c r="L101" i="59"/>
  <c r="M101" i="59" s="1"/>
  <c r="L104" i="59"/>
  <c r="M104" i="59" s="1"/>
  <c r="Q108" i="59"/>
  <c r="Q133" i="59"/>
  <c r="Q136" i="59"/>
  <c r="R66" i="59"/>
  <c r="S66" i="59" s="1"/>
  <c r="L87" i="59"/>
  <c r="M87" i="59" s="1"/>
  <c r="Q90" i="59"/>
  <c r="Q96" i="59"/>
  <c r="Q111" i="59"/>
  <c r="K112" i="59"/>
  <c r="K118" i="59"/>
  <c r="Q135" i="59"/>
  <c r="L143" i="59"/>
  <c r="M143" i="59" s="1"/>
  <c r="Q146" i="59"/>
  <c r="Q67" i="60"/>
  <c r="Q59" i="60"/>
  <c r="Q76" i="60"/>
  <c r="Q77" i="60"/>
  <c r="Q69" i="60"/>
  <c r="Q61" i="60"/>
  <c r="Q74" i="60"/>
  <c r="Q66" i="60"/>
  <c r="Q58" i="60"/>
  <c r="Q73" i="60"/>
  <c r="Q64" i="60"/>
  <c r="Q55" i="60"/>
  <c r="Q72" i="60"/>
  <c r="Q57" i="60"/>
  <c r="Q63" i="60"/>
  <c r="Q27" i="60"/>
  <c r="Q56" i="60"/>
  <c r="Q65" i="60"/>
  <c r="Q53" i="60"/>
  <c r="S31" i="60"/>
  <c r="O31" i="60"/>
  <c r="Q31" i="60" s="1"/>
  <c r="W31" i="60" s="1"/>
  <c r="Q43" i="60"/>
  <c r="W43" i="60" s="1"/>
  <c r="W28" i="60"/>
  <c r="I33" i="60"/>
  <c r="K33" i="60" s="1"/>
  <c r="M34" i="60"/>
  <c r="M33" i="60"/>
  <c r="O41" i="60"/>
  <c r="Q41" i="60" s="1"/>
  <c r="S41" i="60"/>
  <c r="Q46" i="60"/>
  <c r="I36" i="60"/>
  <c r="K36" i="60" s="1"/>
  <c r="W36" i="60" s="1"/>
  <c r="M36" i="60"/>
  <c r="S44" i="60"/>
  <c r="S45" i="60"/>
  <c r="O44" i="60"/>
  <c r="Q44" i="60" s="1"/>
  <c r="I52" i="60"/>
  <c r="K52" i="60" s="1"/>
  <c r="M53" i="60"/>
  <c r="M52" i="60"/>
  <c r="G58" i="60"/>
  <c r="G57" i="60"/>
  <c r="S74" i="60"/>
  <c r="W29" i="60"/>
  <c r="G41" i="60"/>
  <c r="C41" i="60"/>
  <c r="E41" i="60" s="1"/>
  <c r="W41" i="60" s="1"/>
  <c r="S47" i="60"/>
  <c r="O47" i="60"/>
  <c r="Q47" i="60" s="1"/>
  <c r="M61" i="60"/>
  <c r="G67" i="60"/>
  <c r="G66" i="60"/>
  <c r="Q51" i="60"/>
  <c r="W47" i="60"/>
  <c r="I49" i="60"/>
  <c r="K49" i="60" s="1"/>
  <c r="M50" i="60"/>
  <c r="M49" i="60"/>
  <c r="Q37" i="60"/>
  <c r="Q40" i="60"/>
  <c r="W40" i="60" s="1"/>
  <c r="G44" i="60"/>
  <c r="E53" i="60"/>
  <c r="K59" i="60"/>
  <c r="E64" i="60"/>
  <c r="L69" i="60"/>
  <c r="E72" i="60"/>
  <c r="L77" i="60"/>
  <c r="M71" i="61"/>
  <c r="K71" i="61"/>
  <c r="G29" i="60"/>
  <c r="C34" i="60"/>
  <c r="E34" i="60" s="1"/>
  <c r="W34" i="60" s="1"/>
  <c r="G37" i="60"/>
  <c r="S40" i="60"/>
  <c r="S42" i="60"/>
  <c r="G43" i="60"/>
  <c r="S43" i="60"/>
  <c r="C50" i="60"/>
  <c r="E50" i="60" s="1"/>
  <c r="S58" i="60"/>
  <c r="K60" i="60"/>
  <c r="L70" i="60"/>
  <c r="M70" i="60" s="1"/>
  <c r="E73" i="60"/>
  <c r="L78" i="60"/>
  <c r="M78" i="60" s="1"/>
  <c r="S34" i="61"/>
  <c r="S35" i="61"/>
  <c r="G30" i="60"/>
  <c r="E33" i="60"/>
  <c r="Q33" i="60"/>
  <c r="Q36" i="60"/>
  <c r="G40" i="60"/>
  <c r="K41" i="60"/>
  <c r="K42" i="60"/>
  <c r="K44" i="60"/>
  <c r="E49" i="60"/>
  <c r="Q49" i="60"/>
  <c r="O50" i="60"/>
  <c r="Q50" i="60" s="1"/>
  <c r="C51" i="60"/>
  <c r="E51" i="60" s="1"/>
  <c r="W51" i="60" s="1"/>
  <c r="C52" i="60"/>
  <c r="E52" i="60" s="1"/>
  <c r="W52" i="60" s="1"/>
  <c r="Q52" i="60"/>
  <c r="L55" i="60"/>
  <c r="M55" i="60" s="1"/>
  <c r="S56" i="60"/>
  <c r="L57" i="60"/>
  <c r="L60" i="60"/>
  <c r="E65" i="60"/>
  <c r="G33" i="60"/>
  <c r="O35" i="60"/>
  <c r="Q35" i="60" s="1"/>
  <c r="W35" i="60" s="1"/>
  <c r="S36" i="60"/>
  <c r="I37" i="60"/>
  <c r="K37" i="60" s="1"/>
  <c r="W37" i="60" s="1"/>
  <c r="S39" i="60"/>
  <c r="C46" i="60"/>
  <c r="E46" i="60" s="1"/>
  <c r="W46" i="60" s="1"/>
  <c r="G49" i="60"/>
  <c r="S52" i="60"/>
  <c r="E56" i="60"/>
  <c r="K61" i="60"/>
  <c r="K64" i="60"/>
  <c r="S77" i="60"/>
  <c r="S42" i="61"/>
  <c r="S43" i="61"/>
  <c r="I28" i="60"/>
  <c r="K28" i="60" s="1"/>
  <c r="O32" i="60"/>
  <c r="Q32" i="60" s="1"/>
  <c r="W32" i="60" s="1"/>
  <c r="G36" i="60"/>
  <c r="K38" i="60"/>
  <c r="W38" i="60" s="1"/>
  <c r="M41" i="60"/>
  <c r="E45" i="60"/>
  <c r="Q45" i="60"/>
  <c r="Q48" i="60"/>
  <c r="W48" i="60" s="1"/>
  <c r="G52" i="60"/>
  <c r="K53" i="60"/>
  <c r="E67" i="60"/>
  <c r="E59" i="60"/>
  <c r="W59" i="60" s="1"/>
  <c r="E76" i="60"/>
  <c r="E77" i="60"/>
  <c r="E69" i="60"/>
  <c r="E61" i="60"/>
  <c r="W61" i="60" s="1"/>
  <c r="E74" i="60"/>
  <c r="E66" i="60"/>
  <c r="E58" i="60"/>
  <c r="W58" i="60" s="1"/>
  <c r="E27" i="60"/>
  <c r="W27" i="60" s="1"/>
  <c r="M29" i="60"/>
  <c r="S32" i="60"/>
  <c r="K39" i="60"/>
  <c r="W39" i="60" s="1"/>
  <c r="E42" i="60"/>
  <c r="W42" i="60" s="1"/>
  <c r="G45" i="60"/>
  <c r="S48" i="60"/>
  <c r="S51" i="60"/>
  <c r="L72" i="60"/>
  <c r="L64" i="60"/>
  <c r="L56" i="60"/>
  <c r="L73" i="60"/>
  <c r="M73" i="60" s="1"/>
  <c r="L74" i="60"/>
  <c r="L66" i="60"/>
  <c r="L58" i="60"/>
  <c r="M58" i="60" s="1"/>
  <c r="L75" i="60"/>
  <c r="L67" i="60"/>
  <c r="M67" i="60" s="1"/>
  <c r="L59" i="60"/>
  <c r="L79" i="60"/>
  <c r="L71" i="60"/>
  <c r="M71" i="60" s="1"/>
  <c r="L63" i="60"/>
  <c r="G77" i="60"/>
  <c r="Q84" i="61"/>
  <c r="Q78" i="61"/>
  <c r="Q80" i="61"/>
  <c r="Q65" i="61"/>
  <c r="Q57" i="61"/>
  <c r="Q43" i="61"/>
  <c r="Q35" i="61"/>
  <c r="Q82" i="61"/>
  <c r="Q64" i="61"/>
  <c r="Q56" i="61"/>
  <c r="Q44" i="61"/>
  <c r="Q36" i="61"/>
  <c r="Q28" i="61"/>
  <c r="Q71" i="61"/>
  <c r="Q63" i="61"/>
  <c r="Q55" i="61"/>
  <c r="Q45" i="61"/>
  <c r="Q37" i="61"/>
  <c r="Q29" i="61"/>
  <c r="Q72" i="61"/>
  <c r="Q70" i="61"/>
  <c r="Q62" i="61"/>
  <c r="Q54" i="61"/>
  <c r="Q46" i="61"/>
  <c r="Q38" i="61"/>
  <c r="Q30" i="61"/>
  <c r="Q96" i="61"/>
  <c r="Q81" i="61"/>
  <c r="Q74" i="61"/>
  <c r="Q69" i="61"/>
  <c r="Q61" i="61"/>
  <c r="Q53" i="61"/>
  <c r="Q47" i="61"/>
  <c r="Q39" i="61"/>
  <c r="Q31" i="61"/>
  <c r="Q83" i="61"/>
  <c r="Q75" i="61"/>
  <c r="Q68" i="61"/>
  <c r="Q60" i="61"/>
  <c r="Q52" i="61"/>
  <c r="Q48" i="61"/>
  <c r="Q40" i="61"/>
  <c r="Q32" i="61"/>
  <c r="Q77" i="61"/>
  <c r="Q66" i="61"/>
  <c r="Q58" i="61"/>
  <c r="Q50" i="61"/>
  <c r="Q42" i="61"/>
  <c r="Q34" i="61"/>
  <c r="Q27" i="61"/>
  <c r="Q49" i="61"/>
  <c r="Q51" i="61"/>
  <c r="Q67" i="61"/>
  <c r="Q41" i="61"/>
  <c r="K79" i="60"/>
  <c r="K71" i="60"/>
  <c r="K63" i="60"/>
  <c r="K55" i="60"/>
  <c r="W55" i="60" s="1"/>
  <c r="K72" i="60"/>
  <c r="K65" i="60"/>
  <c r="K57" i="60"/>
  <c r="K74" i="60"/>
  <c r="K66" i="60"/>
  <c r="K58" i="60"/>
  <c r="K78" i="60"/>
  <c r="K70" i="60"/>
  <c r="G32" i="60"/>
  <c r="M37" i="60"/>
  <c r="M40" i="60"/>
  <c r="C44" i="60"/>
  <c r="E44" i="60" s="1"/>
  <c r="W44" i="60" s="1"/>
  <c r="G48" i="60"/>
  <c r="K50" i="60"/>
  <c r="E57" i="60"/>
  <c r="L62" i="60"/>
  <c r="M62" i="60" s="1"/>
  <c r="E63" i="60"/>
  <c r="W63" i="60" s="1"/>
  <c r="L65" i="60"/>
  <c r="M65" i="60" s="1"/>
  <c r="L68" i="60"/>
  <c r="M68" i="60" s="1"/>
  <c r="K76" i="60"/>
  <c r="F75" i="60"/>
  <c r="G75" i="60" s="1"/>
  <c r="R75" i="60"/>
  <c r="S75" i="60" s="1"/>
  <c r="E150" i="61"/>
  <c r="S51" i="61"/>
  <c r="S50" i="61"/>
  <c r="M51" i="61"/>
  <c r="M52" i="61"/>
  <c r="L97" i="61"/>
  <c r="L89" i="61"/>
  <c r="M89" i="61" s="1"/>
  <c r="L81" i="61"/>
  <c r="L90" i="61"/>
  <c r="L82" i="61"/>
  <c r="M82" i="61" s="1"/>
  <c r="L91" i="61"/>
  <c r="M91" i="61" s="1"/>
  <c r="L83" i="61"/>
  <c r="M83" i="61" s="1"/>
  <c r="L94" i="61"/>
  <c r="L85" i="61"/>
  <c r="M85" i="61" s="1"/>
  <c r="L75" i="61"/>
  <c r="M75" i="61" s="1"/>
  <c r="L95" i="61"/>
  <c r="M95" i="61" s="1"/>
  <c r="L88" i="61"/>
  <c r="L76" i="61"/>
  <c r="L77" i="61"/>
  <c r="M77" i="61" s="1"/>
  <c r="L93" i="61"/>
  <c r="M93" i="61" s="1"/>
  <c r="L84" i="61"/>
  <c r="L80" i="61"/>
  <c r="L78" i="61"/>
  <c r="M78" i="61" s="1"/>
  <c r="L87" i="61"/>
  <c r="L92" i="61"/>
  <c r="M72" i="61"/>
  <c r="L96" i="61"/>
  <c r="M96" i="61" s="1"/>
  <c r="L74" i="61"/>
  <c r="M74" i="61" s="1"/>
  <c r="S78" i="61"/>
  <c r="F71" i="60"/>
  <c r="G72" i="60" s="1"/>
  <c r="R71" i="60"/>
  <c r="S72" i="60" s="1"/>
  <c r="F79" i="60"/>
  <c r="E79" i="60" s="1"/>
  <c r="R79" i="60"/>
  <c r="Q79" i="60" s="1"/>
  <c r="M47" i="61"/>
  <c r="M63" i="61"/>
  <c r="F62" i="60"/>
  <c r="G62" i="60" s="1"/>
  <c r="R62" i="60"/>
  <c r="S62" i="60" s="1"/>
  <c r="F70" i="60"/>
  <c r="G70" i="60" s="1"/>
  <c r="R70" i="60"/>
  <c r="S70" i="60" s="1"/>
  <c r="F78" i="60"/>
  <c r="G78" i="60" s="1"/>
  <c r="R78" i="60"/>
  <c r="S78" i="60" s="1"/>
  <c r="M39" i="61"/>
  <c r="G51" i="61"/>
  <c r="M55" i="61"/>
  <c r="K63" i="61"/>
  <c r="K64" i="61"/>
  <c r="K67" i="61"/>
  <c r="G69" i="61"/>
  <c r="G68" i="61"/>
  <c r="F166" i="61"/>
  <c r="F158" i="61"/>
  <c r="G158" i="61" s="1"/>
  <c r="F150" i="61"/>
  <c r="F142" i="61"/>
  <c r="F160" i="61"/>
  <c r="F152" i="61"/>
  <c r="G152" i="61" s="1"/>
  <c r="F144" i="61"/>
  <c r="F136" i="61"/>
  <c r="F162" i="61"/>
  <c r="G162" i="61" s="1"/>
  <c r="D168" i="61" s="1"/>
  <c r="F168" i="61" s="1"/>
  <c r="F154" i="61"/>
  <c r="G154" i="61" s="1"/>
  <c r="F146" i="61"/>
  <c r="F167" i="61"/>
  <c r="F147" i="61"/>
  <c r="G147" i="61" s="1"/>
  <c r="F141" i="61"/>
  <c r="G141" i="61" s="1"/>
  <c r="F134" i="61"/>
  <c r="F126" i="61"/>
  <c r="F118" i="61"/>
  <c r="G118" i="61" s="1"/>
  <c r="F110" i="61"/>
  <c r="G110" i="61" s="1"/>
  <c r="F102" i="61"/>
  <c r="F164" i="61"/>
  <c r="F159" i="61"/>
  <c r="F149" i="61"/>
  <c r="F127" i="61"/>
  <c r="G127" i="61" s="1"/>
  <c r="F119" i="61"/>
  <c r="F111" i="61"/>
  <c r="F103" i="61"/>
  <c r="G103" i="61" s="1"/>
  <c r="F161" i="61"/>
  <c r="G161" i="61" s="1"/>
  <c r="F138" i="61"/>
  <c r="F135" i="61"/>
  <c r="F128" i="61"/>
  <c r="F120" i="61"/>
  <c r="G120" i="61" s="1"/>
  <c r="F112" i="61"/>
  <c r="F104" i="61"/>
  <c r="F156" i="61"/>
  <c r="F151" i="61"/>
  <c r="G151" i="61" s="1"/>
  <c r="F139" i="61"/>
  <c r="G139" i="61" s="1"/>
  <c r="F129" i="61"/>
  <c r="F121" i="61"/>
  <c r="F113" i="61"/>
  <c r="G113" i="61" s="1"/>
  <c r="F163" i="61"/>
  <c r="F153" i="61"/>
  <c r="G153" i="61" s="1"/>
  <c r="F130" i="61"/>
  <c r="G130" i="61" s="1"/>
  <c r="F122" i="61"/>
  <c r="F114" i="61"/>
  <c r="F165" i="61"/>
  <c r="G165" i="61" s="1"/>
  <c r="F148" i="61"/>
  <c r="F140" i="61"/>
  <c r="F131" i="61"/>
  <c r="F123" i="61"/>
  <c r="G123" i="61" s="1"/>
  <c r="F115" i="61"/>
  <c r="G115" i="61" s="1"/>
  <c r="F107" i="61"/>
  <c r="G107" i="61" s="1"/>
  <c r="F99" i="61"/>
  <c r="G99" i="61" s="1"/>
  <c r="F157" i="61"/>
  <c r="F143" i="61"/>
  <c r="G143" i="61" s="1"/>
  <c r="F137" i="61"/>
  <c r="G137" i="61" s="1"/>
  <c r="F133" i="61"/>
  <c r="G133" i="61" s="1"/>
  <c r="F125" i="61"/>
  <c r="G125" i="61" s="1"/>
  <c r="F117" i="61"/>
  <c r="G117" i="61" s="1"/>
  <c r="F109" i="61"/>
  <c r="F101" i="61"/>
  <c r="F124" i="61"/>
  <c r="F145" i="61"/>
  <c r="G145" i="61" s="1"/>
  <c r="F116" i="61"/>
  <c r="F100" i="61"/>
  <c r="G100" i="61" s="1"/>
  <c r="F155" i="61"/>
  <c r="G155" i="61" s="1"/>
  <c r="F108" i="61"/>
  <c r="G108" i="61" s="1"/>
  <c r="F105" i="61"/>
  <c r="M31" i="61"/>
  <c r="G61" i="61"/>
  <c r="G60" i="61"/>
  <c r="S67" i="61"/>
  <c r="S66" i="61"/>
  <c r="M67" i="61"/>
  <c r="M68" i="61"/>
  <c r="F60" i="60"/>
  <c r="R60" i="60"/>
  <c r="S60" i="60" s="1"/>
  <c r="F68" i="60"/>
  <c r="G68" i="60" s="1"/>
  <c r="R68" i="60"/>
  <c r="S68" i="60" s="1"/>
  <c r="G35" i="61"/>
  <c r="K51" i="61"/>
  <c r="G53" i="61"/>
  <c r="G52" i="61"/>
  <c r="M56" i="61"/>
  <c r="S59" i="61"/>
  <c r="S58" i="61"/>
  <c r="M59" i="61"/>
  <c r="M60" i="61"/>
  <c r="W69" i="61"/>
  <c r="G78" i="61"/>
  <c r="L79" i="61"/>
  <c r="L86" i="61"/>
  <c r="M86" i="61" s="1"/>
  <c r="K88" i="61"/>
  <c r="K80" i="61"/>
  <c r="K97" i="61"/>
  <c r="K89" i="61"/>
  <c r="K81" i="61"/>
  <c r="K90" i="61"/>
  <c r="K82" i="61"/>
  <c r="K93" i="61"/>
  <c r="K30" i="61"/>
  <c r="W30" i="61" s="1"/>
  <c r="E34" i="61"/>
  <c r="W34" i="61" s="1"/>
  <c r="K38" i="61"/>
  <c r="E42" i="61"/>
  <c r="K46" i="61"/>
  <c r="E50" i="61"/>
  <c r="E52" i="61"/>
  <c r="W52" i="61" s="1"/>
  <c r="K54" i="61"/>
  <c r="E60" i="61"/>
  <c r="W60" i="61" s="1"/>
  <c r="K62" i="61"/>
  <c r="E68" i="61"/>
  <c r="W68" i="61" s="1"/>
  <c r="K70" i="61"/>
  <c r="K72" i="61"/>
  <c r="E77" i="61"/>
  <c r="W77" i="61" s="1"/>
  <c r="K79" i="61"/>
  <c r="K83" i="61"/>
  <c r="K86" i="61"/>
  <c r="E27" i="61"/>
  <c r="K28" i="61"/>
  <c r="E32" i="61"/>
  <c r="W32" i="61" s="1"/>
  <c r="K36" i="61"/>
  <c r="E40" i="61"/>
  <c r="K44" i="61"/>
  <c r="E48" i="61"/>
  <c r="E54" i="61"/>
  <c r="W54" i="61" s="1"/>
  <c r="E62" i="61"/>
  <c r="E70" i="61"/>
  <c r="W70" i="61" s="1"/>
  <c r="E75" i="61"/>
  <c r="W75" i="61" s="1"/>
  <c r="F76" i="61"/>
  <c r="G77" i="61" s="1"/>
  <c r="R76" i="61"/>
  <c r="S76" i="61" s="1"/>
  <c r="F80" i="61"/>
  <c r="F82" i="61"/>
  <c r="K87" i="61"/>
  <c r="R88" i="61"/>
  <c r="R91" i="61"/>
  <c r="E107" i="61"/>
  <c r="E131" i="61"/>
  <c r="M29" i="61"/>
  <c r="G33" i="61"/>
  <c r="S33" i="61"/>
  <c r="K35" i="61"/>
  <c r="M37" i="61"/>
  <c r="E39" i="61"/>
  <c r="W39" i="61" s="1"/>
  <c r="G41" i="61"/>
  <c r="S41" i="61"/>
  <c r="K43" i="61"/>
  <c r="M45" i="61"/>
  <c r="E47" i="61"/>
  <c r="G49" i="61"/>
  <c r="S49" i="61"/>
  <c r="E55" i="61"/>
  <c r="W55" i="61" s="1"/>
  <c r="E63" i="61"/>
  <c r="W63" i="61" s="1"/>
  <c r="E71" i="61"/>
  <c r="W71" i="61" s="1"/>
  <c r="E74" i="61"/>
  <c r="K78" i="61"/>
  <c r="K84" i="61"/>
  <c r="E88" i="61"/>
  <c r="E90" i="61"/>
  <c r="E95" i="61"/>
  <c r="E99" i="61"/>
  <c r="K34" i="61"/>
  <c r="E38" i="61"/>
  <c r="W38" i="61" s="1"/>
  <c r="K42" i="61"/>
  <c r="E46" i="61"/>
  <c r="W46" i="61" s="1"/>
  <c r="K50" i="61"/>
  <c r="E56" i="61"/>
  <c r="W56" i="61" s="1"/>
  <c r="K58" i="61"/>
  <c r="E64" i="61"/>
  <c r="W64" i="61" s="1"/>
  <c r="K66" i="61"/>
  <c r="E72" i="61"/>
  <c r="W72" i="61" s="1"/>
  <c r="K77" i="61"/>
  <c r="E83" i="61"/>
  <c r="W83" i="61" s="1"/>
  <c r="S83" i="61"/>
  <c r="R92" i="61"/>
  <c r="Q92" i="61" s="1"/>
  <c r="E100" i="61"/>
  <c r="K27" i="61"/>
  <c r="E29" i="61"/>
  <c r="W29" i="61" s="1"/>
  <c r="K33" i="61"/>
  <c r="W33" i="61" s="1"/>
  <c r="E37" i="61"/>
  <c r="W37" i="61" s="1"/>
  <c r="K41" i="61"/>
  <c r="W41" i="61" s="1"/>
  <c r="E45" i="61"/>
  <c r="W45" i="61" s="1"/>
  <c r="K49" i="61"/>
  <c r="W49" i="61" s="1"/>
  <c r="S53" i="61"/>
  <c r="G55" i="61"/>
  <c r="E57" i="61"/>
  <c r="W57" i="61" s="1"/>
  <c r="S61" i="61"/>
  <c r="G63" i="61"/>
  <c r="E65" i="61"/>
  <c r="W65" i="61" s="1"/>
  <c r="S69" i="61"/>
  <c r="G71" i="61"/>
  <c r="F93" i="61"/>
  <c r="F85" i="61"/>
  <c r="G85" i="61" s="1"/>
  <c r="F94" i="61"/>
  <c r="G94" i="61" s="1"/>
  <c r="F86" i="61"/>
  <c r="F95" i="61"/>
  <c r="F87" i="61"/>
  <c r="G87" i="61" s="1"/>
  <c r="F79" i="61"/>
  <c r="G79" i="61" s="1"/>
  <c r="F90" i="61"/>
  <c r="G90" i="61" s="1"/>
  <c r="R93" i="61"/>
  <c r="S93" i="61" s="1"/>
  <c r="R85" i="61"/>
  <c r="S85" i="61" s="1"/>
  <c r="R94" i="61"/>
  <c r="S94" i="61" s="1"/>
  <c r="R86" i="61"/>
  <c r="R95" i="61"/>
  <c r="R87" i="61"/>
  <c r="S87" i="61" s="1"/>
  <c r="R79" i="61"/>
  <c r="S79" i="61" s="1"/>
  <c r="R90" i="61"/>
  <c r="Q90" i="61" s="1"/>
  <c r="K76" i="61"/>
  <c r="E79" i="61"/>
  <c r="E81" i="61"/>
  <c r="W81" i="61" s="1"/>
  <c r="F83" i="61"/>
  <c r="F91" i="61"/>
  <c r="G91" i="61" s="1"/>
  <c r="K94" i="61"/>
  <c r="K95" i="61"/>
  <c r="E28" i="61"/>
  <c r="W28" i="61" s="1"/>
  <c r="G30" i="61"/>
  <c r="S30" i="61"/>
  <c r="K32" i="61"/>
  <c r="M34" i="61"/>
  <c r="E36" i="61"/>
  <c r="W36" i="61" s="1"/>
  <c r="G38" i="61"/>
  <c r="S38" i="61"/>
  <c r="K40" i="61"/>
  <c r="E44" i="61"/>
  <c r="W44" i="61" s="1"/>
  <c r="G46" i="61"/>
  <c r="K48" i="61"/>
  <c r="E58" i="61"/>
  <c r="W58" i="61" s="1"/>
  <c r="E66" i="61"/>
  <c r="W66" i="61" s="1"/>
  <c r="S72" i="61"/>
  <c r="K75" i="61"/>
  <c r="K85" i="61"/>
  <c r="R89" i="61"/>
  <c r="S89" i="61" s="1"/>
  <c r="F92" i="61"/>
  <c r="G92" i="61" s="1"/>
  <c r="F96" i="61"/>
  <c r="R97" i="61"/>
  <c r="E104" i="61"/>
  <c r="E115" i="61"/>
  <c r="E165" i="61"/>
  <c r="E157" i="61"/>
  <c r="E149" i="61"/>
  <c r="E167" i="61"/>
  <c r="E159" i="61"/>
  <c r="E151" i="61"/>
  <c r="E143" i="61"/>
  <c r="E135" i="61"/>
  <c r="E161" i="61"/>
  <c r="E153" i="61"/>
  <c r="E162" i="61"/>
  <c r="E137" i="61"/>
  <c r="E133" i="61"/>
  <c r="E117" i="61"/>
  <c r="E109" i="61"/>
  <c r="E101" i="61"/>
  <c r="E84" i="61"/>
  <c r="E152" i="61"/>
  <c r="E147" i="61"/>
  <c r="E141" i="61"/>
  <c r="E134" i="61"/>
  <c r="E126" i="61"/>
  <c r="E118" i="61"/>
  <c r="E102" i="61"/>
  <c r="E93" i="61"/>
  <c r="E85" i="61"/>
  <c r="E166" i="61"/>
  <c r="E164" i="61"/>
  <c r="E154" i="61"/>
  <c r="E127" i="61"/>
  <c r="E119" i="61"/>
  <c r="E111" i="61"/>
  <c r="E103" i="61"/>
  <c r="E86" i="61"/>
  <c r="E138" i="61"/>
  <c r="E128" i="61"/>
  <c r="E120" i="61"/>
  <c r="E112" i="61"/>
  <c r="E158" i="61"/>
  <c r="E156" i="61"/>
  <c r="E146" i="61"/>
  <c r="E144" i="61"/>
  <c r="E142" i="61"/>
  <c r="E139" i="61"/>
  <c r="E129" i="61"/>
  <c r="E121" i="61"/>
  <c r="E113" i="61"/>
  <c r="E163" i="61"/>
  <c r="E136" i="61"/>
  <c r="E130" i="61"/>
  <c r="E122" i="61"/>
  <c r="E114" i="61"/>
  <c r="E106" i="61"/>
  <c r="E97" i="61"/>
  <c r="E160" i="61"/>
  <c r="E145" i="61"/>
  <c r="E132" i="61"/>
  <c r="E124" i="61"/>
  <c r="E116" i="61"/>
  <c r="E108" i="61"/>
  <c r="K31" i="61"/>
  <c r="W31" i="61" s="1"/>
  <c r="E35" i="61"/>
  <c r="W35" i="61" s="1"/>
  <c r="K39" i="61"/>
  <c r="E43" i="61"/>
  <c r="W43" i="61" s="1"/>
  <c r="K47" i="61"/>
  <c r="E51" i="61"/>
  <c r="W51" i="61" s="1"/>
  <c r="K53" i="61"/>
  <c r="W53" i="61" s="1"/>
  <c r="E59" i="61"/>
  <c r="W59" i="61" s="1"/>
  <c r="K61" i="61"/>
  <c r="W61" i="61" s="1"/>
  <c r="E67" i="61"/>
  <c r="W67" i="61" s="1"/>
  <c r="K69" i="61"/>
  <c r="K74" i="61"/>
  <c r="E78" i="61"/>
  <c r="W78" i="61" s="1"/>
  <c r="E89" i="61"/>
  <c r="K91" i="61"/>
  <c r="E105" i="61"/>
  <c r="G43" i="62"/>
  <c r="G42" i="62"/>
  <c r="W27" i="62"/>
  <c r="G38" i="62"/>
  <c r="G39" i="62"/>
  <c r="K45" i="62"/>
  <c r="S107" i="62"/>
  <c r="W28" i="62"/>
  <c r="Q29" i="62"/>
  <c r="S29" i="62"/>
  <c r="K30" i="62"/>
  <c r="Q35" i="62"/>
  <c r="S35" i="62"/>
  <c r="M37" i="62"/>
  <c r="S51" i="62"/>
  <c r="S52" i="62"/>
  <c r="S59" i="62"/>
  <c r="S60" i="62"/>
  <c r="M28" i="62"/>
  <c r="W30" i="62"/>
  <c r="G35" i="62"/>
  <c r="K58" i="62"/>
  <c r="K50" i="62"/>
  <c r="K62" i="62"/>
  <c r="K59" i="62"/>
  <c r="K51" i="62"/>
  <c r="K41" i="62"/>
  <c r="K60" i="62"/>
  <c r="K52" i="62"/>
  <c r="K42" i="62"/>
  <c r="K34" i="62"/>
  <c r="K80" i="62"/>
  <c r="K53" i="62"/>
  <c r="K43" i="62"/>
  <c r="K98" i="62"/>
  <c r="K82" i="62"/>
  <c r="K74" i="62"/>
  <c r="K66" i="62"/>
  <c r="K55" i="62"/>
  <c r="K47" i="62"/>
  <c r="K94" i="62"/>
  <c r="K84" i="62"/>
  <c r="K76" i="62"/>
  <c r="K68" i="62"/>
  <c r="K57" i="62"/>
  <c r="K49" i="62"/>
  <c r="K37" i="62"/>
  <c r="K27" i="62"/>
  <c r="K33" i="62"/>
  <c r="W33" i="62" s="1"/>
  <c r="K38" i="62"/>
  <c r="K56" i="62"/>
  <c r="K48" i="62"/>
  <c r="K44" i="62"/>
  <c r="W44" i="62" s="1"/>
  <c r="K28" i="62"/>
  <c r="K54" i="62"/>
  <c r="K46" i="62"/>
  <c r="K39" i="62"/>
  <c r="K35" i="62"/>
  <c r="K29" i="62"/>
  <c r="K40" i="62"/>
  <c r="K36" i="62"/>
  <c r="K31" i="62"/>
  <c r="W31" i="62" s="1"/>
  <c r="E166" i="62"/>
  <c r="E162" i="62"/>
  <c r="E158" i="62"/>
  <c r="E163" i="62"/>
  <c r="E159" i="62"/>
  <c r="E164" i="62"/>
  <c r="E160" i="62"/>
  <c r="E165" i="62"/>
  <c r="E161" i="62"/>
  <c r="E45" i="62"/>
  <c r="E38" i="62"/>
  <c r="E59" i="62"/>
  <c r="E53" i="62"/>
  <c r="W53" i="62" s="1"/>
  <c r="E43" i="62"/>
  <c r="W43" i="62" s="1"/>
  <c r="E34" i="62"/>
  <c r="E42" i="62"/>
  <c r="W42" i="62" s="1"/>
  <c r="Q50" i="62"/>
  <c r="Q58" i="62"/>
  <c r="R166" i="62"/>
  <c r="R162" i="62"/>
  <c r="S162" i="62" s="1"/>
  <c r="R158" i="62"/>
  <c r="R151" i="62"/>
  <c r="R167" i="62"/>
  <c r="R163" i="62"/>
  <c r="S163" i="62" s="1"/>
  <c r="R159" i="62"/>
  <c r="S159" i="62" s="1"/>
  <c r="R153" i="62"/>
  <c r="R145" i="62"/>
  <c r="R169" i="62"/>
  <c r="S169" i="62" s="1"/>
  <c r="P171" i="62" s="1"/>
  <c r="R171" i="62" s="1"/>
  <c r="R164" i="62"/>
  <c r="R160" i="62"/>
  <c r="R155" i="62"/>
  <c r="R170" i="62"/>
  <c r="S170" i="62" s="1"/>
  <c r="R165" i="62"/>
  <c r="S165" i="62" s="1"/>
  <c r="R161" i="62"/>
  <c r="S161" i="62" s="1"/>
  <c r="R157" i="62"/>
  <c r="S157" i="62" s="1"/>
  <c r="J167" i="62" s="1"/>
  <c r="R149" i="62"/>
  <c r="S149" i="62" s="1"/>
  <c r="R150" i="62"/>
  <c r="R143" i="62"/>
  <c r="R137" i="62"/>
  <c r="R129" i="62"/>
  <c r="S129" i="62" s="1"/>
  <c r="R121" i="62"/>
  <c r="S121" i="62" s="1"/>
  <c r="R138" i="62"/>
  <c r="S138" i="62" s="1"/>
  <c r="R130" i="62"/>
  <c r="R122" i="62"/>
  <c r="S122" i="62" s="1"/>
  <c r="R114" i="62"/>
  <c r="R106" i="62"/>
  <c r="R156" i="62"/>
  <c r="S156" i="62" s="1"/>
  <c r="R154" i="62"/>
  <c r="S154" i="62" s="1"/>
  <c r="R139" i="62"/>
  <c r="S139" i="62" s="1"/>
  <c r="R140" i="62"/>
  <c r="R132" i="62"/>
  <c r="Q132" i="62" s="1"/>
  <c r="R124" i="62"/>
  <c r="R152" i="62"/>
  <c r="S152" i="62" s="1"/>
  <c r="R146" i="62"/>
  <c r="R144" i="62"/>
  <c r="S144" i="62" s="1"/>
  <c r="R141" i="62"/>
  <c r="S141" i="62" s="1"/>
  <c r="R133" i="62"/>
  <c r="R125" i="62"/>
  <c r="S125" i="62" s="1"/>
  <c r="R117" i="62"/>
  <c r="S117" i="62" s="1"/>
  <c r="R109" i="62"/>
  <c r="R101" i="62"/>
  <c r="S101" i="62" s="1"/>
  <c r="R148" i="62"/>
  <c r="S148" i="62" s="1"/>
  <c r="R134" i="62"/>
  <c r="S134" i="62" s="1"/>
  <c r="R126" i="62"/>
  <c r="S126" i="62" s="1"/>
  <c r="R135" i="62"/>
  <c r="R127" i="62"/>
  <c r="R119" i="62"/>
  <c r="S119" i="62" s="1"/>
  <c r="R147" i="62"/>
  <c r="R142" i="62"/>
  <c r="R136" i="62"/>
  <c r="S136" i="62" s="1"/>
  <c r="R108" i="62"/>
  <c r="S108" i="62" s="1"/>
  <c r="R131" i="62"/>
  <c r="S131" i="62" s="1"/>
  <c r="R116" i="62"/>
  <c r="R113" i="62"/>
  <c r="R104" i="62"/>
  <c r="S104" i="62" s="1"/>
  <c r="R120" i="62"/>
  <c r="R115" i="62"/>
  <c r="S115" i="62" s="1"/>
  <c r="R111" i="62"/>
  <c r="S111" i="62" s="1"/>
  <c r="R102" i="62"/>
  <c r="S102" i="62" s="1"/>
  <c r="R123" i="62"/>
  <c r="R118" i="62"/>
  <c r="R112" i="62"/>
  <c r="S112" i="62" s="1"/>
  <c r="R105" i="62"/>
  <c r="R110" i="62"/>
  <c r="S110" i="62" s="1"/>
  <c r="R103" i="62"/>
  <c r="Q103" i="62" s="1"/>
  <c r="Q170" i="62"/>
  <c r="Q161" i="62"/>
  <c r="Q150" i="62"/>
  <c r="Q166" i="62"/>
  <c r="Q162" i="62"/>
  <c r="Q158" i="62"/>
  <c r="Q167" i="62"/>
  <c r="Q152" i="62"/>
  <c r="Q144" i="62"/>
  <c r="Q163" i="62"/>
  <c r="Q159" i="62"/>
  <c r="Q154" i="62"/>
  <c r="Q156" i="62"/>
  <c r="Q148" i="62"/>
  <c r="Q147" i="62"/>
  <c r="Q145" i="62"/>
  <c r="Q142" i="62"/>
  <c r="Q136" i="62"/>
  <c r="Q128" i="62"/>
  <c r="Q120" i="62"/>
  <c r="Q143" i="62"/>
  <c r="Q137" i="62"/>
  <c r="Q129" i="62"/>
  <c r="Q113" i="62"/>
  <c r="Q105" i="62"/>
  <c r="Q155" i="62"/>
  <c r="Q153" i="62"/>
  <c r="Q138" i="62"/>
  <c r="Q164" i="62"/>
  <c r="Q123" i="62"/>
  <c r="Q124" i="62"/>
  <c r="Q116" i="62"/>
  <c r="Q99" i="62"/>
  <c r="Q91" i="62"/>
  <c r="Q151" i="62"/>
  <c r="Q146" i="62"/>
  <c r="Q133" i="62"/>
  <c r="Q125" i="62"/>
  <c r="Q126" i="62"/>
  <c r="Q160" i="62"/>
  <c r="Q135" i="62"/>
  <c r="Q130" i="62"/>
  <c r="Q110" i="62"/>
  <c r="Q101" i="62"/>
  <c r="Q93" i="62"/>
  <c r="Q73" i="62"/>
  <c r="Q65" i="62"/>
  <c r="Q54" i="62"/>
  <c r="Q46" i="62"/>
  <c r="Q82" i="62"/>
  <c r="Q74" i="62"/>
  <c r="Q66" i="62"/>
  <c r="Q55" i="62"/>
  <c r="Q47" i="62"/>
  <c r="Q106" i="62"/>
  <c r="Q83" i="62"/>
  <c r="Q75" i="62"/>
  <c r="Q67" i="62"/>
  <c r="Q56" i="62"/>
  <c r="Q48" i="62"/>
  <c r="Q38" i="62"/>
  <c r="Q115" i="62"/>
  <c r="Q76" i="62"/>
  <c r="Q57" i="62"/>
  <c r="Q49" i="62"/>
  <c r="Q122" i="62"/>
  <c r="Q119" i="62"/>
  <c r="Q107" i="62"/>
  <c r="Q89" i="62"/>
  <c r="Q78" i="62"/>
  <c r="Q70" i="62"/>
  <c r="Q62" i="62"/>
  <c r="Q59" i="62"/>
  <c r="Q51" i="62"/>
  <c r="Q127" i="62"/>
  <c r="Q114" i="62"/>
  <c r="Q80" i="62"/>
  <c r="Q72" i="62"/>
  <c r="Q64" i="62"/>
  <c r="Q53" i="62"/>
  <c r="Q43" i="62"/>
  <c r="E37" i="62"/>
  <c r="Q37" i="62"/>
  <c r="E41" i="62"/>
  <c r="W41" i="62" s="1"/>
  <c r="Q45" i="62"/>
  <c r="Q52" i="62"/>
  <c r="Q60" i="62"/>
  <c r="Q112" i="62"/>
  <c r="E32" i="62"/>
  <c r="Q32" i="62"/>
  <c r="G33" i="62"/>
  <c r="S33" i="62"/>
  <c r="Q36" i="62"/>
  <c r="W36" i="62" s="1"/>
  <c r="E58" i="62"/>
  <c r="W58" i="62" s="1"/>
  <c r="Q111" i="62"/>
  <c r="M29" i="62"/>
  <c r="M35" i="62"/>
  <c r="S37" i="62"/>
  <c r="F55" i="62"/>
  <c r="F47" i="62"/>
  <c r="F46" i="62"/>
  <c r="G46" i="62" s="1"/>
  <c r="F56" i="62"/>
  <c r="G56" i="62" s="1"/>
  <c r="F48" i="62"/>
  <c r="F57" i="62"/>
  <c r="F49" i="62"/>
  <c r="G49" i="62" s="1"/>
  <c r="F58" i="62"/>
  <c r="F50" i="62"/>
  <c r="E50" i="62" s="1"/>
  <c r="W50" i="62" s="1"/>
  <c r="F60" i="62"/>
  <c r="F52" i="62"/>
  <c r="G52" i="62" s="1"/>
  <c r="F54" i="62"/>
  <c r="G54" i="62" s="1"/>
  <c r="G45" i="62"/>
  <c r="M68" i="62"/>
  <c r="S82" i="62"/>
  <c r="E40" i="62"/>
  <c r="W40" i="62" s="1"/>
  <c r="M48" i="62"/>
  <c r="F51" i="62"/>
  <c r="G51" i="62" s="1"/>
  <c r="E52" i="62"/>
  <c r="M56" i="62"/>
  <c r="F59" i="62"/>
  <c r="G59" i="62" s="1"/>
  <c r="E60" i="62"/>
  <c r="W60" i="62" s="1"/>
  <c r="S78" i="62"/>
  <c r="Q94" i="62"/>
  <c r="E29" i="62"/>
  <c r="W29" i="62" s="1"/>
  <c r="E35" i="62"/>
  <c r="W35" i="62" s="1"/>
  <c r="E39" i="62"/>
  <c r="Q39" i="62"/>
  <c r="Q44" i="62"/>
  <c r="M50" i="62"/>
  <c r="S54" i="62"/>
  <c r="M58" i="62"/>
  <c r="Q63" i="62"/>
  <c r="Q69" i="62"/>
  <c r="Q109" i="62"/>
  <c r="S47" i="62"/>
  <c r="M51" i="62"/>
  <c r="S55" i="62"/>
  <c r="M59" i="62"/>
  <c r="S66" i="62"/>
  <c r="L69" i="62"/>
  <c r="M69" i="62" s="1"/>
  <c r="S74" i="62"/>
  <c r="L77" i="62"/>
  <c r="M77" i="62" s="1"/>
  <c r="R81" i="62"/>
  <c r="S81" i="62" s="1"/>
  <c r="L85" i="62"/>
  <c r="M85" i="62" s="1"/>
  <c r="R87" i="62"/>
  <c r="S87" i="62" s="1"/>
  <c r="L89" i="62"/>
  <c r="L92" i="62"/>
  <c r="K92" i="62" s="1"/>
  <c r="L99" i="62"/>
  <c r="R97" i="62"/>
  <c r="S97" i="62" s="1"/>
  <c r="R92" i="62"/>
  <c r="S92" i="62" s="1"/>
  <c r="R63" i="62"/>
  <c r="S63" i="62" s="1"/>
  <c r="L67" i="62"/>
  <c r="M67" i="62" s="1"/>
  <c r="R71" i="62"/>
  <c r="S71" i="62" s="1"/>
  <c r="L75" i="62"/>
  <c r="M75" i="62" s="1"/>
  <c r="R79" i="62"/>
  <c r="S79" i="62" s="1"/>
  <c r="L83" i="62"/>
  <c r="M83" i="62" s="1"/>
  <c r="R86" i="62"/>
  <c r="S86" i="62" s="1"/>
  <c r="R90" i="62"/>
  <c r="S90" i="62" s="1"/>
  <c r="R95" i="62"/>
  <c r="L65" i="62"/>
  <c r="L73" i="62"/>
  <c r="M73" i="62" s="1"/>
  <c r="R77" i="62"/>
  <c r="Q77" i="62" s="1"/>
  <c r="L81" i="62"/>
  <c r="M81" i="62" s="1"/>
  <c r="R85" i="62"/>
  <c r="L87" i="62"/>
  <c r="M87" i="62" s="1"/>
  <c r="L91" i="62"/>
  <c r="K91" i="62" s="1"/>
  <c r="R94" i="62"/>
  <c r="S94" i="62" s="1"/>
  <c r="L64" i="62"/>
  <c r="R68" i="62"/>
  <c r="S68" i="62" s="1"/>
  <c r="L72" i="62"/>
  <c r="K72" i="62" s="1"/>
  <c r="R76" i="62"/>
  <c r="S76" i="62" s="1"/>
  <c r="R84" i="62"/>
  <c r="S84" i="62" s="1"/>
  <c r="L93" i="62"/>
  <c r="M93" i="62" s="1"/>
  <c r="L96" i="62"/>
  <c r="M96" i="62" s="1"/>
  <c r="L88" i="62"/>
  <c r="L63" i="62"/>
  <c r="M63" i="62" s="1"/>
  <c r="L71" i="62"/>
  <c r="K71" i="62" s="1"/>
  <c r="L79" i="62"/>
  <c r="M80" i="62" s="1"/>
  <c r="R83" i="62"/>
  <c r="S83" i="62" s="1"/>
  <c r="L86" i="62"/>
  <c r="R88" i="62"/>
  <c r="Q88" i="62" s="1"/>
  <c r="L90" i="62"/>
  <c r="M90" i="62" s="1"/>
  <c r="L95" i="62"/>
  <c r="M95" i="62" s="1"/>
  <c r="R96" i="62"/>
  <c r="S96" i="62" s="1"/>
  <c r="L70" i="62"/>
  <c r="M70" i="62" s="1"/>
  <c r="L78" i="62"/>
  <c r="R91" i="62"/>
  <c r="L97" i="62"/>
  <c r="M98" i="62" s="1"/>
  <c r="R98" i="62"/>
  <c r="S98" i="62" s="1"/>
  <c r="L136" i="24" l="1"/>
  <c r="M136" i="28" s="1"/>
  <c r="L137" i="24"/>
  <c r="M137" i="28" s="1"/>
  <c r="G36" i="24"/>
  <c r="G36" i="28" s="1"/>
  <c r="L169" i="24"/>
  <c r="M169" i="28" s="1"/>
  <c r="G23" i="24"/>
  <c r="G23" i="28" s="1"/>
  <c r="L23" i="24"/>
  <c r="M23" i="28" s="1"/>
  <c r="G35" i="24"/>
  <c r="G35" i="28" s="1"/>
  <c r="B23" i="28"/>
  <c r="R203" i="62"/>
  <c r="R193" i="62"/>
  <c r="R185" i="62"/>
  <c r="R177" i="62"/>
  <c r="R207" i="62"/>
  <c r="R205" i="62"/>
  <c r="R228" i="62"/>
  <c r="R224" i="62"/>
  <c r="R227" i="62"/>
  <c r="R223" i="62"/>
  <c r="R216" i="62"/>
  <c r="R208" i="62"/>
  <c r="R201" i="62"/>
  <c r="R199" i="62"/>
  <c r="R194" i="62"/>
  <c r="R191" i="62"/>
  <c r="R187" i="62"/>
  <c r="R180" i="62"/>
  <c r="R173" i="62"/>
  <c r="R217" i="62"/>
  <c r="R209" i="62"/>
  <c r="R206" i="62"/>
  <c r="R184" i="62"/>
  <c r="R218" i="62"/>
  <c r="R210" i="62"/>
  <c r="R195" i="62"/>
  <c r="R188" i="62"/>
  <c r="R181" i="62"/>
  <c r="R219" i="62"/>
  <c r="R211" i="62"/>
  <c r="R198" i="62"/>
  <c r="R192" i="62"/>
  <c r="R174" i="62"/>
  <c r="R225" i="62"/>
  <c r="R220" i="62"/>
  <c r="R212" i="62"/>
  <c r="R202" i="62"/>
  <c r="R196" i="62"/>
  <c r="R189" i="62"/>
  <c r="R178" i="62"/>
  <c r="R175" i="62"/>
  <c r="R221" i="62"/>
  <c r="R213" i="62"/>
  <c r="R200" i="62"/>
  <c r="R182" i="62"/>
  <c r="S171" i="62"/>
  <c r="R222" i="62"/>
  <c r="R215" i="62"/>
  <c r="R197" i="62"/>
  <c r="R190" i="62"/>
  <c r="R176" i="62"/>
  <c r="R214" i="62"/>
  <c r="R179" i="62"/>
  <c r="R226" i="62"/>
  <c r="R186" i="62"/>
  <c r="R204" i="62"/>
  <c r="R183" i="62"/>
  <c r="Q171" i="62"/>
  <c r="F203" i="61"/>
  <c r="F213" i="61"/>
  <c r="F209" i="61"/>
  <c r="F204" i="61"/>
  <c r="F205" i="61"/>
  <c r="F214" i="61"/>
  <c r="F199" i="61"/>
  <c r="F191" i="61"/>
  <c r="F183" i="61"/>
  <c r="F201" i="61"/>
  <c r="F193" i="61"/>
  <c r="F211" i="61"/>
  <c r="F206" i="61"/>
  <c r="F185" i="61"/>
  <c r="F182" i="61"/>
  <c r="F175" i="61"/>
  <c r="F207" i="61"/>
  <c r="F198" i="61"/>
  <c r="F189" i="61"/>
  <c r="F186" i="61"/>
  <c r="F176" i="61"/>
  <c r="G168" i="61"/>
  <c r="F208" i="61"/>
  <c r="F200" i="61"/>
  <c r="F194" i="61"/>
  <c r="F187" i="61"/>
  <c r="F178" i="61"/>
  <c r="F170" i="61"/>
  <c r="F192" i="61"/>
  <c r="F197" i="61"/>
  <c r="F190" i="61"/>
  <c r="F184" i="61"/>
  <c r="F180" i="61"/>
  <c r="F172" i="61"/>
  <c r="F188" i="61"/>
  <c r="F181" i="61"/>
  <c r="F173" i="61"/>
  <c r="F171" i="61"/>
  <c r="F212" i="61"/>
  <c r="F195" i="61"/>
  <c r="F210" i="61"/>
  <c r="F196" i="61"/>
  <c r="F179" i="61"/>
  <c r="F202" i="61"/>
  <c r="F177" i="61"/>
  <c r="F174" i="61"/>
  <c r="E168" i="61"/>
  <c r="W79" i="60"/>
  <c r="L203" i="59"/>
  <c r="L195" i="59"/>
  <c r="L187" i="59"/>
  <c r="L179" i="59"/>
  <c r="L171" i="59"/>
  <c r="L163" i="59"/>
  <c r="L209" i="59"/>
  <c r="L204" i="59"/>
  <c r="L196" i="59"/>
  <c r="L188" i="59"/>
  <c r="L180" i="59"/>
  <c r="L172" i="59"/>
  <c r="L164" i="59"/>
  <c r="L156" i="59"/>
  <c r="L205" i="59"/>
  <c r="L197" i="59"/>
  <c r="L189" i="59"/>
  <c r="L181" i="59"/>
  <c r="L173" i="59"/>
  <c r="L165" i="59"/>
  <c r="L157" i="59"/>
  <c r="M150" i="59"/>
  <c r="L210" i="59"/>
  <c r="L206" i="59"/>
  <c r="L198" i="59"/>
  <c r="L190" i="59"/>
  <c r="L182" i="59"/>
  <c r="L174" i="59"/>
  <c r="L166" i="59"/>
  <c r="L158" i="59"/>
  <c r="L199" i="59"/>
  <c r="L191" i="59"/>
  <c r="L183" i="59"/>
  <c r="L175" i="59"/>
  <c r="L167" i="59"/>
  <c r="L159" i="59"/>
  <c r="L211" i="59"/>
  <c r="L207" i="59"/>
  <c r="L200" i="59"/>
  <c r="L192" i="59"/>
  <c r="L184" i="59"/>
  <c r="L176" i="59"/>
  <c r="L168" i="59"/>
  <c r="L160" i="59"/>
  <c r="L152" i="59"/>
  <c r="L202" i="59"/>
  <c r="L186" i="59"/>
  <c r="L170" i="59"/>
  <c r="L193" i="59"/>
  <c r="L177" i="59"/>
  <c r="L161" i="59"/>
  <c r="L155" i="59"/>
  <c r="L154" i="59"/>
  <c r="L153" i="59"/>
  <c r="L201" i="59"/>
  <c r="L185" i="59"/>
  <c r="L169" i="59"/>
  <c r="L208" i="59"/>
  <c r="L194" i="59"/>
  <c r="L178" i="59"/>
  <c r="L162" i="59"/>
  <c r="K150" i="59"/>
  <c r="M65" i="62"/>
  <c r="M66" i="62"/>
  <c r="Q84" i="62"/>
  <c r="Q98" i="62"/>
  <c r="Q134" i="62"/>
  <c r="Q131" i="62"/>
  <c r="S118" i="62"/>
  <c r="S113" i="62"/>
  <c r="S127" i="62"/>
  <c r="S140" i="62"/>
  <c r="S130" i="62"/>
  <c r="S145" i="62"/>
  <c r="S166" i="62"/>
  <c r="K75" i="62"/>
  <c r="K90" i="62"/>
  <c r="K87" i="62"/>
  <c r="Q92" i="62"/>
  <c r="R166" i="61"/>
  <c r="R158" i="61"/>
  <c r="R150" i="61"/>
  <c r="R142" i="61"/>
  <c r="R160" i="61"/>
  <c r="R152" i="61"/>
  <c r="R144" i="61"/>
  <c r="R136" i="61"/>
  <c r="R162" i="61"/>
  <c r="R154" i="61"/>
  <c r="R146" i="61"/>
  <c r="R165" i="61"/>
  <c r="R137" i="61"/>
  <c r="R134" i="61"/>
  <c r="R126" i="61"/>
  <c r="R118" i="61"/>
  <c r="R110" i="61"/>
  <c r="R102" i="61"/>
  <c r="R155" i="61"/>
  <c r="R145" i="61"/>
  <c r="R143" i="61"/>
  <c r="R127" i="61"/>
  <c r="R119" i="61"/>
  <c r="R111" i="61"/>
  <c r="R103" i="61"/>
  <c r="R164" i="61"/>
  <c r="R157" i="61"/>
  <c r="R141" i="61"/>
  <c r="R138" i="61"/>
  <c r="R128" i="61"/>
  <c r="R120" i="61"/>
  <c r="R112" i="61"/>
  <c r="R104" i="61"/>
  <c r="R167" i="61"/>
  <c r="R147" i="61"/>
  <c r="R135" i="61"/>
  <c r="R129" i="61"/>
  <c r="R121" i="61"/>
  <c r="R113" i="61"/>
  <c r="R159" i="61"/>
  <c r="R156" i="61"/>
  <c r="R149" i="61"/>
  <c r="R139" i="61"/>
  <c r="R130" i="61"/>
  <c r="R122" i="61"/>
  <c r="R114" i="61"/>
  <c r="R161" i="61"/>
  <c r="R131" i="61"/>
  <c r="R123" i="61"/>
  <c r="R115" i="61"/>
  <c r="R107" i="61"/>
  <c r="R99" i="61"/>
  <c r="R163" i="61"/>
  <c r="R153" i="61"/>
  <c r="R133" i="61"/>
  <c r="R125" i="61"/>
  <c r="R117" i="61"/>
  <c r="R109" i="61"/>
  <c r="R101" i="61"/>
  <c r="S97" i="61"/>
  <c r="R151" i="61"/>
  <c r="R108" i="61"/>
  <c r="R106" i="61"/>
  <c r="R105" i="61"/>
  <c r="R148" i="61"/>
  <c r="R140" i="61"/>
  <c r="R132" i="61"/>
  <c r="R124" i="61"/>
  <c r="R116" i="61"/>
  <c r="R100" i="61"/>
  <c r="S95" i="61"/>
  <c r="G95" i="61"/>
  <c r="W90" i="61"/>
  <c r="G131" i="61"/>
  <c r="G104" i="61"/>
  <c r="G111" i="61"/>
  <c r="G166" i="61"/>
  <c r="M80" i="61"/>
  <c r="L162" i="61"/>
  <c r="L154" i="61"/>
  <c r="L146" i="61"/>
  <c r="L164" i="61"/>
  <c r="L156" i="61"/>
  <c r="L148" i="61"/>
  <c r="L140" i="61"/>
  <c r="L166" i="61"/>
  <c r="L158" i="61"/>
  <c r="L150" i="61"/>
  <c r="L161" i="61"/>
  <c r="L151" i="61"/>
  <c r="L144" i="61"/>
  <c r="L142" i="61"/>
  <c r="L139" i="61"/>
  <c r="L130" i="61"/>
  <c r="L122" i="61"/>
  <c r="L114" i="61"/>
  <c r="L106" i="61"/>
  <c r="L136" i="61"/>
  <c r="L131" i="61"/>
  <c r="L123" i="61"/>
  <c r="L115" i="61"/>
  <c r="L107" i="61"/>
  <c r="L99" i="61"/>
  <c r="L165" i="61"/>
  <c r="L163" i="61"/>
  <c r="L153" i="61"/>
  <c r="L132" i="61"/>
  <c r="L124" i="61"/>
  <c r="L116" i="61"/>
  <c r="L108" i="61"/>
  <c r="L100" i="61"/>
  <c r="L160" i="61"/>
  <c r="L133" i="61"/>
  <c r="L125" i="61"/>
  <c r="L117" i="61"/>
  <c r="L109" i="61"/>
  <c r="L157" i="61"/>
  <c r="L155" i="61"/>
  <c r="L145" i="61"/>
  <c r="L143" i="61"/>
  <c r="L141" i="61"/>
  <c r="L137" i="61"/>
  <c r="L134" i="61"/>
  <c r="L126" i="61"/>
  <c r="L118" i="61"/>
  <c r="L110" i="61"/>
  <c r="L167" i="61"/>
  <c r="L152" i="61"/>
  <c r="L127" i="61"/>
  <c r="L119" i="61"/>
  <c r="L111" i="61"/>
  <c r="L103" i="61"/>
  <c r="L129" i="61"/>
  <c r="L121" i="61"/>
  <c r="L113" i="61"/>
  <c r="L105" i="61"/>
  <c r="L120" i="61"/>
  <c r="L159" i="61"/>
  <c r="L138" i="61"/>
  <c r="L135" i="61"/>
  <c r="L112" i="61"/>
  <c r="L147" i="61"/>
  <c r="M97" i="61"/>
  <c r="L104" i="61"/>
  <c r="L102" i="61"/>
  <c r="L101" i="61"/>
  <c r="L128" i="61"/>
  <c r="L149" i="61"/>
  <c r="L149" i="60"/>
  <c r="L143" i="60"/>
  <c r="L133" i="60"/>
  <c r="L125" i="60"/>
  <c r="L146" i="60"/>
  <c r="L138" i="60"/>
  <c r="L128" i="60"/>
  <c r="L148" i="60"/>
  <c r="L140" i="60"/>
  <c r="L142" i="60"/>
  <c r="L136" i="60"/>
  <c r="L132" i="60"/>
  <c r="L123" i="60"/>
  <c r="L113" i="60"/>
  <c r="L105" i="60"/>
  <c r="L97" i="60"/>
  <c r="L89" i="60"/>
  <c r="L81" i="60"/>
  <c r="L147" i="60"/>
  <c r="L130" i="60"/>
  <c r="L114" i="60"/>
  <c r="L106" i="60"/>
  <c r="L98" i="60"/>
  <c r="L90" i="60"/>
  <c r="L82" i="60"/>
  <c r="L144" i="60"/>
  <c r="L139" i="60"/>
  <c r="L121" i="60"/>
  <c r="L115" i="60"/>
  <c r="L107" i="60"/>
  <c r="L99" i="60"/>
  <c r="L91" i="60"/>
  <c r="L83" i="60"/>
  <c r="L141" i="60"/>
  <c r="L137" i="60"/>
  <c r="L126" i="60"/>
  <c r="L116" i="60"/>
  <c r="L108" i="60"/>
  <c r="L100" i="60"/>
  <c r="L92" i="60"/>
  <c r="L84" i="60"/>
  <c r="L131" i="60"/>
  <c r="L124" i="60"/>
  <c r="L117" i="60"/>
  <c r="L109" i="60"/>
  <c r="L101" i="60"/>
  <c r="L93" i="60"/>
  <c r="L145" i="60"/>
  <c r="L134" i="60"/>
  <c r="L120" i="60"/>
  <c r="L112" i="60"/>
  <c r="L104" i="60"/>
  <c r="L96" i="60"/>
  <c r="L88" i="60"/>
  <c r="L129" i="60"/>
  <c r="L127" i="60"/>
  <c r="L122" i="60"/>
  <c r="L110" i="60"/>
  <c r="L94" i="60"/>
  <c r="L111" i="60"/>
  <c r="L95" i="60"/>
  <c r="M79" i="60"/>
  <c r="L118" i="60"/>
  <c r="L102" i="60"/>
  <c r="L103" i="60"/>
  <c r="L119" i="60"/>
  <c r="L85" i="60"/>
  <c r="L87" i="60"/>
  <c r="L86" i="60"/>
  <c r="M56" i="60"/>
  <c r="K56" i="60"/>
  <c r="E78" i="60"/>
  <c r="W53" i="60"/>
  <c r="M80" i="59"/>
  <c r="K80" i="59"/>
  <c r="M64" i="59"/>
  <c r="M66" i="59"/>
  <c r="K64" i="59"/>
  <c r="M91" i="59"/>
  <c r="K92" i="59"/>
  <c r="S72" i="59"/>
  <c r="Q72" i="59"/>
  <c r="M73" i="59"/>
  <c r="S91" i="59"/>
  <c r="S128" i="59"/>
  <c r="W30" i="59"/>
  <c r="W36" i="59"/>
  <c r="W59" i="59"/>
  <c r="S65" i="59"/>
  <c r="M20" i="28"/>
  <c r="N20" i="28" s="1"/>
  <c r="O20" i="28" s="1"/>
  <c r="P20" i="28" s="1"/>
  <c r="Q20" i="28" s="1"/>
  <c r="R20" i="28" s="1"/>
  <c r="S20" i="28" s="1"/>
  <c r="T20" i="28" s="1"/>
  <c r="U20" i="28" s="1"/>
  <c r="L20" i="29"/>
  <c r="M20" i="29" s="1"/>
  <c r="N20" i="29" s="1"/>
  <c r="O20" i="29" s="1"/>
  <c r="P20" i="29" s="1"/>
  <c r="Q20" i="29" s="1"/>
  <c r="R20" i="29" s="1"/>
  <c r="K71" i="27"/>
  <c r="S59" i="27"/>
  <c r="S54" i="27"/>
  <c r="Q56" i="27"/>
  <c r="B129" i="28"/>
  <c r="G129" i="24"/>
  <c r="G129" i="28" s="1"/>
  <c r="L129" i="24"/>
  <c r="M129" i="28" s="1"/>
  <c r="B69" i="28"/>
  <c r="L69" i="24"/>
  <c r="M69" i="28" s="1"/>
  <c r="G69" i="24"/>
  <c r="G69" i="28" s="1"/>
  <c r="B193" i="28"/>
  <c r="G193" i="24"/>
  <c r="G193" i="28" s="1"/>
  <c r="L193" i="24"/>
  <c r="M193" i="28" s="1"/>
  <c r="B114" i="28"/>
  <c r="L114" i="24"/>
  <c r="M114" i="28" s="1"/>
  <c r="G114" i="24"/>
  <c r="G114" i="28" s="1"/>
  <c r="B74" i="28"/>
  <c r="L74" i="24"/>
  <c r="M74" i="28" s="1"/>
  <c r="G74" i="24"/>
  <c r="G74" i="28" s="1"/>
  <c r="B37" i="28"/>
  <c r="L37" i="24"/>
  <c r="M37" i="28" s="1"/>
  <c r="G37" i="24"/>
  <c r="G37" i="28" s="1"/>
  <c r="B81" i="28"/>
  <c r="G81" i="24"/>
  <c r="G81" i="28" s="1"/>
  <c r="L81" i="24"/>
  <c r="M81" i="28" s="1"/>
  <c r="B177" i="28"/>
  <c r="G177" i="24"/>
  <c r="G177" i="28" s="1"/>
  <c r="L177" i="24"/>
  <c r="M177" i="28" s="1"/>
  <c r="B92" i="28"/>
  <c r="G92" i="24"/>
  <c r="G92" i="28" s="1"/>
  <c r="L92" i="24"/>
  <c r="M92" i="28" s="1"/>
  <c r="B64" i="28"/>
  <c r="G64" i="24"/>
  <c r="G64" i="28" s="1"/>
  <c r="L64" i="24"/>
  <c r="M64" i="28" s="1"/>
  <c r="B67" i="28"/>
  <c r="L67" i="24"/>
  <c r="M67" i="28" s="1"/>
  <c r="G67" i="24"/>
  <c r="G67" i="28" s="1"/>
  <c r="B142" i="28"/>
  <c r="L142" i="24"/>
  <c r="M142" i="28" s="1"/>
  <c r="G142" i="24"/>
  <c r="G142" i="28" s="1"/>
  <c r="B202" i="28"/>
  <c r="L202" i="24"/>
  <c r="M202" i="28" s="1"/>
  <c r="G202" i="24"/>
  <c r="G202" i="28" s="1"/>
  <c r="B108" i="28"/>
  <c r="L108" i="24"/>
  <c r="M108" i="28" s="1"/>
  <c r="G108" i="24"/>
  <c r="G108" i="28" s="1"/>
  <c r="B172" i="28"/>
  <c r="L172" i="24"/>
  <c r="M172" i="28" s="1"/>
  <c r="G172" i="24"/>
  <c r="G172" i="28" s="1"/>
  <c r="B247" i="28"/>
  <c r="L247" i="24"/>
  <c r="M247" i="28" s="1"/>
  <c r="G247" i="24"/>
  <c r="G247" i="28" s="1"/>
  <c r="L143" i="24"/>
  <c r="M143" i="28" s="1"/>
  <c r="G143" i="24"/>
  <c r="G143" i="28" s="1"/>
  <c r="B143" i="28"/>
  <c r="B205" i="28"/>
  <c r="G205" i="24"/>
  <c r="G205" i="28" s="1"/>
  <c r="L205" i="24"/>
  <c r="M205" i="28" s="1"/>
  <c r="B85" i="28"/>
  <c r="L85" i="24"/>
  <c r="M85" i="28" s="1"/>
  <c r="G85" i="24"/>
  <c r="G85" i="28" s="1"/>
  <c r="B149" i="28"/>
  <c r="L149" i="24"/>
  <c r="M149" i="28" s="1"/>
  <c r="G149" i="24"/>
  <c r="G149" i="28" s="1"/>
  <c r="B215" i="28"/>
  <c r="L215" i="24"/>
  <c r="M215" i="28" s="1"/>
  <c r="G215" i="24"/>
  <c r="G215" i="28" s="1"/>
  <c r="B209" i="28"/>
  <c r="G209" i="24"/>
  <c r="G209" i="28" s="1"/>
  <c r="L209" i="24"/>
  <c r="M209" i="28" s="1"/>
  <c r="B225" i="28"/>
  <c r="L225" i="24"/>
  <c r="M225" i="28" s="1"/>
  <c r="G225" i="24"/>
  <c r="G225" i="28" s="1"/>
  <c r="B233" i="28"/>
  <c r="L233" i="24"/>
  <c r="M233" i="28" s="1"/>
  <c r="G233" i="24"/>
  <c r="G233" i="28" s="1"/>
  <c r="S70" i="27"/>
  <c r="B24" i="28"/>
  <c r="G24" i="24"/>
  <c r="G24" i="28" s="1"/>
  <c r="L24" i="24"/>
  <c r="M24" i="28" s="1"/>
  <c r="L20" i="19"/>
  <c r="M20" i="19" s="1"/>
  <c r="N20" i="19" s="1"/>
  <c r="O20" i="19" s="1"/>
  <c r="P20" i="19" s="1"/>
  <c r="Q20" i="19" s="1"/>
  <c r="R20" i="19" s="1"/>
  <c r="L14" i="10"/>
  <c r="M14" i="10" s="1"/>
  <c r="N14" i="10" s="1"/>
  <c r="O14" i="10" s="1"/>
  <c r="P14" i="10" s="1"/>
  <c r="Q14" i="10" s="1"/>
  <c r="R14" i="10" s="1"/>
  <c r="L20" i="18"/>
  <c r="M20" i="18" s="1"/>
  <c r="N20" i="18" s="1"/>
  <c r="O20" i="18" s="1"/>
  <c r="P20" i="18" s="1"/>
  <c r="Q20" i="18" s="1"/>
  <c r="R20" i="18" s="1"/>
  <c r="M64" i="62"/>
  <c r="W39" i="62"/>
  <c r="G57" i="62"/>
  <c r="M88" i="62"/>
  <c r="S95" i="62"/>
  <c r="S64" i="62"/>
  <c r="Q95" i="62"/>
  <c r="G48" i="62"/>
  <c r="Q117" i="62"/>
  <c r="M82" i="62"/>
  <c r="Q104" i="62"/>
  <c r="Q108" i="62"/>
  <c r="Q139" i="62"/>
  <c r="Q121" i="62"/>
  <c r="S123" i="62"/>
  <c r="S116" i="62"/>
  <c r="S135" i="62"/>
  <c r="S133" i="62"/>
  <c r="S153" i="62"/>
  <c r="W34" i="62"/>
  <c r="E49" i="62"/>
  <c r="W49" i="62" s="1"/>
  <c r="K95" i="62"/>
  <c r="S128" i="62"/>
  <c r="E94" i="61"/>
  <c r="E125" i="61"/>
  <c r="G96" i="61"/>
  <c r="G83" i="61"/>
  <c r="G84" i="61"/>
  <c r="S86" i="61"/>
  <c r="G86" i="61"/>
  <c r="S91" i="61"/>
  <c r="S80" i="61"/>
  <c r="G116" i="61"/>
  <c r="G140" i="61"/>
  <c r="E140" i="61"/>
  <c r="G163" i="61"/>
  <c r="G112" i="61"/>
  <c r="G119" i="61"/>
  <c r="G126" i="61"/>
  <c r="G136" i="61"/>
  <c r="S77" i="61"/>
  <c r="M84" i="61"/>
  <c r="M94" i="61"/>
  <c r="Q86" i="61"/>
  <c r="W86" i="61" s="1"/>
  <c r="M59" i="60"/>
  <c r="M64" i="60"/>
  <c r="E75" i="60"/>
  <c r="W65" i="60"/>
  <c r="Q68" i="60"/>
  <c r="M146" i="59"/>
  <c r="K63" i="59"/>
  <c r="K136" i="59"/>
  <c r="K121" i="59"/>
  <c r="M138" i="59"/>
  <c r="M90" i="59"/>
  <c r="M135" i="59"/>
  <c r="M134" i="59"/>
  <c r="M147" i="59"/>
  <c r="K90" i="59"/>
  <c r="S70" i="59"/>
  <c r="Q70" i="59"/>
  <c r="S71" i="59"/>
  <c r="M122" i="59"/>
  <c r="Q88" i="59"/>
  <c r="Q71" i="59"/>
  <c r="S123" i="59"/>
  <c r="S109" i="59"/>
  <c r="S108" i="59"/>
  <c r="S133" i="59"/>
  <c r="S137" i="59"/>
  <c r="S129" i="59"/>
  <c r="W38" i="59"/>
  <c r="W33" i="59"/>
  <c r="M86" i="59"/>
  <c r="G61" i="59"/>
  <c r="G79" i="59"/>
  <c r="G68" i="59"/>
  <c r="M65" i="59"/>
  <c r="G67" i="27"/>
  <c r="L20" i="33"/>
  <c r="M20" i="33" s="1"/>
  <c r="N20" i="33" s="1"/>
  <c r="O20" i="33" s="1"/>
  <c r="P20" i="33" s="1"/>
  <c r="Q20" i="33" s="1"/>
  <c r="R20" i="33" s="1"/>
  <c r="S67" i="27"/>
  <c r="G54" i="27"/>
  <c r="E54" i="27"/>
  <c r="S61" i="27"/>
  <c r="K69" i="27"/>
  <c r="Q58" i="27"/>
  <c r="Q63" i="27"/>
  <c r="B128" i="28"/>
  <c r="G128" i="24"/>
  <c r="G128" i="28" s="1"/>
  <c r="L128" i="24"/>
  <c r="M128" i="28" s="1"/>
  <c r="Q67" i="27"/>
  <c r="B90" i="28"/>
  <c r="G90" i="24"/>
  <c r="G90" i="28" s="1"/>
  <c r="L90" i="24"/>
  <c r="M90" i="28" s="1"/>
  <c r="B163" i="28"/>
  <c r="G163" i="24"/>
  <c r="G163" i="28" s="1"/>
  <c r="L163" i="24"/>
  <c r="M163" i="28" s="1"/>
  <c r="B112" i="28"/>
  <c r="G112" i="24"/>
  <c r="G112" i="28" s="1"/>
  <c r="L112" i="24"/>
  <c r="M112" i="28" s="1"/>
  <c r="B33" i="28"/>
  <c r="L33" i="24"/>
  <c r="M33" i="28" s="1"/>
  <c r="G33" i="24"/>
  <c r="G33" i="28" s="1"/>
  <c r="B66" i="28"/>
  <c r="L66" i="24"/>
  <c r="M66" i="28" s="1"/>
  <c r="G66" i="24"/>
  <c r="G66" i="28" s="1"/>
  <c r="Q69" i="27"/>
  <c r="B176" i="28"/>
  <c r="G176" i="24"/>
  <c r="G176" i="28" s="1"/>
  <c r="L176" i="24"/>
  <c r="M176" i="28" s="1"/>
  <c r="B88" i="28"/>
  <c r="G88" i="24"/>
  <c r="G88" i="28" s="1"/>
  <c r="L88" i="24"/>
  <c r="M88" i="28" s="1"/>
  <c r="B38" i="28"/>
  <c r="G38" i="24"/>
  <c r="G38" i="28" s="1"/>
  <c r="L38" i="24"/>
  <c r="M38" i="28" s="1"/>
  <c r="B150" i="28"/>
  <c r="L150" i="24"/>
  <c r="M150" i="28" s="1"/>
  <c r="G150" i="24"/>
  <c r="G150" i="28" s="1"/>
  <c r="B210" i="28"/>
  <c r="L210" i="24"/>
  <c r="M210" i="28" s="1"/>
  <c r="G210" i="24"/>
  <c r="G210" i="28" s="1"/>
  <c r="B116" i="28"/>
  <c r="L116" i="24"/>
  <c r="M116" i="28" s="1"/>
  <c r="G116" i="24"/>
  <c r="G116" i="28" s="1"/>
  <c r="B180" i="28"/>
  <c r="L180" i="24"/>
  <c r="M180" i="28" s="1"/>
  <c r="G180" i="24"/>
  <c r="G180" i="28" s="1"/>
  <c r="B91" i="28"/>
  <c r="L91" i="24"/>
  <c r="M91" i="28" s="1"/>
  <c r="G91" i="24"/>
  <c r="G91" i="28" s="1"/>
  <c r="B151" i="28"/>
  <c r="L151" i="24"/>
  <c r="M151" i="28" s="1"/>
  <c r="G151" i="24"/>
  <c r="G151" i="28" s="1"/>
  <c r="B213" i="28"/>
  <c r="G213" i="24"/>
  <c r="G213" i="28" s="1"/>
  <c r="L213" i="24"/>
  <c r="M213" i="28" s="1"/>
  <c r="B93" i="28"/>
  <c r="L93" i="24"/>
  <c r="M93" i="28" s="1"/>
  <c r="G93" i="24"/>
  <c r="G93" i="28" s="1"/>
  <c r="B157" i="28"/>
  <c r="L157" i="24"/>
  <c r="M157" i="28" s="1"/>
  <c r="G157" i="24"/>
  <c r="G157" i="28" s="1"/>
  <c r="B237" i="28"/>
  <c r="L237" i="24"/>
  <c r="M237" i="28" s="1"/>
  <c r="G237" i="24"/>
  <c r="G237" i="28" s="1"/>
  <c r="B218" i="28"/>
  <c r="L218" i="24"/>
  <c r="M218" i="28" s="1"/>
  <c r="G218" i="24"/>
  <c r="G218" i="28" s="1"/>
  <c r="B226" i="28"/>
  <c r="L226" i="24"/>
  <c r="M226" i="28" s="1"/>
  <c r="G226" i="24"/>
  <c r="G226" i="28" s="1"/>
  <c r="B234" i="28"/>
  <c r="L234" i="24"/>
  <c r="M234" i="28" s="1"/>
  <c r="G234" i="24"/>
  <c r="G234" i="28" s="1"/>
  <c r="B30" i="28"/>
  <c r="G30" i="24"/>
  <c r="G30" i="28" s="1"/>
  <c r="L30" i="24"/>
  <c r="M30" i="28" s="1"/>
  <c r="B62" i="28"/>
  <c r="G62" i="24"/>
  <c r="G62" i="28" s="1"/>
  <c r="L62" i="24"/>
  <c r="M62" i="28" s="1"/>
  <c r="L15" i="23"/>
  <c r="M15" i="23" s="1"/>
  <c r="N15" i="23" s="1"/>
  <c r="O15" i="23" s="1"/>
  <c r="P15" i="23" s="1"/>
  <c r="Q15" i="23" s="1"/>
  <c r="R15" i="23" s="1"/>
  <c r="S99" i="62"/>
  <c r="E51" i="62"/>
  <c r="W51" i="62" s="1"/>
  <c r="E57" i="62"/>
  <c r="W57" i="62" s="1"/>
  <c r="K81" i="62"/>
  <c r="K64" i="62"/>
  <c r="W85" i="61"/>
  <c r="W47" i="61"/>
  <c r="S88" i="61"/>
  <c r="W62" i="61"/>
  <c r="W27" i="61"/>
  <c r="G148" i="61"/>
  <c r="E148" i="61"/>
  <c r="G134" i="61"/>
  <c r="G144" i="61"/>
  <c r="Q97" i="61"/>
  <c r="W97" i="61" s="1"/>
  <c r="Q94" i="61"/>
  <c r="Q85" i="61"/>
  <c r="M72" i="60"/>
  <c r="S69" i="60"/>
  <c r="M60" i="60"/>
  <c r="W33" i="60"/>
  <c r="S76" i="60"/>
  <c r="M77" i="60"/>
  <c r="K77" i="60"/>
  <c r="M94" i="59"/>
  <c r="K94" i="59"/>
  <c r="S76" i="59"/>
  <c r="Q76" i="59"/>
  <c r="S60" i="59"/>
  <c r="Q60" i="59"/>
  <c r="K126" i="59"/>
  <c r="K146" i="59"/>
  <c r="M133" i="59"/>
  <c r="M127" i="59"/>
  <c r="M141" i="59"/>
  <c r="M142" i="59"/>
  <c r="S77" i="59"/>
  <c r="M100" i="59"/>
  <c r="M85" i="59"/>
  <c r="K85" i="59"/>
  <c r="M68" i="59"/>
  <c r="K68" i="59"/>
  <c r="W68" i="59" s="1"/>
  <c r="M70" i="59"/>
  <c r="S113" i="59"/>
  <c r="S139" i="59"/>
  <c r="S136" i="59"/>
  <c r="S144" i="59"/>
  <c r="P150" i="59" s="1"/>
  <c r="R150" i="59" s="1"/>
  <c r="W46" i="59"/>
  <c r="W52" i="59"/>
  <c r="W75" i="59"/>
  <c r="W41" i="59"/>
  <c r="W32" i="59"/>
  <c r="E80" i="59"/>
  <c r="E60" i="59"/>
  <c r="G76" i="59"/>
  <c r="Q147" i="59"/>
  <c r="S117" i="59"/>
  <c r="F136" i="27"/>
  <c r="F128" i="27"/>
  <c r="F120" i="27"/>
  <c r="F112" i="27"/>
  <c r="F104" i="27"/>
  <c r="F96" i="27"/>
  <c r="F88" i="27"/>
  <c r="F80" i="27"/>
  <c r="F138" i="27"/>
  <c r="F130" i="27"/>
  <c r="F122" i="27"/>
  <c r="F114" i="27"/>
  <c r="F106" i="27"/>
  <c r="F98" i="27"/>
  <c r="F90" i="27"/>
  <c r="F82" i="27"/>
  <c r="F139" i="27"/>
  <c r="F131" i="27"/>
  <c r="F123" i="27"/>
  <c r="F115" i="27"/>
  <c r="F107" i="27"/>
  <c r="F99" i="27"/>
  <c r="F91" i="27"/>
  <c r="F83" i="27"/>
  <c r="F75" i="27"/>
  <c r="F143" i="27"/>
  <c r="F135" i="27"/>
  <c r="F127" i="27"/>
  <c r="F140" i="27"/>
  <c r="F132" i="27"/>
  <c r="F124" i="27"/>
  <c r="F113" i="27"/>
  <c r="F103" i="27"/>
  <c r="F101" i="27"/>
  <c r="F81" i="27"/>
  <c r="F110" i="27"/>
  <c r="F108" i="27"/>
  <c r="F78" i="27"/>
  <c r="F76" i="27"/>
  <c r="F134" i="27"/>
  <c r="F126" i="27"/>
  <c r="F105" i="27"/>
  <c r="F95" i="27"/>
  <c r="F93" i="27"/>
  <c r="F102" i="27"/>
  <c r="F100" i="27"/>
  <c r="F119" i="27"/>
  <c r="F117" i="27"/>
  <c r="F97" i="27"/>
  <c r="F87" i="27"/>
  <c r="F85" i="27"/>
  <c r="F142" i="27"/>
  <c r="F94" i="27"/>
  <c r="F92" i="27"/>
  <c r="F141" i="27"/>
  <c r="F118" i="27"/>
  <c r="F116" i="27"/>
  <c r="F86" i="27"/>
  <c r="F84" i="27"/>
  <c r="G73" i="27"/>
  <c r="F129" i="27"/>
  <c r="F89" i="27"/>
  <c r="F133" i="27"/>
  <c r="F79" i="27"/>
  <c r="F137" i="27"/>
  <c r="F109" i="27"/>
  <c r="F77" i="27"/>
  <c r="F125" i="27"/>
  <c r="F111" i="27"/>
  <c r="F121" i="27"/>
  <c r="E56" i="27"/>
  <c r="W56" i="27" s="1"/>
  <c r="K63" i="27"/>
  <c r="G57" i="27"/>
  <c r="E53" i="27"/>
  <c r="W53" i="27" s="1"/>
  <c r="W61" i="27"/>
  <c r="W25" i="26"/>
  <c r="Q66" i="27"/>
  <c r="Q71" i="27"/>
  <c r="B87" i="28"/>
  <c r="L87" i="24"/>
  <c r="M87" i="28" s="1"/>
  <c r="G87" i="24"/>
  <c r="G87" i="28" s="1"/>
  <c r="B217" i="28"/>
  <c r="L217" i="24"/>
  <c r="M217" i="28" s="1"/>
  <c r="G217" i="24"/>
  <c r="G217" i="28" s="1"/>
  <c r="B63" i="28"/>
  <c r="L63" i="24"/>
  <c r="M63" i="28" s="1"/>
  <c r="G63" i="24"/>
  <c r="G63" i="28" s="1"/>
  <c r="B153" i="28"/>
  <c r="G153" i="24"/>
  <c r="G153" i="28" s="1"/>
  <c r="L153" i="24"/>
  <c r="M153" i="28" s="1"/>
  <c r="B107" i="28"/>
  <c r="G107" i="24"/>
  <c r="G107" i="28" s="1"/>
  <c r="L107" i="24"/>
  <c r="M107" i="28" s="1"/>
  <c r="B72" i="28"/>
  <c r="G72" i="24"/>
  <c r="G72" i="28" s="1"/>
  <c r="L72" i="24"/>
  <c r="M72" i="28" s="1"/>
  <c r="B27" i="28"/>
  <c r="L27" i="24"/>
  <c r="M27" i="28" s="1"/>
  <c r="G27" i="24"/>
  <c r="G27" i="28" s="1"/>
  <c r="B208" i="28"/>
  <c r="L208" i="24"/>
  <c r="M208" i="28" s="1"/>
  <c r="G208" i="24"/>
  <c r="G208" i="28" s="1"/>
  <c r="B59" i="28"/>
  <c r="L59" i="24"/>
  <c r="M59" i="28" s="1"/>
  <c r="G59" i="24"/>
  <c r="G59" i="28" s="1"/>
  <c r="M60" i="27"/>
  <c r="B155" i="28"/>
  <c r="G155" i="24"/>
  <c r="G155" i="28" s="1"/>
  <c r="L155" i="24"/>
  <c r="M155" i="28" s="1"/>
  <c r="B79" i="28"/>
  <c r="G79" i="24"/>
  <c r="G79" i="28" s="1"/>
  <c r="L79" i="24"/>
  <c r="M79" i="28" s="1"/>
  <c r="B203" i="28"/>
  <c r="G203" i="24"/>
  <c r="G203" i="28" s="1"/>
  <c r="L203" i="24"/>
  <c r="M203" i="28" s="1"/>
  <c r="G69" i="27"/>
  <c r="G65" i="24"/>
  <c r="G65" i="28" s="1"/>
  <c r="B65" i="28"/>
  <c r="L65" i="24"/>
  <c r="M65" i="28" s="1"/>
  <c r="B158" i="28"/>
  <c r="L158" i="24"/>
  <c r="M158" i="28" s="1"/>
  <c r="G158" i="24"/>
  <c r="G158" i="28" s="1"/>
  <c r="B236" i="28"/>
  <c r="L236" i="24"/>
  <c r="M236" i="28" s="1"/>
  <c r="G236" i="24"/>
  <c r="G236" i="28" s="1"/>
  <c r="B124" i="28"/>
  <c r="L124" i="24"/>
  <c r="M124" i="28" s="1"/>
  <c r="G124" i="24"/>
  <c r="G124" i="28" s="1"/>
  <c r="B188" i="28"/>
  <c r="L188" i="24"/>
  <c r="M188" i="28" s="1"/>
  <c r="G188" i="24"/>
  <c r="G188" i="28" s="1"/>
  <c r="B99" i="28"/>
  <c r="L99" i="24"/>
  <c r="M99" i="28" s="1"/>
  <c r="G99" i="24"/>
  <c r="G99" i="28" s="1"/>
  <c r="L159" i="24"/>
  <c r="M159" i="28" s="1"/>
  <c r="B159" i="28"/>
  <c r="G159" i="24"/>
  <c r="G159" i="28" s="1"/>
  <c r="B206" i="28"/>
  <c r="L206" i="24"/>
  <c r="M206" i="28" s="1"/>
  <c r="G206" i="24"/>
  <c r="G206" i="28" s="1"/>
  <c r="B101" i="28"/>
  <c r="L101" i="24"/>
  <c r="M101" i="28" s="1"/>
  <c r="G101" i="24"/>
  <c r="G101" i="28" s="1"/>
  <c r="B165" i="28"/>
  <c r="L165" i="24"/>
  <c r="M165" i="28" s="1"/>
  <c r="G165" i="24"/>
  <c r="G165" i="28" s="1"/>
  <c r="B241" i="28"/>
  <c r="L241" i="24"/>
  <c r="M241" i="28" s="1"/>
  <c r="G241" i="24"/>
  <c r="G241" i="28" s="1"/>
  <c r="B219" i="28"/>
  <c r="L219" i="24"/>
  <c r="M219" i="28" s="1"/>
  <c r="G219" i="24"/>
  <c r="G219" i="28" s="1"/>
  <c r="B227" i="28"/>
  <c r="L227" i="24"/>
  <c r="M227" i="28" s="1"/>
  <c r="G227" i="24"/>
  <c r="G227" i="28" s="1"/>
  <c r="B235" i="28"/>
  <c r="L235" i="24"/>
  <c r="M235" i="28" s="1"/>
  <c r="G235" i="24"/>
  <c r="G235" i="28" s="1"/>
  <c r="T22" i="28"/>
  <c r="R22" i="28"/>
  <c r="L20" i="20"/>
  <c r="M20" i="20" s="1"/>
  <c r="N20" i="20" s="1"/>
  <c r="O20" i="20" s="1"/>
  <c r="P20" i="20" s="1"/>
  <c r="Q20" i="20" s="1"/>
  <c r="R20" i="20" s="1"/>
  <c r="L14" i="6"/>
  <c r="M14" i="6" s="1"/>
  <c r="N14" i="6" s="1"/>
  <c r="O14" i="6" s="1"/>
  <c r="P14" i="6" s="1"/>
  <c r="L14" i="12"/>
  <c r="M14" i="12" s="1"/>
  <c r="N14" i="12" s="1"/>
  <c r="O14" i="12" s="1"/>
  <c r="P14" i="12" s="1"/>
  <c r="Q14" i="12" s="1"/>
  <c r="R14" i="12" s="1"/>
  <c r="Q90" i="62"/>
  <c r="W59" i="62"/>
  <c r="W38" i="62"/>
  <c r="K96" i="62"/>
  <c r="K69" i="62"/>
  <c r="M84" i="62"/>
  <c r="W50" i="61"/>
  <c r="G124" i="61"/>
  <c r="G157" i="61"/>
  <c r="G121" i="61"/>
  <c r="G128" i="61"/>
  <c r="G149" i="61"/>
  <c r="R129" i="60"/>
  <c r="R121" i="60"/>
  <c r="R132" i="60"/>
  <c r="R124" i="60"/>
  <c r="R133" i="60"/>
  <c r="R126" i="60"/>
  <c r="R117" i="60"/>
  <c r="R109" i="60"/>
  <c r="R101" i="60"/>
  <c r="R93" i="60"/>
  <c r="R85" i="60"/>
  <c r="R131" i="60"/>
  <c r="R122" i="60"/>
  <c r="R118" i="60"/>
  <c r="R110" i="60"/>
  <c r="R102" i="60"/>
  <c r="R94" i="60"/>
  <c r="R86" i="60"/>
  <c r="R127" i="60"/>
  <c r="R119" i="60"/>
  <c r="R111" i="60"/>
  <c r="R103" i="60"/>
  <c r="R95" i="60"/>
  <c r="R87" i="60"/>
  <c r="S79" i="60"/>
  <c r="R112" i="60"/>
  <c r="R104" i="60"/>
  <c r="R96" i="60"/>
  <c r="R88" i="60"/>
  <c r="R134" i="60"/>
  <c r="R125" i="60"/>
  <c r="R120" i="60"/>
  <c r="R113" i="60"/>
  <c r="R105" i="60"/>
  <c r="R97" i="60"/>
  <c r="R89" i="60"/>
  <c r="R116" i="60"/>
  <c r="R108" i="60"/>
  <c r="R100" i="60"/>
  <c r="R92" i="60"/>
  <c r="R84" i="60"/>
  <c r="R123" i="60"/>
  <c r="R81" i="60"/>
  <c r="R115" i="60"/>
  <c r="R114" i="60"/>
  <c r="R99" i="60"/>
  <c r="R98" i="60"/>
  <c r="R107" i="60"/>
  <c r="R106" i="60"/>
  <c r="R91" i="60"/>
  <c r="R90" i="60"/>
  <c r="R83" i="60"/>
  <c r="R82" i="60"/>
  <c r="R128" i="60"/>
  <c r="R130" i="60"/>
  <c r="G88" i="61"/>
  <c r="K62" i="60"/>
  <c r="Q79" i="61"/>
  <c r="W79" i="61" s="1"/>
  <c r="Q93" i="61"/>
  <c r="W93" i="61" s="1"/>
  <c r="M75" i="60"/>
  <c r="K75" i="60"/>
  <c r="W77" i="60"/>
  <c r="E68" i="60"/>
  <c r="M57" i="60"/>
  <c r="W49" i="60"/>
  <c r="G76" i="60"/>
  <c r="W72" i="60"/>
  <c r="G63" i="60"/>
  <c r="Q62" i="60"/>
  <c r="K129" i="59"/>
  <c r="M107" i="59"/>
  <c r="K107" i="59"/>
  <c r="S69" i="59"/>
  <c r="M83" i="59"/>
  <c r="K83" i="59"/>
  <c r="S81" i="59"/>
  <c r="S134" i="59"/>
  <c r="W54" i="59"/>
  <c r="W61" i="59"/>
  <c r="W49" i="59"/>
  <c r="W27" i="59"/>
  <c r="E57" i="59"/>
  <c r="W57" i="59" s="1"/>
  <c r="G56" i="59"/>
  <c r="G58" i="59"/>
  <c r="G59" i="59"/>
  <c r="S74" i="59"/>
  <c r="S61" i="59"/>
  <c r="G63" i="27"/>
  <c r="E63" i="27"/>
  <c r="W63" i="27" s="1"/>
  <c r="S64" i="27"/>
  <c r="L140" i="27"/>
  <c r="L132" i="27"/>
  <c r="L124" i="27"/>
  <c r="L116" i="27"/>
  <c r="L108" i="27"/>
  <c r="L100" i="27"/>
  <c r="L92" i="27"/>
  <c r="L84" i="27"/>
  <c r="L76" i="27"/>
  <c r="L141" i="27"/>
  <c r="L142" i="27"/>
  <c r="L134" i="27"/>
  <c r="L126" i="27"/>
  <c r="L118" i="27"/>
  <c r="L110" i="27"/>
  <c r="L102" i="27"/>
  <c r="L94" i="27"/>
  <c r="L86" i="27"/>
  <c r="L78" i="27"/>
  <c r="L143" i="27"/>
  <c r="L135" i="27"/>
  <c r="L127" i="27"/>
  <c r="L119" i="27"/>
  <c r="L111" i="27"/>
  <c r="L103" i="27"/>
  <c r="L95" i="27"/>
  <c r="L87" i="27"/>
  <c r="L79" i="27"/>
  <c r="L139" i="27"/>
  <c r="L131" i="27"/>
  <c r="L123" i="27"/>
  <c r="L115" i="27"/>
  <c r="L112" i="27"/>
  <c r="L90" i="27"/>
  <c r="L83" i="27"/>
  <c r="L80" i="27"/>
  <c r="L138" i="27"/>
  <c r="L130" i="27"/>
  <c r="L122" i="27"/>
  <c r="L117" i="27"/>
  <c r="L97" i="27"/>
  <c r="L85" i="27"/>
  <c r="L114" i="27"/>
  <c r="L107" i="27"/>
  <c r="L104" i="27"/>
  <c r="L82" i="27"/>
  <c r="L75" i="27"/>
  <c r="L137" i="27"/>
  <c r="L133" i="27"/>
  <c r="L129" i="27"/>
  <c r="L125" i="27"/>
  <c r="L121" i="27"/>
  <c r="L109" i="27"/>
  <c r="L89" i="27"/>
  <c r="L77" i="27"/>
  <c r="M73" i="27"/>
  <c r="L106" i="27"/>
  <c r="L99" i="27"/>
  <c r="L96" i="27"/>
  <c r="L136" i="27"/>
  <c r="L128" i="27"/>
  <c r="L113" i="27"/>
  <c r="L101" i="27"/>
  <c r="L81" i="27"/>
  <c r="L105" i="27"/>
  <c r="L93" i="27"/>
  <c r="L120" i="27"/>
  <c r="L98" i="27"/>
  <c r="L91" i="27"/>
  <c r="L88" i="27"/>
  <c r="B89" i="32"/>
  <c r="L88" i="32"/>
  <c r="M50" i="27"/>
  <c r="K50" i="27"/>
  <c r="W50" i="27" s="1"/>
  <c r="S55" i="27"/>
  <c r="Q53" i="27"/>
  <c r="B216" i="28"/>
  <c r="L216" i="24"/>
  <c r="M216" i="28" s="1"/>
  <c r="G216" i="24"/>
  <c r="G216" i="28" s="1"/>
  <c r="B84" i="28"/>
  <c r="L84" i="24"/>
  <c r="M84" i="28" s="1"/>
  <c r="G84" i="24"/>
  <c r="G84" i="28" s="1"/>
  <c r="B192" i="28"/>
  <c r="G192" i="24"/>
  <c r="G192" i="28" s="1"/>
  <c r="L192" i="24"/>
  <c r="M192" i="28" s="1"/>
  <c r="S62" i="27"/>
  <c r="B152" i="28"/>
  <c r="G152" i="24"/>
  <c r="G152" i="28" s="1"/>
  <c r="L152" i="24"/>
  <c r="M152" i="28" s="1"/>
  <c r="B106" i="28"/>
  <c r="L106" i="24"/>
  <c r="M106" i="28" s="1"/>
  <c r="G106" i="24"/>
  <c r="G106" i="28" s="1"/>
  <c r="B154" i="28"/>
  <c r="G154" i="24"/>
  <c r="G154" i="28" s="1"/>
  <c r="L154" i="24"/>
  <c r="M154" i="28" s="1"/>
  <c r="G58" i="27"/>
  <c r="B145" i="28"/>
  <c r="G145" i="24"/>
  <c r="G145" i="28" s="1"/>
  <c r="L145" i="24"/>
  <c r="M145" i="28" s="1"/>
  <c r="B77" i="28"/>
  <c r="G77" i="24"/>
  <c r="G77" i="28" s="1"/>
  <c r="L77" i="24"/>
  <c r="M77" i="28" s="1"/>
  <c r="B49" i="28"/>
  <c r="G49" i="24"/>
  <c r="G49" i="28" s="1"/>
  <c r="L49" i="24"/>
  <c r="M49" i="28" s="1"/>
  <c r="B34" i="28"/>
  <c r="G34" i="24"/>
  <c r="G34" i="28" s="1"/>
  <c r="L34" i="24"/>
  <c r="M34" i="28" s="1"/>
  <c r="M68" i="27"/>
  <c r="B185" i="28"/>
  <c r="G185" i="24"/>
  <c r="G185" i="28" s="1"/>
  <c r="L185" i="24"/>
  <c r="M185" i="28" s="1"/>
  <c r="B186" i="28"/>
  <c r="G186" i="24"/>
  <c r="G186" i="28" s="1"/>
  <c r="L186" i="24"/>
  <c r="M186" i="28" s="1"/>
  <c r="B166" i="28"/>
  <c r="L166" i="24"/>
  <c r="M166" i="28" s="1"/>
  <c r="G166" i="24"/>
  <c r="G166" i="28" s="1"/>
  <c r="B240" i="28"/>
  <c r="L240" i="24"/>
  <c r="M240" i="28" s="1"/>
  <c r="G240" i="24"/>
  <c r="G240" i="28" s="1"/>
  <c r="B132" i="28"/>
  <c r="L132" i="24"/>
  <c r="M132" i="28" s="1"/>
  <c r="G132" i="24"/>
  <c r="G132" i="28" s="1"/>
  <c r="B196" i="28"/>
  <c r="L196" i="24"/>
  <c r="M196" i="28" s="1"/>
  <c r="G196" i="24"/>
  <c r="G196" i="28" s="1"/>
  <c r="B103" i="28"/>
  <c r="L103" i="24"/>
  <c r="M103" i="28" s="1"/>
  <c r="G103" i="24"/>
  <c r="G103" i="28" s="1"/>
  <c r="B167" i="28"/>
  <c r="L167" i="24"/>
  <c r="M167" i="28" s="1"/>
  <c r="G167" i="24"/>
  <c r="G167" i="28" s="1"/>
  <c r="B214" i="28"/>
  <c r="L214" i="24"/>
  <c r="M214" i="28" s="1"/>
  <c r="G214" i="24"/>
  <c r="G214" i="28" s="1"/>
  <c r="L109" i="24"/>
  <c r="M109" i="28" s="1"/>
  <c r="B109" i="28"/>
  <c r="G109" i="24"/>
  <c r="G109" i="28" s="1"/>
  <c r="B173" i="28"/>
  <c r="L173" i="24"/>
  <c r="M173" i="28" s="1"/>
  <c r="G173" i="24"/>
  <c r="G173" i="28" s="1"/>
  <c r="B245" i="28"/>
  <c r="L245" i="24"/>
  <c r="M245" i="28" s="1"/>
  <c r="G245" i="24"/>
  <c r="G245" i="28" s="1"/>
  <c r="B220" i="28"/>
  <c r="L220" i="24"/>
  <c r="M220" i="28" s="1"/>
  <c r="G220" i="24"/>
  <c r="G220" i="28" s="1"/>
  <c r="B228" i="28"/>
  <c r="L228" i="24"/>
  <c r="M228" i="28" s="1"/>
  <c r="G228" i="24"/>
  <c r="G228" i="28" s="1"/>
  <c r="R21" i="28"/>
  <c r="F9" i="28"/>
  <c r="T21" i="28"/>
  <c r="M54" i="27"/>
  <c r="T24" i="28"/>
  <c r="R24" i="28"/>
  <c r="S65" i="27"/>
  <c r="L20" i="24"/>
  <c r="M20" i="24" s="1"/>
  <c r="N20" i="24" s="1"/>
  <c r="O20" i="24" s="1"/>
  <c r="P20" i="24" s="1"/>
  <c r="Q20" i="24" s="1"/>
  <c r="R20" i="24" s="1"/>
  <c r="S20" i="24" s="1"/>
  <c r="T20" i="24" s="1"/>
  <c r="S88" i="62"/>
  <c r="S85" i="62"/>
  <c r="L154" i="62"/>
  <c r="L155" i="62"/>
  <c r="L147" i="62"/>
  <c r="L156" i="62"/>
  <c r="L157" i="62"/>
  <c r="L149" i="62"/>
  <c r="L151" i="62"/>
  <c r="L153" i="62"/>
  <c r="L145" i="62"/>
  <c r="L167" i="62"/>
  <c r="L141" i="62"/>
  <c r="L133" i="62"/>
  <c r="L125" i="62"/>
  <c r="L117" i="62"/>
  <c r="L134" i="62"/>
  <c r="L126" i="62"/>
  <c r="L118" i="62"/>
  <c r="L110" i="62"/>
  <c r="L102" i="62"/>
  <c r="L150" i="62"/>
  <c r="L142" i="62"/>
  <c r="L135" i="62"/>
  <c r="L136" i="62"/>
  <c r="L128" i="62"/>
  <c r="L120" i="62"/>
  <c r="L143" i="62"/>
  <c r="L137" i="62"/>
  <c r="L129" i="62"/>
  <c r="L121" i="62"/>
  <c r="L113" i="62"/>
  <c r="L105" i="62"/>
  <c r="L138" i="62"/>
  <c r="L130" i="62"/>
  <c r="L122" i="62"/>
  <c r="L152" i="62"/>
  <c r="L139" i="62"/>
  <c r="L131" i="62"/>
  <c r="L123" i="62"/>
  <c r="L115" i="62"/>
  <c r="L148" i="62"/>
  <c r="L146" i="62"/>
  <c r="L144" i="62"/>
  <c r="L140" i="62"/>
  <c r="L132" i="62"/>
  <c r="L107" i="62"/>
  <c r="L127" i="62"/>
  <c r="L114" i="62"/>
  <c r="L112" i="62"/>
  <c r="L103" i="62"/>
  <c r="L116" i="62"/>
  <c r="L108" i="62"/>
  <c r="L101" i="62"/>
  <c r="L104" i="62"/>
  <c r="L109" i="62"/>
  <c r="L106" i="62"/>
  <c r="M99" i="62"/>
  <c r="L119" i="62"/>
  <c r="L124" i="62"/>
  <c r="L111" i="62"/>
  <c r="Q102" i="62"/>
  <c r="F97" i="62"/>
  <c r="F92" i="62"/>
  <c r="F88" i="62"/>
  <c r="F82" i="62"/>
  <c r="F74" i="62"/>
  <c r="F66" i="62"/>
  <c r="F83" i="62"/>
  <c r="F75" i="62"/>
  <c r="F67" i="62"/>
  <c r="F94" i="62"/>
  <c r="F84" i="62"/>
  <c r="F76" i="62"/>
  <c r="F68" i="62"/>
  <c r="F99" i="62"/>
  <c r="F89" i="62"/>
  <c r="F85" i="62"/>
  <c r="F77" i="62"/>
  <c r="F69" i="62"/>
  <c r="F93" i="62"/>
  <c r="F90" i="62"/>
  <c r="F86" i="62"/>
  <c r="F79" i="62"/>
  <c r="F71" i="62"/>
  <c r="F63" i="62"/>
  <c r="F98" i="62"/>
  <c r="F96" i="62"/>
  <c r="F91" i="62"/>
  <c r="F81" i="62"/>
  <c r="F73" i="62"/>
  <c r="F65" i="62"/>
  <c r="G60" i="62"/>
  <c r="F72" i="62"/>
  <c r="F70" i="62"/>
  <c r="F64" i="62"/>
  <c r="F80" i="62"/>
  <c r="F78" i="62"/>
  <c r="F62" i="62"/>
  <c r="F87" i="62"/>
  <c r="F95" i="62"/>
  <c r="G47" i="62"/>
  <c r="M94" i="62"/>
  <c r="Q141" i="62"/>
  <c r="Q169" i="62"/>
  <c r="Q157" i="62"/>
  <c r="S103" i="62"/>
  <c r="S146" i="62"/>
  <c r="S137" i="62"/>
  <c r="S155" i="62"/>
  <c r="S167" i="62"/>
  <c r="S89" i="62"/>
  <c r="E48" i="62"/>
  <c r="W48" i="62" s="1"/>
  <c r="W45" i="62"/>
  <c r="K63" i="62"/>
  <c r="K77" i="62"/>
  <c r="S69" i="62"/>
  <c r="W84" i="61"/>
  <c r="G93" i="61"/>
  <c r="W74" i="61"/>
  <c r="G82" i="61"/>
  <c r="E82" i="61"/>
  <c r="W82" i="61" s="1"/>
  <c r="W48" i="61"/>
  <c r="E123" i="61"/>
  <c r="M79" i="61"/>
  <c r="G60" i="60"/>
  <c r="E60" i="60"/>
  <c r="G105" i="61"/>
  <c r="G101" i="61"/>
  <c r="G129" i="61"/>
  <c r="G135" i="61"/>
  <c r="G159" i="61"/>
  <c r="G160" i="61"/>
  <c r="F147" i="60"/>
  <c r="F139" i="60"/>
  <c r="F129" i="60"/>
  <c r="F121" i="60"/>
  <c r="F148" i="60"/>
  <c r="F142" i="60"/>
  <c r="F132" i="60"/>
  <c r="F124" i="60"/>
  <c r="F144" i="60"/>
  <c r="F131" i="60"/>
  <c r="F122" i="60"/>
  <c r="F117" i="60"/>
  <c r="F109" i="60"/>
  <c r="F101" i="60"/>
  <c r="F93" i="60"/>
  <c r="F85" i="60"/>
  <c r="F145" i="60"/>
  <c r="F140" i="60"/>
  <c r="F138" i="60"/>
  <c r="F127" i="60"/>
  <c r="F118" i="60"/>
  <c r="F110" i="60"/>
  <c r="F102" i="60"/>
  <c r="F94" i="60"/>
  <c r="F86" i="60"/>
  <c r="F149" i="60"/>
  <c r="F125" i="60"/>
  <c r="F119" i="60"/>
  <c r="F111" i="60"/>
  <c r="F103" i="60"/>
  <c r="F95" i="60"/>
  <c r="F87" i="60"/>
  <c r="G79" i="60"/>
  <c r="F134" i="60"/>
  <c r="F120" i="60"/>
  <c r="F112" i="60"/>
  <c r="F104" i="60"/>
  <c r="F96" i="60"/>
  <c r="F88" i="60"/>
  <c r="F136" i="60"/>
  <c r="F130" i="60"/>
  <c r="F128" i="60"/>
  <c r="F123" i="60"/>
  <c r="F113" i="60"/>
  <c r="F105" i="60"/>
  <c r="F97" i="60"/>
  <c r="F89" i="60"/>
  <c r="F143" i="60"/>
  <c r="F141" i="60"/>
  <c r="F126" i="60"/>
  <c r="F116" i="60"/>
  <c r="F108" i="60"/>
  <c r="F100" i="60"/>
  <c r="F92" i="60"/>
  <c r="F84" i="60"/>
  <c r="F137" i="60"/>
  <c r="F107" i="60"/>
  <c r="F106" i="60"/>
  <c r="F91" i="60"/>
  <c r="F90" i="60"/>
  <c r="F83" i="60"/>
  <c r="F82" i="60"/>
  <c r="F146" i="60"/>
  <c r="F81" i="60"/>
  <c r="F133" i="60"/>
  <c r="F115" i="60"/>
  <c r="F114" i="60"/>
  <c r="F99" i="60"/>
  <c r="F98" i="60"/>
  <c r="M76" i="61"/>
  <c r="W57" i="60"/>
  <c r="K73" i="60"/>
  <c r="W73" i="60" s="1"/>
  <c r="Q76" i="61"/>
  <c r="Q89" i="61"/>
  <c r="W89" i="61" s="1"/>
  <c r="G69" i="60"/>
  <c r="W66" i="60"/>
  <c r="W45" i="60"/>
  <c r="W50" i="60"/>
  <c r="E71" i="60"/>
  <c r="M76" i="60"/>
  <c r="Q70" i="60"/>
  <c r="Q75" i="60"/>
  <c r="M89" i="59"/>
  <c r="K89" i="59"/>
  <c r="M72" i="59"/>
  <c r="K72" i="59"/>
  <c r="M56" i="59"/>
  <c r="K56" i="59"/>
  <c r="W56" i="59" s="1"/>
  <c r="M58" i="59"/>
  <c r="M113" i="59"/>
  <c r="M115" i="59"/>
  <c r="M145" i="59"/>
  <c r="M130" i="59"/>
  <c r="Q62" i="59"/>
  <c r="S62" i="59"/>
  <c r="K91" i="59"/>
  <c r="K115" i="59"/>
  <c r="S80" i="59"/>
  <c r="Q80" i="59"/>
  <c r="S64" i="59"/>
  <c r="Q64" i="59"/>
  <c r="W64" i="59" s="1"/>
  <c r="S89" i="59"/>
  <c r="Q89" i="59"/>
  <c r="S94" i="59"/>
  <c r="W63" i="59"/>
  <c r="W62" i="59"/>
  <c r="W69" i="59"/>
  <c r="W58" i="59"/>
  <c r="W65" i="59"/>
  <c r="W45" i="59"/>
  <c r="G71" i="27"/>
  <c r="E71" i="27"/>
  <c r="W71" i="27" s="1"/>
  <c r="W64" i="27"/>
  <c r="S72" i="27"/>
  <c r="W55" i="27"/>
  <c r="Q59" i="27"/>
  <c r="B171" i="28"/>
  <c r="G171" i="24"/>
  <c r="G171" i="28" s="1"/>
  <c r="L171" i="24"/>
  <c r="M171" i="28" s="1"/>
  <c r="B82" i="28"/>
  <c r="G82" i="24"/>
  <c r="G82" i="28" s="1"/>
  <c r="L82" i="24"/>
  <c r="M82" i="28" s="1"/>
  <c r="B162" i="28"/>
  <c r="G162" i="24"/>
  <c r="G162" i="28" s="1"/>
  <c r="L162" i="24"/>
  <c r="M162" i="28" s="1"/>
  <c r="B61" i="28"/>
  <c r="G61" i="24"/>
  <c r="G61" i="28" s="1"/>
  <c r="L61" i="24"/>
  <c r="M61" i="28" s="1"/>
  <c r="Q60" i="27"/>
  <c r="B131" i="28"/>
  <c r="G131" i="24"/>
  <c r="G131" i="28" s="1"/>
  <c r="L131" i="24"/>
  <c r="M131" i="28" s="1"/>
  <c r="B104" i="28"/>
  <c r="G104" i="24"/>
  <c r="G104" i="28" s="1"/>
  <c r="L104" i="24"/>
  <c r="M104" i="28" s="1"/>
  <c r="B52" i="28"/>
  <c r="L52" i="24"/>
  <c r="M52" i="28" s="1"/>
  <c r="G52" i="24"/>
  <c r="G52" i="28" s="1"/>
  <c r="B122" i="28"/>
  <c r="G122" i="24"/>
  <c r="G122" i="28" s="1"/>
  <c r="L122" i="24"/>
  <c r="M122" i="28" s="1"/>
  <c r="B57" i="28"/>
  <c r="G57" i="24"/>
  <c r="G57" i="28" s="1"/>
  <c r="L57" i="24"/>
  <c r="M57" i="28" s="1"/>
  <c r="Q54" i="27"/>
  <c r="B144" i="28"/>
  <c r="G144" i="24"/>
  <c r="G144" i="28" s="1"/>
  <c r="L144" i="24"/>
  <c r="M144" i="28" s="1"/>
  <c r="B178" i="28"/>
  <c r="G178" i="24"/>
  <c r="G178" i="28" s="1"/>
  <c r="L178" i="24"/>
  <c r="M178" i="28" s="1"/>
  <c r="B55" i="28"/>
  <c r="L55" i="24"/>
  <c r="M55" i="28" s="1"/>
  <c r="G55" i="24"/>
  <c r="G55" i="28" s="1"/>
  <c r="B170" i="28"/>
  <c r="G170" i="24"/>
  <c r="G170" i="28" s="1"/>
  <c r="L170" i="24"/>
  <c r="M170" i="28" s="1"/>
  <c r="B58" i="28"/>
  <c r="L58" i="24"/>
  <c r="M58" i="28" s="1"/>
  <c r="G58" i="24"/>
  <c r="G58" i="28" s="1"/>
  <c r="B174" i="28"/>
  <c r="L174" i="24"/>
  <c r="M174" i="28" s="1"/>
  <c r="G174" i="24"/>
  <c r="G174" i="28" s="1"/>
  <c r="B244" i="28"/>
  <c r="L244" i="24"/>
  <c r="M244" i="28" s="1"/>
  <c r="G244" i="24"/>
  <c r="G244" i="28" s="1"/>
  <c r="B140" i="28"/>
  <c r="L140" i="24"/>
  <c r="M140" i="28" s="1"/>
  <c r="G140" i="24"/>
  <c r="G140" i="28" s="1"/>
  <c r="B204" i="28"/>
  <c r="L204" i="24"/>
  <c r="M204" i="28" s="1"/>
  <c r="G204" i="24"/>
  <c r="G204" i="28" s="1"/>
  <c r="B111" i="28"/>
  <c r="L111" i="24"/>
  <c r="M111" i="28" s="1"/>
  <c r="G111" i="24"/>
  <c r="G111" i="28" s="1"/>
  <c r="L175" i="24"/>
  <c r="M175" i="28" s="1"/>
  <c r="B175" i="28"/>
  <c r="G175" i="24"/>
  <c r="G175" i="28" s="1"/>
  <c r="B238" i="28"/>
  <c r="G238" i="24"/>
  <c r="G238" i="28" s="1"/>
  <c r="L238" i="24"/>
  <c r="M238" i="28" s="1"/>
  <c r="L117" i="24"/>
  <c r="M117" i="28" s="1"/>
  <c r="B117" i="28"/>
  <c r="G117" i="24"/>
  <c r="G117" i="28" s="1"/>
  <c r="B181" i="28"/>
  <c r="L181" i="24"/>
  <c r="M181" i="28" s="1"/>
  <c r="G181" i="24"/>
  <c r="G181" i="28" s="1"/>
  <c r="B249" i="28"/>
  <c r="L249" i="24"/>
  <c r="M249" i="28" s="1"/>
  <c r="G249" i="24"/>
  <c r="G249" i="28" s="1"/>
  <c r="B221" i="28"/>
  <c r="L221" i="24"/>
  <c r="M221" i="28" s="1"/>
  <c r="G221" i="24"/>
  <c r="G221" i="28" s="1"/>
  <c r="B229" i="28"/>
  <c r="L229" i="24"/>
  <c r="M229" i="28" s="1"/>
  <c r="G229" i="24"/>
  <c r="G229" i="28" s="1"/>
  <c r="B75" i="28"/>
  <c r="G75" i="24"/>
  <c r="G75" i="28" s="1"/>
  <c r="L75" i="24"/>
  <c r="M75" i="28" s="1"/>
  <c r="T30" i="28"/>
  <c r="R30" i="28"/>
  <c r="L14" i="9"/>
  <c r="M14" i="9" s="1"/>
  <c r="N14" i="9" s="1"/>
  <c r="O14" i="9" s="1"/>
  <c r="P14" i="9" s="1"/>
  <c r="Q14" i="9" s="1"/>
  <c r="R14" i="9" s="1"/>
  <c r="M20" i="13"/>
  <c r="N20" i="13" s="1"/>
  <c r="O20" i="13" s="1"/>
  <c r="P20" i="13" s="1"/>
  <c r="Q20" i="13" s="1"/>
  <c r="R20" i="13" s="1"/>
  <c r="S20" i="13" s="1"/>
  <c r="L14" i="7"/>
  <c r="M14" i="7" s="1"/>
  <c r="N14" i="7" s="1"/>
  <c r="O14" i="7" s="1"/>
  <c r="P14" i="7" s="1"/>
  <c r="Q14" i="7" s="1"/>
  <c r="R14" i="7" s="1"/>
  <c r="W52" i="62"/>
  <c r="W37" i="62"/>
  <c r="M86" i="62"/>
  <c r="S91" i="62"/>
  <c r="M92" i="62"/>
  <c r="S80" i="62"/>
  <c r="M76" i="62"/>
  <c r="G50" i="62"/>
  <c r="G55" i="62"/>
  <c r="Q86" i="62"/>
  <c r="Q81" i="62"/>
  <c r="Q140" i="62"/>
  <c r="Q149" i="62"/>
  <c r="S142" i="62"/>
  <c r="S106" i="62"/>
  <c r="S143" i="62"/>
  <c r="S160" i="62"/>
  <c r="S151" i="62"/>
  <c r="E56" i="62"/>
  <c r="W56" i="62" s="1"/>
  <c r="E46" i="62"/>
  <c r="W46" i="62" s="1"/>
  <c r="K83" i="62"/>
  <c r="K65" i="62"/>
  <c r="K88" i="62"/>
  <c r="K93" i="62"/>
  <c r="K70" i="62"/>
  <c r="K85" i="62"/>
  <c r="E155" i="61"/>
  <c r="E110" i="61"/>
  <c r="E92" i="61"/>
  <c r="E96" i="61"/>
  <c r="W96" i="61" s="1"/>
  <c r="S90" i="61"/>
  <c r="S92" i="61"/>
  <c r="G80" i="61"/>
  <c r="G81" i="61"/>
  <c r="E80" i="61"/>
  <c r="W80" i="61" s="1"/>
  <c r="W42" i="61"/>
  <c r="K96" i="61"/>
  <c r="G97" i="61"/>
  <c r="G109" i="61"/>
  <c r="G114" i="61"/>
  <c r="G138" i="61"/>
  <c r="G164" i="61"/>
  <c r="G167" i="61"/>
  <c r="G142" i="61"/>
  <c r="S71" i="60"/>
  <c r="M92" i="61"/>
  <c r="K92" i="61"/>
  <c r="M88" i="61"/>
  <c r="M90" i="61"/>
  <c r="Q88" i="61"/>
  <c r="W88" i="61" s="1"/>
  <c r="Q87" i="61"/>
  <c r="K68" i="60"/>
  <c r="M66" i="60"/>
  <c r="W74" i="60"/>
  <c r="W76" i="60"/>
  <c r="M69" i="60"/>
  <c r="K69" i="60"/>
  <c r="W69" i="60" s="1"/>
  <c r="S61" i="60"/>
  <c r="Q78" i="60"/>
  <c r="M117" i="59"/>
  <c r="K88" i="59"/>
  <c r="K71" i="59"/>
  <c r="W71" i="59" s="1"/>
  <c r="K140" i="59"/>
  <c r="K133" i="59"/>
  <c r="K111" i="59"/>
  <c r="M120" i="59"/>
  <c r="M124" i="59"/>
  <c r="K124" i="59"/>
  <c r="M137" i="59"/>
  <c r="M103" i="59"/>
  <c r="S78" i="59"/>
  <c r="Q104" i="59"/>
  <c r="Q79" i="59"/>
  <c r="Q63" i="59"/>
  <c r="M119" i="59"/>
  <c r="S99" i="59"/>
  <c r="Q99" i="59"/>
  <c r="S87" i="59"/>
  <c r="S103" i="59"/>
  <c r="S102" i="59"/>
  <c r="S143" i="59"/>
  <c r="W70" i="59"/>
  <c r="W77" i="59"/>
  <c r="W34" i="59"/>
  <c r="W66" i="59"/>
  <c r="E73" i="59"/>
  <c r="W73" i="59" s="1"/>
  <c r="G72" i="59"/>
  <c r="G75" i="59"/>
  <c r="G132" i="61"/>
  <c r="M93" i="59"/>
  <c r="R136" i="27"/>
  <c r="R128" i="27"/>
  <c r="R120" i="27"/>
  <c r="R112" i="27"/>
  <c r="R104" i="27"/>
  <c r="R96" i="27"/>
  <c r="R88" i="27"/>
  <c r="R80" i="27"/>
  <c r="R138" i="27"/>
  <c r="R130" i="27"/>
  <c r="R122" i="27"/>
  <c r="R114" i="27"/>
  <c r="R106" i="27"/>
  <c r="R98" i="27"/>
  <c r="R90" i="27"/>
  <c r="R82" i="27"/>
  <c r="R139" i="27"/>
  <c r="R131" i="27"/>
  <c r="R123" i="27"/>
  <c r="R115" i="27"/>
  <c r="R107" i="27"/>
  <c r="R99" i="27"/>
  <c r="R91" i="27"/>
  <c r="R83" i="27"/>
  <c r="R75" i="27"/>
  <c r="R143" i="27"/>
  <c r="R135" i="27"/>
  <c r="R127" i="27"/>
  <c r="R137" i="27"/>
  <c r="R133" i="27"/>
  <c r="R129" i="27"/>
  <c r="R125" i="27"/>
  <c r="R121" i="27"/>
  <c r="R109" i="27"/>
  <c r="R89" i="27"/>
  <c r="R77" i="27"/>
  <c r="R142" i="27"/>
  <c r="R118" i="27"/>
  <c r="R116" i="27"/>
  <c r="R111" i="27"/>
  <c r="R86" i="27"/>
  <c r="R84" i="27"/>
  <c r="R79" i="27"/>
  <c r="S73" i="27"/>
  <c r="R141" i="27"/>
  <c r="R113" i="27"/>
  <c r="R101" i="27"/>
  <c r="R81" i="27"/>
  <c r="R132" i="27"/>
  <c r="R124" i="27"/>
  <c r="R110" i="27"/>
  <c r="R108" i="27"/>
  <c r="R103" i="27"/>
  <c r="R78" i="27"/>
  <c r="R76" i="27"/>
  <c r="R140" i="27"/>
  <c r="R105" i="27"/>
  <c r="R93" i="27"/>
  <c r="R134" i="27"/>
  <c r="R126" i="27"/>
  <c r="R102" i="27"/>
  <c r="R100" i="27"/>
  <c r="R95" i="27"/>
  <c r="R119" i="27"/>
  <c r="R94" i="27"/>
  <c r="R92" i="27"/>
  <c r="R87" i="27"/>
  <c r="R97" i="27"/>
  <c r="R117" i="27"/>
  <c r="R85" i="27"/>
  <c r="M63" i="27"/>
  <c r="W69" i="27"/>
  <c r="W52" i="27"/>
  <c r="E60" i="27"/>
  <c r="W60" i="27" s="1"/>
  <c r="W46" i="27"/>
  <c r="W30" i="27"/>
  <c r="S57" i="27"/>
  <c r="B161" i="28"/>
  <c r="G161" i="24"/>
  <c r="G161" i="28" s="1"/>
  <c r="L161" i="24"/>
  <c r="M161" i="28" s="1"/>
  <c r="B78" i="28"/>
  <c r="L78" i="24"/>
  <c r="M78" i="28" s="1"/>
  <c r="G78" i="24"/>
  <c r="G78" i="28" s="1"/>
  <c r="B130" i="28"/>
  <c r="G130" i="24"/>
  <c r="G130" i="28" s="1"/>
  <c r="L130" i="24"/>
  <c r="M130" i="28" s="1"/>
  <c r="S68" i="27"/>
  <c r="B121" i="28"/>
  <c r="G121" i="24"/>
  <c r="G121" i="28" s="1"/>
  <c r="L121" i="24"/>
  <c r="M121" i="28" s="1"/>
  <c r="B98" i="28"/>
  <c r="G98" i="24"/>
  <c r="G98" i="28" s="1"/>
  <c r="L98" i="24"/>
  <c r="M98" i="28" s="1"/>
  <c r="B48" i="28"/>
  <c r="L48" i="24"/>
  <c r="M48" i="28" s="1"/>
  <c r="G48" i="24"/>
  <c r="G48" i="28" s="1"/>
  <c r="B118" i="28"/>
  <c r="G118" i="24"/>
  <c r="G118" i="28" s="1"/>
  <c r="L118" i="24"/>
  <c r="M118" i="28" s="1"/>
  <c r="B28" i="28"/>
  <c r="L28" i="24"/>
  <c r="M28" i="28" s="1"/>
  <c r="G28" i="24"/>
  <c r="G28" i="28" s="1"/>
  <c r="M51" i="27"/>
  <c r="B123" i="28"/>
  <c r="G123" i="24"/>
  <c r="G123" i="28" s="1"/>
  <c r="L123" i="24"/>
  <c r="M123" i="28" s="1"/>
  <c r="B70" i="28"/>
  <c r="L70" i="24"/>
  <c r="M70" i="28" s="1"/>
  <c r="G70" i="24"/>
  <c r="G70" i="28" s="1"/>
  <c r="B45" i="28"/>
  <c r="G45" i="24"/>
  <c r="G45" i="28" s="1"/>
  <c r="L45" i="24"/>
  <c r="M45" i="28" s="1"/>
  <c r="B29" i="28"/>
  <c r="G29" i="24"/>
  <c r="G29" i="28" s="1"/>
  <c r="L29" i="24"/>
  <c r="M29" i="28" s="1"/>
  <c r="V27" i="26"/>
  <c r="U27" i="26"/>
  <c r="T27" i="26"/>
  <c r="H27" i="26"/>
  <c r="M27" i="26" s="1"/>
  <c r="B27" i="26"/>
  <c r="G27" i="26" s="1"/>
  <c r="A28" i="26"/>
  <c r="N27" i="26"/>
  <c r="S27" i="26" s="1"/>
  <c r="B146" i="28"/>
  <c r="G146" i="24"/>
  <c r="G146" i="28" s="1"/>
  <c r="L146" i="24"/>
  <c r="M146" i="28" s="1"/>
  <c r="B138" i="28"/>
  <c r="G138" i="24"/>
  <c r="G138" i="28" s="1"/>
  <c r="L138" i="24"/>
  <c r="M138" i="28" s="1"/>
  <c r="B182" i="28"/>
  <c r="L182" i="24"/>
  <c r="M182" i="28" s="1"/>
  <c r="G182" i="24"/>
  <c r="G182" i="28" s="1"/>
  <c r="B248" i="28"/>
  <c r="L248" i="24"/>
  <c r="M248" i="28" s="1"/>
  <c r="G248" i="24"/>
  <c r="G248" i="28" s="1"/>
  <c r="B148" i="28"/>
  <c r="L148" i="24"/>
  <c r="M148" i="28" s="1"/>
  <c r="G148" i="24"/>
  <c r="G148" i="28" s="1"/>
  <c r="B212" i="28"/>
  <c r="L212" i="24"/>
  <c r="M212" i="28" s="1"/>
  <c r="G212" i="24"/>
  <c r="G212" i="28" s="1"/>
  <c r="B119" i="28"/>
  <c r="L119" i="24"/>
  <c r="M119" i="28" s="1"/>
  <c r="G119" i="24"/>
  <c r="G119" i="28" s="1"/>
  <c r="G183" i="24"/>
  <c r="G183" i="28" s="1"/>
  <c r="B183" i="28"/>
  <c r="L183" i="24"/>
  <c r="M183" i="28" s="1"/>
  <c r="G242" i="24"/>
  <c r="G242" i="28" s="1"/>
  <c r="B242" i="28"/>
  <c r="L242" i="24"/>
  <c r="M242" i="28" s="1"/>
  <c r="B125" i="28"/>
  <c r="L125" i="24"/>
  <c r="M125" i="28" s="1"/>
  <c r="G125" i="24"/>
  <c r="G125" i="28" s="1"/>
  <c r="B189" i="28"/>
  <c r="L189" i="24"/>
  <c r="M189" i="28" s="1"/>
  <c r="G189" i="24"/>
  <c r="G189" i="28" s="1"/>
  <c r="B187" i="28"/>
  <c r="L187" i="24"/>
  <c r="M187" i="28" s="1"/>
  <c r="G187" i="24"/>
  <c r="G187" i="28" s="1"/>
  <c r="B222" i="28"/>
  <c r="L222" i="24"/>
  <c r="M222" i="28" s="1"/>
  <c r="G222" i="24"/>
  <c r="G222" i="28" s="1"/>
  <c r="B230" i="28"/>
  <c r="L230" i="24"/>
  <c r="M230" i="28" s="1"/>
  <c r="G230" i="24"/>
  <c r="G230" i="28" s="1"/>
  <c r="B53" i="28"/>
  <c r="G53" i="24"/>
  <c r="G53" i="28" s="1"/>
  <c r="L53" i="24"/>
  <c r="M53" i="28" s="1"/>
  <c r="L15" i="22"/>
  <c r="M15" i="22" s="1"/>
  <c r="N15" i="22" s="1"/>
  <c r="O15" i="22" s="1"/>
  <c r="P15" i="22" s="1"/>
  <c r="Q15" i="22" s="1"/>
  <c r="R15" i="22" s="1"/>
  <c r="L20" i="15"/>
  <c r="M20" i="15" s="1"/>
  <c r="N20" i="15" s="1"/>
  <c r="O20" i="15" s="1"/>
  <c r="P20" i="15" s="1"/>
  <c r="Q20" i="15" s="1"/>
  <c r="R20" i="15" s="1"/>
  <c r="M91" i="62"/>
  <c r="Q97" i="62"/>
  <c r="M97" i="62"/>
  <c r="M78" i="62"/>
  <c r="M79" i="62"/>
  <c r="M72" i="62"/>
  <c r="S77" i="62"/>
  <c r="M89" i="62"/>
  <c r="S72" i="62"/>
  <c r="Q79" i="62"/>
  <c r="M74" i="62"/>
  <c r="G58" i="62"/>
  <c r="Q85" i="62"/>
  <c r="W32" i="62"/>
  <c r="Q68" i="62"/>
  <c r="Q87" i="62"/>
  <c r="Q118" i="62"/>
  <c r="Q96" i="62"/>
  <c r="Q165" i="62"/>
  <c r="S105" i="62"/>
  <c r="S120" i="62"/>
  <c r="S147" i="62"/>
  <c r="S109" i="62"/>
  <c r="S124" i="62"/>
  <c r="S114" i="62"/>
  <c r="S150" i="62"/>
  <c r="S164" i="62"/>
  <c r="S158" i="62"/>
  <c r="E47" i="62"/>
  <c r="W47" i="62" s="1"/>
  <c r="K67" i="62"/>
  <c r="K79" i="62"/>
  <c r="K78" i="62"/>
  <c r="K89" i="62"/>
  <c r="G53" i="62"/>
  <c r="E91" i="61"/>
  <c r="W40" i="61"/>
  <c r="E87" i="61"/>
  <c r="W87" i="61" s="1"/>
  <c r="G122" i="61"/>
  <c r="G102" i="61"/>
  <c r="G146" i="61"/>
  <c r="G150" i="61"/>
  <c r="G71" i="60"/>
  <c r="M87" i="61"/>
  <c r="M81" i="61"/>
  <c r="Q91" i="61"/>
  <c r="M63" i="60"/>
  <c r="M74" i="60"/>
  <c r="E62" i="60"/>
  <c r="W62" i="60" s="1"/>
  <c r="K67" i="60"/>
  <c r="W67" i="60" s="1"/>
  <c r="W56" i="60"/>
  <c r="W64" i="60"/>
  <c r="Q60" i="60"/>
  <c r="S68" i="59"/>
  <c r="Q68" i="59"/>
  <c r="K101" i="59"/>
  <c r="K132" i="59"/>
  <c r="M108" i="59"/>
  <c r="M123" i="59"/>
  <c r="K96" i="59"/>
  <c r="K102" i="59"/>
  <c r="M76" i="59"/>
  <c r="K76" i="59"/>
  <c r="W76" i="59" s="1"/>
  <c r="M78" i="59"/>
  <c r="S93" i="59"/>
  <c r="S106" i="59"/>
  <c r="Q106" i="59"/>
  <c r="S122" i="59"/>
  <c r="W72" i="59"/>
  <c r="W79" i="59"/>
  <c r="W78" i="59"/>
  <c r="W42" i="59"/>
  <c r="W81" i="59"/>
  <c r="S96" i="59"/>
  <c r="M116" i="59"/>
  <c r="W48" i="59"/>
  <c r="G69" i="59"/>
  <c r="G66" i="59"/>
  <c r="W40" i="59"/>
  <c r="L20" i="31"/>
  <c r="M20" i="31" s="1"/>
  <c r="N20" i="31" s="1"/>
  <c r="O20" i="31" s="1"/>
  <c r="P20" i="31" s="1"/>
  <c r="Q20" i="31" s="1"/>
  <c r="R20" i="31" s="1"/>
  <c r="W72" i="27"/>
  <c r="W67" i="27"/>
  <c r="M62" i="27"/>
  <c r="K62" i="27"/>
  <c r="W62" i="27" s="1"/>
  <c r="M58" i="27"/>
  <c r="K58" i="27"/>
  <c r="K59" i="27"/>
  <c r="W59" i="27" s="1"/>
  <c r="G55" i="27"/>
  <c r="B160" i="28"/>
  <c r="G160" i="24"/>
  <c r="G160" i="28" s="1"/>
  <c r="L160" i="24"/>
  <c r="M160" i="28" s="1"/>
  <c r="B113" i="28"/>
  <c r="G113" i="24"/>
  <c r="G113" i="28" s="1"/>
  <c r="L113" i="24"/>
  <c r="M113" i="28" s="1"/>
  <c r="B120" i="28"/>
  <c r="G120" i="24"/>
  <c r="G120" i="28" s="1"/>
  <c r="L120" i="24"/>
  <c r="M120" i="28" s="1"/>
  <c r="B97" i="28"/>
  <c r="G97" i="24"/>
  <c r="G97" i="28" s="1"/>
  <c r="L97" i="24"/>
  <c r="M97" i="28" s="1"/>
  <c r="B44" i="28"/>
  <c r="L44" i="24"/>
  <c r="M44" i="28" s="1"/>
  <c r="G44" i="24"/>
  <c r="G44" i="28" s="1"/>
  <c r="B110" i="28"/>
  <c r="G110" i="24"/>
  <c r="G110" i="28" s="1"/>
  <c r="L110" i="24"/>
  <c r="M110" i="28" s="1"/>
  <c r="B194" i="28"/>
  <c r="G194" i="24"/>
  <c r="G194" i="28" s="1"/>
  <c r="L194" i="24"/>
  <c r="M194" i="28" s="1"/>
  <c r="B96" i="28"/>
  <c r="G96" i="24"/>
  <c r="G96" i="28" s="1"/>
  <c r="L96" i="24"/>
  <c r="M96" i="28" s="1"/>
  <c r="B100" i="28"/>
  <c r="G100" i="24"/>
  <c r="G100" i="28" s="1"/>
  <c r="L100" i="24"/>
  <c r="M100" i="28" s="1"/>
  <c r="B80" i="28"/>
  <c r="L80" i="24"/>
  <c r="M80" i="28" s="1"/>
  <c r="G80" i="24"/>
  <c r="G80" i="28" s="1"/>
  <c r="B126" i="28"/>
  <c r="L126" i="24"/>
  <c r="M126" i="28" s="1"/>
  <c r="G126" i="24"/>
  <c r="G126" i="28" s="1"/>
  <c r="B190" i="28"/>
  <c r="L190" i="24"/>
  <c r="M190" i="28" s="1"/>
  <c r="G190" i="24"/>
  <c r="G190" i="28" s="1"/>
  <c r="B86" i="28"/>
  <c r="L86" i="24"/>
  <c r="M86" i="28" s="1"/>
  <c r="G86" i="24"/>
  <c r="G86" i="28" s="1"/>
  <c r="B156" i="28"/>
  <c r="L156" i="24"/>
  <c r="M156" i="28" s="1"/>
  <c r="G156" i="24"/>
  <c r="G156" i="28" s="1"/>
  <c r="L239" i="24"/>
  <c r="M239" i="28" s="1"/>
  <c r="G239" i="24"/>
  <c r="G239" i="28" s="1"/>
  <c r="B239" i="28"/>
  <c r="L127" i="24"/>
  <c r="M127" i="28" s="1"/>
  <c r="B127" i="28"/>
  <c r="G127" i="24"/>
  <c r="G127" i="28" s="1"/>
  <c r="G191" i="24"/>
  <c r="G191" i="28" s="1"/>
  <c r="L191" i="24"/>
  <c r="M191" i="28" s="1"/>
  <c r="B191" i="28"/>
  <c r="B246" i="28"/>
  <c r="G246" i="24"/>
  <c r="G246" i="28" s="1"/>
  <c r="L246" i="24"/>
  <c r="M246" i="28" s="1"/>
  <c r="B133" i="28"/>
  <c r="L133" i="24"/>
  <c r="M133" i="28" s="1"/>
  <c r="G133" i="24"/>
  <c r="G133" i="28" s="1"/>
  <c r="B197" i="28"/>
  <c r="L197" i="24"/>
  <c r="M197" i="28" s="1"/>
  <c r="G197" i="24"/>
  <c r="G197" i="28" s="1"/>
  <c r="B195" i="28"/>
  <c r="L195" i="24"/>
  <c r="M195" i="28" s="1"/>
  <c r="G195" i="24"/>
  <c r="G195" i="28" s="1"/>
  <c r="B223" i="28"/>
  <c r="L223" i="24"/>
  <c r="M223" i="28" s="1"/>
  <c r="G223" i="24"/>
  <c r="G223" i="28" s="1"/>
  <c r="B231" i="28"/>
  <c r="L231" i="24"/>
  <c r="M231" i="28" s="1"/>
  <c r="G231" i="24"/>
  <c r="G231" i="28" s="1"/>
  <c r="G61" i="27"/>
  <c r="L20" i="14"/>
  <c r="M20" i="14" s="1"/>
  <c r="N20" i="14" s="1"/>
  <c r="O20" i="14" s="1"/>
  <c r="P20" i="14" s="1"/>
  <c r="Q20" i="14" s="1"/>
  <c r="R20" i="14" s="1"/>
  <c r="L14" i="11"/>
  <c r="M14" i="11" s="1"/>
  <c r="N14" i="11" s="1"/>
  <c r="O14" i="11" s="1"/>
  <c r="P14" i="11" s="1"/>
  <c r="Q14" i="11" s="1"/>
  <c r="R14" i="11" s="1"/>
  <c r="M14" i="8"/>
  <c r="N14" i="8" s="1"/>
  <c r="O14" i="8" s="1"/>
  <c r="P14" i="8" s="1"/>
  <c r="Q14" i="8" s="1"/>
  <c r="R14" i="8" s="1"/>
  <c r="S14" i="8" s="1"/>
  <c r="M71" i="62"/>
  <c r="Q71" i="62"/>
  <c r="S93" i="62"/>
  <c r="S132" i="62"/>
  <c r="E55" i="62"/>
  <c r="W55" i="62" s="1"/>
  <c r="E54" i="62"/>
  <c r="W54" i="62" s="1"/>
  <c r="K73" i="62"/>
  <c r="K86" i="62"/>
  <c r="K97" i="62"/>
  <c r="K99" i="62"/>
  <c r="G76" i="61"/>
  <c r="E76" i="61"/>
  <c r="W76" i="61" s="1"/>
  <c r="G156" i="61"/>
  <c r="S96" i="61"/>
  <c r="Q95" i="61"/>
  <c r="W95" i="61" s="1"/>
  <c r="E70" i="60"/>
  <c r="G106" i="61"/>
  <c r="S63" i="60"/>
  <c r="G61" i="60"/>
  <c r="Q71" i="60"/>
  <c r="Q67" i="59"/>
  <c r="W67" i="59" s="1"/>
  <c r="M98" i="59"/>
  <c r="M110" i="59"/>
  <c r="M131" i="59"/>
  <c r="M74" i="59"/>
  <c r="K74" i="59"/>
  <c r="W74" i="59" s="1"/>
  <c r="S56" i="59"/>
  <c r="Q56" i="59"/>
  <c r="S58" i="59"/>
  <c r="M109" i="59"/>
  <c r="S97" i="59"/>
  <c r="S85" i="59"/>
  <c r="Q85" i="59"/>
  <c r="S83" i="59"/>
  <c r="S118" i="59"/>
  <c r="S121" i="59"/>
  <c r="S114" i="59"/>
  <c r="S130" i="59"/>
  <c r="W50" i="59"/>
  <c r="F143" i="59"/>
  <c r="F135" i="59"/>
  <c r="F127" i="59"/>
  <c r="F144" i="59"/>
  <c r="F146" i="59"/>
  <c r="F138" i="59"/>
  <c r="F130" i="59"/>
  <c r="F122" i="59"/>
  <c r="F147" i="59"/>
  <c r="F145" i="59"/>
  <c r="F142" i="59"/>
  <c r="F140" i="59"/>
  <c r="F136" i="59"/>
  <c r="F134" i="59"/>
  <c r="F129" i="59"/>
  <c r="F125" i="59"/>
  <c r="F114" i="59"/>
  <c r="F106" i="59"/>
  <c r="F98" i="59"/>
  <c r="F149" i="59"/>
  <c r="F132" i="59"/>
  <c r="F116" i="59"/>
  <c r="F133" i="59"/>
  <c r="F118" i="59"/>
  <c r="F110" i="59"/>
  <c r="F102" i="59"/>
  <c r="F94" i="59"/>
  <c r="F148" i="59"/>
  <c r="F131" i="59"/>
  <c r="F111" i="59"/>
  <c r="F103" i="59"/>
  <c r="F95" i="59"/>
  <c r="F121" i="59"/>
  <c r="F120" i="59"/>
  <c r="F115" i="59"/>
  <c r="F105" i="59"/>
  <c r="F91" i="59"/>
  <c r="F83" i="59"/>
  <c r="F141" i="59"/>
  <c r="F126" i="59"/>
  <c r="F124" i="59"/>
  <c r="F123" i="59"/>
  <c r="F107" i="59"/>
  <c r="F100" i="59"/>
  <c r="F92" i="59"/>
  <c r="F84" i="59"/>
  <c r="F119" i="59"/>
  <c r="F112" i="59"/>
  <c r="F109" i="59"/>
  <c r="F97" i="59"/>
  <c r="F85" i="59"/>
  <c r="F99" i="59"/>
  <c r="F93" i="59"/>
  <c r="F86" i="59"/>
  <c r="F128" i="59"/>
  <c r="F117" i="59"/>
  <c r="F104" i="59"/>
  <c r="F101" i="59"/>
  <c r="F87" i="59"/>
  <c r="F137" i="59"/>
  <c r="F88" i="59"/>
  <c r="F139" i="59"/>
  <c r="F113" i="59"/>
  <c r="F96" i="59"/>
  <c r="F89" i="59"/>
  <c r="G81" i="59"/>
  <c r="F108" i="59"/>
  <c r="F90" i="59"/>
  <c r="S90" i="59"/>
  <c r="S73" i="59"/>
  <c r="W66" i="27"/>
  <c r="W73" i="27"/>
  <c r="E68" i="27"/>
  <c r="W68" i="27" s="1"/>
  <c r="W48" i="27"/>
  <c r="W58" i="27"/>
  <c r="M70" i="27"/>
  <c r="K70" i="27"/>
  <c r="W70" i="27" s="1"/>
  <c r="W57" i="27"/>
  <c r="W27" i="27"/>
  <c r="M72" i="27"/>
  <c r="B139" i="28"/>
  <c r="G139" i="24"/>
  <c r="G139" i="28" s="1"/>
  <c r="L139" i="24"/>
  <c r="M139" i="28" s="1"/>
  <c r="B76" i="28"/>
  <c r="G76" i="24"/>
  <c r="G76" i="28" s="1"/>
  <c r="L76" i="24"/>
  <c r="M76" i="28" s="1"/>
  <c r="B105" i="28"/>
  <c r="G105" i="24"/>
  <c r="G105" i="28" s="1"/>
  <c r="L105" i="24"/>
  <c r="M105" i="28" s="1"/>
  <c r="B54" i="28"/>
  <c r="L54" i="24"/>
  <c r="M54" i="28" s="1"/>
  <c r="G54" i="24"/>
  <c r="G54" i="28" s="1"/>
  <c r="B211" i="28"/>
  <c r="G211" i="24"/>
  <c r="G211" i="28" s="1"/>
  <c r="L211" i="24"/>
  <c r="M211" i="28" s="1"/>
  <c r="B115" i="28"/>
  <c r="G115" i="24"/>
  <c r="G115" i="28" s="1"/>
  <c r="L115" i="24"/>
  <c r="M115" i="28" s="1"/>
  <c r="B89" i="28"/>
  <c r="G89" i="24"/>
  <c r="G89" i="28" s="1"/>
  <c r="L89" i="24"/>
  <c r="M89" i="28" s="1"/>
  <c r="B41" i="28"/>
  <c r="L41" i="24"/>
  <c r="M41" i="28" s="1"/>
  <c r="G41" i="24"/>
  <c r="G41" i="28" s="1"/>
  <c r="B102" i="28"/>
  <c r="G102" i="24"/>
  <c r="G102" i="28" s="1"/>
  <c r="L102" i="24"/>
  <c r="M102" i="28" s="1"/>
  <c r="B184" i="28"/>
  <c r="G184" i="24"/>
  <c r="G184" i="28" s="1"/>
  <c r="L184" i="24"/>
  <c r="M184" i="28" s="1"/>
  <c r="B68" i="28"/>
  <c r="G68" i="24"/>
  <c r="G68" i="28" s="1"/>
  <c r="L68" i="24"/>
  <c r="M68" i="28" s="1"/>
  <c r="B42" i="28"/>
  <c r="G42" i="24"/>
  <c r="G42" i="28" s="1"/>
  <c r="L42" i="24"/>
  <c r="M42" i="28" s="1"/>
  <c r="B83" i="28"/>
  <c r="G83" i="24"/>
  <c r="G83" i="28" s="1"/>
  <c r="L83" i="24"/>
  <c r="M83" i="28" s="1"/>
  <c r="B71" i="28"/>
  <c r="L71" i="24"/>
  <c r="M71" i="28" s="1"/>
  <c r="G71" i="24"/>
  <c r="G71" i="28" s="1"/>
  <c r="B134" i="28"/>
  <c r="L134" i="24"/>
  <c r="M134" i="28" s="1"/>
  <c r="G134" i="24"/>
  <c r="G134" i="28" s="1"/>
  <c r="B198" i="28"/>
  <c r="L198" i="24"/>
  <c r="M198" i="28" s="1"/>
  <c r="G198" i="24"/>
  <c r="G198" i="28" s="1"/>
  <c r="B94" i="28"/>
  <c r="L94" i="24"/>
  <c r="M94" i="28" s="1"/>
  <c r="G94" i="24"/>
  <c r="G94" i="28" s="1"/>
  <c r="B164" i="28"/>
  <c r="L164" i="24"/>
  <c r="M164" i="28" s="1"/>
  <c r="G164" i="24"/>
  <c r="G164" i="28" s="1"/>
  <c r="B243" i="28"/>
  <c r="L243" i="24"/>
  <c r="M243" i="28" s="1"/>
  <c r="G243" i="24"/>
  <c r="G243" i="28" s="1"/>
  <c r="B135" i="28"/>
  <c r="L135" i="24"/>
  <c r="M135" i="28" s="1"/>
  <c r="G135" i="24"/>
  <c r="G135" i="28" s="1"/>
  <c r="G199" i="24"/>
  <c r="G199" i="28" s="1"/>
  <c r="B199" i="28"/>
  <c r="L199" i="24"/>
  <c r="M199" i="28" s="1"/>
  <c r="B250" i="28"/>
  <c r="G250" i="24"/>
  <c r="G250" i="28" s="1"/>
  <c r="L250" i="24"/>
  <c r="M250" i="28" s="1"/>
  <c r="B141" i="28"/>
  <c r="L141" i="24"/>
  <c r="M141" i="28" s="1"/>
  <c r="G141" i="24"/>
  <c r="G141" i="28" s="1"/>
  <c r="B207" i="28"/>
  <c r="L207" i="24"/>
  <c r="M207" i="28" s="1"/>
  <c r="G207" i="24"/>
  <c r="G207" i="28" s="1"/>
  <c r="B201" i="28"/>
  <c r="G201" i="24"/>
  <c r="G201" i="28" s="1"/>
  <c r="L201" i="24"/>
  <c r="M201" i="28" s="1"/>
  <c r="B224" i="28"/>
  <c r="L224" i="24"/>
  <c r="M224" i="28" s="1"/>
  <c r="G224" i="24"/>
  <c r="G224" i="28" s="1"/>
  <c r="B232" i="28"/>
  <c r="L232" i="24"/>
  <c r="M232" i="28" s="1"/>
  <c r="G232" i="24"/>
  <c r="G232" i="28" s="1"/>
  <c r="B22" i="28"/>
  <c r="G22" i="24"/>
  <c r="G22" i="28" s="1"/>
  <c r="L22" i="24"/>
  <c r="M22" i="28" s="1"/>
  <c r="L20" i="21"/>
  <c r="M20" i="21" s="1"/>
  <c r="N20" i="21" s="1"/>
  <c r="O20" i="21" s="1"/>
  <c r="P20" i="21" s="1"/>
  <c r="Q20" i="21" s="1"/>
  <c r="R20" i="21" s="1"/>
  <c r="G119" i="59" l="1"/>
  <c r="E119" i="59"/>
  <c r="W119" i="59" s="1"/>
  <c r="G122" i="59"/>
  <c r="E122" i="59"/>
  <c r="W122" i="59" s="1"/>
  <c r="G106" i="60"/>
  <c r="E106" i="60"/>
  <c r="G82" i="62"/>
  <c r="E82" i="62"/>
  <c r="W82" i="62" s="1"/>
  <c r="G96" i="59"/>
  <c r="E96" i="59"/>
  <c r="W96" i="59" s="1"/>
  <c r="G117" i="59"/>
  <c r="E117" i="59"/>
  <c r="W117" i="59" s="1"/>
  <c r="G112" i="59"/>
  <c r="E112" i="59"/>
  <c r="W112" i="59" s="1"/>
  <c r="G126" i="59"/>
  <c r="E126" i="59"/>
  <c r="W126" i="59" s="1"/>
  <c r="G95" i="59"/>
  <c r="E95" i="59"/>
  <c r="W95" i="59" s="1"/>
  <c r="G118" i="59"/>
  <c r="E118" i="59"/>
  <c r="W118" i="59" s="1"/>
  <c r="G114" i="59"/>
  <c r="E114" i="59"/>
  <c r="W114" i="59" s="1"/>
  <c r="G147" i="59"/>
  <c r="E147" i="59"/>
  <c r="W147" i="59" s="1"/>
  <c r="G143" i="59"/>
  <c r="E143" i="59"/>
  <c r="W143" i="59" s="1"/>
  <c r="W70" i="60"/>
  <c r="V28" i="26"/>
  <c r="T28" i="26"/>
  <c r="H28" i="26"/>
  <c r="M28" i="26" s="1"/>
  <c r="N28" i="26"/>
  <c r="S28" i="26" s="1"/>
  <c r="B28" i="26"/>
  <c r="G28" i="26" s="1"/>
  <c r="S94" i="27"/>
  <c r="Q94" i="27"/>
  <c r="S93" i="27"/>
  <c r="Q93" i="27"/>
  <c r="S124" i="27"/>
  <c r="Q124" i="27"/>
  <c r="S84" i="27"/>
  <c r="Q84" i="27"/>
  <c r="S109" i="27"/>
  <c r="Q109" i="27"/>
  <c r="S143" i="27"/>
  <c r="Q143" i="27"/>
  <c r="S131" i="27"/>
  <c r="Q131" i="27"/>
  <c r="S130" i="27"/>
  <c r="Q130" i="27"/>
  <c r="S128" i="27"/>
  <c r="Q128" i="27"/>
  <c r="G114" i="60"/>
  <c r="E114" i="60"/>
  <c r="G91" i="60"/>
  <c r="E91" i="60"/>
  <c r="G116" i="60"/>
  <c r="E116" i="60"/>
  <c r="G123" i="60"/>
  <c r="E123" i="60"/>
  <c r="G120" i="60"/>
  <c r="E120" i="60"/>
  <c r="G125" i="60"/>
  <c r="E125" i="60"/>
  <c r="G138" i="60"/>
  <c r="E138" i="60"/>
  <c r="G117" i="60"/>
  <c r="E117" i="60"/>
  <c r="G121" i="60"/>
  <c r="E121" i="60"/>
  <c r="G62" i="62"/>
  <c r="E62" i="62"/>
  <c r="W62" i="62" s="1"/>
  <c r="G73" i="62"/>
  <c r="E73" i="62"/>
  <c r="W73" i="62" s="1"/>
  <c r="G86" i="62"/>
  <c r="E86" i="62"/>
  <c r="W86" i="62" s="1"/>
  <c r="G68" i="62"/>
  <c r="E68" i="62"/>
  <c r="W68" i="62" s="1"/>
  <c r="G74" i="62"/>
  <c r="E74" i="62"/>
  <c r="W74" i="62" s="1"/>
  <c r="M119" i="62"/>
  <c r="K119" i="62"/>
  <c r="M103" i="62"/>
  <c r="K103" i="62"/>
  <c r="M146" i="62"/>
  <c r="K146" i="62"/>
  <c r="M130" i="62"/>
  <c r="K130" i="62"/>
  <c r="M120" i="62"/>
  <c r="K120" i="62"/>
  <c r="M118" i="62"/>
  <c r="K118" i="62"/>
  <c r="M145" i="62"/>
  <c r="K145" i="62"/>
  <c r="M154" i="62"/>
  <c r="K154" i="62"/>
  <c r="M105" i="27"/>
  <c r="K105" i="27"/>
  <c r="M106" i="27"/>
  <c r="K106" i="27"/>
  <c r="M133" i="27"/>
  <c r="K133" i="27"/>
  <c r="M97" i="27"/>
  <c r="K97" i="27"/>
  <c r="M112" i="27"/>
  <c r="K112" i="27"/>
  <c r="M103" i="27"/>
  <c r="K103" i="27"/>
  <c r="M94" i="27"/>
  <c r="K94" i="27"/>
  <c r="M141" i="27"/>
  <c r="K141" i="27"/>
  <c r="M132" i="27"/>
  <c r="K132" i="27"/>
  <c r="S106" i="60"/>
  <c r="Q106" i="60"/>
  <c r="S84" i="60"/>
  <c r="Q84" i="60"/>
  <c r="S113" i="60"/>
  <c r="Q113" i="60"/>
  <c r="S94" i="60"/>
  <c r="Q94" i="60"/>
  <c r="S101" i="60"/>
  <c r="Q101" i="60"/>
  <c r="S129" i="60"/>
  <c r="Q129" i="60"/>
  <c r="G137" i="27"/>
  <c r="E137" i="27"/>
  <c r="G116" i="27"/>
  <c r="E116" i="27"/>
  <c r="G97" i="27"/>
  <c r="E97" i="27"/>
  <c r="G126" i="27"/>
  <c r="E126" i="27"/>
  <c r="G103" i="27"/>
  <c r="E103" i="27"/>
  <c r="G131" i="27"/>
  <c r="E131" i="27"/>
  <c r="G130" i="27"/>
  <c r="E130" i="27"/>
  <c r="G128" i="27"/>
  <c r="E128" i="27"/>
  <c r="M118" i="60"/>
  <c r="K118" i="60"/>
  <c r="M129" i="60"/>
  <c r="K129" i="60"/>
  <c r="M93" i="60"/>
  <c r="K93" i="60"/>
  <c r="M100" i="60"/>
  <c r="K100" i="60"/>
  <c r="M99" i="60"/>
  <c r="K99" i="60"/>
  <c r="M98" i="60"/>
  <c r="K98" i="60"/>
  <c r="M105" i="60"/>
  <c r="K105" i="60"/>
  <c r="M112" i="61"/>
  <c r="K112" i="61"/>
  <c r="M129" i="61"/>
  <c r="K129" i="61"/>
  <c r="M118" i="61"/>
  <c r="K118" i="61"/>
  <c r="M157" i="61"/>
  <c r="K157" i="61"/>
  <c r="M116" i="61"/>
  <c r="K116" i="61"/>
  <c r="M115" i="61"/>
  <c r="K115" i="61"/>
  <c r="M139" i="61"/>
  <c r="K139" i="61"/>
  <c r="S106" i="61"/>
  <c r="Q106" i="61"/>
  <c r="S133" i="61"/>
  <c r="Q133" i="61"/>
  <c r="S161" i="61"/>
  <c r="Q161" i="61"/>
  <c r="S113" i="61"/>
  <c r="Q113" i="61"/>
  <c r="S120" i="61"/>
  <c r="Q120" i="61"/>
  <c r="S119" i="61"/>
  <c r="Q119" i="61"/>
  <c r="S126" i="61"/>
  <c r="Q126" i="61"/>
  <c r="S144" i="61"/>
  <c r="Q144" i="61"/>
  <c r="M153" i="59"/>
  <c r="K153" i="59"/>
  <c r="M202" i="59"/>
  <c r="K202" i="59"/>
  <c r="M207" i="59"/>
  <c r="K207" i="59"/>
  <c r="M158" i="59"/>
  <c r="K158" i="59"/>
  <c r="M156" i="59"/>
  <c r="K156" i="59"/>
  <c r="M163" i="59"/>
  <c r="K163" i="59"/>
  <c r="G174" i="61"/>
  <c r="E174" i="61"/>
  <c r="G171" i="61"/>
  <c r="E171" i="61"/>
  <c r="G197" i="61"/>
  <c r="E197" i="61"/>
  <c r="G185" i="61"/>
  <c r="E185" i="61"/>
  <c r="G214" i="61"/>
  <c r="E214" i="61"/>
  <c r="S204" i="62"/>
  <c r="Q204" i="62"/>
  <c r="S215" i="62"/>
  <c r="Q215" i="62"/>
  <c r="S178" i="62"/>
  <c r="Q178" i="62"/>
  <c r="S192" i="62"/>
  <c r="Q192" i="62"/>
  <c r="S218" i="62"/>
  <c r="Q218" i="62"/>
  <c r="S191" i="62"/>
  <c r="Q191" i="62"/>
  <c r="S224" i="62"/>
  <c r="Q224" i="62"/>
  <c r="M81" i="27"/>
  <c r="K81" i="27"/>
  <c r="M137" i="27"/>
  <c r="K137" i="27"/>
  <c r="M117" i="27"/>
  <c r="K117" i="27"/>
  <c r="M115" i="27"/>
  <c r="K115" i="27"/>
  <c r="M111" i="27"/>
  <c r="K111" i="27"/>
  <c r="M102" i="27"/>
  <c r="K102" i="27"/>
  <c r="M76" i="27"/>
  <c r="K76" i="27"/>
  <c r="M140" i="27"/>
  <c r="K140" i="27"/>
  <c r="S107" i="60"/>
  <c r="Q107" i="60"/>
  <c r="S92" i="60"/>
  <c r="Q92" i="60"/>
  <c r="S120" i="60"/>
  <c r="Q120" i="60"/>
  <c r="S87" i="60"/>
  <c r="Q87" i="60"/>
  <c r="S102" i="60"/>
  <c r="Q102" i="60"/>
  <c r="S109" i="60"/>
  <c r="Q109" i="60"/>
  <c r="G79" i="27"/>
  <c r="E79" i="27"/>
  <c r="G118" i="27"/>
  <c r="E118" i="27"/>
  <c r="G117" i="27"/>
  <c r="E117" i="27"/>
  <c r="G134" i="27"/>
  <c r="E134" i="27"/>
  <c r="G113" i="27"/>
  <c r="E113" i="27"/>
  <c r="G75" i="27"/>
  <c r="E75" i="27"/>
  <c r="G139" i="27"/>
  <c r="D144" i="27" s="1"/>
  <c r="F144" i="27" s="1"/>
  <c r="E139" i="27"/>
  <c r="G138" i="27"/>
  <c r="E138" i="27"/>
  <c r="G136" i="27"/>
  <c r="E136" i="27"/>
  <c r="W60" i="59"/>
  <c r="R199" i="59"/>
  <c r="R191" i="59"/>
  <c r="R183" i="59"/>
  <c r="R175" i="59"/>
  <c r="R167" i="59"/>
  <c r="R159" i="59"/>
  <c r="R211" i="59"/>
  <c r="R207" i="59"/>
  <c r="R200" i="59"/>
  <c r="R192" i="59"/>
  <c r="R184" i="59"/>
  <c r="R176" i="59"/>
  <c r="R168" i="59"/>
  <c r="R160" i="59"/>
  <c r="R201" i="59"/>
  <c r="R193" i="59"/>
  <c r="R185" i="59"/>
  <c r="R177" i="59"/>
  <c r="R169" i="59"/>
  <c r="R161" i="59"/>
  <c r="R153" i="59"/>
  <c r="R208" i="59"/>
  <c r="R202" i="59"/>
  <c r="R194" i="59"/>
  <c r="R186" i="59"/>
  <c r="R178" i="59"/>
  <c r="R170" i="59"/>
  <c r="R162" i="59"/>
  <c r="R154" i="59"/>
  <c r="R203" i="59"/>
  <c r="R195" i="59"/>
  <c r="R187" i="59"/>
  <c r="R179" i="59"/>
  <c r="R171" i="59"/>
  <c r="R163" i="59"/>
  <c r="R155" i="59"/>
  <c r="R209" i="59"/>
  <c r="R204" i="59"/>
  <c r="R196" i="59"/>
  <c r="R188" i="59"/>
  <c r="R180" i="59"/>
  <c r="R172" i="59"/>
  <c r="R164" i="59"/>
  <c r="R156" i="59"/>
  <c r="S150" i="59"/>
  <c r="R157" i="59"/>
  <c r="R198" i="59"/>
  <c r="R197" i="59"/>
  <c r="R182" i="59"/>
  <c r="R181" i="59"/>
  <c r="R166" i="59"/>
  <c r="R165" i="59"/>
  <c r="R210" i="59"/>
  <c r="R152" i="59"/>
  <c r="R205" i="59"/>
  <c r="R189" i="59"/>
  <c r="R173" i="59"/>
  <c r="R206" i="59"/>
  <c r="R190" i="59"/>
  <c r="R174" i="59"/>
  <c r="R158" i="59"/>
  <c r="Q150" i="59"/>
  <c r="M88" i="60"/>
  <c r="K88" i="60"/>
  <c r="M101" i="60"/>
  <c r="K101" i="60"/>
  <c r="M108" i="60"/>
  <c r="K108" i="60"/>
  <c r="M107" i="60"/>
  <c r="K107" i="60"/>
  <c r="M106" i="60"/>
  <c r="K106" i="60"/>
  <c r="M113" i="60"/>
  <c r="K113" i="60"/>
  <c r="M128" i="60"/>
  <c r="K128" i="60"/>
  <c r="M149" i="61"/>
  <c r="K149" i="61"/>
  <c r="M135" i="61"/>
  <c r="K135" i="61"/>
  <c r="M103" i="61"/>
  <c r="K103" i="61"/>
  <c r="M126" i="61"/>
  <c r="K126" i="61"/>
  <c r="W126" i="61" s="1"/>
  <c r="M109" i="61"/>
  <c r="K109" i="61"/>
  <c r="M124" i="61"/>
  <c r="K124" i="61"/>
  <c r="M123" i="61"/>
  <c r="K123" i="61"/>
  <c r="M142" i="61"/>
  <c r="K142" i="61"/>
  <c r="M140" i="61"/>
  <c r="K140" i="61"/>
  <c r="W140" i="61" s="1"/>
  <c r="S100" i="61"/>
  <c r="Q100" i="61"/>
  <c r="S108" i="61"/>
  <c r="Q108" i="61"/>
  <c r="S153" i="61"/>
  <c r="Q153" i="61"/>
  <c r="S114" i="61"/>
  <c r="Q114" i="61"/>
  <c r="S121" i="61"/>
  <c r="Q121" i="61"/>
  <c r="S128" i="61"/>
  <c r="Q128" i="61"/>
  <c r="S127" i="61"/>
  <c r="Q127" i="61"/>
  <c r="S134" i="61"/>
  <c r="Q134" i="61"/>
  <c r="S152" i="61"/>
  <c r="Q152" i="61"/>
  <c r="M162" i="59"/>
  <c r="K162" i="59"/>
  <c r="M154" i="59"/>
  <c r="K154" i="59"/>
  <c r="M152" i="59"/>
  <c r="K152" i="59"/>
  <c r="M211" i="59"/>
  <c r="K211" i="59"/>
  <c r="M166" i="59"/>
  <c r="K166" i="59"/>
  <c r="M157" i="59"/>
  <c r="K157" i="59"/>
  <c r="M164" i="59"/>
  <c r="K164" i="59"/>
  <c r="M171" i="59"/>
  <c r="K171" i="59"/>
  <c r="G177" i="61"/>
  <c r="E177" i="61"/>
  <c r="G173" i="61"/>
  <c r="E173" i="61"/>
  <c r="G192" i="61"/>
  <c r="E192" i="61"/>
  <c r="G176" i="61"/>
  <c r="E176" i="61"/>
  <c r="G206" i="61"/>
  <c r="E206" i="61"/>
  <c r="G205" i="61"/>
  <c r="E205" i="61"/>
  <c r="S186" i="62"/>
  <c r="Q186" i="62"/>
  <c r="S222" i="62"/>
  <c r="Q222" i="62"/>
  <c r="S189" i="62"/>
  <c r="Q189" i="62"/>
  <c r="S198" i="62"/>
  <c r="Q198" i="62"/>
  <c r="S184" i="62"/>
  <c r="Q184" i="62"/>
  <c r="S194" i="62"/>
  <c r="Q194" i="62"/>
  <c r="S228" i="62"/>
  <c r="Q228" i="62"/>
  <c r="G103" i="59"/>
  <c r="E103" i="59"/>
  <c r="W103" i="59" s="1"/>
  <c r="S75" i="27"/>
  <c r="Q75" i="27"/>
  <c r="G129" i="60"/>
  <c r="E129" i="60"/>
  <c r="W129" i="60" s="1"/>
  <c r="M148" i="62"/>
  <c r="K148" i="62"/>
  <c r="M126" i="62"/>
  <c r="K126" i="62"/>
  <c r="M153" i="62"/>
  <c r="K153" i="62"/>
  <c r="G139" i="59"/>
  <c r="E139" i="59"/>
  <c r="W139" i="59" s="1"/>
  <c r="G86" i="59"/>
  <c r="E86" i="59"/>
  <c r="W86" i="59" s="1"/>
  <c r="G84" i="59"/>
  <c r="E84" i="59"/>
  <c r="W84" i="59" s="1"/>
  <c r="G83" i="59"/>
  <c r="E83" i="59"/>
  <c r="W83" i="59" s="1"/>
  <c r="G111" i="59"/>
  <c r="E111" i="59"/>
  <c r="W111" i="59" s="1"/>
  <c r="G129" i="59"/>
  <c r="E129" i="59"/>
  <c r="W129" i="59" s="1"/>
  <c r="G130" i="59"/>
  <c r="E130" i="59"/>
  <c r="W130" i="59" s="1"/>
  <c r="S140" i="27"/>
  <c r="Q140" i="27"/>
  <c r="S81" i="27"/>
  <c r="Q81" i="27"/>
  <c r="S111" i="27"/>
  <c r="Q111" i="27"/>
  <c r="S125" i="27"/>
  <c r="Q125" i="27"/>
  <c r="S83" i="27"/>
  <c r="Q83" i="27"/>
  <c r="S82" i="27"/>
  <c r="Q82" i="27"/>
  <c r="S80" i="27"/>
  <c r="Q80" i="27"/>
  <c r="G133" i="60"/>
  <c r="E133" i="60"/>
  <c r="W133" i="60" s="1"/>
  <c r="G107" i="60"/>
  <c r="E107" i="60"/>
  <c r="W107" i="60" s="1"/>
  <c r="G141" i="60"/>
  <c r="E141" i="60"/>
  <c r="G130" i="60"/>
  <c r="E130" i="60"/>
  <c r="G86" i="60"/>
  <c r="E86" i="60"/>
  <c r="W86" i="60" s="1"/>
  <c r="G145" i="60"/>
  <c r="E145" i="60"/>
  <c r="G131" i="60"/>
  <c r="E131" i="60"/>
  <c r="G139" i="60"/>
  <c r="E139" i="60"/>
  <c r="W60" i="60"/>
  <c r="G80" i="62"/>
  <c r="E80" i="62"/>
  <c r="W80" i="62" s="1"/>
  <c r="G91" i="62"/>
  <c r="E91" i="62"/>
  <c r="W91" i="62" s="1"/>
  <c r="G93" i="62"/>
  <c r="E93" i="62"/>
  <c r="W93" i="62" s="1"/>
  <c r="G84" i="62"/>
  <c r="E84" i="62"/>
  <c r="W84" i="62" s="1"/>
  <c r="G88" i="62"/>
  <c r="E88" i="62"/>
  <c r="W88" i="62" s="1"/>
  <c r="M106" i="62"/>
  <c r="K106" i="62"/>
  <c r="M114" i="62"/>
  <c r="K114" i="62"/>
  <c r="M115" i="62"/>
  <c r="K115" i="62"/>
  <c r="M105" i="62"/>
  <c r="K105" i="62"/>
  <c r="M136" i="62"/>
  <c r="K136" i="62"/>
  <c r="M134" i="62"/>
  <c r="K134" i="62"/>
  <c r="M151" i="62"/>
  <c r="K151" i="62"/>
  <c r="B90" i="32"/>
  <c r="L89" i="32"/>
  <c r="M101" i="27"/>
  <c r="K101" i="27"/>
  <c r="M77" i="27"/>
  <c r="K77" i="27"/>
  <c r="M75" i="27"/>
  <c r="K75" i="27"/>
  <c r="M122" i="27"/>
  <c r="K122" i="27"/>
  <c r="M123" i="27"/>
  <c r="K123" i="27"/>
  <c r="M119" i="27"/>
  <c r="K119" i="27"/>
  <c r="M110" i="27"/>
  <c r="K110" i="27"/>
  <c r="M84" i="27"/>
  <c r="K84" i="27"/>
  <c r="W68" i="60"/>
  <c r="S130" i="60"/>
  <c r="Q130" i="60"/>
  <c r="S98" i="60"/>
  <c r="Q98" i="60"/>
  <c r="S100" i="60"/>
  <c r="Q100" i="60"/>
  <c r="S125" i="60"/>
  <c r="Q125" i="60"/>
  <c r="S95" i="60"/>
  <c r="Q95" i="60"/>
  <c r="S110" i="60"/>
  <c r="Q110" i="60"/>
  <c r="S117" i="60"/>
  <c r="Q117" i="60"/>
  <c r="G133" i="27"/>
  <c r="E133" i="27"/>
  <c r="G141" i="27"/>
  <c r="E141" i="27"/>
  <c r="G119" i="27"/>
  <c r="E119" i="27"/>
  <c r="W119" i="27" s="1"/>
  <c r="G76" i="27"/>
  <c r="E76" i="27"/>
  <c r="G124" i="27"/>
  <c r="E124" i="27"/>
  <c r="G83" i="27"/>
  <c r="E83" i="27"/>
  <c r="G82" i="27"/>
  <c r="E82" i="27"/>
  <c r="W82" i="27" s="1"/>
  <c r="G80" i="27"/>
  <c r="E80" i="27"/>
  <c r="W80" i="59"/>
  <c r="M86" i="60"/>
  <c r="K86" i="60"/>
  <c r="M95" i="60"/>
  <c r="K95" i="60"/>
  <c r="M96" i="60"/>
  <c r="K96" i="60"/>
  <c r="M109" i="60"/>
  <c r="K109" i="60"/>
  <c r="M116" i="60"/>
  <c r="K116" i="60"/>
  <c r="M115" i="60"/>
  <c r="K115" i="60"/>
  <c r="M114" i="60"/>
  <c r="K114" i="60"/>
  <c r="M123" i="60"/>
  <c r="K123" i="60"/>
  <c r="M138" i="60"/>
  <c r="K138" i="60"/>
  <c r="M128" i="61"/>
  <c r="K128" i="61"/>
  <c r="W128" i="61" s="1"/>
  <c r="M138" i="61"/>
  <c r="K138" i="61"/>
  <c r="W138" i="61" s="1"/>
  <c r="M111" i="61"/>
  <c r="K111" i="61"/>
  <c r="M134" i="61"/>
  <c r="K134" i="61"/>
  <c r="W134" i="61" s="1"/>
  <c r="M117" i="61"/>
  <c r="K117" i="61"/>
  <c r="M132" i="61"/>
  <c r="K132" i="61"/>
  <c r="M131" i="61"/>
  <c r="K131" i="61"/>
  <c r="M144" i="61"/>
  <c r="K144" i="61"/>
  <c r="W144" i="61" s="1"/>
  <c r="M148" i="61"/>
  <c r="K148" i="61"/>
  <c r="S116" i="61"/>
  <c r="Q116" i="61"/>
  <c r="S151" i="61"/>
  <c r="Q151" i="61"/>
  <c r="S163" i="61"/>
  <c r="Q163" i="61"/>
  <c r="S122" i="61"/>
  <c r="Q122" i="61"/>
  <c r="S129" i="61"/>
  <c r="Q129" i="61"/>
  <c r="S138" i="61"/>
  <c r="Q138" i="61"/>
  <c r="S143" i="61"/>
  <c r="Q143" i="61"/>
  <c r="S137" i="61"/>
  <c r="Q137" i="61"/>
  <c r="S160" i="61"/>
  <c r="Q160" i="61"/>
  <c r="M178" i="59"/>
  <c r="K178" i="59"/>
  <c r="M155" i="59"/>
  <c r="K155" i="59"/>
  <c r="M160" i="59"/>
  <c r="K160" i="59"/>
  <c r="M159" i="59"/>
  <c r="K159" i="59"/>
  <c r="M174" i="59"/>
  <c r="K174" i="59"/>
  <c r="M165" i="59"/>
  <c r="K165" i="59"/>
  <c r="M172" i="59"/>
  <c r="K172" i="59"/>
  <c r="M179" i="59"/>
  <c r="K179" i="59"/>
  <c r="G202" i="61"/>
  <c r="E202" i="61"/>
  <c r="G181" i="61"/>
  <c r="E181" i="61"/>
  <c r="G170" i="61"/>
  <c r="E170" i="61"/>
  <c r="G186" i="61"/>
  <c r="E186" i="61"/>
  <c r="G211" i="61"/>
  <c r="E211" i="61"/>
  <c r="G204" i="61"/>
  <c r="E204" i="61"/>
  <c r="S226" i="62"/>
  <c r="Q226" i="62"/>
  <c r="S196" i="62"/>
  <c r="Q196" i="62"/>
  <c r="S211" i="62"/>
  <c r="Q211" i="62"/>
  <c r="S206" i="62"/>
  <c r="Q206" i="62"/>
  <c r="S199" i="62"/>
  <c r="Q199" i="62"/>
  <c r="S205" i="62"/>
  <c r="Q205" i="62"/>
  <c r="G128" i="59"/>
  <c r="E128" i="59"/>
  <c r="W128" i="59" s="1"/>
  <c r="G125" i="59"/>
  <c r="E125" i="59"/>
  <c r="W125" i="59" s="1"/>
  <c r="S105" i="27"/>
  <c r="Q105" i="27"/>
  <c r="S86" i="27"/>
  <c r="Q86" i="27"/>
  <c r="S138" i="27"/>
  <c r="Q138" i="27"/>
  <c r="G126" i="60"/>
  <c r="E126" i="60"/>
  <c r="G149" i="60"/>
  <c r="E149" i="60"/>
  <c r="G78" i="62"/>
  <c r="E78" i="62"/>
  <c r="W78" i="62" s="1"/>
  <c r="G76" i="62"/>
  <c r="E76" i="62"/>
  <c r="W76" i="62" s="1"/>
  <c r="M112" i="62"/>
  <c r="K112" i="62"/>
  <c r="M138" i="62"/>
  <c r="K138" i="62"/>
  <c r="G92" i="59"/>
  <c r="E92" i="59"/>
  <c r="W92" i="59" s="1"/>
  <c r="S85" i="27"/>
  <c r="Q85" i="27"/>
  <c r="S95" i="27"/>
  <c r="Q95" i="27"/>
  <c r="S76" i="27"/>
  <c r="Q76" i="27"/>
  <c r="S101" i="27"/>
  <c r="Q101" i="27"/>
  <c r="S116" i="27"/>
  <c r="Q116" i="27"/>
  <c r="S129" i="27"/>
  <c r="Q129" i="27"/>
  <c r="S91" i="27"/>
  <c r="Q91" i="27"/>
  <c r="S90" i="27"/>
  <c r="Q90" i="27"/>
  <c r="S88" i="27"/>
  <c r="Q88" i="27"/>
  <c r="W71" i="60"/>
  <c r="G81" i="60"/>
  <c r="E81" i="60"/>
  <c r="G137" i="60"/>
  <c r="E137" i="60"/>
  <c r="G143" i="60"/>
  <c r="E143" i="60"/>
  <c r="G136" i="60"/>
  <c r="E136" i="60"/>
  <c r="G87" i="60"/>
  <c r="E87" i="60"/>
  <c r="G94" i="60"/>
  <c r="E94" i="60"/>
  <c r="G144" i="60"/>
  <c r="D150" i="60" s="1"/>
  <c r="F150" i="60" s="1"/>
  <c r="E144" i="60"/>
  <c r="G147" i="60"/>
  <c r="E147" i="60"/>
  <c r="G64" i="62"/>
  <c r="E64" i="62"/>
  <c r="W64" i="62" s="1"/>
  <c r="G96" i="62"/>
  <c r="E96" i="62"/>
  <c r="W96" i="62" s="1"/>
  <c r="G69" i="62"/>
  <c r="E69" i="62"/>
  <c r="W69" i="62" s="1"/>
  <c r="G94" i="62"/>
  <c r="E94" i="62"/>
  <c r="W94" i="62" s="1"/>
  <c r="G92" i="62"/>
  <c r="E92" i="62"/>
  <c r="W92" i="62" s="1"/>
  <c r="M109" i="62"/>
  <c r="K109" i="62"/>
  <c r="M127" i="62"/>
  <c r="K127" i="62"/>
  <c r="M123" i="62"/>
  <c r="K123" i="62"/>
  <c r="M113" i="62"/>
  <c r="K113" i="62"/>
  <c r="M135" i="62"/>
  <c r="K135" i="62"/>
  <c r="M117" i="62"/>
  <c r="K117" i="62"/>
  <c r="M149" i="62"/>
  <c r="K149" i="62"/>
  <c r="M88" i="27"/>
  <c r="K88" i="27"/>
  <c r="M113" i="27"/>
  <c r="K113" i="27"/>
  <c r="M89" i="27"/>
  <c r="K89" i="27"/>
  <c r="M82" i="27"/>
  <c r="K82" i="27"/>
  <c r="M130" i="27"/>
  <c r="K130" i="27"/>
  <c r="M131" i="27"/>
  <c r="K131" i="27"/>
  <c r="M127" i="27"/>
  <c r="K127" i="27"/>
  <c r="M118" i="27"/>
  <c r="K118" i="27"/>
  <c r="M92" i="27"/>
  <c r="K92" i="27"/>
  <c r="S128" i="60"/>
  <c r="Q128" i="60"/>
  <c r="S99" i="60"/>
  <c r="Q99" i="60"/>
  <c r="S108" i="60"/>
  <c r="Q108" i="60"/>
  <c r="R147" i="60"/>
  <c r="R139" i="60"/>
  <c r="R148" i="60"/>
  <c r="R142" i="60"/>
  <c r="R144" i="60"/>
  <c r="R146" i="60"/>
  <c r="R141" i="60"/>
  <c r="R143" i="60"/>
  <c r="R145" i="60"/>
  <c r="R140" i="60"/>
  <c r="R138" i="60"/>
  <c r="S134" i="60"/>
  <c r="R137" i="60"/>
  <c r="R149" i="60"/>
  <c r="R136" i="60"/>
  <c r="Q134" i="60"/>
  <c r="S103" i="60"/>
  <c r="Q103" i="60"/>
  <c r="S118" i="60"/>
  <c r="Q118" i="60"/>
  <c r="S126" i="60"/>
  <c r="Q126" i="60"/>
  <c r="G121" i="27"/>
  <c r="E121" i="27"/>
  <c r="G89" i="27"/>
  <c r="E89" i="27"/>
  <c r="G92" i="27"/>
  <c r="E92" i="27"/>
  <c r="G100" i="27"/>
  <c r="E100" i="27"/>
  <c r="W100" i="27" s="1"/>
  <c r="G78" i="27"/>
  <c r="E78" i="27"/>
  <c r="G132" i="27"/>
  <c r="E132" i="27"/>
  <c r="G91" i="27"/>
  <c r="E91" i="27"/>
  <c r="G90" i="27"/>
  <c r="E90" i="27"/>
  <c r="W90" i="27" s="1"/>
  <c r="G88" i="27"/>
  <c r="E88" i="27"/>
  <c r="W88" i="27" s="1"/>
  <c r="W54" i="27"/>
  <c r="M87" i="60"/>
  <c r="K87" i="60"/>
  <c r="M111" i="60"/>
  <c r="K111" i="60"/>
  <c r="M104" i="60"/>
  <c r="K104" i="60"/>
  <c r="M117" i="60"/>
  <c r="K117" i="60"/>
  <c r="M126" i="60"/>
  <c r="K126" i="60"/>
  <c r="M121" i="60"/>
  <c r="K121" i="60"/>
  <c r="M130" i="60"/>
  <c r="K130" i="60"/>
  <c r="M132" i="60"/>
  <c r="K132" i="60"/>
  <c r="M146" i="60"/>
  <c r="K146" i="60"/>
  <c r="M101" i="61"/>
  <c r="K101" i="61"/>
  <c r="M159" i="61"/>
  <c r="K159" i="61"/>
  <c r="M119" i="61"/>
  <c r="K119" i="61"/>
  <c r="W119" i="61" s="1"/>
  <c r="M137" i="61"/>
  <c r="K137" i="61"/>
  <c r="W137" i="61" s="1"/>
  <c r="M125" i="61"/>
  <c r="K125" i="61"/>
  <c r="M153" i="61"/>
  <c r="K153" i="61"/>
  <c r="W153" i="61" s="1"/>
  <c r="M136" i="61"/>
  <c r="K136" i="61"/>
  <c r="M151" i="61"/>
  <c r="K151" i="61"/>
  <c r="W151" i="61" s="1"/>
  <c r="M156" i="61"/>
  <c r="K156" i="61"/>
  <c r="S124" i="61"/>
  <c r="Q124" i="61"/>
  <c r="S99" i="61"/>
  <c r="Q99" i="61"/>
  <c r="S130" i="61"/>
  <c r="Q130" i="61"/>
  <c r="S135" i="61"/>
  <c r="Q135" i="61"/>
  <c r="S141" i="61"/>
  <c r="Q141" i="61"/>
  <c r="S145" i="61"/>
  <c r="Q145" i="61"/>
  <c r="S165" i="61"/>
  <c r="Q165" i="61"/>
  <c r="S142" i="61"/>
  <c r="Q142" i="61"/>
  <c r="M194" i="59"/>
  <c r="K194" i="59"/>
  <c r="M161" i="59"/>
  <c r="K161" i="59"/>
  <c r="M168" i="59"/>
  <c r="K168" i="59"/>
  <c r="M167" i="59"/>
  <c r="K167" i="59"/>
  <c r="M182" i="59"/>
  <c r="K182" i="59"/>
  <c r="M173" i="59"/>
  <c r="K173" i="59"/>
  <c r="M180" i="59"/>
  <c r="K180" i="59"/>
  <c r="M187" i="59"/>
  <c r="K187" i="59"/>
  <c r="G179" i="61"/>
  <c r="E179" i="61"/>
  <c r="G188" i="61"/>
  <c r="E188" i="61"/>
  <c r="G178" i="61"/>
  <c r="E178" i="61"/>
  <c r="G189" i="61"/>
  <c r="E189" i="61"/>
  <c r="G193" i="61"/>
  <c r="E193" i="61"/>
  <c r="G209" i="61"/>
  <c r="E209" i="61"/>
  <c r="S179" i="62"/>
  <c r="Q179" i="62"/>
  <c r="S182" i="62"/>
  <c r="Q182" i="62"/>
  <c r="S202" i="62"/>
  <c r="Q202" i="62"/>
  <c r="S219" i="62"/>
  <c r="Q219" i="62"/>
  <c r="S209" i="62"/>
  <c r="Q209" i="62"/>
  <c r="S201" i="62"/>
  <c r="Q201" i="62"/>
  <c r="S207" i="62"/>
  <c r="Q207" i="62"/>
  <c r="G113" i="59"/>
  <c r="E113" i="59"/>
  <c r="W113" i="59" s="1"/>
  <c r="S121" i="27"/>
  <c r="Q121" i="27"/>
  <c r="G128" i="60"/>
  <c r="E128" i="60"/>
  <c r="W128" i="60" s="1"/>
  <c r="G140" i="60"/>
  <c r="E140" i="60"/>
  <c r="M128" i="62"/>
  <c r="K128" i="62"/>
  <c r="G88" i="59"/>
  <c r="E88" i="59"/>
  <c r="W88" i="59" s="1"/>
  <c r="G91" i="59"/>
  <c r="E91" i="59"/>
  <c r="W91" i="59" s="1"/>
  <c r="G116" i="59"/>
  <c r="E116" i="59"/>
  <c r="W116" i="59" s="1"/>
  <c r="G90" i="59"/>
  <c r="E90" i="59"/>
  <c r="W90" i="59" s="1"/>
  <c r="G137" i="59"/>
  <c r="E137" i="59"/>
  <c r="W137" i="59" s="1"/>
  <c r="G99" i="59"/>
  <c r="E99" i="59"/>
  <c r="W99" i="59" s="1"/>
  <c r="G100" i="59"/>
  <c r="E100" i="59"/>
  <c r="W100" i="59" s="1"/>
  <c r="G105" i="59"/>
  <c r="E105" i="59"/>
  <c r="W105" i="59" s="1"/>
  <c r="G148" i="59"/>
  <c r="E148" i="59"/>
  <c r="W148" i="59" s="1"/>
  <c r="G132" i="59"/>
  <c r="E132" i="59"/>
  <c r="W132" i="59" s="1"/>
  <c r="G136" i="59"/>
  <c r="E136" i="59"/>
  <c r="W136" i="59" s="1"/>
  <c r="G146" i="59"/>
  <c r="E146" i="59"/>
  <c r="W146" i="59" s="1"/>
  <c r="S117" i="27"/>
  <c r="Q117" i="27"/>
  <c r="S100" i="27"/>
  <c r="Q100" i="27"/>
  <c r="S78" i="27"/>
  <c r="Q78" i="27"/>
  <c r="S113" i="27"/>
  <c r="Q113" i="27"/>
  <c r="S118" i="27"/>
  <c r="Q118" i="27"/>
  <c r="S133" i="27"/>
  <c r="Q133" i="27"/>
  <c r="S99" i="27"/>
  <c r="Q99" i="27"/>
  <c r="S98" i="27"/>
  <c r="Q98" i="27"/>
  <c r="S96" i="27"/>
  <c r="Q96" i="27"/>
  <c r="W92" i="61"/>
  <c r="G146" i="60"/>
  <c r="E146" i="60"/>
  <c r="G84" i="60"/>
  <c r="E84" i="60"/>
  <c r="G89" i="60"/>
  <c r="E89" i="60"/>
  <c r="G88" i="60"/>
  <c r="E88" i="60"/>
  <c r="W88" i="60" s="1"/>
  <c r="G95" i="60"/>
  <c r="E95" i="60"/>
  <c r="W95" i="60" s="1"/>
  <c r="G102" i="60"/>
  <c r="E102" i="60"/>
  <c r="G85" i="60"/>
  <c r="E85" i="60"/>
  <c r="G124" i="60"/>
  <c r="E124" i="60"/>
  <c r="W124" i="60" s="1"/>
  <c r="G70" i="62"/>
  <c r="E70" i="62"/>
  <c r="W70" i="62" s="1"/>
  <c r="G98" i="62"/>
  <c r="E98" i="62"/>
  <c r="W98" i="62" s="1"/>
  <c r="G77" i="62"/>
  <c r="E77" i="62"/>
  <c r="W77" i="62" s="1"/>
  <c r="G67" i="62"/>
  <c r="E67" i="62"/>
  <c r="W67" i="62" s="1"/>
  <c r="G97" i="62"/>
  <c r="E97" i="62"/>
  <c r="W97" i="62" s="1"/>
  <c r="M104" i="62"/>
  <c r="K104" i="62"/>
  <c r="M107" i="62"/>
  <c r="K107" i="62"/>
  <c r="M131" i="62"/>
  <c r="K131" i="62"/>
  <c r="M121" i="62"/>
  <c r="K121" i="62"/>
  <c r="M142" i="62"/>
  <c r="K142" i="62"/>
  <c r="M125" i="62"/>
  <c r="K125" i="62"/>
  <c r="M157" i="62"/>
  <c r="L158" i="62"/>
  <c r="K157" i="62"/>
  <c r="M91" i="27"/>
  <c r="K91" i="27"/>
  <c r="M128" i="27"/>
  <c r="K128" i="27"/>
  <c r="M109" i="27"/>
  <c r="K109" i="27"/>
  <c r="M104" i="27"/>
  <c r="K104" i="27"/>
  <c r="M138" i="27"/>
  <c r="K138" i="27"/>
  <c r="M139" i="27"/>
  <c r="J144" i="27" s="1"/>
  <c r="L144" i="27" s="1"/>
  <c r="K139" i="27"/>
  <c r="M135" i="27"/>
  <c r="K135" i="27"/>
  <c r="M126" i="27"/>
  <c r="K126" i="27"/>
  <c r="M100" i="27"/>
  <c r="K100" i="27"/>
  <c r="S82" i="60"/>
  <c r="Q82" i="60"/>
  <c r="S114" i="60"/>
  <c r="Q114" i="60"/>
  <c r="S116" i="60"/>
  <c r="Q116" i="60"/>
  <c r="S88" i="60"/>
  <c r="Q88" i="60"/>
  <c r="S111" i="60"/>
  <c r="Q111" i="60"/>
  <c r="S122" i="60"/>
  <c r="Q122" i="60"/>
  <c r="S133" i="60"/>
  <c r="Q133" i="60"/>
  <c r="Q14" i="6"/>
  <c r="R14" i="6" s="1"/>
  <c r="G111" i="27"/>
  <c r="E111" i="27"/>
  <c r="W111" i="27" s="1"/>
  <c r="G129" i="27"/>
  <c r="E129" i="27"/>
  <c r="G94" i="27"/>
  <c r="E94" i="27"/>
  <c r="W94" i="27" s="1"/>
  <c r="G102" i="27"/>
  <c r="E102" i="27"/>
  <c r="G108" i="27"/>
  <c r="E108" i="27"/>
  <c r="G140" i="27"/>
  <c r="E140" i="27"/>
  <c r="W140" i="27" s="1"/>
  <c r="G99" i="27"/>
  <c r="E99" i="27"/>
  <c r="G98" i="27"/>
  <c r="E98" i="27"/>
  <c r="G96" i="27"/>
  <c r="E96" i="27"/>
  <c r="W75" i="60"/>
  <c r="M85" i="60"/>
  <c r="K85" i="60"/>
  <c r="M94" i="60"/>
  <c r="K94" i="60"/>
  <c r="M112" i="60"/>
  <c r="K112" i="60"/>
  <c r="M124" i="60"/>
  <c r="K124" i="60"/>
  <c r="M137" i="60"/>
  <c r="K137" i="60"/>
  <c r="M139" i="60"/>
  <c r="K139" i="60"/>
  <c r="M147" i="60"/>
  <c r="K147" i="60"/>
  <c r="M136" i="60"/>
  <c r="K136" i="60"/>
  <c r="M125" i="60"/>
  <c r="K125" i="60"/>
  <c r="M102" i="61"/>
  <c r="K102" i="61"/>
  <c r="M120" i="61"/>
  <c r="K120" i="61"/>
  <c r="W120" i="61" s="1"/>
  <c r="M127" i="61"/>
  <c r="K127" i="61"/>
  <c r="W127" i="61" s="1"/>
  <c r="M141" i="61"/>
  <c r="K141" i="61"/>
  <c r="W141" i="61" s="1"/>
  <c r="M133" i="61"/>
  <c r="K133" i="61"/>
  <c r="W133" i="61" s="1"/>
  <c r="M163" i="61"/>
  <c r="K163" i="61"/>
  <c r="W163" i="61" s="1"/>
  <c r="M106" i="61"/>
  <c r="K106" i="61"/>
  <c r="W106" i="61" s="1"/>
  <c r="M161" i="61"/>
  <c r="K161" i="61"/>
  <c r="W161" i="61" s="1"/>
  <c r="M164" i="61"/>
  <c r="K164" i="61"/>
  <c r="S132" i="61"/>
  <c r="Q132" i="61"/>
  <c r="S101" i="61"/>
  <c r="Q101" i="61"/>
  <c r="S107" i="61"/>
  <c r="Q107" i="61"/>
  <c r="S139" i="61"/>
  <c r="Q139" i="61"/>
  <c r="S147" i="61"/>
  <c r="Q147" i="61"/>
  <c r="S157" i="61"/>
  <c r="Q157" i="61"/>
  <c r="S155" i="61"/>
  <c r="Q155" i="61"/>
  <c r="S146" i="61"/>
  <c r="Q146" i="61"/>
  <c r="S150" i="61"/>
  <c r="Q150" i="61"/>
  <c r="M208" i="59"/>
  <c r="K208" i="59"/>
  <c r="M177" i="59"/>
  <c r="K177" i="59"/>
  <c r="M176" i="59"/>
  <c r="K176" i="59"/>
  <c r="M175" i="59"/>
  <c r="K175" i="59"/>
  <c r="M190" i="59"/>
  <c r="K190" i="59"/>
  <c r="M181" i="59"/>
  <c r="K181" i="59"/>
  <c r="M188" i="59"/>
  <c r="K188" i="59"/>
  <c r="M195" i="59"/>
  <c r="K195" i="59"/>
  <c r="G196" i="61"/>
  <c r="E196" i="61"/>
  <c r="G172" i="61"/>
  <c r="E172" i="61"/>
  <c r="G187" i="61"/>
  <c r="E187" i="61"/>
  <c r="G198" i="61"/>
  <c r="E198" i="61"/>
  <c r="G201" i="61"/>
  <c r="E201" i="61"/>
  <c r="G213" i="61"/>
  <c r="E213" i="61"/>
  <c r="S214" i="62"/>
  <c r="Q214" i="62"/>
  <c r="S200" i="62"/>
  <c r="Q200" i="62"/>
  <c r="S212" i="62"/>
  <c r="Q212" i="62"/>
  <c r="S181" i="62"/>
  <c r="Q181" i="62"/>
  <c r="S217" i="62"/>
  <c r="Q217" i="62"/>
  <c r="S208" i="62"/>
  <c r="Q208" i="62"/>
  <c r="S177" i="62"/>
  <c r="Q177" i="62"/>
  <c r="S139" i="27"/>
  <c r="P144" i="27" s="1"/>
  <c r="R144" i="27" s="1"/>
  <c r="Q139" i="27"/>
  <c r="G134" i="60"/>
  <c r="E134" i="60"/>
  <c r="G93" i="59"/>
  <c r="E93" i="59"/>
  <c r="W93" i="59" s="1"/>
  <c r="G131" i="59"/>
  <c r="E131" i="59"/>
  <c r="W131" i="59" s="1"/>
  <c r="G134" i="59"/>
  <c r="E134" i="59"/>
  <c r="W134" i="59" s="1"/>
  <c r="G108" i="59"/>
  <c r="E108" i="59"/>
  <c r="W108" i="59" s="1"/>
  <c r="G87" i="59"/>
  <c r="E87" i="59"/>
  <c r="W87" i="59" s="1"/>
  <c r="G85" i="59"/>
  <c r="E85" i="59"/>
  <c r="W85" i="59" s="1"/>
  <c r="G107" i="59"/>
  <c r="E107" i="59"/>
  <c r="W107" i="59" s="1"/>
  <c r="G115" i="59"/>
  <c r="E115" i="59"/>
  <c r="W115" i="59" s="1"/>
  <c r="G94" i="59"/>
  <c r="E94" i="59"/>
  <c r="W94" i="59" s="1"/>
  <c r="G149" i="59"/>
  <c r="E149" i="59"/>
  <c r="W149" i="59" s="1"/>
  <c r="G140" i="59"/>
  <c r="E140" i="59"/>
  <c r="W140" i="59" s="1"/>
  <c r="G144" i="59"/>
  <c r="D150" i="59" s="1"/>
  <c r="F150" i="59" s="1"/>
  <c r="E144" i="59"/>
  <c r="W144" i="59" s="1"/>
  <c r="S97" i="27"/>
  <c r="Q97" i="27"/>
  <c r="S102" i="27"/>
  <c r="Q102" i="27"/>
  <c r="S103" i="27"/>
  <c r="Q103" i="27"/>
  <c r="S141" i="27"/>
  <c r="Q141" i="27"/>
  <c r="S142" i="27"/>
  <c r="Q142" i="27"/>
  <c r="S137" i="27"/>
  <c r="Q137" i="27"/>
  <c r="S107" i="27"/>
  <c r="Q107" i="27"/>
  <c r="S106" i="27"/>
  <c r="Q106" i="27"/>
  <c r="S104" i="27"/>
  <c r="Q104" i="27"/>
  <c r="G82" i="60"/>
  <c r="E82" i="60"/>
  <c r="G92" i="60"/>
  <c r="E92" i="60"/>
  <c r="G97" i="60"/>
  <c r="E97" i="60"/>
  <c r="G96" i="60"/>
  <c r="E96" i="60"/>
  <c r="G103" i="60"/>
  <c r="E103" i="60"/>
  <c r="G110" i="60"/>
  <c r="E110" i="60"/>
  <c r="G93" i="60"/>
  <c r="E93" i="60"/>
  <c r="G132" i="60"/>
  <c r="E132" i="60"/>
  <c r="G72" i="62"/>
  <c r="E72" i="62"/>
  <c r="W72" i="62" s="1"/>
  <c r="G63" i="62"/>
  <c r="E63" i="62"/>
  <c r="W63" i="62" s="1"/>
  <c r="G85" i="62"/>
  <c r="E85" i="62"/>
  <c r="W85" i="62" s="1"/>
  <c r="G75" i="62"/>
  <c r="E75" i="62"/>
  <c r="W75" i="62" s="1"/>
  <c r="M101" i="62"/>
  <c r="K101" i="62"/>
  <c r="M132" i="62"/>
  <c r="K132" i="62"/>
  <c r="M139" i="62"/>
  <c r="K139" i="62"/>
  <c r="M129" i="62"/>
  <c r="K129" i="62"/>
  <c r="M150" i="62"/>
  <c r="K150" i="62"/>
  <c r="M133" i="62"/>
  <c r="K133" i="62"/>
  <c r="M156" i="62"/>
  <c r="K156" i="62"/>
  <c r="M98" i="27"/>
  <c r="K98" i="27"/>
  <c r="M136" i="27"/>
  <c r="K136" i="27"/>
  <c r="M121" i="27"/>
  <c r="K121" i="27"/>
  <c r="M107" i="27"/>
  <c r="K107" i="27"/>
  <c r="M80" i="27"/>
  <c r="K80" i="27"/>
  <c r="M79" i="27"/>
  <c r="K79" i="27"/>
  <c r="M143" i="27"/>
  <c r="K143" i="27"/>
  <c r="M134" i="27"/>
  <c r="K134" i="27"/>
  <c r="M108" i="27"/>
  <c r="K108" i="27"/>
  <c r="S83" i="60"/>
  <c r="Q83" i="60"/>
  <c r="S115" i="60"/>
  <c r="Q115" i="60"/>
  <c r="S89" i="60"/>
  <c r="Q89" i="60"/>
  <c r="S96" i="60"/>
  <c r="Q96" i="60"/>
  <c r="S119" i="60"/>
  <c r="Q119" i="60"/>
  <c r="S131" i="60"/>
  <c r="Q131" i="60"/>
  <c r="S124" i="60"/>
  <c r="Q124" i="60"/>
  <c r="G125" i="27"/>
  <c r="E125" i="27"/>
  <c r="G142" i="27"/>
  <c r="E142" i="27"/>
  <c r="G93" i="27"/>
  <c r="E93" i="27"/>
  <c r="G110" i="27"/>
  <c r="E110" i="27"/>
  <c r="G127" i="27"/>
  <c r="E127" i="27"/>
  <c r="G107" i="27"/>
  <c r="E107" i="27"/>
  <c r="G106" i="27"/>
  <c r="E106" i="27"/>
  <c r="G104" i="27"/>
  <c r="E104" i="27"/>
  <c r="W104" i="27" s="1"/>
  <c r="W94" i="61"/>
  <c r="M119" i="60"/>
  <c r="K119" i="60"/>
  <c r="M110" i="60"/>
  <c r="K110" i="60"/>
  <c r="M120" i="60"/>
  <c r="K120" i="60"/>
  <c r="M131" i="60"/>
  <c r="K131" i="60"/>
  <c r="M141" i="60"/>
  <c r="K141" i="60"/>
  <c r="M144" i="60"/>
  <c r="J150" i="60" s="1"/>
  <c r="L150" i="60" s="1"/>
  <c r="K144" i="60"/>
  <c r="M81" i="60"/>
  <c r="K81" i="60"/>
  <c r="M142" i="60"/>
  <c r="K142" i="60"/>
  <c r="M133" i="60"/>
  <c r="K133" i="60"/>
  <c r="M104" i="61"/>
  <c r="K104" i="61"/>
  <c r="M105" i="61"/>
  <c r="K105" i="61"/>
  <c r="M152" i="61"/>
  <c r="K152" i="61"/>
  <c r="W152" i="61" s="1"/>
  <c r="M143" i="61"/>
  <c r="K143" i="61"/>
  <c r="W143" i="61" s="1"/>
  <c r="M160" i="61"/>
  <c r="K160" i="61"/>
  <c r="W160" i="61" s="1"/>
  <c r="M165" i="61"/>
  <c r="K165" i="61"/>
  <c r="W165" i="61" s="1"/>
  <c r="M114" i="61"/>
  <c r="K114" i="61"/>
  <c r="W114" i="61" s="1"/>
  <c r="M150" i="61"/>
  <c r="K150" i="61"/>
  <c r="W150" i="61" s="1"/>
  <c r="M146" i="61"/>
  <c r="K146" i="61"/>
  <c r="W146" i="61" s="1"/>
  <c r="S140" i="61"/>
  <c r="Q140" i="61"/>
  <c r="S109" i="61"/>
  <c r="Q109" i="61"/>
  <c r="S115" i="61"/>
  <c r="Q115" i="61"/>
  <c r="S149" i="61"/>
  <c r="Q149" i="61"/>
  <c r="S167" i="61"/>
  <c r="Q167" i="61"/>
  <c r="S164" i="61"/>
  <c r="Q164" i="61"/>
  <c r="S102" i="61"/>
  <c r="Q102" i="61"/>
  <c r="S154" i="61"/>
  <c r="Q154" i="61"/>
  <c r="S158" i="61"/>
  <c r="Q158" i="61"/>
  <c r="M169" i="59"/>
  <c r="K169" i="59"/>
  <c r="M193" i="59"/>
  <c r="K193" i="59"/>
  <c r="M184" i="59"/>
  <c r="K184" i="59"/>
  <c r="M183" i="59"/>
  <c r="K183" i="59"/>
  <c r="M198" i="59"/>
  <c r="K198" i="59"/>
  <c r="M189" i="59"/>
  <c r="K189" i="59"/>
  <c r="M196" i="59"/>
  <c r="K196" i="59"/>
  <c r="M203" i="59"/>
  <c r="K203" i="59"/>
  <c r="G210" i="61"/>
  <c r="E210" i="61"/>
  <c r="G180" i="61"/>
  <c r="E180" i="61"/>
  <c r="G194" i="61"/>
  <c r="E194" i="61"/>
  <c r="G207" i="61"/>
  <c r="E207" i="61"/>
  <c r="G183" i="61"/>
  <c r="E183" i="61"/>
  <c r="G203" i="61"/>
  <c r="E203" i="61"/>
  <c r="S176" i="62"/>
  <c r="Q176" i="62"/>
  <c r="S213" i="62"/>
  <c r="Q213" i="62"/>
  <c r="S220" i="62"/>
  <c r="Q220" i="62"/>
  <c r="S188" i="62"/>
  <c r="Q188" i="62"/>
  <c r="S173" i="62"/>
  <c r="Q173" i="62"/>
  <c r="S216" i="62"/>
  <c r="Q216" i="62"/>
  <c r="S185" i="62"/>
  <c r="Q185" i="62"/>
  <c r="G141" i="59"/>
  <c r="E141" i="59"/>
  <c r="W141" i="59" s="1"/>
  <c r="S132" i="27"/>
  <c r="Q132" i="27"/>
  <c r="S136" i="27"/>
  <c r="Q136" i="27"/>
  <c r="G81" i="62"/>
  <c r="E81" i="62"/>
  <c r="W81" i="62" s="1"/>
  <c r="G138" i="59"/>
  <c r="E138" i="59"/>
  <c r="W138" i="59" s="1"/>
  <c r="G101" i="59"/>
  <c r="E101" i="59"/>
  <c r="W101" i="59" s="1"/>
  <c r="G97" i="59"/>
  <c r="E97" i="59"/>
  <c r="W97" i="59" s="1"/>
  <c r="G123" i="59"/>
  <c r="E123" i="59"/>
  <c r="W123" i="59" s="1"/>
  <c r="G120" i="59"/>
  <c r="E120" i="59"/>
  <c r="W120" i="59" s="1"/>
  <c r="G102" i="59"/>
  <c r="E102" i="59"/>
  <c r="W102" i="59" s="1"/>
  <c r="G98" i="59"/>
  <c r="E98" i="59"/>
  <c r="W98" i="59" s="1"/>
  <c r="G142" i="59"/>
  <c r="E142" i="59"/>
  <c r="W142" i="59" s="1"/>
  <c r="G127" i="59"/>
  <c r="E127" i="59"/>
  <c r="W127" i="59" s="1"/>
  <c r="W91" i="61"/>
  <c r="S87" i="27"/>
  <c r="Q87" i="27"/>
  <c r="S126" i="27"/>
  <c r="Q126" i="27"/>
  <c r="S108" i="27"/>
  <c r="Q108" i="27"/>
  <c r="S77" i="27"/>
  <c r="Q77" i="27"/>
  <c r="S127" i="27"/>
  <c r="Q127" i="27"/>
  <c r="S115" i="27"/>
  <c r="Q115" i="27"/>
  <c r="S114" i="27"/>
  <c r="Q114" i="27"/>
  <c r="S112" i="27"/>
  <c r="Q112" i="27"/>
  <c r="G98" i="60"/>
  <c r="E98" i="60"/>
  <c r="G83" i="60"/>
  <c r="E83" i="60"/>
  <c r="G100" i="60"/>
  <c r="E100" i="60"/>
  <c r="W100" i="60" s="1"/>
  <c r="G105" i="60"/>
  <c r="E105" i="60"/>
  <c r="G104" i="60"/>
  <c r="E104" i="60"/>
  <c r="G111" i="60"/>
  <c r="E111" i="60"/>
  <c r="W111" i="60" s="1"/>
  <c r="G118" i="60"/>
  <c r="E118" i="60"/>
  <c r="W118" i="60" s="1"/>
  <c r="G101" i="60"/>
  <c r="E101" i="60"/>
  <c r="W101" i="60" s="1"/>
  <c r="G142" i="60"/>
  <c r="E142" i="60"/>
  <c r="G95" i="62"/>
  <c r="E95" i="62"/>
  <c r="W95" i="62" s="1"/>
  <c r="G71" i="62"/>
  <c r="E71" i="62"/>
  <c r="W71" i="62" s="1"/>
  <c r="G89" i="62"/>
  <c r="E89" i="62"/>
  <c r="W89" i="62" s="1"/>
  <c r="G83" i="62"/>
  <c r="E83" i="62"/>
  <c r="W83" i="62" s="1"/>
  <c r="M111" i="62"/>
  <c r="K111" i="62"/>
  <c r="M108" i="62"/>
  <c r="K108" i="62"/>
  <c r="M140" i="62"/>
  <c r="K140" i="62"/>
  <c r="M152" i="62"/>
  <c r="K152" i="62"/>
  <c r="M137" i="62"/>
  <c r="K137" i="62"/>
  <c r="M102" i="62"/>
  <c r="K102" i="62"/>
  <c r="M141" i="62"/>
  <c r="K141" i="62"/>
  <c r="M147" i="62"/>
  <c r="K147" i="62"/>
  <c r="M120" i="27"/>
  <c r="K120" i="27"/>
  <c r="M96" i="27"/>
  <c r="K96" i="27"/>
  <c r="M125" i="27"/>
  <c r="K125" i="27"/>
  <c r="M114" i="27"/>
  <c r="K114" i="27"/>
  <c r="M83" i="27"/>
  <c r="K83" i="27"/>
  <c r="M87" i="27"/>
  <c r="K87" i="27"/>
  <c r="M78" i="27"/>
  <c r="K78" i="27"/>
  <c r="M142" i="27"/>
  <c r="K142" i="27"/>
  <c r="M116" i="27"/>
  <c r="K116" i="27"/>
  <c r="S90" i="60"/>
  <c r="Q90" i="60"/>
  <c r="S81" i="60"/>
  <c r="Q81" i="60"/>
  <c r="S97" i="60"/>
  <c r="Q97" i="60"/>
  <c r="S104" i="60"/>
  <c r="Q104" i="60"/>
  <c r="S127" i="60"/>
  <c r="Q127" i="60"/>
  <c r="S85" i="60"/>
  <c r="Q85" i="60"/>
  <c r="S132" i="60"/>
  <c r="Q132" i="60"/>
  <c r="G77" i="27"/>
  <c r="E77" i="27"/>
  <c r="W77" i="27" s="1"/>
  <c r="G84" i="27"/>
  <c r="E84" i="27"/>
  <c r="W84" i="27" s="1"/>
  <c r="G85" i="27"/>
  <c r="E85" i="27"/>
  <c r="G95" i="27"/>
  <c r="E95" i="27"/>
  <c r="W95" i="27" s="1"/>
  <c r="G81" i="27"/>
  <c r="E81" i="27"/>
  <c r="W81" i="27" s="1"/>
  <c r="G135" i="27"/>
  <c r="E135" i="27"/>
  <c r="G115" i="27"/>
  <c r="E115" i="27"/>
  <c r="G114" i="27"/>
  <c r="E114" i="27"/>
  <c r="W114" i="27" s="1"/>
  <c r="G112" i="27"/>
  <c r="E112" i="27"/>
  <c r="W112" i="27" s="1"/>
  <c r="M103" i="60"/>
  <c r="K103" i="60"/>
  <c r="M122" i="60"/>
  <c r="K122" i="60"/>
  <c r="M134" i="60"/>
  <c r="K134" i="60"/>
  <c r="M84" i="60"/>
  <c r="K84" i="60"/>
  <c r="M83" i="60"/>
  <c r="K83" i="60"/>
  <c r="M82" i="60"/>
  <c r="K82" i="60"/>
  <c r="M89" i="60"/>
  <c r="K89" i="60"/>
  <c r="M140" i="60"/>
  <c r="K140" i="60"/>
  <c r="M143" i="60"/>
  <c r="K143" i="60"/>
  <c r="M113" i="61"/>
  <c r="K113" i="61"/>
  <c r="W113" i="61" s="1"/>
  <c r="M167" i="61"/>
  <c r="K167" i="61"/>
  <c r="W167" i="61" s="1"/>
  <c r="M145" i="61"/>
  <c r="K145" i="61"/>
  <c r="W145" i="61" s="1"/>
  <c r="M100" i="61"/>
  <c r="K100" i="61"/>
  <c r="W100" i="61" s="1"/>
  <c r="M99" i="61"/>
  <c r="K99" i="61"/>
  <c r="W99" i="61" s="1"/>
  <c r="M122" i="61"/>
  <c r="K122" i="61"/>
  <c r="W122" i="61" s="1"/>
  <c r="M158" i="61"/>
  <c r="K158" i="61"/>
  <c r="W158" i="61" s="1"/>
  <c r="M154" i="61"/>
  <c r="K154" i="61"/>
  <c r="S148" i="61"/>
  <c r="Q148" i="61"/>
  <c r="W148" i="61" s="1"/>
  <c r="S117" i="61"/>
  <c r="Q117" i="61"/>
  <c r="S123" i="61"/>
  <c r="Q123" i="61"/>
  <c r="W123" i="61" s="1"/>
  <c r="S156" i="61"/>
  <c r="Q156" i="61"/>
  <c r="S104" i="61"/>
  <c r="Q104" i="61"/>
  <c r="S103" i="61"/>
  <c r="Q103" i="61"/>
  <c r="S110" i="61"/>
  <c r="Q110" i="61"/>
  <c r="S162" i="61"/>
  <c r="P168" i="61" s="1"/>
  <c r="R168" i="61" s="1"/>
  <c r="Q162" i="61"/>
  <c r="S166" i="61"/>
  <c r="Q166" i="61"/>
  <c r="M185" i="59"/>
  <c r="K185" i="59"/>
  <c r="M170" i="59"/>
  <c r="K170" i="59"/>
  <c r="M192" i="59"/>
  <c r="K192" i="59"/>
  <c r="M191" i="59"/>
  <c r="K191" i="59"/>
  <c r="M206" i="59"/>
  <c r="K206" i="59"/>
  <c r="M197" i="59"/>
  <c r="K197" i="59"/>
  <c r="M204" i="59"/>
  <c r="K204" i="59"/>
  <c r="G195" i="61"/>
  <c r="E195" i="61"/>
  <c r="G184" i="61"/>
  <c r="E184" i="61"/>
  <c r="G200" i="61"/>
  <c r="E200" i="61"/>
  <c r="G175" i="61"/>
  <c r="E175" i="61"/>
  <c r="G191" i="61"/>
  <c r="E191" i="61"/>
  <c r="S190" i="62"/>
  <c r="Q190" i="62"/>
  <c r="S221" i="62"/>
  <c r="Q221" i="62"/>
  <c r="S225" i="62"/>
  <c r="Q225" i="62"/>
  <c r="S195" i="62"/>
  <c r="Q195" i="62"/>
  <c r="S180" i="62"/>
  <c r="Q180" i="62"/>
  <c r="S223" i="62"/>
  <c r="Q223" i="62"/>
  <c r="S193" i="62"/>
  <c r="Q193" i="62"/>
  <c r="G133" i="59"/>
  <c r="E133" i="59"/>
  <c r="W133" i="59" s="1"/>
  <c r="S119" i="27"/>
  <c r="Q119" i="27"/>
  <c r="G115" i="60"/>
  <c r="E115" i="60"/>
  <c r="W115" i="60" s="1"/>
  <c r="G122" i="60"/>
  <c r="E122" i="60"/>
  <c r="W122" i="60" s="1"/>
  <c r="G90" i="62"/>
  <c r="E90" i="62"/>
  <c r="W90" i="62" s="1"/>
  <c r="G89" i="59"/>
  <c r="E89" i="59"/>
  <c r="W89" i="59" s="1"/>
  <c r="G104" i="59"/>
  <c r="E104" i="59"/>
  <c r="W104" i="59" s="1"/>
  <c r="G109" i="59"/>
  <c r="E109" i="59"/>
  <c r="W109" i="59" s="1"/>
  <c r="G124" i="59"/>
  <c r="E124" i="59"/>
  <c r="W124" i="59" s="1"/>
  <c r="G121" i="59"/>
  <c r="E121" i="59"/>
  <c r="W121" i="59" s="1"/>
  <c r="G110" i="59"/>
  <c r="E110" i="59"/>
  <c r="W110" i="59" s="1"/>
  <c r="G106" i="59"/>
  <c r="E106" i="59"/>
  <c r="W106" i="59" s="1"/>
  <c r="G145" i="59"/>
  <c r="E145" i="59"/>
  <c r="W145" i="59" s="1"/>
  <c r="G135" i="59"/>
  <c r="E135" i="59"/>
  <c r="W135" i="59" s="1"/>
  <c r="S92" i="27"/>
  <c r="Q92" i="27"/>
  <c r="S134" i="27"/>
  <c r="Q134" i="27"/>
  <c r="S110" i="27"/>
  <c r="Q110" i="27"/>
  <c r="S79" i="27"/>
  <c r="Q79" i="27"/>
  <c r="S89" i="27"/>
  <c r="Q89" i="27"/>
  <c r="S135" i="27"/>
  <c r="Q135" i="27"/>
  <c r="S123" i="27"/>
  <c r="Q123" i="27"/>
  <c r="S122" i="27"/>
  <c r="Q122" i="27"/>
  <c r="S120" i="27"/>
  <c r="Q120" i="27"/>
  <c r="G99" i="60"/>
  <c r="E99" i="60"/>
  <c r="W99" i="60" s="1"/>
  <c r="G90" i="60"/>
  <c r="E90" i="60"/>
  <c r="G108" i="60"/>
  <c r="E108" i="60"/>
  <c r="W108" i="60" s="1"/>
  <c r="G113" i="60"/>
  <c r="E113" i="60"/>
  <c r="W113" i="60" s="1"/>
  <c r="G112" i="60"/>
  <c r="E112" i="60"/>
  <c r="G119" i="60"/>
  <c r="E119" i="60"/>
  <c r="G127" i="60"/>
  <c r="E127" i="60"/>
  <c r="G109" i="60"/>
  <c r="E109" i="60"/>
  <c r="W109" i="60" s="1"/>
  <c r="G148" i="60"/>
  <c r="E148" i="60"/>
  <c r="G87" i="62"/>
  <c r="E87" i="62"/>
  <c r="W87" i="62" s="1"/>
  <c r="G65" i="62"/>
  <c r="E65" i="62"/>
  <c r="W65" i="62" s="1"/>
  <c r="G79" i="62"/>
  <c r="E79" i="62"/>
  <c r="W79" i="62" s="1"/>
  <c r="F151" i="62"/>
  <c r="F153" i="62"/>
  <c r="F145" i="62"/>
  <c r="F155" i="62"/>
  <c r="F157" i="62"/>
  <c r="F149" i="62"/>
  <c r="F152" i="62"/>
  <c r="F143" i="62"/>
  <c r="F137" i="62"/>
  <c r="F129" i="62"/>
  <c r="F121" i="62"/>
  <c r="F138" i="62"/>
  <c r="F130" i="62"/>
  <c r="F122" i="62"/>
  <c r="F114" i="62"/>
  <c r="F106" i="62"/>
  <c r="F148" i="62"/>
  <c r="F146" i="62"/>
  <c r="F144" i="62"/>
  <c r="F139" i="62"/>
  <c r="F140" i="62"/>
  <c r="F132" i="62"/>
  <c r="F124" i="62"/>
  <c r="F150" i="62"/>
  <c r="F141" i="62"/>
  <c r="F133" i="62"/>
  <c r="F125" i="62"/>
  <c r="F117" i="62"/>
  <c r="F109" i="62"/>
  <c r="F101" i="62"/>
  <c r="F156" i="62"/>
  <c r="F154" i="62"/>
  <c r="F134" i="62"/>
  <c r="F126" i="62"/>
  <c r="F147" i="62"/>
  <c r="F142" i="62"/>
  <c r="F135" i="62"/>
  <c r="F127" i="62"/>
  <c r="F119" i="62"/>
  <c r="F136" i="62"/>
  <c r="F123" i="62"/>
  <c r="F115" i="62"/>
  <c r="F104" i="62"/>
  <c r="F118" i="62"/>
  <c r="F102" i="62"/>
  <c r="F128" i="62"/>
  <c r="F111" i="62"/>
  <c r="G99" i="62"/>
  <c r="F107" i="62"/>
  <c r="F105" i="62"/>
  <c r="F131" i="62"/>
  <c r="F110" i="62"/>
  <c r="F113" i="62"/>
  <c r="F108" i="62"/>
  <c r="F116" i="62"/>
  <c r="F120" i="62"/>
  <c r="F103" i="62"/>
  <c r="F112" i="62"/>
  <c r="E99" i="62"/>
  <c r="W99" i="62" s="1"/>
  <c r="G66" i="62"/>
  <c r="E66" i="62"/>
  <c r="W66" i="62" s="1"/>
  <c r="M124" i="62"/>
  <c r="K124" i="62"/>
  <c r="M116" i="62"/>
  <c r="K116" i="62"/>
  <c r="M144" i="62"/>
  <c r="K144" i="62"/>
  <c r="M122" i="62"/>
  <c r="K122" i="62"/>
  <c r="M143" i="62"/>
  <c r="K143" i="62"/>
  <c r="M110" i="62"/>
  <c r="K110" i="62"/>
  <c r="L169" i="62"/>
  <c r="L170" i="62"/>
  <c r="M167" i="62"/>
  <c r="K167" i="62"/>
  <c r="M155" i="62"/>
  <c r="K155" i="62"/>
  <c r="M93" i="27"/>
  <c r="K93" i="27"/>
  <c r="M99" i="27"/>
  <c r="K99" i="27"/>
  <c r="M129" i="27"/>
  <c r="K129" i="27"/>
  <c r="M85" i="27"/>
  <c r="K85" i="27"/>
  <c r="M90" i="27"/>
  <c r="K90" i="27"/>
  <c r="M95" i="27"/>
  <c r="K95" i="27"/>
  <c r="M86" i="27"/>
  <c r="K86" i="27"/>
  <c r="M124" i="27"/>
  <c r="K124" i="27"/>
  <c r="S91" i="60"/>
  <c r="Q91" i="60"/>
  <c r="S123" i="60"/>
  <c r="Q123" i="60"/>
  <c r="S105" i="60"/>
  <c r="Q105" i="60"/>
  <c r="S112" i="60"/>
  <c r="Q112" i="60"/>
  <c r="S86" i="60"/>
  <c r="Q86" i="60"/>
  <c r="S93" i="60"/>
  <c r="Q93" i="60"/>
  <c r="S121" i="60"/>
  <c r="Q121" i="60"/>
  <c r="G109" i="27"/>
  <c r="E109" i="27"/>
  <c r="W109" i="27" s="1"/>
  <c r="G86" i="27"/>
  <c r="E86" i="27"/>
  <c r="G87" i="27"/>
  <c r="E87" i="27"/>
  <c r="G105" i="27"/>
  <c r="E105" i="27"/>
  <c r="W105" i="27" s="1"/>
  <c r="G101" i="27"/>
  <c r="E101" i="27"/>
  <c r="W101" i="27" s="1"/>
  <c r="G143" i="27"/>
  <c r="E143" i="27"/>
  <c r="G123" i="27"/>
  <c r="E123" i="27"/>
  <c r="W123" i="27" s="1"/>
  <c r="G122" i="27"/>
  <c r="E122" i="27"/>
  <c r="W122" i="27" s="1"/>
  <c r="G120" i="27"/>
  <c r="E120" i="27"/>
  <c r="W78" i="60"/>
  <c r="M102" i="60"/>
  <c r="K102" i="60"/>
  <c r="M127" i="60"/>
  <c r="K127" i="60"/>
  <c r="M145" i="60"/>
  <c r="K145" i="60"/>
  <c r="M92" i="60"/>
  <c r="K92" i="60"/>
  <c r="M91" i="60"/>
  <c r="K91" i="60"/>
  <c r="M90" i="60"/>
  <c r="K90" i="60"/>
  <c r="M97" i="60"/>
  <c r="K97" i="60"/>
  <c r="M148" i="60"/>
  <c r="K148" i="60"/>
  <c r="M149" i="60"/>
  <c r="K149" i="60"/>
  <c r="M147" i="61"/>
  <c r="K147" i="61"/>
  <c r="W147" i="61" s="1"/>
  <c r="M121" i="61"/>
  <c r="K121" i="61"/>
  <c r="W121" i="61" s="1"/>
  <c r="M110" i="61"/>
  <c r="K110" i="61"/>
  <c r="W110" i="61" s="1"/>
  <c r="M155" i="61"/>
  <c r="K155" i="61"/>
  <c r="W155" i="61" s="1"/>
  <c r="M108" i="61"/>
  <c r="K108" i="61"/>
  <c r="W108" i="61" s="1"/>
  <c r="M107" i="61"/>
  <c r="K107" i="61"/>
  <c r="W107" i="61" s="1"/>
  <c r="M130" i="61"/>
  <c r="K130" i="61"/>
  <c r="W130" i="61" s="1"/>
  <c r="M166" i="61"/>
  <c r="K166" i="61"/>
  <c r="W166" i="61" s="1"/>
  <c r="M162" i="61"/>
  <c r="J168" i="61" s="1"/>
  <c r="L168" i="61" s="1"/>
  <c r="K162" i="61"/>
  <c r="W162" i="61" s="1"/>
  <c r="S105" i="61"/>
  <c r="Q105" i="61"/>
  <c r="S125" i="61"/>
  <c r="Q125" i="61"/>
  <c r="W125" i="61" s="1"/>
  <c r="S131" i="61"/>
  <c r="Q131" i="61"/>
  <c r="S159" i="61"/>
  <c r="Q159" i="61"/>
  <c r="S112" i="61"/>
  <c r="Q112" i="61"/>
  <c r="S111" i="61"/>
  <c r="Q111" i="61"/>
  <c r="S118" i="61"/>
  <c r="Q118" i="61"/>
  <c r="S136" i="61"/>
  <c r="Q136" i="61"/>
  <c r="M201" i="59"/>
  <c r="K201" i="59"/>
  <c r="M186" i="59"/>
  <c r="K186" i="59"/>
  <c r="M200" i="59"/>
  <c r="K200" i="59"/>
  <c r="M199" i="59"/>
  <c r="K199" i="59"/>
  <c r="M210" i="59"/>
  <c r="K210" i="59"/>
  <c r="M205" i="59"/>
  <c r="K205" i="59"/>
  <c r="M209" i="59"/>
  <c r="K209" i="59"/>
  <c r="G212" i="61"/>
  <c r="E212" i="61"/>
  <c r="G190" i="61"/>
  <c r="E190" i="61"/>
  <c r="G208" i="61"/>
  <c r="E208" i="61"/>
  <c r="G182" i="61"/>
  <c r="E182" i="61"/>
  <c r="G199" i="61"/>
  <c r="E199" i="61"/>
  <c r="S183" i="62"/>
  <c r="Q183" i="62"/>
  <c r="S197" i="62"/>
  <c r="Q197" i="62"/>
  <c r="S175" i="62"/>
  <c r="Q175" i="62"/>
  <c r="S174" i="62"/>
  <c r="Q174" i="62"/>
  <c r="S210" i="62"/>
  <c r="Q210" i="62"/>
  <c r="S187" i="62"/>
  <c r="Q187" i="62"/>
  <c r="S227" i="62"/>
  <c r="Q227" i="62"/>
  <c r="S203" i="62"/>
  <c r="Q203" i="62"/>
  <c r="G114" i="62" l="1"/>
  <c r="E114" i="62"/>
  <c r="W114" i="62" s="1"/>
  <c r="S149" i="60"/>
  <c r="Q149" i="60"/>
  <c r="S157" i="59"/>
  <c r="Q157" i="59"/>
  <c r="W120" i="27"/>
  <c r="M170" i="62"/>
  <c r="K170" i="62"/>
  <c r="G139" i="62"/>
  <c r="E139" i="62"/>
  <c r="W139" i="62" s="1"/>
  <c r="R203" i="61"/>
  <c r="R213" i="61"/>
  <c r="R209" i="61"/>
  <c r="R204" i="61"/>
  <c r="R205" i="61"/>
  <c r="R214" i="61"/>
  <c r="R199" i="61"/>
  <c r="R191" i="61"/>
  <c r="R183" i="61"/>
  <c r="R201" i="61"/>
  <c r="R193" i="61"/>
  <c r="R200" i="61"/>
  <c r="R195" i="61"/>
  <c r="R188" i="61"/>
  <c r="R185" i="61"/>
  <c r="R175" i="61"/>
  <c r="R182" i="61"/>
  <c r="R176" i="61"/>
  <c r="R210" i="61"/>
  <c r="R198" i="61"/>
  <c r="R178" i="61"/>
  <c r="R170" i="61"/>
  <c r="R206" i="61"/>
  <c r="R196" i="61"/>
  <c r="R187" i="61"/>
  <c r="R211" i="61"/>
  <c r="R194" i="61"/>
  <c r="R180" i="61"/>
  <c r="R172" i="61"/>
  <c r="R212" i="61"/>
  <c r="R207" i="61"/>
  <c r="R202" i="61"/>
  <c r="R197" i="61"/>
  <c r="R192" i="61"/>
  <c r="R184" i="61"/>
  <c r="R181" i="61"/>
  <c r="R173" i="61"/>
  <c r="R208" i="61"/>
  <c r="R186" i="61"/>
  <c r="R177" i="61"/>
  <c r="R174" i="61"/>
  <c r="R189" i="61"/>
  <c r="R171" i="61"/>
  <c r="R190" i="61"/>
  <c r="S168" i="61"/>
  <c r="R179" i="61"/>
  <c r="Q168" i="61"/>
  <c r="M169" i="62"/>
  <c r="J171" i="62" s="1"/>
  <c r="L171" i="62" s="1"/>
  <c r="K169" i="62"/>
  <c r="G131" i="62"/>
  <c r="E131" i="62"/>
  <c r="W131" i="62" s="1"/>
  <c r="G104" i="62"/>
  <c r="E104" i="62"/>
  <c r="W104" i="62" s="1"/>
  <c r="G147" i="62"/>
  <c r="E147" i="62"/>
  <c r="W147" i="62" s="1"/>
  <c r="G125" i="62"/>
  <c r="E125" i="62"/>
  <c r="W125" i="62" s="1"/>
  <c r="G144" i="62"/>
  <c r="E144" i="62"/>
  <c r="W144" i="62" s="1"/>
  <c r="G121" i="62"/>
  <c r="E121" i="62"/>
  <c r="W121" i="62" s="1"/>
  <c r="G145" i="62"/>
  <c r="E145" i="62"/>
  <c r="W145" i="62" s="1"/>
  <c r="W119" i="60"/>
  <c r="W90" i="60"/>
  <c r="W135" i="27"/>
  <c r="L191" i="60"/>
  <c r="L183" i="60"/>
  <c r="L175" i="60"/>
  <c r="L167" i="60"/>
  <c r="L159" i="60"/>
  <c r="L192" i="60"/>
  <c r="L184" i="60"/>
  <c r="L176" i="60"/>
  <c r="L168" i="60"/>
  <c r="L160" i="60"/>
  <c r="L193" i="60"/>
  <c r="L185" i="60"/>
  <c r="L177" i="60"/>
  <c r="L169" i="60"/>
  <c r="L161" i="60"/>
  <c r="L153" i="60"/>
  <c r="L194" i="60"/>
  <c r="L186" i="60"/>
  <c r="L178" i="60"/>
  <c r="L170" i="60"/>
  <c r="L162" i="60"/>
  <c r="L154" i="60"/>
  <c r="L187" i="60"/>
  <c r="L179" i="60"/>
  <c r="L171" i="60"/>
  <c r="L188" i="60"/>
  <c r="L180" i="60"/>
  <c r="L172" i="60"/>
  <c r="L164" i="60"/>
  <c r="L156" i="60"/>
  <c r="L190" i="60"/>
  <c r="L182" i="60"/>
  <c r="L174" i="60"/>
  <c r="L166" i="60"/>
  <c r="L158" i="60"/>
  <c r="L181" i="60"/>
  <c r="L163" i="60"/>
  <c r="L173" i="60"/>
  <c r="L165" i="60"/>
  <c r="L155" i="60"/>
  <c r="L157" i="60"/>
  <c r="L189" i="60"/>
  <c r="M150" i="60"/>
  <c r="L152" i="60"/>
  <c r="K150" i="60"/>
  <c r="L190" i="27"/>
  <c r="L182" i="27"/>
  <c r="L174" i="27"/>
  <c r="L166" i="27"/>
  <c r="L158" i="27"/>
  <c r="L150" i="27"/>
  <c r="L191" i="27"/>
  <c r="L183" i="27"/>
  <c r="L175" i="27"/>
  <c r="L167" i="27"/>
  <c r="L159" i="27"/>
  <c r="L151" i="27"/>
  <c r="M144" i="27"/>
  <c r="L184" i="27"/>
  <c r="L176" i="27"/>
  <c r="L168" i="27"/>
  <c r="L160" i="27"/>
  <c r="L152" i="27"/>
  <c r="L185" i="27"/>
  <c r="L177" i="27"/>
  <c r="L169" i="27"/>
  <c r="L161" i="27"/>
  <c r="L153" i="27"/>
  <c r="L186" i="27"/>
  <c r="L178" i="27"/>
  <c r="L170" i="27"/>
  <c r="L187" i="27"/>
  <c r="L179" i="27"/>
  <c r="L171" i="27"/>
  <c r="L163" i="27"/>
  <c r="L189" i="27"/>
  <c r="L181" i="27"/>
  <c r="L173" i="27"/>
  <c r="L165" i="27"/>
  <c r="L157" i="27"/>
  <c r="L149" i="27"/>
  <c r="L188" i="27"/>
  <c r="L148" i="27"/>
  <c r="L147" i="27"/>
  <c r="L146" i="27"/>
  <c r="L180" i="27"/>
  <c r="L156" i="27"/>
  <c r="L155" i="27"/>
  <c r="L154" i="27"/>
  <c r="L172" i="27"/>
  <c r="L162" i="27"/>
  <c r="L164" i="27"/>
  <c r="K144" i="27"/>
  <c r="W102" i="60"/>
  <c r="W84" i="60"/>
  <c r="W132" i="27"/>
  <c r="W89" i="27"/>
  <c r="S140" i="60"/>
  <c r="Q140" i="60"/>
  <c r="S139" i="60"/>
  <c r="Q139" i="60"/>
  <c r="F187" i="60"/>
  <c r="F179" i="60"/>
  <c r="F171" i="60"/>
  <c r="F163" i="60"/>
  <c r="F155" i="60"/>
  <c r="F188" i="60"/>
  <c r="F180" i="60"/>
  <c r="F172" i="60"/>
  <c r="F164" i="60"/>
  <c r="F156" i="60"/>
  <c r="F189" i="60"/>
  <c r="F181" i="60"/>
  <c r="F173" i="60"/>
  <c r="F165" i="60"/>
  <c r="F157" i="60"/>
  <c r="F190" i="60"/>
  <c r="F182" i="60"/>
  <c r="F174" i="60"/>
  <c r="F166" i="60"/>
  <c r="F158" i="60"/>
  <c r="G150" i="60"/>
  <c r="F191" i="60"/>
  <c r="F183" i="60"/>
  <c r="F175" i="60"/>
  <c r="F192" i="60"/>
  <c r="F184" i="60"/>
  <c r="F176" i="60"/>
  <c r="F168" i="60"/>
  <c r="F160" i="60"/>
  <c r="F152" i="60"/>
  <c r="F194" i="60"/>
  <c r="F186" i="60"/>
  <c r="F178" i="60"/>
  <c r="F170" i="60"/>
  <c r="F162" i="60"/>
  <c r="F154" i="60"/>
  <c r="F185" i="60"/>
  <c r="F161" i="60"/>
  <c r="F159" i="60"/>
  <c r="F177" i="60"/>
  <c r="F169" i="60"/>
  <c r="F167" i="60"/>
  <c r="F153" i="60"/>
  <c r="F193" i="60"/>
  <c r="E150" i="60"/>
  <c r="W124" i="27"/>
  <c r="W133" i="27"/>
  <c r="W131" i="60"/>
  <c r="S206" i="59"/>
  <c r="Q206" i="59"/>
  <c r="S181" i="59"/>
  <c r="Q181" i="59"/>
  <c r="S172" i="59"/>
  <c r="Q172" i="59"/>
  <c r="S171" i="59"/>
  <c r="Q171" i="59"/>
  <c r="S178" i="59"/>
  <c r="Q178" i="59"/>
  <c r="S177" i="59"/>
  <c r="Q177" i="59"/>
  <c r="S192" i="59"/>
  <c r="Q192" i="59"/>
  <c r="S191" i="59"/>
  <c r="Q191" i="59"/>
  <c r="F186" i="27"/>
  <c r="F178" i="27"/>
  <c r="F170" i="27"/>
  <c r="F162" i="27"/>
  <c r="F154" i="27"/>
  <c r="F146" i="27"/>
  <c r="F187" i="27"/>
  <c r="F179" i="27"/>
  <c r="F171" i="27"/>
  <c r="F163" i="27"/>
  <c r="F155" i="27"/>
  <c r="F147" i="27"/>
  <c r="F188" i="27"/>
  <c r="F180" i="27"/>
  <c r="F172" i="27"/>
  <c r="F164" i="27"/>
  <c r="F156" i="27"/>
  <c r="F148" i="27"/>
  <c r="F189" i="27"/>
  <c r="F181" i="27"/>
  <c r="F173" i="27"/>
  <c r="F165" i="27"/>
  <c r="F157" i="27"/>
  <c r="F149" i="27"/>
  <c r="F190" i="27"/>
  <c r="F182" i="27"/>
  <c r="F174" i="27"/>
  <c r="F166" i="27"/>
  <c r="F191" i="27"/>
  <c r="F183" i="27"/>
  <c r="F175" i="27"/>
  <c r="F167" i="27"/>
  <c r="F159" i="27"/>
  <c r="F185" i="27"/>
  <c r="F177" i="27"/>
  <c r="F169" i="27"/>
  <c r="F161" i="27"/>
  <c r="F153" i="27"/>
  <c r="F151" i="27"/>
  <c r="F150" i="27"/>
  <c r="F184" i="27"/>
  <c r="F176" i="27"/>
  <c r="F160" i="27"/>
  <c r="F158" i="27"/>
  <c r="G144" i="27"/>
  <c r="F168" i="27"/>
  <c r="F152" i="27"/>
  <c r="E144" i="27"/>
  <c r="W131" i="27"/>
  <c r="W116" i="27"/>
  <c r="G124" i="62"/>
  <c r="E124" i="62"/>
  <c r="W124" i="62" s="1"/>
  <c r="S146" i="60"/>
  <c r="Q146" i="60"/>
  <c r="S152" i="59"/>
  <c r="Q152" i="59"/>
  <c r="G110" i="62"/>
  <c r="E110" i="62"/>
  <c r="W110" i="62" s="1"/>
  <c r="G138" i="62"/>
  <c r="E138" i="62"/>
  <c r="W138" i="62" s="1"/>
  <c r="G112" i="62"/>
  <c r="E112" i="62"/>
  <c r="W112" i="62" s="1"/>
  <c r="G105" i="62"/>
  <c r="E105" i="62"/>
  <c r="W105" i="62" s="1"/>
  <c r="G115" i="62"/>
  <c r="E115" i="62"/>
  <c r="W115" i="62" s="1"/>
  <c r="G126" i="62"/>
  <c r="E126" i="62"/>
  <c r="W126" i="62" s="1"/>
  <c r="G133" i="62"/>
  <c r="E133" i="62"/>
  <c r="W133" i="62" s="1"/>
  <c r="G146" i="62"/>
  <c r="E146" i="62"/>
  <c r="W146" i="62" s="1"/>
  <c r="G129" i="62"/>
  <c r="E129" i="62"/>
  <c r="W129" i="62" s="1"/>
  <c r="G153" i="62"/>
  <c r="D167" i="62" s="1"/>
  <c r="F167" i="62" s="1"/>
  <c r="E153" i="62"/>
  <c r="W153" i="62" s="1"/>
  <c r="W83" i="60"/>
  <c r="W106" i="27"/>
  <c r="W93" i="27"/>
  <c r="W132" i="60"/>
  <c r="W96" i="60"/>
  <c r="W96" i="27"/>
  <c r="W108" i="27"/>
  <c r="W140" i="60"/>
  <c r="W156" i="61"/>
  <c r="W101" i="61"/>
  <c r="S145" i="60"/>
  <c r="Q145" i="60"/>
  <c r="S147" i="60"/>
  <c r="Q147" i="60"/>
  <c r="W94" i="60"/>
  <c r="W149" i="60"/>
  <c r="W131" i="61"/>
  <c r="W111" i="61"/>
  <c r="W124" i="61"/>
  <c r="W135" i="61"/>
  <c r="S173" i="59"/>
  <c r="Q173" i="59"/>
  <c r="S182" i="59"/>
  <c r="Q182" i="59"/>
  <c r="S180" i="59"/>
  <c r="Q180" i="59"/>
  <c r="S179" i="59"/>
  <c r="Q179" i="59"/>
  <c r="S186" i="59"/>
  <c r="Q186" i="59"/>
  <c r="S185" i="59"/>
  <c r="Q185" i="59"/>
  <c r="S200" i="59"/>
  <c r="Q200" i="59"/>
  <c r="S199" i="59"/>
  <c r="Q199" i="59"/>
  <c r="W75" i="27"/>
  <c r="W118" i="27"/>
  <c r="W115" i="61"/>
  <c r="W129" i="61"/>
  <c r="W117" i="60"/>
  <c r="W123" i="60"/>
  <c r="G156" i="62"/>
  <c r="E156" i="62"/>
  <c r="W156" i="62" s="1"/>
  <c r="S203" i="59"/>
  <c r="Q203" i="59"/>
  <c r="G142" i="62"/>
  <c r="E142" i="62"/>
  <c r="W142" i="62" s="1"/>
  <c r="G103" i="62"/>
  <c r="E103" i="62"/>
  <c r="W103" i="62" s="1"/>
  <c r="G107" i="62"/>
  <c r="E107" i="62"/>
  <c r="W107" i="62" s="1"/>
  <c r="G123" i="62"/>
  <c r="E123" i="62"/>
  <c r="W123" i="62" s="1"/>
  <c r="G134" i="62"/>
  <c r="E134" i="62"/>
  <c r="W134" i="62" s="1"/>
  <c r="G141" i="62"/>
  <c r="E141" i="62"/>
  <c r="W141" i="62" s="1"/>
  <c r="G148" i="62"/>
  <c r="E148" i="62"/>
  <c r="W148" i="62" s="1"/>
  <c r="G137" i="62"/>
  <c r="E137" i="62"/>
  <c r="W137" i="62" s="1"/>
  <c r="W112" i="60"/>
  <c r="W146" i="60"/>
  <c r="W78" i="27"/>
  <c r="W121" i="27"/>
  <c r="S143" i="60"/>
  <c r="Q143" i="60"/>
  <c r="W80" i="27"/>
  <c r="W76" i="27"/>
  <c r="W145" i="60"/>
  <c r="S189" i="59"/>
  <c r="Q189" i="59"/>
  <c r="S197" i="59"/>
  <c r="Q197" i="59"/>
  <c r="S188" i="59"/>
  <c r="Q188" i="59"/>
  <c r="S187" i="59"/>
  <c r="Q187" i="59"/>
  <c r="S194" i="59"/>
  <c r="Q194" i="59"/>
  <c r="S193" i="59"/>
  <c r="Q193" i="59"/>
  <c r="S207" i="59"/>
  <c r="Q207" i="59"/>
  <c r="W103" i="27"/>
  <c r="W137" i="27"/>
  <c r="G116" i="62"/>
  <c r="E116" i="62"/>
  <c r="W116" i="62" s="1"/>
  <c r="M158" i="62"/>
  <c r="L159" i="62"/>
  <c r="K158" i="62"/>
  <c r="W158" i="62" s="1"/>
  <c r="S204" i="59"/>
  <c r="Q204" i="59"/>
  <c r="G117" i="62"/>
  <c r="E117" i="62"/>
  <c r="W117" i="62" s="1"/>
  <c r="G155" i="62"/>
  <c r="E155" i="62"/>
  <c r="W155" i="62" s="1"/>
  <c r="L199" i="61"/>
  <c r="L211" i="61"/>
  <c r="L207" i="61"/>
  <c r="L200" i="61"/>
  <c r="L201" i="61"/>
  <c r="L203" i="61"/>
  <c r="L195" i="61"/>
  <c r="L187" i="61"/>
  <c r="L205" i="61"/>
  <c r="L197" i="61"/>
  <c r="L189" i="61"/>
  <c r="L212" i="61"/>
  <c r="L202" i="61"/>
  <c r="L179" i="61"/>
  <c r="L171" i="61"/>
  <c r="L208" i="61"/>
  <c r="L194" i="61"/>
  <c r="L192" i="61"/>
  <c r="L190" i="61"/>
  <c r="L180" i="61"/>
  <c r="L172" i="61"/>
  <c r="L209" i="61"/>
  <c r="L188" i="61"/>
  <c r="L174" i="61"/>
  <c r="L185" i="61"/>
  <c r="L214" i="61"/>
  <c r="L210" i="61"/>
  <c r="L198" i="61"/>
  <c r="L193" i="61"/>
  <c r="L191" i="61"/>
  <c r="L176" i="61"/>
  <c r="L206" i="61"/>
  <c r="L186" i="61"/>
  <c r="L177" i="61"/>
  <c r="L196" i="61"/>
  <c r="L183" i="61"/>
  <c r="L181" i="61"/>
  <c r="L170" i="61"/>
  <c r="L184" i="61"/>
  <c r="M168" i="61"/>
  <c r="L178" i="61"/>
  <c r="L213" i="61"/>
  <c r="L175" i="61"/>
  <c r="L182" i="61"/>
  <c r="L204" i="61"/>
  <c r="L173" i="61"/>
  <c r="K168" i="61"/>
  <c r="W87" i="27"/>
  <c r="G120" i="62"/>
  <c r="E120" i="62"/>
  <c r="W120" i="62" s="1"/>
  <c r="G136" i="62"/>
  <c r="E136" i="62"/>
  <c r="W136" i="62" s="1"/>
  <c r="G154" i="62"/>
  <c r="E154" i="62"/>
  <c r="W154" i="62" s="1"/>
  <c r="G150" i="62"/>
  <c r="E150" i="62"/>
  <c r="W150" i="62" s="1"/>
  <c r="G106" i="62"/>
  <c r="E106" i="62"/>
  <c r="W106" i="62" s="1"/>
  <c r="G143" i="62"/>
  <c r="E143" i="62"/>
  <c r="W143" i="62" s="1"/>
  <c r="G151" i="62"/>
  <c r="E151" i="62"/>
  <c r="W151" i="62" s="1"/>
  <c r="W104" i="60"/>
  <c r="W98" i="60"/>
  <c r="W107" i="27"/>
  <c r="W142" i="27"/>
  <c r="W93" i="60"/>
  <c r="W97" i="60"/>
  <c r="W164" i="61"/>
  <c r="W102" i="61"/>
  <c r="W98" i="27"/>
  <c r="W102" i="27"/>
  <c r="S136" i="60"/>
  <c r="Q136" i="60"/>
  <c r="W136" i="60" s="1"/>
  <c r="S141" i="60"/>
  <c r="Q141" i="60"/>
  <c r="W141" i="60" s="1"/>
  <c r="W87" i="60"/>
  <c r="W81" i="60"/>
  <c r="W126" i="60"/>
  <c r="W132" i="61"/>
  <c r="W109" i="61"/>
  <c r="W149" i="61"/>
  <c r="S205" i="59"/>
  <c r="Q205" i="59"/>
  <c r="S198" i="59"/>
  <c r="Q198" i="59"/>
  <c r="S196" i="59"/>
  <c r="Q196" i="59"/>
  <c r="S195" i="59"/>
  <c r="Q195" i="59"/>
  <c r="S202" i="59"/>
  <c r="Q202" i="59"/>
  <c r="S201" i="59"/>
  <c r="Q201" i="59"/>
  <c r="S211" i="59"/>
  <c r="Q211" i="59"/>
  <c r="W136" i="27"/>
  <c r="W113" i="27"/>
  <c r="W79" i="27"/>
  <c r="W116" i="61"/>
  <c r="W112" i="61"/>
  <c r="W116" i="60"/>
  <c r="S159" i="59"/>
  <c r="Q159" i="59"/>
  <c r="W128" i="27"/>
  <c r="W126" i="27"/>
  <c r="G119" i="62"/>
  <c r="E119" i="62"/>
  <c r="W119" i="62" s="1"/>
  <c r="B91" i="32"/>
  <c r="L90" i="32"/>
  <c r="S208" i="59"/>
  <c r="Q208" i="59"/>
  <c r="W143" i="27"/>
  <c r="W86" i="27"/>
  <c r="G108" i="62"/>
  <c r="E108" i="62"/>
  <c r="W108" i="62" s="1"/>
  <c r="G128" i="62"/>
  <c r="E128" i="62"/>
  <c r="W128" i="62" s="1"/>
  <c r="G127" i="62"/>
  <c r="E127" i="62"/>
  <c r="W127" i="62" s="1"/>
  <c r="G101" i="62"/>
  <c r="E101" i="62"/>
  <c r="W101" i="62" s="1"/>
  <c r="G132" i="62"/>
  <c r="E132" i="62"/>
  <c r="W132" i="62" s="1"/>
  <c r="G122" i="62"/>
  <c r="E122" i="62"/>
  <c r="W122" i="62" s="1"/>
  <c r="G149" i="62"/>
  <c r="E149" i="62"/>
  <c r="W149" i="62" s="1"/>
  <c r="W105" i="60"/>
  <c r="W105" i="61"/>
  <c r="W127" i="27"/>
  <c r="W125" i="27"/>
  <c r="W110" i="60"/>
  <c r="W92" i="60"/>
  <c r="W99" i="27"/>
  <c r="W136" i="61"/>
  <c r="S137" i="60"/>
  <c r="Q137" i="60"/>
  <c r="W137" i="60" s="1"/>
  <c r="S144" i="60"/>
  <c r="P150" i="60" s="1"/>
  <c r="R150" i="60" s="1"/>
  <c r="Q144" i="60"/>
  <c r="W147" i="60"/>
  <c r="W117" i="61"/>
  <c r="W142" i="61"/>
  <c r="S158" i="59"/>
  <c r="Q158" i="59"/>
  <c r="S210" i="59"/>
  <c r="Q210" i="59"/>
  <c r="S209" i="59"/>
  <c r="Q209" i="59"/>
  <c r="S154" i="59"/>
  <c r="Q154" i="59"/>
  <c r="S153" i="59"/>
  <c r="Q153" i="59"/>
  <c r="S168" i="59"/>
  <c r="Q168" i="59"/>
  <c r="S167" i="59"/>
  <c r="Q167" i="59"/>
  <c r="W138" i="27"/>
  <c r="W134" i="27"/>
  <c r="W157" i="61"/>
  <c r="W125" i="60"/>
  <c r="W91" i="60"/>
  <c r="G111" i="62"/>
  <c r="E111" i="62"/>
  <c r="W111" i="62" s="1"/>
  <c r="S160" i="59"/>
  <c r="Q160" i="59"/>
  <c r="G113" i="62"/>
  <c r="E113" i="62"/>
  <c r="W113" i="62" s="1"/>
  <c r="G102" i="62"/>
  <c r="E102" i="62"/>
  <c r="W102" i="62" s="1"/>
  <c r="G135" i="62"/>
  <c r="E135" i="62"/>
  <c r="W135" i="62" s="1"/>
  <c r="G109" i="62"/>
  <c r="E109" i="62"/>
  <c r="W109" i="62" s="1"/>
  <c r="G140" i="62"/>
  <c r="E140" i="62"/>
  <c r="W140" i="62" s="1"/>
  <c r="G130" i="62"/>
  <c r="E130" i="62"/>
  <c r="W130" i="62" s="1"/>
  <c r="G158" i="62"/>
  <c r="G157" i="62"/>
  <c r="E157" i="62"/>
  <c r="W157" i="62" s="1"/>
  <c r="W127" i="60"/>
  <c r="W154" i="61"/>
  <c r="W115" i="27"/>
  <c r="W85" i="27"/>
  <c r="R186" i="27"/>
  <c r="R178" i="27"/>
  <c r="R170" i="27"/>
  <c r="R162" i="27"/>
  <c r="R154" i="27"/>
  <c r="R146" i="27"/>
  <c r="R187" i="27"/>
  <c r="R179" i="27"/>
  <c r="R171" i="27"/>
  <c r="R163" i="27"/>
  <c r="R155" i="27"/>
  <c r="R147" i="27"/>
  <c r="R188" i="27"/>
  <c r="R180" i="27"/>
  <c r="R172" i="27"/>
  <c r="R164" i="27"/>
  <c r="R156" i="27"/>
  <c r="R148" i="27"/>
  <c r="R189" i="27"/>
  <c r="R181" i="27"/>
  <c r="R173" i="27"/>
  <c r="R165" i="27"/>
  <c r="R157" i="27"/>
  <c r="R149" i="27"/>
  <c r="R190" i="27"/>
  <c r="R182" i="27"/>
  <c r="R174" i="27"/>
  <c r="R166" i="27"/>
  <c r="R191" i="27"/>
  <c r="R183" i="27"/>
  <c r="R175" i="27"/>
  <c r="R167" i="27"/>
  <c r="R159" i="27"/>
  <c r="R185" i="27"/>
  <c r="R177" i="27"/>
  <c r="R169" i="27"/>
  <c r="R161" i="27"/>
  <c r="R153" i="27"/>
  <c r="R176" i="27"/>
  <c r="R160" i="27"/>
  <c r="R158" i="27"/>
  <c r="R152" i="27"/>
  <c r="R168" i="27"/>
  <c r="R151" i="27"/>
  <c r="R150" i="27"/>
  <c r="R184" i="27"/>
  <c r="S144" i="27"/>
  <c r="Q144" i="27"/>
  <c r="W85" i="60"/>
  <c r="W89" i="60"/>
  <c r="W91" i="27"/>
  <c r="W92" i="27"/>
  <c r="S142" i="60"/>
  <c r="Q142" i="60"/>
  <c r="W142" i="60" s="1"/>
  <c r="W83" i="27"/>
  <c r="W141" i="27"/>
  <c r="W139" i="60"/>
  <c r="W130" i="60"/>
  <c r="S174" i="59"/>
  <c r="Q174" i="59"/>
  <c r="S165" i="59"/>
  <c r="Q165" i="59"/>
  <c r="S156" i="59"/>
  <c r="Q156" i="59"/>
  <c r="S155" i="59"/>
  <c r="Q155" i="59"/>
  <c r="S162" i="59"/>
  <c r="Q162" i="59"/>
  <c r="S161" i="59"/>
  <c r="Q161" i="59"/>
  <c r="S176" i="59"/>
  <c r="Q176" i="59"/>
  <c r="S175" i="59"/>
  <c r="Q175" i="59"/>
  <c r="W130" i="27"/>
  <c r="W97" i="27"/>
  <c r="W106" i="60"/>
  <c r="G152" i="62"/>
  <c r="E152" i="62"/>
  <c r="W152" i="62" s="1"/>
  <c r="G118" i="62"/>
  <c r="E118" i="62"/>
  <c r="W118" i="62" s="1"/>
  <c r="W104" i="61"/>
  <c r="W110" i="27"/>
  <c r="W103" i="60"/>
  <c r="W82" i="60"/>
  <c r="F199" i="59"/>
  <c r="F191" i="59"/>
  <c r="F183" i="59"/>
  <c r="F175" i="59"/>
  <c r="F167" i="59"/>
  <c r="F159" i="59"/>
  <c r="F211" i="59"/>
  <c r="F207" i="59"/>
  <c r="F200" i="59"/>
  <c r="F192" i="59"/>
  <c r="F184" i="59"/>
  <c r="F176" i="59"/>
  <c r="F168" i="59"/>
  <c r="F160" i="59"/>
  <c r="F201" i="59"/>
  <c r="F193" i="59"/>
  <c r="F185" i="59"/>
  <c r="F177" i="59"/>
  <c r="F169" i="59"/>
  <c r="F161" i="59"/>
  <c r="F153" i="59"/>
  <c r="F208" i="59"/>
  <c r="F202" i="59"/>
  <c r="F194" i="59"/>
  <c r="F186" i="59"/>
  <c r="F178" i="59"/>
  <c r="F170" i="59"/>
  <c r="F162" i="59"/>
  <c r="F154" i="59"/>
  <c r="F203" i="59"/>
  <c r="F195" i="59"/>
  <c r="F187" i="59"/>
  <c r="F179" i="59"/>
  <c r="F171" i="59"/>
  <c r="F163" i="59"/>
  <c r="F155" i="59"/>
  <c r="F209" i="59"/>
  <c r="F204" i="59"/>
  <c r="F196" i="59"/>
  <c r="F188" i="59"/>
  <c r="F180" i="59"/>
  <c r="F172" i="59"/>
  <c r="F164" i="59"/>
  <c r="F156" i="59"/>
  <c r="F210" i="59"/>
  <c r="F206" i="59"/>
  <c r="F205" i="59"/>
  <c r="F190" i="59"/>
  <c r="F189" i="59"/>
  <c r="F174" i="59"/>
  <c r="F173" i="59"/>
  <c r="F152" i="59"/>
  <c r="F157" i="59"/>
  <c r="G150" i="59"/>
  <c r="F197" i="59"/>
  <c r="F181" i="59"/>
  <c r="F165" i="59"/>
  <c r="F198" i="59"/>
  <c r="F182" i="59"/>
  <c r="F166" i="59"/>
  <c r="F158" i="59"/>
  <c r="E150" i="59"/>
  <c r="W134" i="60"/>
  <c r="W129" i="27"/>
  <c r="W159" i="61"/>
  <c r="S138" i="60"/>
  <c r="Q138" i="60"/>
  <c r="W138" i="60" s="1"/>
  <c r="S148" i="60"/>
  <c r="Q148" i="60"/>
  <c r="W148" i="60" s="1"/>
  <c r="W144" i="60"/>
  <c r="W143" i="60"/>
  <c r="W103" i="61"/>
  <c r="S190" i="59"/>
  <c r="Q190" i="59"/>
  <c r="S166" i="59"/>
  <c r="Q166" i="59"/>
  <c r="S164" i="59"/>
  <c r="Q164" i="59"/>
  <c r="S163" i="59"/>
  <c r="Q163" i="59"/>
  <c r="S170" i="59"/>
  <c r="Q170" i="59"/>
  <c r="S169" i="59"/>
  <c r="Q169" i="59"/>
  <c r="S184" i="59"/>
  <c r="Q184" i="59"/>
  <c r="S183" i="59"/>
  <c r="Q183" i="59"/>
  <c r="W139" i="27"/>
  <c r="W117" i="27"/>
  <c r="W139" i="61"/>
  <c r="W118" i="61"/>
  <c r="W121" i="60"/>
  <c r="W120" i="60"/>
  <c r="W114" i="60"/>
  <c r="G181" i="59" l="1"/>
  <c r="E181" i="59"/>
  <c r="W181" i="59" s="1"/>
  <c r="G207" i="59"/>
  <c r="E207" i="59"/>
  <c r="W207" i="59" s="1"/>
  <c r="G206" i="59"/>
  <c r="E206" i="59"/>
  <c r="W206" i="59" s="1"/>
  <c r="G204" i="59"/>
  <c r="E204" i="59"/>
  <c r="W204" i="59" s="1"/>
  <c r="G203" i="59"/>
  <c r="E203" i="59"/>
  <c r="W203" i="59" s="1"/>
  <c r="G208" i="59"/>
  <c r="E208" i="59"/>
  <c r="W208" i="59" s="1"/>
  <c r="G160" i="59"/>
  <c r="E160" i="59"/>
  <c r="W160" i="59" s="1"/>
  <c r="G159" i="59"/>
  <c r="E159" i="59"/>
  <c r="W159" i="59" s="1"/>
  <c r="S176" i="27"/>
  <c r="Q176" i="27"/>
  <c r="S175" i="27"/>
  <c r="Q175" i="27"/>
  <c r="S157" i="27"/>
  <c r="Q157" i="27"/>
  <c r="S172" i="27"/>
  <c r="Q172" i="27"/>
  <c r="S187" i="27"/>
  <c r="Q187" i="27"/>
  <c r="M178" i="61"/>
  <c r="K178" i="61"/>
  <c r="M186" i="61"/>
  <c r="K186" i="61"/>
  <c r="M185" i="61"/>
  <c r="K185" i="61"/>
  <c r="M194" i="61"/>
  <c r="K194" i="61"/>
  <c r="M205" i="61"/>
  <c r="K205" i="61"/>
  <c r="M199" i="61"/>
  <c r="K199" i="61"/>
  <c r="G184" i="27"/>
  <c r="E184" i="27"/>
  <c r="G159" i="27"/>
  <c r="E159" i="27"/>
  <c r="G190" i="27"/>
  <c r="E190" i="27"/>
  <c r="G156" i="27"/>
  <c r="E156" i="27"/>
  <c r="G171" i="27"/>
  <c r="E171" i="27"/>
  <c r="G186" i="27"/>
  <c r="E186" i="27"/>
  <c r="G185" i="60"/>
  <c r="E185" i="60"/>
  <c r="G160" i="60"/>
  <c r="E160" i="60"/>
  <c r="G173" i="60"/>
  <c r="E173" i="60"/>
  <c r="G155" i="60"/>
  <c r="E155" i="60"/>
  <c r="M172" i="27"/>
  <c r="K172" i="27"/>
  <c r="M188" i="27"/>
  <c r="K188" i="27"/>
  <c r="M171" i="27"/>
  <c r="K171" i="27"/>
  <c r="M169" i="27"/>
  <c r="K169" i="27"/>
  <c r="M158" i="27"/>
  <c r="K158" i="27"/>
  <c r="M152" i="60"/>
  <c r="K152" i="60"/>
  <c r="M181" i="60"/>
  <c r="K181" i="60"/>
  <c r="M172" i="60"/>
  <c r="K172" i="60"/>
  <c r="M170" i="60"/>
  <c r="K170" i="60"/>
  <c r="M185" i="60"/>
  <c r="K185" i="60"/>
  <c r="M167" i="60"/>
  <c r="K167" i="60"/>
  <c r="S171" i="61"/>
  <c r="Q171" i="61"/>
  <c r="S184" i="61"/>
  <c r="Q184" i="61"/>
  <c r="S194" i="61"/>
  <c r="Q194" i="61"/>
  <c r="S210" i="61"/>
  <c r="Q210" i="61"/>
  <c r="S193" i="61"/>
  <c r="Q193" i="61"/>
  <c r="S209" i="61"/>
  <c r="Q209" i="61"/>
  <c r="G157" i="59"/>
  <c r="E157" i="59"/>
  <c r="W157" i="59" s="1"/>
  <c r="G153" i="59"/>
  <c r="E153" i="59"/>
  <c r="W153" i="59" s="1"/>
  <c r="S184" i="27"/>
  <c r="Q184" i="27"/>
  <c r="S153" i="27"/>
  <c r="Q153" i="27"/>
  <c r="S183" i="27"/>
  <c r="Q183" i="27"/>
  <c r="S165" i="27"/>
  <c r="Q165" i="27"/>
  <c r="S180" i="27"/>
  <c r="Q180" i="27"/>
  <c r="S146" i="27"/>
  <c r="Q146" i="27"/>
  <c r="M206" i="61"/>
  <c r="K206" i="61"/>
  <c r="M174" i="61"/>
  <c r="K174" i="61"/>
  <c r="M208" i="61"/>
  <c r="K208" i="61"/>
  <c r="M187" i="61"/>
  <c r="K187" i="61"/>
  <c r="L160" i="62"/>
  <c r="M159" i="62"/>
  <c r="K159" i="62"/>
  <c r="W159" i="62" s="1"/>
  <c r="G167" i="62"/>
  <c r="F169" i="62"/>
  <c r="F170" i="62"/>
  <c r="E167" i="62"/>
  <c r="W167" i="62" s="1"/>
  <c r="G150" i="27"/>
  <c r="E150" i="27"/>
  <c r="G167" i="27"/>
  <c r="E167" i="27"/>
  <c r="G149" i="27"/>
  <c r="E149" i="27"/>
  <c r="G164" i="27"/>
  <c r="E164" i="27"/>
  <c r="G179" i="27"/>
  <c r="E179" i="27"/>
  <c r="G193" i="60"/>
  <c r="E193" i="60"/>
  <c r="G154" i="60"/>
  <c r="E154" i="60"/>
  <c r="G168" i="60"/>
  <c r="E168" i="60"/>
  <c r="G158" i="60"/>
  <c r="E158" i="60"/>
  <c r="G181" i="60"/>
  <c r="E181" i="60"/>
  <c r="G163" i="60"/>
  <c r="E163" i="60"/>
  <c r="M154" i="27"/>
  <c r="K154" i="27"/>
  <c r="M149" i="27"/>
  <c r="K149" i="27"/>
  <c r="M179" i="27"/>
  <c r="K179" i="27"/>
  <c r="M177" i="27"/>
  <c r="K177" i="27"/>
  <c r="M151" i="27"/>
  <c r="K151" i="27"/>
  <c r="M166" i="27"/>
  <c r="K166" i="27"/>
  <c r="M158" i="60"/>
  <c r="K158" i="60"/>
  <c r="M180" i="60"/>
  <c r="K180" i="60"/>
  <c r="M178" i="60"/>
  <c r="K178" i="60"/>
  <c r="M193" i="60"/>
  <c r="K193" i="60"/>
  <c r="M175" i="60"/>
  <c r="K175" i="60"/>
  <c r="S189" i="61"/>
  <c r="Q189" i="61"/>
  <c r="S192" i="61"/>
  <c r="Q192" i="61"/>
  <c r="S211" i="61"/>
  <c r="Q211" i="61"/>
  <c r="S176" i="61"/>
  <c r="Q176" i="61"/>
  <c r="S201" i="61"/>
  <c r="Q201" i="61"/>
  <c r="S213" i="61"/>
  <c r="Q213" i="61"/>
  <c r="G210" i="59"/>
  <c r="E210" i="59"/>
  <c r="W210" i="59" s="1"/>
  <c r="G154" i="59"/>
  <c r="E154" i="59"/>
  <c r="W154" i="59" s="1"/>
  <c r="G168" i="59"/>
  <c r="E168" i="59"/>
  <c r="W168" i="59" s="1"/>
  <c r="G166" i="59"/>
  <c r="E166" i="59"/>
  <c r="W166" i="59" s="1"/>
  <c r="G155" i="59"/>
  <c r="E155" i="59"/>
  <c r="W155" i="59" s="1"/>
  <c r="G162" i="59"/>
  <c r="E162" i="59"/>
  <c r="W162" i="59" s="1"/>
  <c r="G161" i="59"/>
  <c r="E161" i="59"/>
  <c r="W161" i="59" s="1"/>
  <c r="G175" i="59"/>
  <c r="E175" i="59"/>
  <c r="W175" i="59" s="1"/>
  <c r="S150" i="27"/>
  <c r="Q150" i="27"/>
  <c r="S161" i="27"/>
  <c r="Q161" i="27"/>
  <c r="S191" i="27"/>
  <c r="Q191" i="27"/>
  <c r="S173" i="27"/>
  <c r="Q173" i="27"/>
  <c r="S188" i="27"/>
  <c r="Q188" i="27"/>
  <c r="S154" i="27"/>
  <c r="Q154" i="27"/>
  <c r="R187" i="60"/>
  <c r="R179" i="60"/>
  <c r="R171" i="60"/>
  <c r="R163" i="60"/>
  <c r="R155" i="60"/>
  <c r="R188" i="60"/>
  <c r="R180" i="60"/>
  <c r="R172" i="60"/>
  <c r="R164" i="60"/>
  <c r="R156" i="60"/>
  <c r="R189" i="60"/>
  <c r="R181" i="60"/>
  <c r="R173" i="60"/>
  <c r="R165" i="60"/>
  <c r="R157" i="60"/>
  <c r="R190" i="60"/>
  <c r="R182" i="60"/>
  <c r="R174" i="60"/>
  <c r="R166" i="60"/>
  <c r="R158" i="60"/>
  <c r="R191" i="60"/>
  <c r="R183" i="60"/>
  <c r="R175" i="60"/>
  <c r="R192" i="60"/>
  <c r="R184" i="60"/>
  <c r="R176" i="60"/>
  <c r="R168" i="60"/>
  <c r="R160" i="60"/>
  <c r="R152" i="60"/>
  <c r="R194" i="60"/>
  <c r="R186" i="60"/>
  <c r="R178" i="60"/>
  <c r="R170" i="60"/>
  <c r="R162" i="60"/>
  <c r="R154" i="60"/>
  <c r="R169" i="60"/>
  <c r="R167" i="60"/>
  <c r="R153" i="60"/>
  <c r="R193" i="60"/>
  <c r="S150" i="60"/>
  <c r="R177" i="60"/>
  <c r="R185" i="60"/>
  <c r="R161" i="60"/>
  <c r="R159" i="60"/>
  <c r="Q150" i="60"/>
  <c r="M184" i="61"/>
  <c r="K184" i="61"/>
  <c r="W184" i="61" s="1"/>
  <c r="M176" i="61"/>
  <c r="K176" i="61"/>
  <c r="W176" i="61" s="1"/>
  <c r="M188" i="61"/>
  <c r="K188" i="61"/>
  <c r="M171" i="61"/>
  <c r="K171" i="61"/>
  <c r="W171" i="61" s="1"/>
  <c r="M195" i="61"/>
  <c r="K195" i="61"/>
  <c r="G152" i="27"/>
  <c r="E152" i="27"/>
  <c r="G151" i="27"/>
  <c r="E151" i="27"/>
  <c r="G175" i="27"/>
  <c r="E175" i="27"/>
  <c r="G157" i="27"/>
  <c r="E157" i="27"/>
  <c r="W157" i="27" s="1"/>
  <c r="G172" i="27"/>
  <c r="E172" i="27"/>
  <c r="W172" i="27" s="1"/>
  <c r="G187" i="27"/>
  <c r="E187" i="27"/>
  <c r="G153" i="60"/>
  <c r="E153" i="60"/>
  <c r="G162" i="60"/>
  <c r="E162" i="60"/>
  <c r="G176" i="60"/>
  <c r="E176" i="60"/>
  <c r="G166" i="60"/>
  <c r="E166" i="60"/>
  <c r="G189" i="60"/>
  <c r="E189" i="60"/>
  <c r="G171" i="60"/>
  <c r="E171" i="60"/>
  <c r="M155" i="27"/>
  <c r="K155" i="27"/>
  <c r="M157" i="27"/>
  <c r="K157" i="27"/>
  <c r="M187" i="27"/>
  <c r="K187" i="27"/>
  <c r="M185" i="27"/>
  <c r="K185" i="27"/>
  <c r="M159" i="27"/>
  <c r="K159" i="27"/>
  <c r="M174" i="27"/>
  <c r="K174" i="27"/>
  <c r="M189" i="60"/>
  <c r="K189" i="60"/>
  <c r="M166" i="60"/>
  <c r="K166" i="60"/>
  <c r="M188" i="60"/>
  <c r="K188" i="60"/>
  <c r="M186" i="60"/>
  <c r="K186" i="60"/>
  <c r="M160" i="60"/>
  <c r="K160" i="60"/>
  <c r="M183" i="60"/>
  <c r="K183" i="60"/>
  <c r="L207" i="62"/>
  <c r="L199" i="62"/>
  <c r="L189" i="62"/>
  <c r="L181" i="62"/>
  <c r="L173" i="62"/>
  <c r="L227" i="62"/>
  <c r="L228" i="62"/>
  <c r="L226" i="62"/>
  <c r="L222" i="62"/>
  <c r="L214" i="62"/>
  <c r="L200" i="62"/>
  <c r="L196" i="62"/>
  <c r="L182" i="62"/>
  <c r="L178" i="62"/>
  <c r="L175" i="62"/>
  <c r="L215" i="62"/>
  <c r="L204" i="62"/>
  <c r="L193" i="62"/>
  <c r="L223" i="62"/>
  <c r="L216" i="62"/>
  <c r="L208" i="62"/>
  <c r="L190" i="62"/>
  <c r="L186" i="62"/>
  <c r="L183" i="62"/>
  <c r="L179" i="62"/>
  <c r="L176" i="62"/>
  <c r="M171" i="62"/>
  <c r="L217" i="62"/>
  <c r="L209" i="62"/>
  <c r="L197" i="62"/>
  <c r="L224" i="62"/>
  <c r="L218" i="62"/>
  <c r="L210" i="62"/>
  <c r="L206" i="62"/>
  <c r="L203" i="62"/>
  <c r="L201" i="62"/>
  <c r="L194" i="62"/>
  <c r="L191" i="62"/>
  <c r="L187" i="62"/>
  <c r="L184" i="62"/>
  <c r="L180" i="62"/>
  <c r="L219" i="62"/>
  <c r="L211" i="62"/>
  <c r="L177" i="62"/>
  <c r="L221" i="62"/>
  <c r="L213" i="62"/>
  <c r="L202" i="62"/>
  <c r="L198" i="62"/>
  <c r="L185" i="62"/>
  <c r="L174" i="62"/>
  <c r="L225" i="62"/>
  <c r="L212" i="62"/>
  <c r="L205" i="62"/>
  <c r="L195" i="62"/>
  <c r="L192" i="62"/>
  <c r="L188" i="62"/>
  <c r="L220" i="62"/>
  <c r="K171" i="62"/>
  <c r="S174" i="61"/>
  <c r="Q174" i="61"/>
  <c r="S197" i="61"/>
  <c r="Q197" i="61"/>
  <c r="S187" i="61"/>
  <c r="Q187" i="61"/>
  <c r="S182" i="61"/>
  <c r="Q182" i="61"/>
  <c r="S183" i="61"/>
  <c r="Q183" i="61"/>
  <c r="S203" i="61"/>
  <c r="Q203" i="61"/>
  <c r="G158" i="59"/>
  <c r="E158" i="59"/>
  <c r="W158" i="59" s="1"/>
  <c r="G209" i="59"/>
  <c r="E209" i="59"/>
  <c r="W209" i="59" s="1"/>
  <c r="G167" i="59"/>
  <c r="E167" i="59"/>
  <c r="W167" i="59" s="1"/>
  <c r="G152" i="59"/>
  <c r="E152" i="59"/>
  <c r="W152" i="59" s="1"/>
  <c r="G156" i="59"/>
  <c r="E156" i="59"/>
  <c r="W156" i="59" s="1"/>
  <c r="G176" i="59"/>
  <c r="E176" i="59"/>
  <c r="W176" i="59" s="1"/>
  <c r="G182" i="59"/>
  <c r="E182" i="59"/>
  <c r="W182" i="59" s="1"/>
  <c r="G173" i="59"/>
  <c r="E173" i="59"/>
  <c r="W173" i="59" s="1"/>
  <c r="G164" i="59"/>
  <c r="E164" i="59"/>
  <c r="W164" i="59" s="1"/>
  <c r="G163" i="59"/>
  <c r="E163" i="59"/>
  <c r="W163" i="59" s="1"/>
  <c r="G170" i="59"/>
  <c r="E170" i="59"/>
  <c r="W170" i="59" s="1"/>
  <c r="G169" i="59"/>
  <c r="E169" i="59"/>
  <c r="W169" i="59" s="1"/>
  <c r="G184" i="59"/>
  <c r="E184" i="59"/>
  <c r="W184" i="59" s="1"/>
  <c r="G183" i="59"/>
  <c r="E183" i="59"/>
  <c r="W183" i="59" s="1"/>
  <c r="S151" i="27"/>
  <c r="Q151" i="27"/>
  <c r="S169" i="27"/>
  <c r="Q169" i="27"/>
  <c r="S166" i="27"/>
  <c r="Q166" i="27"/>
  <c r="S181" i="27"/>
  <c r="Q181" i="27"/>
  <c r="S147" i="27"/>
  <c r="Q147" i="27"/>
  <c r="S162" i="27"/>
  <c r="Q162" i="27"/>
  <c r="M173" i="61"/>
  <c r="K173" i="61"/>
  <c r="M170" i="61"/>
  <c r="K170" i="61"/>
  <c r="M191" i="61"/>
  <c r="K191" i="61"/>
  <c r="M209" i="61"/>
  <c r="K209" i="61"/>
  <c r="W209" i="61" s="1"/>
  <c r="M179" i="61"/>
  <c r="K179" i="61"/>
  <c r="M203" i="61"/>
  <c r="K203" i="61"/>
  <c r="G168" i="27"/>
  <c r="E168" i="27"/>
  <c r="G153" i="27"/>
  <c r="E153" i="27"/>
  <c r="G183" i="27"/>
  <c r="E183" i="27"/>
  <c r="G165" i="27"/>
  <c r="E165" i="27"/>
  <c r="W165" i="27" s="1"/>
  <c r="G180" i="27"/>
  <c r="E180" i="27"/>
  <c r="G146" i="27"/>
  <c r="E146" i="27"/>
  <c r="G167" i="60"/>
  <c r="E167" i="60"/>
  <c r="G170" i="60"/>
  <c r="E170" i="60"/>
  <c r="G184" i="60"/>
  <c r="E184" i="60"/>
  <c r="G174" i="60"/>
  <c r="E174" i="60"/>
  <c r="G156" i="60"/>
  <c r="E156" i="60"/>
  <c r="G179" i="60"/>
  <c r="E179" i="60"/>
  <c r="M156" i="27"/>
  <c r="K156" i="27"/>
  <c r="M165" i="27"/>
  <c r="K165" i="27"/>
  <c r="M170" i="27"/>
  <c r="K170" i="27"/>
  <c r="M152" i="27"/>
  <c r="K152" i="27"/>
  <c r="M167" i="27"/>
  <c r="K167" i="27"/>
  <c r="M182" i="27"/>
  <c r="K182" i="27"/>
  <c r="M157" i="60"/>
  <c r="K157" i="60"/>
  <c r="M174" i="60"/>
  <c r="K174" i="60"/>
  <c r="M171" i="60"/>
  <c r="K171" i="60"/>
  <c r="M194" i="60"/>
  <c r="K194" i="60"/>
  <c r="M168" i="60"/>
  <c r="K168" i="60"/>
  <c r="M191" i="60"/>
  <c r="K191" i="60"/>
  <c r="S177" i="61"/>
  <c r="Q177" i="61"/>
  <c r="S202" i="61"/>
  <c r="Q202" i="61"/>
  <c r="S196" i="61"/>
  <c r="Q196" i="61"/>
  <c r="S175" i="61"/>
  <c r="Q175" i="61"/>
  <c r="S191" i="61"/>
  <c r="Q191" i="61"/>
  <c r="G198" i="59"/>
  <c r="E198" i="59"/>
  <c r="W198" i="59" s="1"/>
  <c r="G174" i="59"/>
  <c r="E174" i="59"/>
  <c r="W174" i="59" s="1"/>
  <c r="G172" i="59"/>
  <c r="E172" i="59"/>
  <c r="W172" i="59" s="1"/>
  <c r="G171" i="59"/>
  <c r="E171" i="59"/>
  <c r="W171" i="59" s="1"/>
  <c r="G178" i="59"/>
  <c r="E178" i="59"/>
  <c r="W178" i="59" s="1"/>
  <c r="G177" i="59"/>
  <c r="E177" i="59"/>
  <c r="W177" i="59" s="1"/>
  <c r="G192" i="59"/>
  <c r="E192" i="59"/>
  <c r="W192" i="59" s="1"/>
  <c r="G191" i="59"/>
  <c r="E191" i="59"/>
  <c r="W191" i="59" s="1"/>
  <c r="S168" i="27"/>
  <c r="Q168" i="27"/>
  <c r="S177" i="27"/>
  <c r="Q177" i="27"/>
  <c r="S174" i="27"/>
  <c r="Q174" i="27"/>
  <c r="S189" i="27"/>
  <c r="Q189" i="27"/>
  <c r="S155" i="27"/>
  <c r="Q155" i="27"/>
  <c r="S170" i="27"/>
  <c r="Q170" i="27"/>
  <c r="L91" i="32"/>
  <c r="B92" i="32"/>
  <c r="M204" i="61"/>
  <c r="K204" i="61"/>
  <c r="M181" i="61"/>
  <c r="K181" i="61"/>
  <c r="M193" i="61"/>
  <c r="K193" i="61"/>
  <c r="W193" i="61" s="1"/>
  <c r="M172" i="61"/>
  <c r="K172" i="61"/>
  <c r="M202" i="61"/>
  <c r="K202" i="61"/>
  <c r="W202" i="61" s="1"/>
  <c r="M201" i="61"/>
  <c r="K201" i="61"/>
  <c r="W201" i="61" s="1"/>
  <c r="G161" i="27"/>
  <c r="E161" i="27"/>
  <c r="G191" i="27"/>
  <c r="E191" i="27"/>
  <c r="G173" i="27"/>
  <c r="E173" i="27"/>
  <c r="G188" i="27"/>
  <c r="E188" i="27"/>
  <c r="W188" i="27" s="1"/>
  <c r="G154" i="27"/>
  <c r="E154" i="27"/>
  <c r="W154" i="27" s="1"/>
  <c r="G169" i="60"/>
  <c r="E169" i="60"/>
  <c r="G178" i="60"/>
  <c r="E178" i="60"/>
  <c r="G192" i="60"/>
  <c r="E192" i="60"/>
  <c r="G182" i="60"/>
  <c r="E182" i="60"/>
  <c r="G164" i="60"/>
  <c r="E164" i="60"/>
  <c r="G187" i="60"/>
  <c r="E187" i="60"/>
  <c r="M180" i="27"/>
  <c r="K180" i="27"/>
  <c r="M173" i="27"/>
  <c r="K173" i="27"/>
  <c r="M178" i="27"/>
  <c r="K178" i="27"/>
  <c r="M160" i="27"/>
  <c r="K160" i="27"/>
  <c r="M175" i="27"/>
  <c r="K175" i="27"/>
  <c r="M190" i="27"/>
  <c r="K190" i="27"/>
  <c r="M155" i="60"/>
  <c r="K155" i="60"/>
  <c r="M182" i="60"/>
  <c r="K182" i="60"/>
  <c r="M179" i="60"/>
  <c r="K179" i="60"/>
  <c r="M153" i="60"/>
  <c r="K153" i="60"/>
  <c r="M176" i="60"/>
  <c r="K176" i="60"/>
  <c r="S186" i="61"/>
  <c r="Q186" i="61"/>
  <c r="S207" i="61"/>
  <c r="Q207" i="61"/>
  <c r="S206" i="61"/>
  <c r="Q206" i="61"/>
  <c r="S185" i="61"/>
  <c r="Q185" i="61"/>
  <c r="S199" i="61"/>
  <c r="Q199" i="61"/>
  <c r="G165" i="59"/>
  <c r="E165" i="59"/>
  <c r="W165" i="59" s="1"/>
  <c r="G189" i="59"/>
  <c r="E189" i="59"/>
  <c r="W189" i="59" s="1"/>
  <c r="G180" i="59"/>
  <c r="E180" i="59"/>
  <c r="W180" i="59" s="1"/>
  <c r="G179" i="59"/>
  <c r="E179" i="59"/>
  <c r="W179" i="59" s="1"/>
  <c r="G186" i="59"/>
  <c r="E186" i="59"/>
  <c r="W186" i="59" s="1"/>
  <c r="G185" i="59"/>
  <c r="E185" i="59"/>
  <c r="W185" i="59" s="1"/>
  <c r="G200" i="59"/>
  <c r="E200" i="59"/>
  <c r="W200" i="59" s="1"/>
  <c r="G199" i="59"/>
  <c r="E199" i="59"/>
  <c r="W199" i="59" s="1"/>
  <c r="S152" i="27"/>
  <c r="Q152" i="27"/>
  <c r="S185" i="27"/>
  <c r="Q185" i="27"/>
  <c r="S182" i="27"/>
  <c r="Q182" i="27"/>
  <c r="S148" i="27"/>
  <c r="Q148" i="27"/>
  <c r="S163" i="27"/>
  <c r="Q163" i="27"/>
  <c r="S178" i="27"/>
  <c r="Q178" i="27"/>
  <c r="M182" i="61"/>
  <c r="K182" i="61"/>
  <c r="W182" i="61" s="1"/>
  <c r="M183" i="61"/>
  <c r="K183" i="61"/>
  <c r="W183" i="61" s="1"/>
  <c r="M198" i="61"/>
  <c r="K198" i="61"/>
  <c r="M180" i="61"/>
  <c r="K180" i="61"/>
  <c r="M212" i="61"/>
  <c r="K212" i="61"/>
  <c r="M200" i="61"/>
  <c r="K200" i="61"/>
  <c r="G158" i="27"/>
  <c r="E158" i="27"/>
  <c r="G169" i="27"/>
  <c r="E169" i="27"/>
  <c r="W169" i="27" s="1"/>
  <c r="G166" i="27"/>
  <c r="E166" i="27"/>
  <c r="W166" i="27" s="1"/>
  <c r="G181" i="27"/>
  <c r="E181" i="27"/>
  <c r="W181" i="27" s="1"/>
  <c r="G147" i="27"/>
  <c r="E147" i="27"/>
  <c r="G162" i="27"/>
  <c r="E162" i="27"/>
  <c r="G177" i="60"/>
  <c r="E177" i="60"/>
  <c r="G186" i="60"/>
  <c r="E186" i="60"/>
  <c r="G175" i="60"/>
  <c r="E175" i="60"/>
  <c r="G190" i="60"/>
  <c r="E190" i="60"/>
  <c r="G172" i="60"/>
  <c r="E172" i="60"/>
  <c r="M146" i="27"/>
  <c r="K146" i="27"/>
  <c r="M181" i="27"/>
  <c r="K181" i="27"/>
  <c r="M186" i="27"/>
  <c r="K186" i="27"/>
  <c r="M168" i="27"/>
  <c r="K168" i="27"/>
  <c r="M183" i="27"/>
  <c r="K183" i="27"/>
  <c r="M165" i="60"/>
  <c r="K165" i="60"/>
  <c r="M190" i="60"/>
  <c r="K190" i="60"/>
  <c r="M187" i="60"/>
  <c r="K187" i="60"/>
  <c r="M161" i="60"/>
  <c r="K161" i="60"/>
  <c r="M184" i="60"/>
  <c r="K184" i="60"/>
  <c r="S179" i="61"/>
  <c r="Q179" i="61"/>
  <c r="S208" i="61"/>
  <c r="Q208" i="61"/>
  <c r="S212" i="61"/>
  <c r="Q212" i="61"/>
  <c r="S170" i="61"/>
  <c r="Q170" i="61"/>
  <c r="S188" i="61"/>
  <c r="Q188" i="61"/>
  <c r="S214" i="61"/>
  <c r="Q214" i="61"/>
  <c r="G188" i="59"/>
  <c r="E188" i="59"/>
  <c r="W188" i="59" s="1"/>
  <c r="G187" i="59"/>
  <c r="E187" i="59"/>
  <c r="W187" i="59" s="1"/>
  <c r="G193" i="59"/>
  <c r="E193" i="59"/>
  <c r="W193" i="59" s="1"/>
  <c r="S158" i="27"/>
  <c r="Q158" i="27"/>
  <c r="S159" i="27"/>
  <c r="Q159" i="27"/>
  <c r="S190" i="27"/>
  <c r="Q190" i="27"/>
  <c r="S156" i="27"/>
  <c r="Q156" i="27"/>
  <c r="S171" i="27"/>
  <c r="Q171" i="27"/>
  <c r="S186" i="27"/>
  <c r="Q186" i="27"/>
  <c r="M175" i="61"/>
  <c r="K175" i="61"/>
  <c r="W175" i="61" s="1"/>
  <c r="M196" i="61"/>
  <c r="K196" i="61"/>
  <c r="W196" i="61" s="1"/>
  <c r="M210" i="61"/>
  <c r="K210" i="61"/>
  <c r="W210" i="61" s="1"/>
  <c r="M190" i="61"/>
  <c r="K190" i="61"/>
  <c r="M189" i="61"/>
  <c r="K189" i="61"/>
  <c r="W189" i="61" s="1"/>
  <c r="M207" i="61"/>
  <c r="K207" i="61"/>
  <c r="W207" i="61" s="1"/>
  <c r="G160" i="27"/>
  <c r="E160" i="27"/>
  <c r="G177" i="27"/>
  <c r="E177" i="27"/>
  <c r="W177" i="27" s="1"/>
  <c r="G174" i="27"/>
  <c r="E174" i="27"/>
  <c r="W174" i="27" s="1"/>
  <c r="G189" i="27"/>
  <c r="E189" i="27"/>
  <c r="W189" i="27" s="1"/>
  <c r="G155" i="27"/>
  <c r="E155" i="27"/>
  <c r="W155" i="27" s="1"/>
  <c r="G170" i="27"/>
  <c r="E170" i="27"/>
  <c r="W170" i="27" s="1"/>
  <c r="G159" i="60"/>
  <c r="E159" i="60"/>
  <c r="G194" i="60"/>
  <c r="E194" i="60"/>
  <c r="G183" i="60"/>
  <c r="E183" i="60"/>
  <c r="G157" i="60"/>
  <c r="E157" i="60"/>
  <c r="G180" i="60"/>
  <c r="E180" i="60"/>
  <c r="M164" i="27"/>
  <c r="K164" i="27"/>
  <c r="M147" i="27"/>
  <c r="K147" i="27"/>
  <c r="M189" i="27"/>
  <c r="K189" i="27"/>
  <c r="M153" i="27"/>
  <c r="K153" i="27"/>
  <c r="M176" i="27"/>
  <c r="K176" i="27"/>
  <c r="M191" i="27"/>
  <c r="K191" i="27"/>
  <c r="M173" i="60"/>
  <c r="K173" i="60"/>
  <c r="M156" i="60"/>
  <c r="K156" i="60"/>
  <c r="M154" i="60"/>
  <c r="K154" i="60"/>
  <c r="M169" i="60"/>
  <c r="K169" i="60"/>
  <c r="M192" i="60"/>
  <c r="K192" i="60"/>
  <c r="S173" i="61"/>
  <c r="Q173" i="61"/>
  <c r="S172" i="61"/>
  <c r="Q172" i="61"/>
  <c r="S178" i="61"/>
  <c r="Q178" i="61"/>
  <c r="S195" i="61"/>
  <c r="Q195" i="61"/>
  <c r="S205" i="61"/>
  <c r="Q205" i="61"/>
  <c r="G190" i="59"/>
  <c r="E190" i="59"/>
  <c r="W190" i="59" s="1"/>
  <c r="G194" i="59"/>
  <c r="E194" i="59"/>
  <c r="W194" i="59" s="1"/>
  <c r="G197" i="59"/>
  <c r="E197" i="59"/>
  <c r="W197" i="59" s="1"/>
  <c r="G205" i="59"/>
  <c r="E205" i="59"/>
  <c r="W205" i="59" s="1"/>
  <c r="G196" i="59"/>
  <c r="E196" i="59"/>
  <c r="W196" i="59" s="1"/>
  <c r="G195" i="59"/>
  <c r="E195" i="59"/>
  <c r="W195" i="59" s="1"/>
  <c r="G202" i="59"/>
  <c r="E202" i="59"/>
  <c r="W202" i="59" s="1"/>
  <c r="G201" i="59"/>
  <c r="E201" i="59"/>
  <c r="W201" i="59" s="1"/>
  <c r="G211" i="59"/>
  <c r="E211" i="59"/>
  <c r="W211" i="59" s="1"/>
  <c r="S160" i="27"/>
  <c r="Q160" i="27"/>
  <c r="S167" i="27"/>
  <c r="Q167" i="27"/>
  <c r="S149" i="27"/>
  <c r="Q149" i="27"/>
  <c r="S164" i="27"/>
  <c r="Q164" i="27"/>
  <c r="S179" i="27"/>
  <c r="Q179" i="27"/>
  <c r="M213" i="61"/>
  <c r="K213" i="61"/>
  <c r="W213" i="61" s="1"/>
  <c r="M177" i="61"/>
  <c r="K177" i="61"/>
  <c r="W177" i="61" s="1"/>
  <c r="M214" i="61"/>
  <c r="K214" i="61"/>
  <c r="W214" i="61" s="1"/>
  <c r="M192" i="61"/>
  <c r="K192" i="61"/>
  <c r="W192" i="61" s="1"/>
  <c r="M197" i="61"/>
  <c r="K197" i="61"/>
  <c r="W197" i="61" s="1"/>
  <c r="M211" i="61"/>
  <c r="K211" i="61"/>
  <c r="W211" i="61" s="1"/>
  <c r="G176" i="27"/>
  <c r="E176" i="27"/>
  <c r="G185" i="27"/>
  <c r="E185" i="27"/>
  <c r="W185" i="27" s="1"/>
  <c r="G182" i="27"/>
  <c r="E182" i="27"/>
  <c r="W182" i="27" s="1"/>
  <c r="G148" i="27"/>
  <c r="E148" i="27"/>
  <c r="W148" i="27" s="1"/>
  <c r="G163" i="27"/>
  <c r="E163" i="27"/>
  <c r="G178" i="27"/>
  <c r="E178" i="27"/>
  <c r="W178" i="27" s="1"/>
  <c r="G161" i="60"/>
  <c r="E161" i="60"/>
  <c r="G152" i="60"/>
  <c r="E152" i="60"/>
  <c r="G191" i="60"/>
  <c r="E191" i="60"/>
  <c r="G165" i="60"/>
  <c r="E165" i="60"/>
  <c r="G188" i="60"/>
  <c r="E188" i="60"/>
  <c r="M162" i="27"/>
  <c r="K162" i="27"/>
  <c r="M148" i="27"/>
  <c r="K148" i="27"/>
  <c r="M163" i="27"/>
  <c r="K163" i="27"/>
  <c r="M161" i="27"/>
  <c r="K161" i="27"/>
  <c r="M184" i="27"/>
  <c r="K184" i="27"/>
  <c r="M150" i="27"/>
  <c r="K150" i="27"/>
  <c r="M163" i="60"/>
  <c r="K163" i="60"/>
  <c r="M164" i="60"/>
  <c r="K164" i="60"/>
  <c r="M162" i="60"/>
  <c r="K162" i="60"/>
  <c r="M177" i="60"/>
  <c r="K177" i="60"/>
  <c r="M159" i="60"/>
  <c r="K159" i="60"/>
  <c r="S190" i="61"/>
  <c r="Q190" i="61"/>
  <c r="S181" i="61"/>
  <c r="Q181" i="61"/>
  <c r="S180" i="61"/>
  <c r="Q180" i="61"/>
  <c r="S198" i="61"/>
  <c r="Q198" i="61"/>
  <c r="S200" i="61"/>
  <c r="Q200" i="61"/>
  <c r="S204" i="61"/>
  <c r="Q204" i="61"/>
  <c r="W190" i="60" l="1"/>
  <c r="M220" i="62"/>
  <c r="K220" i="62"/>
  <c r="M185" i="62"/>
  <c r="K185" i="62"/>
  <c r="M180" i="62"/>
  <c r="K180" i="62"/>
  <c r="M210" i="62"/>
  <c r="K210" i="62"/>
  <c r="M179" i="62"/>
  <c r="K179" i="62"/>
  <c r="M204" i="62"/>
  <c r="K204" i="62"/>
  <c r="M222" i="62"/>
  <c r="K222" i="62"/>
  <c r="M207" i="62"/>
  <c r="K207" i="62"/>
  <c r="S178" i="60"/>
  <c r="Q178" i="60"/>
  <c r="S192" i="60"/>
  <c r="Q192" i="60"/>
  <c r="W192" i="60" s="1"/>
  <c r="S190" i="60"/>
  <c r="Q190" i="60"/>
  <c r="S172" i="60"/>
  <c r="Q172" i="60"/>
  <c r="W164" i="27"/>
  <c r="W187" i="61"/>
  <c r="W186" i="27"/>
  <c r="W159" i="27"/>
  <c r="W185" i="61"/>
  <c r="W175" i="60"/>
  <c r="W147" i="27"/>
  <c r="W158" i="27"/>
  <c r="W212" i="61"/>
  <c r="W161" i="27"/>
  <c r="W204" i="61"/>
  <c r="W203" i="61"/>
  <c r="W170" i="61"/>
  <c r="M188" i="62"/>
  <c r="K188" i="62"/>
  <c r="M198" i="62"/>
  <c r="K198" i="62"/>
  <c r="M184" i="62"/>
  <c r="K184" i="62"/>
  <c r="M218" i="62"/>
  <c r="K218" i="62"/>
  <c r="M183" i="62"/>
  <c r="K183" i="62"/>
  <c r="M215" i="62"/>
  <c r="K215" i="62"/>
  <c r="M226" i="62"/>
  <c r="K226" i="62"/>
  <c r="W195" i="61"/>
  <c r="S193" i="60"/>
  <c r="Q193" i="60"/>
  <c r="S186" i="60"/>
  <c r="Q186" i="60"/>
  <c r="S175" i="60"/>
  <c r="Q175" i="60"/>
  <c r="S157" i="60"/>
  <c r="Q157" i="60"/>
  <c r="W157" i="60" s="1"/>
  <c r="S180" i="60"/>
  <c r="Q180" i="60"/>
  <c r="M192" i="62"/>
  <c r="K192" i="62"/>
  <c r="M202" i="62"/>
  <c r="K202" i="62"/>
  <c r="M187" i="62"/>
  <c r="K187" i="62"/>
  <c r="M224" i="62"/>
  <c r="K224" i="62"/>
  <c r="M186" i="62"/>
  <c r="K186" i="62"/>
  <c r="M175" i="62"/>
  <c r="K175" i="62"/>
  <c r="M228" i="62"/>
  <c r="K228" i="62"/>
  <c r="S153" i="60"/>
  <c r="Q153" i="60"/>
  <c r="S194" i="60"/>
  <c r="Q194" i="60"/>
  <c r="W194" i="60" s="1"/>
  <c r="S183" i="60"/>
  <c r="Q183" i="60"/>
  <c r="W183" i="60" s="1"/>
  <c r="S165" i="60"/>
  <c r="Q165" i="60"/>
  <c r="W165" i="60" s="1"/>
  <c r="S188" i="60"/>
  <c r="Q188" i="60"/>
  <c r="W149" i="27"/>
  <c r="W208" i="61"/>
  <c r="W171" i="27"/>
  <c r="W184" i="27"/>
  <c r="W199" i="61"/>
  <c r="W186" i="61"/>
  <c r="W188" i="60"/>
  <c r="W180" i="60"/>
  <c r="W159" i="60"/>
  <c r="W190" i="61"/>
  <c r="W186" i="60"/>
  <c r="W180" i="61"/>
  <c r="W172" i="61"/>
  <c r="L92" i="32"/>
  <c r="B93" i="32"/>
  <c r="W167" i="60"/>
  <c r="W183" i="27"/>
  <c r="W179" i="61"/>
  <c r="W173" i="61"/>
  <c r="M195" i="62"/>
  <c r="K195" i="62"/>
  <c r="M213" i="62"/>
  <c r="K213" i="62"/>
  <c r="M191" i="62"/>
  <c r="K191" i="62"/>
  <c r="M197" i="62"/>
  <c r="K197" i="62"/>
  <c r="M190" i="62"/>
  <c r="K190" i="62"/>
  <c r="M178" i="62"/>
  <c r="K178" i="62"/>
  <c r="M227" i="62"/>
  <c r="K227" i="62"/>
  <c r="W153" i="60"/>
  <c r="W175" i="27"/>
  <c r="S167" i="60"/>
  <c r="Q167" i="60"/>
  <c r="S152" i="60"/>
  <c r="Q152" i="60"/>
  <c r="W152" i="60" s="1"/>
  <c r="S191" i="60"/>
  <c r="Q191" i="60"/>
  <c r="S173" i="60"/>
  <c r="Q173" i="60"/>
  <c r="W173" i="60" s="1"/>
  <c r="S155" i="60"/>
  <c r="Q155" i="60"/>
  <c r="W155" i="60" s="1"/>
  <c r="G170" i="62"/>
  <c r="E170" i="62"/>
  <c r="W170" i="62" s="1"/>
  <c r="M205" i="62"/>
  <c r="K205" i="62"/>
  <c r="M221" i="62"/>
  <c r="K221" i="62"/>
  <c r="M194" i="62"/>
  <c r="K194" i="62"/>
  <c r="M209" i="62"/>
  <c r="K209" i="62"/>
  <c r="M208" i="62"/>
  <c r="K208" i="62"/>
  <c r="M182" i="62"/>
  <c r="K182" i="62"/>
  <c r="M173" i="62"/>
  <c r="K173" i="62"/>
  <c r="S159" i="60"/>
  <c r="Q159" i="60"/>
  <c r="S169" i="60"/>
  <c r="Q169" i="60"/>
  <c r="W169" i="60" s="1"/>
  <c r="S160" i="60"/>
  <c r="Q160" i="60"/>
  <c r="W160" i="60" s="1"/>
  <c r="S158" i="60"/>
  <c r="Q158" i="60"/>
  <c r="S181" i="60"/>
  <c r="Q181" i="60"/>
  <c r="S163" i="60"/>
  <c r="Q163" i="60"/>
  <c r="W163" i="60" s="1"/>
  <c r="W181" i="60"/>
  <c r="W193" i="60"/>
  <c r="W167" i="27"/>
  <c r="W174" i="61"/>
  <c r="W156" i="27"/>
  <c r="W205" i="61"/>
  <c r="W178" i="61"/>
  <c r="W191" i="60"/>
  <c r="W163" i="27"/>
  <c r="W176" i="27"/>
  <c r="W172" i="60"/>
  <c r="W198" i="61"/>
  <c r="W187" i="60"/>
  <c r="W178" i="60"/>
  <c r="W173" i="27"/>
  <c r="W146" i="27"/>
  <c r="W153" i="27"/>
  <c r="M212" i="62"/>
  <c r="K212" i="62"/>
  <c r="M177" i="62"/>
  <c r="K177" i="62"/>
  <c r="M201" i="62"/>
  <c r="K201" i="62"/>
  <c r="M217" i="62"/>
  <c r="K217" i="62"/>
  <c r="M216" i="62"/>
  <c r="K216" i="62"/>
  <c r="M196" i="62"/>
  <c r="K196" i="62"/>
  <c r="M181" i="62"/>
  <c r="K181" i="62"/>
  <c r="W187" i="27"/>
  <c r="W151" i="27"/>
  <c r="W188" i="61"/>
  <c r="S161" i="60"/>
  <c r="Q161" i="60"/>
  <c r="W161" i="60" s="1"/>
  <c r="S154" i="60"/>
  <c r="Q154" i="60"/>
  <c r="W154" i="60" s="1"/>
  <c r="S168" i="60"/>
  <c r="Q168" i="60"/>
  <c r="W168" i="60" s="1"/>
  <c r="S166" i="60"/>
  <c r="Q166" i="60"/>
  <c r="W166" i="60" s="1"/>
  <c r="S189" i="60"/>
  <c r="Q189" i="60"/>
  <c r="W189" i="60" s="1"/>
  <c r="S171" i="60"/>
  <c r="Q171" i="60"/>
  <c r="W171" i="60" s="1"/>
  <c r="G169" i="62"/>
  <c r="D171" i="62" s="1"/>
  <c r="F171" i="62" s="1"/>
  <c r="E169" i="62"/>
  <c r="W169" i="62" s="1"/>
  <c r="M225" i="62"/>
  <c r="K225" i="62"/>
  <c r="M211" i="62"/>
  <c r="K211" i="62"/>
  <c r="M203" i="62"/>
  <c r="K203" i="62"/>
  <c r="M223" i="62"/>
  <c r="K223" i="62"/>
  <c r="M200" i="62"/>
  <c r="K200" i="62"/>
  <c r="M189" i="62"/>
  <c r="K189" i="62"/>
  <c r="S185" i="60"/>
  <c r="Q185" i="60"/>
  <c r="W185" i="60" s="1"/>
  <c r="S162" i="60"/>
  <c r="Q162" i="60"/>
  <c r="W162" i="60" s="1"/>
  <c r="S176" i="60"/>
  <c r="Q176" i="60"/>
  <c r="W176" i="60" s="1"/>
  <c r="S174" i="60"/>
  <c r="Q174" i="60"/>
  <c r="W174" i="60" s="1"/>
  <c r="S156" i="60"/>
  <c r="Q156" i="60"/>
  <c r="W156" i="60" s="1"/>
  <c r="S179" i="60"/>
  <c r="Q179" i="60"/>
  <c r="W179" i="60" s="1"/>
  <c r="W158" i="60"/>
  <c r="W179" i="27"/>
  <c r="W150" i="27"/>
  <c r="W206" i="61"/>
  <c r="W190" i="27"/>
  <c r="W194" i="61"/>
  <c r="W160" i="27"/>
  <c r="W162" i="27"/>
  <c r="W200" i="61"/>
  <c r="W191" i="27"/>
  <c r="W181" i="61"/>
  <c r="W180" i="27"/>
  <c r="W168" i="27"/>
  <c r="W191" i="61"/>
  <c r="M174" i="62"/>
  <c r="K174" i="62"/>
  <c r="M219" i="62"/>
  <c r="K219" i="62"/>
  <c r="M206" i="62"/>
  <c r="K206" i="62"/>
  <c r="M176" i="62"/>
  <c r="K176" i="62"/>
  <c r="M193" i="62"/>
  <c r="K193" i="62"/>
  <c r="M214" i="62"/>
  <c r="K214" i="62"/>
  <c r="M199" i="62"/>
  <c r="K199" i="62"/>
  <c r="W152" i="27"/>
  <c r="S177" i="60"/>
  <c r="Q177" i="60"/>
  <c r="W177" i="60" s="1"/>
  <c r="S170" i="60"/>
  <c r="Q170" i="60"/>
  <c r="W170" i="60" s="1"/>
  <c r="S184" i="60"/>
  <c r="Q184" i="60"/>
  <c r="W184" i="60" s="1"/>
  <c r="S182" i="60"/>
  <c r="Q182" i="60"/>
  <c r="W182" i="60" s="1"/>
  <c r="S164" i="60"/>
  <c r="Q164" i="60"/>
  <c r="W164" i="60" s="1"/>
  <c r="S187" i="60"/>
  <c r="Q187" i="60"/>
  <c r="M160" i="62"/>
  <c r="L161" i="62"/>
  <c r="K160" i="62"/>
  <c r="W160" i="62" s="1"/>
  <c r="F203" i="62" l="1"/>
  <c r="F193" i="62"/>
  <c r="F185" i="62"/>
  <c r="F177" i="62"/>
  <c r="F207" i="62"/>
  <c r="F205" i="62"/>
  <c r="F228" i="62"/>
  <c r="F224" i="62"/>
  <c r="F225" i="62"/>
  <c r="F220" i="62"/>
  <c r="F212" i="62"/>
  <c r="F201" i="62"/>
  <c r="F191" i="62"/>
  <c r="F187" i="62"/>
  <c r="F184" i="62"/>
  <c r="F226" i="62"/>
  <c r="F221" i="62"/>
  <c r="F213" i="62"/>
  <c r="F188" i="62"/>
  <c r="F181" i="62"/>
  <c r="F222" i="62"/>
  <c r="F214" i="62"/>
  <c r="F198" i="62"/>
  <c r="F195" i="62"/>
  <c r="F192" i="62"/>
  <c r="F174" i="62"/>
  <c r="F227" i="62"/>
  <c r="F215" i="62"/>
  <c r="F202" i="62"/>
  <c r="F196" i="62"/>
  <c r="F189" i="62"/>
  <c r="F178" i="62"/>
  <c r="F223" i="62"/>
  <c r="F216" i="62"/>
  <c r="F208" i="62"/>
  <c r="F204" i="62"/>
  <c r="F200" i="62"/>
  <c r="F182" i="62"/>
  <c r="F175" i="62"/>
  <c r="F217" i="62"/>
  <c r="F209" i="62"/>
  <c r="F186" i="62"/>
  <c r="F219" i="62"/>
  <c r="F211" i="62"/>
  <c r="F199" i="62"/>
  <c r="F197" i="62"/>
  <c r="F194" i="62"/>
  <c r="F180" i="62"/>
  <c r="F173" i="62"/>
  <c r="F190" i="62"/>
  <c r="F218" i="62"/>
  <c r="F183" i="62"/>
  <c r="F179" i="62"/>
  <c r="F210" i="62"/>
  <c r="F206" i="62"/>
  <c r="F176" i="62"/>
  <c r="G171" i="62"/>
  <c r="E171" i="62"/>
  <c r="W171" i="62" s="1"/>
  <c r="L93" i="32"/>
  <c r="B94" i="32"/>
  <c r="M161" i="62"/>
  <c r="L162" i="62"/>
  <c r="K161" i="62"/>
  <c r="W161" i="62" s="1"/>
  <c r="G223" i="62" l="1"/>
  <c r="E223" i="62"/>
  <c r="W223" i="62" s="1"/>
  <c r="G203" i="62"/>
  <c r="E203" i="62"/>
  <c r="W211" i="62" s="1"/>
  <c r="G178" i="62"/>
  <c r="E178" i="62"/>
  <c r="W178" i="62" s="1"/>
  <c r="G189" i="62"/>
  <c r="E189" i="62"/>
  <c r="W189" i="62" s="1"/>
  <c r="G184" i="62"/>
  <c r="E184" i="62"/>
  <c r="W184" i="62" s="1"/>
  <c r="G210" i="62"/>
  <c r="E210" i="62"/>
  <c r="G197" i="62"/>
  <c r="E197" i="62"/>
  <c r="G182" i="62"/>
  <c r="E182" i="62"/>
  <c r="W182" i="62" s="1"/>
  <c r="G196" i="62"/>
  <c r="E196" i="62"/>
  <c r="G214" i="62"/>
  <c r="E214" i="62"/>
  <c r="G187" i="62"/>
  <c r="E187" i="62"/>
  <c r="W187" i="62" s="1"/>
  <c r="G205" i="62"/>
  <c r="E205" i="62"/>
  <c r="W213" i="62" s="1"/>
  <c r="G192" i="62"/>
  <c r="E192" i="62"/>
  <c r="W192" i="62" s="1"/>
  <c r="G217" i="62"/>
  <c r="E217" i="62"/>
  <c r="W217" i="62" s="1"/>
  <c r="G195" i="62"/>
  <c r="E195" i="62"/>
  <c r="W195" i="62" s="1"/>
  <c r="G224" i="62"/>
  <c r="E224" i="62"/>
  <c r="W224" i="62" s="1"/>
  <c r="G175" i="62"/>
  <c r="E175" i="62"/>
  <c r="W175" i="62" s="1"/>
  <c r="G198" i="62"/>
  <c r="E198" i="62"/>
  <c r="G228" i="62"/>
  <c r="E228" i="62"/>
  <c r="W228" i="62" s="1"/>
  <c r="B95" i="32"/>
  <c r="L94" i="32"/>
  <c r="G179" i="62"/>
  <c r="E179" i="62"/>
  <c r="W179" i="62" s="1"/>
  <c r="G199" i="62"/>
  <c r="E199" i="62"/>
  <c r="G200" i="62"/>
  <c r="E200" i="62"/>
  <c r="W208" i="62" s="1"/>
  <c r="G202" i="62"/>
  <c r="E202" i="62"/>
  <c r="W210" i="62" s="1"/>
  <c r="G222" i="62"/>
  <c r="E222" i="62"/>
  <c r="W222" i="62" s="1"/>
  <c r="G191" i="62"/>
  <c r="E191" i="62"/>
  <c r="W191" i="62" s="1"/>
  <c r="G207" i="62"/>
  <c r="E207" i="62"/>
  <c r="W215" i="62" s="1"/>
  <c r="G173" i="62"/>
  <c r="E173" i="62"/>
  <c r="W173" i="62" s="1"/>
  <c r="G221" i="62"/>
  <c r="E221" i="62"/>
  <c r="W221" i="62" s="1"/>
  <c r="G180" i="62"/>
  <c r="E180" i="62"/>
  <c r="W180" i="62" s="1"/>
  <c r="G194" i="62"/>
  <c r="E194" i="62"/>
  <c r="W194" i="62" s="1"/>
  <c r="M162" i="62"/>
  <c r="L163" i="62"/>
  <c r="K162" i="62"/>
  <c r="W162" i="62" s="1"/>
  <c r="G183" i="62"/>
  <c r="E183" i="62"/>
  <c r="W183" i="62" s="1"/>
  <c r="G204" i="62"/>
  <c r="E204" i="62"/>
  <c r="W212" i="62" s="1"/>
  <c r="G181" i="62"/>
  <c r="E181" i="62"/>
  <c r="W181" i="62" s="1"/>
  <c r="G177" i="62"/>
  <c r="E177" i="62"/>
  <c r="W177" i="62" s="1"/>
  <c r="G218" i="62"/>
  <c r="E218" i="62"/>
  <c r="W218" i="62" s="1"/>
  <c r="G219" i="62"/>
  <c r="E219" i="62"/>
  <c r="W219" i="62" s="1"/>
  <c r="G208" i="62"/>
  <c r="E208" i="62"/>
  <c r="G227" i="62"/>
  <c r="E227" i="62"/>
  <c r="W227" i="62" s="1"/>
  <c r="G188" i="62"/>
  <c r="E188" i="62"/>
  <c r="W188" i="62" s="1"/>
  <c r="G212" i="62"/>
  <c r="E212" i="62"/>
  <c r="G185" i="62"/>
  <c r="E185" i="62"/>
  <c r="W185" i="62" s="1"/>
  <c r="G209" i="62"/>
  <c r="E209" i="62"/>
  <c r="G225" i="62"/>
  <c r="E225" i="62"/>
  <c r="W225" i="62" s="1"/>
  <c r="G176" i="62"/>
  <c r="E176" i="62"/>
  <c r="W176" i="62" s="1"/>
  <c r="G226" i="62"/>
  <c r="E226" i="62"/>
  <c r="W226" i="62" s="1"/>
  <c r="G206" i="62"/>
  <c r="E206" i="62"/>
  <c r="W214" i="62" s="1"/>
  <c r="G211" i="62"/>
  <c r="E211" i="62"/>
  <c r="G215" i="62"/>
  <c r="E215" i="62"/>
  <c r="G201" i="62"/>
  <c r="E201" i="62"/>
  <c r="W209" i="62" s="1"/>
  <c r="G190" i="62"/>
  <c r="E190" i="62"/>
  <c r="W190" i="62" s="1"/>
  <c r="G186" i="62"/>
  <c r="E186" i="62"/>
  <c r="W186" i="62" s="1"/>
  <c r="G216" i="62"/>
  <c r="E216" i="62"/>
  <c r="W216" i="62" s="1"/>
  <c r="G174" i="62"/>
  <c r="E174" i="62"/>
  <c r="W174" i="62" s="1"/>
  <c r="G213" i="62"/>
  <c r="E213" i="62"/>
  <c r="G220" i="62"/>
  <c r="E220" i="62"/>
  <c r="W220" i="62" s="1"/>
  <c r="G193" i="62"/>
  <c r="E193" i="62"/>
  <c r="W193" i="62" s="1"/>
  <c r="L164" i="62" l="1"/>
  <c r="M163" i="62"/>
  <c r="K163" i="62"/>
  <c r="W163" i="62" s="1"/>
  <c r="L95" i="32"/>
  <c r="B96" i="32"/>
  <c r="M164" i="62" l="1"/>
  <c r="L165" i="62"/>
  <c r="K164" i="62"/>
  <c r="W164" i="62" s="1"/>
  <c r="B97" i="32"/>
  <c r="L96" i="32"/>
  <c r="L97" i="32" l="1"/>
  <c r="B98" i="32"/>
  <c r="M165" i="62"/>
  <c r="L166" i="62"/>
  <c r="K165" i="62"/>
  <c r="W165" i="62" s="1"/>
  <c r="B99" i="32" l="1"/>
  <c r="L98" i="32"/>
  <c r="M166" i="62"/>
  <c r="K166" i="62"/>
  <c r="W166" i="62" s="1"/>
  <c r="L99" i="32" l="1"/>
  <c r="B100" i="32"/>
  <c r="B101" i="32" l="1"/>
  <c r="L100" i="32"/>
  <c r="L101" i="32" l="1"/>
  <c r="B102" i="32"/>
  <c r="B103" i="32" l="1"/>
  <c r="L102" i="32"/>
  <c r="L103" i="32" l="1"/>
  <c r="B104" i="32"/>
  <c r="B105" i="32" l="1"/>
  <c r="L104" i="32"/>
  <c r="L105" i="32" l="1"/>
  <c r="B106" i="32"/>
  <c r="B107" i="32" l="1"/>
  <c r="L106" i="32"/>
  <c r="L107" i="32" l="1"/>
  <c r="B108" i="32"/>
  <c r="B109" i="32" l="1"/>
  <c r="L108" i="32"/>
  <c r="L109" i="32" l="1"/>
  <c r="B110" i="32"/>
  <c r="B111" i="32" l="1"/>
  <c r="L110" i="32"/>
  <c r="L111" i="32" l="1"/>
  <c r="B112" i="32"/>
  <c r="B113" i="32" l="1"/>
  <c r="L112" i="32"/>
  <c r="L113" i="32" l="1"/>
  <c r="B114" i="32"/>
  <c r="B115" i="32" l="1"/>
  <c r="L114" i="32"/>
  <c r="L115" i="32" l="1"/>
  <c r="B116" i="32"/>
  <c r="B117" i="32" l="1"/>
  <c r="L116" i="32"/>
  <c r="L117" i="32" l="1"/>
  <c r="B118" i="32"/>
  <c r="B119" i="32" l="1"/>
  <c r="L118" i="32"/>
  <c r="L119" i="32" l="1"/>
  <c r="B120" i="32"/>
  <c r="B121" i="32" l="1"/>
  <c r="L120" i="32"/>
  <c r="L121" i="32" l="1"/>
  <c r="B122" i="32"/>
  <c r="B123" i="32" l="1"/>
  <c r="L122" i="32"/>
  <c r="L123" i="32" l="1"/>
  <c r="B124" i="32"/>
  <c r="B125" i="32" l="1"/>
  <c r="L124" i="32"/>
  <c r="B126" i="32" l="1"/>
  <c r="L125" i="32"/>
  <c r="L126" i="32" l="1"/>
  <c r="B127" i="32"/>
  <c r="B128" i="32" l="1"/>
  <c r="L127" i="32"/>
  <c r="L128" i="32" l="1"/>
  <c r="B129" i="32"/>
  <c r="B130" i="32" l="1"/>
  <c r="L129" i="32"/>
  <c r="L130" i="32" l="1"/>
  <c r="B131" i="32"/>
  <c r="B132" i="32" l="1"/>
  <c r="L131" i="32"/>
  <c r="L132" i="32" l="1"/>
  <c r="B133" i="32"/>
  <c r="B134" i="32" l="1"/>
  <c r="L133" i="32"/>
  <c r="L134" i="32" l="1"/>
  <c r="B135" i="32"/>
  <c r="B136" i="32" l="1"/>
  <c r="L135" i="32"/>
  <c r="L136" i="32" l="1"/>
  <c r="B137" i="32"/>
  <c r="B138" i="32" l="1"/>
  <c r="L137" i="32"/>
  <c r="L138" i="32" l="1"/>
  <c r="B139" i="32"/>
  <c r="B140" i="32" l="1"/>
  <c r="L139" i="32"/>
  <c r="L140" i="32" l="1"/>
  <c r="B141" i="32"/>
  <c r="B142" i="32" l="1"/>
  <c r="L141" i="32"/>
  <c r="L142" i="32" l="1"/>
  <c r="B143" i="32"/>
  <c r="B144" i="32" l="1"/>
  <c r="L143" i="32"/>
  <c r="L144" i="32" l="1"/>
  <c r="B145" i="32"/>
  <c r="B146" i="32" l="1"/>
  <c r="L145" i="32"/>
  <c r="L146" i="32" l="1"/>
  <c r="B147" i="32"/>
  <c r="L147" i="32" l="1"/>
  <c r="B148" i="32"/>
  <c r="B149" i="32" l="1"/>
  <c r="L148" i="32"/>
  <c r="B150" i="32" l="1"/>
  <c r="L149" i="32"/>
  <c r="B151" i="32" l="1"/>
  <c r="L150" i="32"/>
  <c r="L151" i="32" l="1"/>
  <c r="B152" i="32"/>
  <c r="B153" i="32" l="1"/>
  <c r="L152" i="32"/>
  <c r="B154" i="32" l="1"/>
  <c r="L153" i="32"/>
  <c r="B155" i="32" l="1"/>
  <c r="L154" i="32"/>
  <c r="L155" i="32" l="1"/>
  <c r="B156" i="32"/>
  <c r="B157" i="32" l="1"/>
  <c r="L156" i="32"/>
  <c r="B158" i="32" l="1"/>
  <c r="L157" i="32"/>
  <c r="B159" i="32" l="1"/>
  <c r="L158" i="32"/>
  <c r="L159" i="32" l="1"/>
  <c r="B160" i="32"/>
  <c r="B161" i="32" l="1"/>
  <c r="L160" i="32"/>
  <c r="B162" i="32" l="1"/>
  <c r="L161" i="32"/>
  <c r="B163" i="32" l="1"/>
  <c r="L162" i="32"/>
  <c r="L163" i="32" l="1"/>
  <c r="B164" i="32"/>
  <c r="B165" i="32" l="1"/>
  <c r="L164" i="32"/>
  <c r="B166" i="32" l="1"/>
  <c r="L165" i="32"/>
  <c r="B167" i="32" l="1"/>
  <c r="L166" i="32"/>
  <c r="L167" i="32" l="1"/>
  <c r="B168" i="32"/>
  <c r="B169" i="32" l="1"/>
  <c r="L168" i="32"/>
  <c r="B170" i="32" l="1"/>
  <c r="L169" i="32"/>
  <c r="B171" i="32" l="1"/>
  <c r="L170" i="32"/>
  <c r="L171" i="32" l="1"/>
  <c r="B172" i="32"/>
  <c r="B173" i="32" l="1"/>
  <c r="L172" i="32"/>
  <c r="B174" i="32" l="1"/>
  <c r="L173" i="32"/>
  <c r="B175" i="32" l="1"/>
  <c r="L174" i="32"/>
  <c r="L175" i="32" l="1"/>
  <c r="B176" i="32"/>
  <c r="B177" i="32" l="1"/>
  <c r="L176" i="32"/>
  <c r="B178" i="32" l="1"/>
  <c r="L177" i="32"/>
  <c r="L178" i="32" l="1"/>
  <c r="B179" i="32"/>
  <c r="L179" i="32" l="1"/>
  <c r="B180" i="32"/>
  <c r="B181" i="32" l="1"/>
  <c r="L181" i="32" s="1"/>
  <c r="L180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C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D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E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F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1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2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3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4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7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B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C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E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1F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20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2100-000001000000}">
      <text>
        <r>
          <rPr>
            <sz val="10"/>
            <color rgb="FF000000"/>
            <rFont val="Calibri"/>
            <scheme val="minor"/>
          </rPr>
          <t xml:space="preserve">AutoBVT:
</t>
        </r>
      </text>
    </comment>
  </commentList>
</comments>
</file>

<file path=xl/sharedStrings.xml><?xml version="1.0" encoding="utf-8"?>
<sst xmlns="http://schemas.openxmlformats.org/spreadsheetml/2006/main" count="8466" uniqueCount="361">
  <si>
    <t>Đại diện nhà thầu thi công /
 Contractor' representative</t>
  </si>
  <si>
    <t>Chức vụ /Position:</t>
  </si>
  <si>
    <t>Chữ ký /Signature:</t>
  </si>
  <si>
    <t>Đại diện Tư vấn giám sát /
 Consultant' representative</t>
  </si>
  <si>
    <t>Đội thi công /
Construction team</t>
  </si>
  <si>
    <t>Kỹ sư quan trắc/
Monitoring Eng.</t>
  </si>
  <si>
    <t>Kỹ sư trắc địa /
Surveying Eng.</t>
  </si>
  <si>
    <t>Giám sát viên/
 Inspector</t>
  </si>
  <si>
    <t>Họ tên/ Full name:</t>
  </si>
  <si>
    <t>CÔNG TY CỔ PHẦN ĐẦU TƯ ĐỊA ỐC ĐẠI QUANG MINH /  DAI QUANG MINH REAL ESTATE CORPORATION</t>
  </si>
  <si>
    <t>DỰ ÁN ĐẦU TƯ XÂY DỰNG 4 TUYẾN ĐƯỜNG CHÍNH TRONG KHU ĐÔ THỊ MỚI THỦ THIÊM</t>
  </si>
  <si>
    <t xml:space="preserve">INVESTMENT AND CONSTRUCTION PROJECT OF 4 MAIN ROADS IN THU THIEM NEW URBANIZED AREA </t>
  </si>
  <si>
    <t>GÓI THẦU (XL24.ĐYR3.2A): THI CÔNG BẤC THẤM HÚT CHÂN KHÔNG TUYẾN R3 (KM0+366.2 – KM1+785.0)</t>
  </si>
  <si>
    <t>PACKAGE (XL24.ĐYR3.2A): SOIL IMPROVEMENT WORK BY PVDV FOR ROAD R3 (KM0+366.2 – KM1+785.0)</t>
  </si>
  <si>
    <t xml:space="preserve">Nhà thầu /The Constractor: </t>
  </si>
  <si>
    <t>Tư vấn giám sát/ The Consultants:</t>
  </si>
  <si>
    <t xml:space="preserve"> CÔNG TY CỔ PHẦN XỬ LÝ NỀN FECON SHANGHAI HARBOUR/ FECON SHANGHAI HARBOUR SOIL IMPROVEMENT JSC</t>
  </si>
  <si>
    <t>KUNHWA ENGINEERING &amp;CONSULTING CO.,LTD</t>
  </si>
  <si>
    <t>BẢNG SỐ LIỆU QUAN TRẮC THIẾT BỊ ĐO LÚN MẶT</t>
  </si>
  <si>
    <t>I. SỐ ĐỌC BAN ĐẦU</t>
  </si>
  <si>
    <t>Vùng
(Đường)</t>
  </si>
  <si>
    <t>Bàn quan trắc lún</t>
  </si>
  <si>
    <t>Ngày lắp đặt</t>
  </si>
  <si>
    <t>Tọa độ</t>
  </si>
  <si>
    <t>Mốc tọa độ tham chiếu</t>
  </si>
  <si>
    <t>Cao trình MĐTN</t>
  </si>
  <si>
    <t>Cao trình đắp</t>
  </si>
  <si>
    <t>Cao trình 
đỉnh ống</t>
  </si>
  <si>
    <t>Cao trình 
tấm đế</t>
  </si>
  <si>
    <t>X [m]</t>
  </si>
  <si>
    <t>Y [m]</t>
  </si>
  <si>
    <t>VÙNG 2A (ĐƯỜNG N1)</t>
  </si>
  <si>
    <t>SSP2-4</t>
  </si>
  <si>
    <t>CS3</t>
  </si>
  <si>
    <t>SSP2-5</t>
  </si>
  <si>
    <t>SSP2-6</t>
  </si>
  <si>
    <t>II. SỐ LIỆU QUAN TRẮC</t>
  </si>
  <si>
    <t>Ngày 
quan trắc</t>
  </si>
  <si>
    <t>ĐỘ LÚN TRÁI</t>
  </si>
  <si>
    <t>ĐỘ LÚN TIM</t>
  </si>
  <si>
    <t>ĐỘ LÚN PHẢI</t>
  </si>
  <si>
    <t>Thời gian tích lũy</t>
  </si>
  <si>
    <t>Cao độ bàn đo lún</t>
  </si>
  <si>
    <t>Độ lún</t>
  </si>
  <si>
    <t>[mm]</t>
  </si>
  <si>
    <t>[m.m]</t>
  </si>
  <si>
    <t>[Ngày]</t>
  </si>
  <si>
    <t>[kPa]</t>
  </si>
  <si>
    <t>Nguyễn Văn Cường</t>
  </si>
  <si>
    <t>Nguyễn Anh Tuấn</t>
  </si>
  <si>
    <t>Nguyễn Phước Trung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</si>
  <si>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</si>
  <si>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</si>
  <si>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</si>
  <si>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Cao độ đắp</t>
  </si>
  <si>
    <t>Chiều cao đắp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</si>
  <si>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</si>
  <si>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</si>
  <si>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</si>
  <si>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</si>
  <si>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</si>
  <si>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</si>
  <si>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</si>
  <si>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</si>
  <si>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</si>
  <si>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</si>
  <si>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</si>
  <si>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</si>
  <si>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</si>
  <si>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</si>
  <si>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</si>
  <si>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</si>
  <si>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</si>
  <si>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</si>
  <si>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DỰ ÁN THÀNH PHẦN ĐOẠN HẬU GIANG - CÀ MAU</t>
  </si>
  <si>
    <t>THUỘC DỰ ÁN XÂY DỰNG CÔNG TRÌNH ĐƯỜNG BỘ CAO TỐC BẮC - NAM PHÍA ĐÔNG GIAI ĐOẠN 2021 - 2025</t>
  </si>
  <si>
    <t>CHỦ ĐẦU TƯ</t>
  </si>
  <si>
    <t>NHÀ THẦU</t>
  </si>
  <si>
    <t>BAN QUẢN LÝ DỰ ÁN MỸ THUẬN</t>
  </si>
  <si>
    <t>LIÊN DANH CC1 - HẢI ĐĂNG - VẠN CƯỜNG - 492 - 
BẮC TRUNG NAM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</si>
  <si>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</si>
  <si>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</si>
  <si>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</si>
  <si>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</si>
  <si>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</si>
  <si>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</si>
  <si>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</si>
  <si>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</si>
  <si>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</si>
  <si>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</si>
  <si>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</si>
  <si>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</si>
  <si>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</si>
  <si>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</si>
  <si>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</si>
  <si>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</si>
  <si>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</si>
  <si>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</si>
  <si>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</si>
  <si>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</si>
  <si>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</si>
  <si>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</si>
  <si>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</si>
  <si>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</si>
  <si>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b/>
        <sz val="10"/>
        <color theme="1"/>
        <rFont val="Times New Roman"/>
      </rPr>
      <t xml:space="preserve">Đại diện/
</t>
    </r>
    <r>
      <rPr>
        <b/>
        <i/>
        <sz val="10"/>
        <color theme="1"/>
        <rFont val="Times New Roman"/>
      </rPr>
      <t xml:space="preserve"> Representative</t>
    </r>
  </si>
  <si>
    <r>
      <rPr>
        <b/>
        <sz val="10"/>
        <color theme="1"/>
        <rFont val="Times New Roman"/>
      </rPr>
      <t xml:space="preserve">Nhà thầu/
</t>
    </r>
    <r>
      <rPr>
        <b/>
        <i/>
        <sz val="10"/>
        <color theme="1"/>
        <rFont val="Times New Roman"/>
      </rPr>
      <t xml:space="preserve"> The Contractor</t>
    </r>
  </si>
  <si>
    <r>
      <rPr>
        <b/>
        <sz val="10"/>
        <color theme="1"/>
        <rFont val="Times New Roman"/>
      </rPr>
      <t xml:space="preserve">Đại diện/
</t>
    </r>
    <r>
      <rPr>
        <b/>
        <i/>
        <sz val="10"/>
        <color theme="1"/>
        <rFont val="Times New Roman"/>
      </rPr>
      <t xml:space="preserve"> Representative</t>
    </r>
  </si>
  <si>
    <r>
      <rPr>
        <b/>
        <sz val="10"/>
        <color theme="1"/>
        <rFont val="Times New Roman"/>
      </rPr>
      <t xml:space="preserve">Tư vấn giám sát/
</t>
    </r>
    <r>
      <rPr>
        <b/>
        <i/>
        <sz val="10"/>
        <color theme="1"/>
        <rFont val="Times New Roman"/>
      </rPr>
      <t>The Consultant</t>
    </r>
  </si>
  <si>
    <r>
      <rPr>
        <sz val="10"/>
        <color theme="1"/>
        <rFont val="Times New Roman"/>
      </rPr>
      <t xml:space="preserve">Chức vụ/ </t>
    </r>
    <r>
      <rPr>
        <i/>
        <sz val="10"/>
        <color theme="1"/>
        <rFont val="Times New Roman"/>
      </rPr>
      <t>Position:</t>
    </r>
  </si>
  <si>
    <r>
      <rPr>
        <sz val="10"/>
        <color theme="1"/>
        <rFont val="Times New Roman"/>
      </rPr>
      <t xml:space="preserve">Đội thi công/
</t>
    </r>
    <r>
      <rPr>
        <i/>
        <sz val="10"/>
        <color theme="1"/>
        <rFont val="Times New Roman"/>
      </rPr>
      <t>Construction team</t>
    </r>
  </si>
  <si>
    <r>
      <rPr>
        <sz val="10"/>
        <color theme="1"/>
        <rFont val="Times New Roman"/>
      </rPr>
      <t xml:space="preserve">Chức vụ/ </t>
    </r>
    <r>
      <rPr>
        <i/>
        <sz val="10"/>
        <color theme="1"/>
        <rFont val="Times New Roman"/>
      </rPr>
      <t>Position:</t>
    </r>
  </si>
  <si>
    <r>
      <rPr>
        <sz val="10"/>
        <color theme="1"/>
        <rFont val="Times New Roman"/>
      </rPr>
      <t xml:space="preserve">Kỹ sư trắc đạc/
</t>
    </r>
    <r>
      <rPr>
        <i/>
        <sz val="10"/>
        <color theme="1"/>
        <rFont val="Times New Roman"/>
      </rPr>
      <t>Geodetic engineer</t>
    </r>
  </si>
  <si>
    <r>
      <rPr>
        <sz val="10"/>
        <color theme="1"/>
        <rFont val="Times New Roman"/>
      </rPr>
      <t xml:space="preserve">Giám sát viên/
</t>
    </r>
    <r>
      <rPr>
        <i/>
        <sz val="10"/>
        <color theme="1"/>
        <rFont val="Times New Roman"/>
      </rPr>
      <t xml:space="preserve"> Inspector</t>
    </r>
  </si>
  <si>
    <r>
      <rPr>
        <sz val="10"/>
        <color theme="1"/>
        <rFont val="Times New Roman"/>
      </rPr>
      <t>Họ tên/</t>
    </r>
    <r>
      <rPr>
        <i/>
        <sz val="10"/>
        <color theme="1"/>
        <rFont val="Times New Roman"/>
      </rPr>
      <t xml:space="preserve"> Full name:</t>
    </r>
  </si>
  <si>
    <r>
      <rPr>
        <sz val="10"/>
        <color theme="1"/>
        <rFont val="Times New Roman"/>
      </rPr>
      <t xml:space="preserve">Họ tên/ </t>
    </r>
    <r>
      <rPr>
        <i/>
        <sz val="10"/>
        <color theme="1"/>
        <rFont val="Times New Roman"/>
      </rPr>
      <t>Full name:</t>
    </r>
  </si>
  <si>
    <r>
      <rPr>
        <sz val="10"/>
        <color theme="1"/>
        <rFont val="Times New Roman"/>
      </rPr>
      <t xml:space="preserve">Chữ ký/ </t>
    </r>
    <r>
      <rPr>
        <i/>
        <sz val="10"/>
        <color theme="1"/>
        <rFont val="Times New Roman"/>
      </rPr>
      <t>Signature:</t>
    </r>
  </si>
  <si>
    <r>
      <rPr>
        <sz val="10"/>
        <color theme="1"/>
        <rFont val="Times New Roman"/>
      </rPr>
      <t>Chữ ký/</t>
    </r>
    <r>
      <rPr>
        <i/>
        <sz val="10"/>
        <color theme="1"/>
        <rFont val="Times New Roman"/>
      </rPr>
      <t xml:space="preserve"> Signature: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</si>
  <si>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</si>
  <si>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</si>
  <si>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</si>
  <si>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</si>
  <si>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</si>
  <si>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</si>
  <si>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b/>
        <sz val="10"/>
        <color theme="1"/>
        <rFont val="Times New Roman"/>
      </rPr>
      <t xml:space="preserve">Đại diện/
</t>
    </r>
    <r>
      <rPr>
        <b/>
        <i/>
        <sz val="10"/>
        <color theme="1"/>
        <rFont val="Times New Roman"/>
      </rPr>
      <t xml:space="preserve"> Representative</t>
    </r>
  </si>
  <si>
    <r>
      <rPr>
        <b/>
        <sz val="10"/>
        <color theme="1"/>
        <rFont val="Times New Roman"/>
      </rPr>
      <t xml:space="preserve">Nhà thầu/
</t>
    </r>
    <r>
      <rPr>
        <b/>
        <i/>
        <sz val="10"/>
        <color theme="1"/>
        <rFont val="Times New Roman"/>
      </rPr>
      <t xml:space="preserve"> The Contractor</t>
    </r>
  </si>
  <si>
    <r>
      <rPr>
        <b/>
        <sz val="10"/>
        <color theme="1"/>
        <rFont val="Times New Roman"/>
      </rPr>
      <t xml:space="preserve">Đại diện/
</t>
    </r>
    <r>
      <rPr>
        <b/>
        <i/>
        <sz val="10"/>
        <color theme="1"/>
        <rFont val="Times New Roman"/>
      </rPr>
      <t xml:space="preserve"> Representative</t>
    </r>
  </si>
  <si>
    <r>
      <rPr>
        <b/>
        <sz val="10"/>
        <color theme="1"/>
        <rFont val="Times New Roman"/>
      </rPr>
      <t xml:space="preserve">Tư vấn giám sát/
</t>
    </r>
    <r>
      <rPr>
        <b/>
        <i/>
        <sz val="10"/>
        <color theme="1"/>
        <rFont val="Times New Roman"/>
      </rPr>
      <t>The Consultant</t>
    </r>
  </si>
  <si>
    <r>
      <rPr>
        <sz val="10"/>
        <color theme="1"/>
        <rFont val="Times New Roman"/>
      </rPr>
      <t xml:space="preserve">Chức vụ/ </t>
    </r>
    <r>
      <rPr>
        <i/>
        <sz val="10"/>
        <color theme="1"/>
        <rFont val="Times New Roman"/>
      </rPr>
      <t>Position:</t>
    </r>
  </si>
  <si>
    <r>
      <rPr>
        <sz val="10"/>
        <color theme="1"/>
        <rFont val="Times New Roman"/>
      </rPr>
      <t xml:space="preserve">Đội thi công/
</t>
    </r>
    <r>
      <rPr>
        <i/>
        <sz val="10"/>
        <color theme="1"/>
        <rFont val="Times New Roman"/>
      </rPr>
      <t>Construction team</t>
    </r>
  </si>
  <si>
    <r>
      <rPr>
        <sz val="10"/>
        <color theme="1"/>
        <rFont val="Times New Roman"/>
      </rPr>
      <t xml:space="preserve">Chức vụ/ </t>
    </r>
    <r>
      <rPr>
        <i/>
        <sz val="10"/>
        <color theme="1"/>
        <rFont val="Times New Roman"/>
      </rPr>
      <t>Position:</t>
    </r>
  </si>
  <si>
    <r>
      <rPr>
        <sz val="10"/>
        <color theme="1"/>
        <rFont val="Times New Roman"/>
      </rPr>
      <t xml:space="preserve">Kỹ sư trắc đạc/
</t>
    </r>
    <r>
      <rPr>
        <i/>
        <sz val="10"/>
        <color theme="1"/>
        <rFont val="Times New Roman"/>
      </rPr>
      <t>Geodetic engineer</t>
    </r>
  </si>
  <si>
    <r>
      <rPr>
        <sz val="10"/>
        <color theme="1"/>
        <rFont val="Times New Roman"/>
      </rPr>
      <t xml:space="preserve">Giám sát viên/
</t>
    </r>
    <r>
      <rPr>
        <i/>
        <sz val="10"/>
        <color theme="1"/>
        <rFont val="Times New Roman"/>
      </rPr>
      <t xml:space="preserve"> Inspector</t>
    </r>
  </si>
  <si>
    <r>
      <rPr>
        <sz val="10"/>
        <color theme="1"/>
        <rFont val="Times New Roman"/>
      </rPr>
      <t>Họ tên/</t>
    </r>
    <r>
      <rPr>
        <i/>
        <sz val="10"/>
        <color theme="1"/>
        <rFont val="Times New Roman"/>
      </rPr>
      <t xml:space="preserve"> Full name:</t>
    </r>
  </si>
  <si>
    <r>
      <rPr>
        <sz val="10"/>
        <color theme="1"/>
        <rFont val="Times New Roman"/>
      </rPr>
      <t xml:space="preserve">Họ tên/ </t>
    </r>
    <r>
      <rPr>
        <i/>
        <sz val="10"/>
        <color theme="1"/>
        <rFont val="Times New Roman"/>
      </rPr>
      <t>Full name:</t>
    </r>
  </si>
  <si>
    <r>
      <rPr>
        <sz val="10"/>
        <color theme="1"/>
        <rFont val="Times New Roman"/>
      </rPr>
      <t xml:space="preserve">Chữ ký/ </t>
    </r>
    <r>
      <rPr>
        <i/>
        <sz val="10"/>
        <color theme="1"/>
        <rFont val="Times New Roman"/>
      </rPr>
      <t>Signature:</t>
    </r>
  </si>
  <si>
    <r>
      <rPr>
        <sz val="10"/>
        <color theme="1"/>
        <rFont val="Times New Roman"/>
      </rPr>
      <t>Chữ ký/</t>
    </r>
    <r>
      <rPr>
        <i/>
        <sz val="10"/>
        <color theme="1"/>
        <rFont val="Times New Roman"/>
      </rPr>
      <t xml:space="preserve"> Signature:</t>
    </r>
  </si>
  <si>
    <t>Chuẩn</t>
  </si>
  <si>
    <t>GĐ1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</si>
  <si>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</si>
  <si>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</si>
  <si>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</si>
  <si>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No</t>
  </si>
  <si>
    <t>S/N</t>
  </si>
  <si>
    <t>G</t>
  </si>
  <si>
    <t>K</t>
  </si>
  <si>
    <t>MONITORING RECORDS - SỐ LIỆU QUAN TRẮC</t>
  </si>
  <si>
    <t>SETTLEMENT PLATE/ TẤM ĐO LÚN: SP3-L, SP3, SP3-R - ZONE R3-1A</t>
  </si>
  <si>
    <t>I. INITIAL READING/ SỐ ĐỌC BAN ĐẦU</t>
  </si>
  <si>
    <t>Section/
khu vực</t>
  </si>
  <si>
    <t>Settlement Plate/ 
Tấm đo lún</t>
  </si>
  <si>
    <t>Installation Date/
Ngày lắp đặt</t>
  </si>
  <si>
    <t>Elevation - Cao trình [m]</t>
  </si>
  <si>
    <t>Coordinates/ Tọa độ</t>
  </si>
  <si>
    <t>Reference Bench Mark (RBM)/
Mốc tọa độ tham chiếu</t>
  </si>
  <si>
    <t>Orignal Ground Level</t>
  </si>
  <si>
    <t>Filling</t>
  </si>
  <si>
    <t xml:space="preserve">Rod </t>
  </si>
  <si>
    <t>Bottom Plate</t>
  </si>
  <si>
    <t>R3-1A
(Km0+600)</t>
  </si>
  <si>
    <t>SP3-L</t>
  </si>
  <si>
    <t>CS7</t>
  </si>
  <si>
    <t>SP3</t>
  </si>
  <si>
    <t>Cao trình [m]:</t>
  </si>
  <si>
    <t>SP3-R</t>
  </si>
  <si>
    <t>Tọa độ [m]:</t>
  </si>
  <si>
    <t>II. MINITORING RESULTS/ SỐ LIỆU QUAN TRẮC</t>
  </si>
  <si>
    <t>Monitoring date/ Ngày
 quan trắc</t>
  </si>
  <si>
    <t>Pvac./ Áp Đ.hồ 
(kPa)</t>
  </si>
  <si>
    <t>Remark/
Ghi chú</t>
  </si>
  <si>
    <r>
      <rPr>
        <sz val="8"/>
        <color theme="1"/>
        <rFont val="Arial"/>
      </rPr>
      <t>Acc. Time/</t>
    </r>
    <r>
      <rPr>
        <i/>
        <sz val="8"/>
        <color theme="1"/>
        <rFont val="Arial"/>
      </rPr>
      <t xml:space="preserve"> Thời gian T.L</t>
    </r>
  </si>
  <si>
    <r>
      <rPr>
        <sz val="8"/>
        <color theme="1"/>
        <rFont val="Arial"/>
      </rPr>
      <t xml:space="preserve">Filling EL./
</t>
    </r>
    <r>
      <rPr>
        <i/>
        <sz val="8"/>
        <color theme="1"/>
        <rFont val="Arial"/>
      </rPr>
      <t xml:space="preserve">Cao trình đắp </t>
    </r>
  </si>
  <si>
    <r>
      <rPr>
        <sz val="8"/>
        <color theme="1"/>
        <rFont val="Arial"/>
      </rPr>
      <t xml:space="preserve">Rod EL./ </t>
    </r>
    <r>
      <rPr>
        <i/>
        <sz val="8"/>
        <color theme="1"/>
        <rFont val="Arial"/>
      </rPr>
      <t xml:space="preserve">Cao trình đỉnh ống </t>
    </r>
  </si>
  <si>
    <r>
      <rPr>
        <sz val="8"/>
        <color theme="1"/>
        <rFont val="Arial"/>
      </rPr>
      <t>Fill Height/</t>
    </r>
    <r>
      <rPr>
        <i/>
        <sz val="8"/>
        <color theme="1"/>
        <rFont val="Arial"/>
      </rPr>
      <t xml:space="preserve"> Chiều cao đắp </t>
    </r>
  </si>
  <si>
    <r>
      <rPr>
        <sz val="8"/>
        <color theme="1"/>
        <rFont val="Arial"/>
      </rPr>
      <t xml:space="preserve">Sett.
</t>
    </r>
    <r>
      <rPr>
        <i/>
        <sz val="8"/>
        <color theme="1"/>
        <rFont val="Arial"/>
      </rPr>
      <t>Độ lún</t>
    </r>
  </si>
  <si>
    <r>
      <rPr>
        <sz val="8"/>
        <color theme="1"/>
        <rFont val="Arial"/>
      </rPr>
      <t>Rate 
/</t>
    </r>
    <r>
      <rPr>
        <i/>
        <sz val="8"/>
        <color theme="1"/>
        <rFont val="Arial"/>
      </rPr>
      <t xml:space="preserve"> Tốc độ lún</t>
    </r>
  </si>
  <si>
    <r>
      <rPr>
        <sz val="8"/>
        <color theme="1"/>
        <rFont val="Arial"/>
      </rPr>
      <t>Acc. Time/</t>
    </r>
    <r>
      <rPr>
        <i/>
        <sz val="8"/>
        <color theme="1"/>
        <rFont val="Arial"/>
      </rPr>
      <t xml:space="preserve"> Thời gian T.L</t>
    </r>
  </si>
  <si>
    <r>
      <rPr>
        <sz val="8"/>
        <color theme="1"/>
        <rFont val="Arial"/>
      </rPr>
      <t xml:space="preserve">Filling EL./
</t>
    </r>
    <r>
      <rPr>
        <i/>
        <sz val="8"/>
        <color theme="1"/>
        <rFont val="Arial"/>
      </rPr>
      <t xml:space="preserve">Cao trình đắp </t>
    </r>
  </si>
  <si>
    <r>
      <rPr>
        <sz val="8"/>
        <color theme="1"/>
        <rFont val="Arial"/>
      </rPr>
      <t xml:space="preserve">Rod EL./ </t>
    </r>
    <r>
      <rPr>
        <i/>
        <sz val="8"/>
        <color theme="1"/>
        <rFont val="Arial"/>
      </rPr>
      <t xml:space="preserve">Cao trình đỉnh ống </t>
    </r>
  </si>
  <si>
    <r>
      <rPr>
        <sz val="8"/>
        <color theme="1"/>
        <rFont val="Arial"/>
      </rPr>
      <t>Fill Height/</t>
    </r>
    <r>
      <rPr>
        <i/>
        <sz val="8"/>
        <color theme="1"/>
        <rFont val="Arial"/>
      </rPr>
      <t xml:space="preserve"> Chiều cao đắp </t>
    </r>
  </si>
  <si>
    <r>
      <rPr>
        <sz val="8"/>
        <color theme="1"/>
        <rFont val="Arial"/>
      </rPr>
      <t xml:space="preserve">Sett. / </t>
    </r>
    <r>
      <rPr>
        <i/>
        <sz val="8"/>
        <color theme="1"/>
        <rFont val="Arial"/>
      </rPr>
      <t xml:space="preserve">Độ lún </t>
    </r>
  </si>
  <si>
    <r>
      <rPr>
        <sz val="8"/>
        <color theme="1"/>
        <rFont val="Arial"/>
      </rPr>
      <t>Rate 
/</t>
    </r>
    <r>
      <rPr>
        <i/>
        <sz val="8"/>
        <color theme="1"/>
        <rFont val="Arial"/>
      </rPr>
      <t xml:space="preserve"> Tốc độ lún</t>
    </r>
  </si>
  <si>
    <r>
      <rPr>
        <sz val="8"/>
        <color theme="1"/>
        <rFont val="Arial"/>
      </rPr>
      <t>Acc. Time/</t>
    </r>
    <r>
      <rPr>
        <i/>
        <sz val="8"/>
        <color theme="1"/>
        <rFont val="Arial"/>
      </rPr>
      <t xml:space="preserve"> Thời gian T.L</t>
    </r>
  </si>
  <si>
    <r>
      <rPr>
        <sz val="8"/>
        <color theme="1"/>
        <rFont val="Arial"/>
      </rPr>
      <t xml:space="preserve">Filling EL./
</t>
    </r>
    <r>
      <rPr>
        <i/>
        <sz val="8"/>
        <color theme="1"/>
        <rFont val="Arial"/>
      </rPr>
      <t xml:space="preserve">Cao trình đắp </t>
    </r>
  </si>
  <si>
    <r>
      <rPr>
        <sz val="8"/>
        <color theme="1"/>
        <rFont val="Arial"/>
      </rPr>
      <t xml:space="preserve">Rod EL./ </t>
    </r>
    <r>
      <rPr>
        <i/>
        <sz val="8"/>
        <color theme="1"/>
        <rFont val="Arial"/>
      </rPr>
      <t xml:space="preserve">Cao trình đỉnh ống </t>
    </r>
  </si>
  <si>
    <r>
      <rPr>
        <sz val="8"/>
        <color theme="1"/>
        <rFont val="Arial"/>
      </rPr>
      <t>Fill Height/</t>
    </r>
    <r>
      <rPr>
        <i/>
        <sz val="8"/>
        <color theme="1"/>
        <rFont val="Arial"/>
      </rPr>
      <t xml:space="preserve"> Chiều cao đắp </t>
    </r>
  </si>
  <si>
    <r>
      <rPr>
        <sz val="8"/>
        <color theme="1"/>
        <rFont val="Arial"/>
      </rPr>
      <t xml:space="preserve">Sett./ </t>
    </r>
    <r>
      <rPr>
        <i/>
        <sz val="8"/>
        <color theme="1"/>
        <rFont val="Arial"/>
      </rPr>
      <t xml:space="preserve">Độ lún </t>
    </r>
  </si>
  <si>
    <r>
      <rPr>
        <sz val="8"/>
        <color theme="1"/>
        <rFont val="Arial"/>
      </rPr>
      <t>Rate 
/</t>
    </r>
    <r>
      <rPr>
        <i/>
        <sz val="8"/>
        <color theme="1"/>
        <rFont val="Arial"/>
      </rPr>
      <t xml:space="preserve"> Tốc độ lún</t>
    </r>
  </si>
  <si>
    <t>[m]</t>
  </si>
  <si>
    <t>[mm/Ngày]</t>
  </si>
  <si>
    <t>Chức vụ</t>
  </si>
  <si>
    <t>Tên</t>
  </si>
  <si>
    <t>Chữ ký</t>
  </si>
  <si>
    <t>Ngày/ Date</t>
  </si>
  <si>
    <t>Nhà thầu:</t>
  </si>
  <si>
    <t>Tư vấn giám sát:</t>
  </si>
  <si>
    <t xml:space="preserve"> CÔNG TY CỔ PHẦN XỬ LÝ NỀN FECON SHANGHAI HARBOUR</t>
  </si>
  <si>
    <t>CÔNG TY CỔ PHẦN TƯ VẤN THIẾT KẾ GIAO THÔNG VẬN TẢI PHÍA NAM TEDI SOUTH</t>
  </si>
  <si>
    <t>SSP2-1</t>
  </si>
  <si>
    <t>#REF!</t>
  </si>
  <si>
    <t>SSP2-2</t>
  </si>
  <si>
    <r>
      <rPr>
        <sz val="9"/>
        <color theme="1"/>
        <rFont val="Arial"/>
      </rPr>
      <t>Tọa độ</t>
    </r>
    <r>
      <rPr>
        <i/>
        <sz val="9"/>
        <color theme="1"/>
        <rFont val="Arial"/>
      </rPr>
      <t xml:space="preserve"> [m]</t>
    </r>
  </si>
  <si>
    <t>SSP2-3</t>
  </si>
  <si>
    <r>
      <rPr>
        <sz val="8"/>
        <color theme="1"/>
        <rFont val="Arial"/>
      </rPr>
      <t xml:space="preserve">Áp Đ.hồ
</t>
    </r>
    <r>
      <rPr>
        <i/>
        <sz val="8"/>
        <color theme="1"/>
        <rFont val="Arial"/>
      </rPr>
      <t>Pvac</t>
    </r>
  </si>
  <si>
    <r>
      <rPr>
        <sz val="9"/>
        <color theme="1"/>
        <rFont val="Arial"/>
      </rPr>
      <t>Ghi chú</t>
    </r>
    <r>
      <rPr>
        <i/>
        <sz val="9"/>
        <color theme="1"/>
        <rFont val="Arial"/>
      </rPr>
      <t xml:space="preserve">
</t>
    </r>
  </si>
  <si>
    <t>Cao trình đỉnh ống</t>
  </si>
  <si>
    <t>Tốc độ lún</t>
  </si>
  <si>
    <t xml:space="preserve">Cao trình đỉnh ống </t>
  </si>
  <si>
    <r>
      <rPr>
        <sz val="8"/>
        <color theme="1"/>
        <rFont val="Arial"/>
      </rPr>
      <t>Độ lún</t>
    </r>
    <r>
      <rPr>
        <sz val="8"/>
        <color theme="1"/>
        <rFont val="Arial"/>
      </rPr>
      <t xml:space="preserve">
</t>
    </r>
  </si>
  <si>
    <t>SP18-F</t>
  </si>
  <si>
    <t>Dừng bơm</t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</si>
  <si>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</si>
  <si>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Nhà thầu/
</t>
    </r>
    <r>
      <rPr>
        <b/>
        <i/>
        <sz val="10"/>
        <color theme="1"/>
        <rFont val="Arial"/>
      </rPr>
      <t xml:space="preserve"> The Contractor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</si>
  <si>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</si>
  <si>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Tư vấn giám sát/
</t>
    </r>
    <r>
      <rPr>
        <b/>
        <i/>
        <sz val="10"/>
        <color theme="1"/>
        <rFont val="Arial"/>
      </rPr>
      <t>The Consultant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</si>
  <si>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</si>
  <si>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Đội thi công/
</t>
    </r>
    <r>
      <rPr>
        <i/>
        <sz val="10"/>
        <color theme="1"/>
        <rFont val="Arial"/>
      </rPr>
      <t>Construction team</t>
    </r>
  </si>
  <si>
    <r>
      <rPr>
        <sz val="10"/>
        <color theme="1"/>
        <rFont val="Arial"/>
      </rPr>
      <t xml:space="preserve">Kỹ sư công trường/
</t>
    </r>
    <r>
      <rPr>
        <i/>
        <sz val="10"/>
        <color theme="1"/>
        <rFont val="Arial"/>
      </rPr>
      <t>Site engineer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</si>
  <si>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</si>
  <si>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Kỹ sư trắc đạc/
</t>
    </r>
    <r>
      <rPr>
        <i/>
        <sz val="10"/>
        <color theme="1"/>
        <rFont val="Arial"/>
      </rPr>
      <t>Geodetic engineer</t>
    </r>
  </si>
  <si>
    <r>
      <rPr>
        <sz val="10"/>
        <color theme="1"/>
        <rFont val="Arial"/>
      </rPr>
      <t xml:space="preserve">Giám sát viên/
</t>
    </r>
    <r>
      <rPr>
        <i/>
        <sz val="10"/>
        <color theme="1"/>
        <rFont val="Arial"/>
      </rPr>
      <t xml:space="preserve"> Inspector</t>
    </r>
  </si>
  <si>
    <r>
      <rPr>
        <sz val="10"/>
        <color theme="1"/>
        <rFont val="Arial"/>
      </rPr>
      <t>Họ tên/</t>
    </r>
    <r>
      <rPr>
        <i/>
        <sz val="10"/>
        <color theme="1"/>
        <rFont val="Arial"/>
      </rPr>
      <t xml:space="preserve"> Full name:</t>
    </r>
  </si>
  <si>
    <t>Vũ Văn Chung</t>
  </si>
  <si>
    <r>
      <rPr>
        <sz val="10"/>
        <color theme="1"/>
        <rFont val="Arial"/>
      </rPr>
      <t xml:space="preserve">Họ tên/ </t>
    </r>
    <r>
      <rPr>
        <i/>
        <sz val="10"/>
        <color theme="1"/>
        <rFont val="Arial"/>
      </rPr>
      <t>Full name:</t>
    </r>
  </si>
  <si>
    <r>
      <rPr>
        <sz val="10"/>
        <color theme="1"/>
        <rFont val="Arial"/>
      </rPr>
      <t xml:space="preserve">Chữ ký/ </t>
    </r>
    <r>
      <rPr>
        <i/>
        <sz val="10"/>
        <color theme="1"/>
        <rFont val="Arial"/>
      </rPr>
      <t>Signature:</t>
    </r>
  </si>
  <si>
    <r>
      <rPr>
        <sz val="10"/>
        <color theme="1"/>
        <rFont val="Arial"/>
      </rPr>
      <t>Chữ ký/</t>
    </r>
    <r>
      <rPr>
        <i/>
        <sz val="10"/>
        <color theme="1"/>
        <rFont val="Arial"/>
      </rPr>
      <t xml:space="preserve"> Signature: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</si>
  <si>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</si>
  <si>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</si>
  <si>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</si>
  <si>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 xml:space="preserve"> </t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</si>
  <si>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</si>
  <si>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</si>
  <si>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</si>
  <si>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</si>
  <si>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</si>
  <si>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</si>
  <si>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</si>
  <si>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</si>
  <si>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</si>
  <si>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</si>
  <si>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</si>
  <si>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</si>
  <si>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</si>
  <si>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</si>
  <si>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</si>
  <si>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</si>
  <si>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</si>
  <si>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</si>
  <si>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b/>
        <sz val="10"/>
        <color theme="1"/>
        <rFont val="Times New Roman"/>
      </rPr>
      <t xml:space="preserve">Đại diện/
</t>
    </r>
    <r>
      <rPr>
        <b/>
        <i/>
        <sz val="10"/>
        <color theme="1"/>
        <rFont val="Times New Roman"/>
      </rPr>
      <t xml:space="preserve"> Representative</t>
    </r>
  </si>
  <si>
    <r>
      <rPr>
        <b/>
        <sz val="10"/>
        <color theme="1"/>
        <rFont val="Times New Roman"/>
      </rPr>
      <t xml:space="preserve">Nhà thầu/
</t>
    </r>
    <r>
      <rPr>
        <b/>
        <i/>
        <sz val="10"/>
        <color theme="1"/>
        <rFont val="Times New Roman"/>
      </rPr>
      <t xml:space="preserve"> The Contractor</t>
    </r>
  </si>
  <si>
    <r>
      <rPr>
        <b/>
        <sz val="10"/>
        <color theme="1"/>
        <rFont val="Times New Roman"/>
      </rPr>
      <t xml:space="preserve">Đại diện/
</t>
    </r>
    <r>
      <rPr>
        <b/>
        <i/>
        <sz val="10"/>
        <color theme="1"/>
        <rFont val="Times New Roman"/>
      </rPr>
      <t xml:space="preserve"> Representative</t>
    </r>
  </si>
  <si>
    <r>
      <rPr>
        <b/>
        <sz val="10"/>
        <color theme="1"/>
        <rFont val="Times New Roman"/>
      </rPr>
      <t xml:space="preserve">Tư vấn giám sát/
</t>
    </r>
    <r>
      <rPr>
        <b/>
        <i/>
        <sz val="10"/>
        <color theme="1"/>
        <rFont val="Times New Roman"/>
      </rPr>
      <t>The Consultant</t>
    </r>
  </si>
  <si>
    <r>
      <rPr>
        <sz val="10"/>
        <color theme="1"/>
        <rFont val="Times New Roman"/>
      </rPr>
      <t xml:space="preserve">Chức vụ/ </t>
    </r>
    <r>
      <rPr>
        <i/>
        <sz val="10"/>
        <color theme="1"/>
        <rFont val="Times New Roman"/>
      </rPr>
      <t>Position:</t>
    </r>
  </si>
  <si>
    <r>
      <rPr>
        <sz val="10"/>
        <color theme="1"/>
        <rFont val="Times New Roman"/>
      </rPr>
      <t xml:space="preserve">Đội thi công/
</t>
    </r>
    <r>
      <rPr>
        <i/>
        <sz val="10"/>
        <color theme="1"/>
        <rFont val="Times New Roman"/>
      </rPr>
      <t>Construction team</t>
    </r>
  </si>
  <si>
    <r>
      <rPr>
        <sz val="10"/>
        <color theme="1"/>
        <rFont val="Times New Roman"/>
      </rPr>
      <t xml:space="preserve">Chức vụ/ </t>
    </r>
    <r>
      <rPr>
        <i/>
        <sz val="10"/>
        <color theme="1"/>
        <rFont val="Times New Roman"/>
      </rPr>
      <t>Position:</t>
    </r>
  </si>
  <si>
    <r>
      <rPr>
        <sz val="10"/>
        <color theme="1"/>
        <rFont val="Times New Roman"/>
      </rPr>
      <t xml:space="preserve">Kỹ sư trắc đạc/
</t>
    </r>
    <r>
      <rPr>
        <i/>
        <sz val="10"/>
        <color theme="1"/>
        <rFont val="Times New Roman"/>
      </rPr>
      <t>Geodetic engineer</t>
    </r>
  </si>
  <si>
    <r>
      <rPr>
        <sz val="10"/>
        <color theme="1"/>
        <rFont val="Times New Roman"/>
      </rPr>
      <t xml:space="preserve">Giám sát viên/
</t>
    </r>
    <r>
      <rPr>
        <i/>
        <sz val="10"/>
        <color theme="1"/>
        <rFont val="Times New Roman"/>
      </rPr>
      <t xml:space="preserve"> Inspector</t>
    </r>
  </si>
  <si>
    <r>
      <rPr>
        <sz val="10"/>
        <color theme="1"/>
        <rFont val="Times New Roman"/>
      </rPr>
      <t>Họ tên/</t>
    </r>
    <r>
      <rPr>
        <i/>
        <sz val="10"/>
        <color theme="1"/>
        <rFont val="Times New Roman"/>
      </rPr>
      <t xml:space="preserve"> Full name:</t>
    </r>
  </si>
  <si>
    <r>
      <rPr>
        <sz val="10"/>
        <color theme="1"/>
        <rFont val="Times New Roman"/>
      </rPr>
      <t xml:space="preserve">Họ tên/ </t>
    </r>
    <r>
      <rPr>
        <i/>
        <sz val="10"/>
        <color theme="1"/>
        <rFont val="Times New Roman"/>
      </rPr>
      <t>Full name:</t>
    </r>
  </si>
  <si>
    <r>
      <rPr>
        <sz val="10"/>
        <color theme="1"/>
        <rFont val="Times New Roman"/>
      </rPr>
      <t xml:space="preserve">Chữ ký/ </t>
    </r>
    <r>
      <rPr>
        <i/>
        <sz val="10"/>
        <color theme="1"/>
        <rFont val="Times New Roman"/>
      </rPr>
      <t>Signature:</t>
    </r>
  </si>
  <si>
    <r>
      <rPr>
        <sz val="10"/>
        <color theme="1"/>
        <rFont val="Times New Roman"/>
      </rPr>
      <t>Chữ ký/</t>
    </r>
    <r>
      <rPr>
        <i/>
        <sz val="10"/>
        <color theme="1"/>
        <rFont val="Times New Roman"/>
      </rPr>
      <t xml:space="preserve"> Signature: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</si>
  <si>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</si>
  <si>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</si>
  <si>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</si>
  <si>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</si>
  <si>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</si>
  <si>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</si>
  <si>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</si>
  <si>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</si>
  <si>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</si>
  <si>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</si>
  <si>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</si>
  <si>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</si>
  <si>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r>
      <rPr>
        <sz val="10"/>
        <color theme="1"/>
        <rFont val="Times New Roman"/>
      </rPr>
      <t>Tọa độ</t>
    </r>
    <r>
      <rPr>
        <i/>
        <sz val="10"/>
        <color theme="1"/>
        <rFont val="Times New Roman"/>
      </rPr>
      <t xml:space="preserve"> [m]</t>
    </r>
  </si>
  <si>
    <r>
      <rPr>
        <sz val="10"/>
        <color theme="1"/>
        <rFont val="Times New Roman"/>
      </rPr>
      <t xml:space="preserve">Áp Đ.hồ
</t>
    </r>
    <r>
      <rPr>
        <i/>
        <sz val="10"/>
        <color theme="1"/>
        <rFont val="Times New Roman"/>
      </rPr>
      <t>Pvac</t>
    </r>
  </si>
  <si>
    <r>
      <rPr>
        <sz val="10"/>
        <color theme="1"/>
        <rFont val="Times New Roman"/>
      </rPr>
      <t>Ghi chú</t>
    </r>
    <r>
      <rPr>
        <i/>
        <sz val="10"/>
        <color theme="1"/>
        <rFont val="Times New Roman"/>
      </rPr>
      <t xml:space="preserve">
</t>
    </r>
  </si>
  <si>
    <t>VÙNG 2A (ĐƯỜNG D2)</t>
  </si>
  <si>
    <t>SSP2-10</t>
  </si>
  <si>
    <t>SSP2-11</t>
  </si>
  <si>
    <r>
      <rPr>
        <sz val="9"/>
        <color theme="1"/>
        <rFont val="Arial"/>
      </rPr>
      <t>Tọa độ</t>
    </r>
    <r>
      <rPr>
        <i/>
        <sz val="9"/>
        <color theme="1"/>
        <rFont val="Arial"/>
      </rPr>
      <t xml:space="preserve"> [m]</t>
    </r>
  </si>
  <si>
    <t>SSP2-12</t>
  </si>
  <si>
    <r>
      <rPr>
        <sz val="8"/>
        <color theme="1"/>
        <rFont val="Arial"/>
      </rPr>
      <t xml:space="preserve">Áp Đ.hồ
</t>
    </r>
    <r>
      <rPr>
        <i/>
        <sz val="8"/>
        <color theme="1"/>
        <rFont val="Arial"/>
      </rPr>
      <t>Pvac</t>
    </r>
  </si>
  <si>
    <r>
      <rPr>
        <sz val="9"/>
        <color theme="1"/>
        <rFont val="Arial"/>
      </rPr>
      <t>Ghi chú</t>
    </r>
    <r>
      <rPr>
        <i/>
        <sz val="9"/>
        <color theme="1"/>
        <rFont val="Arial"/>
      </rPr>
      <t xml:space="preserve">
</t>
    </r>
  </si>
  <si>
    <r>
      <rPr>
        <sz val="8"/>
        <color theme="1"/>
        <rFont val="Arial"/>
      </rPr>
      <t>Độ lún</t>
    </r>
    <r>
      <rPr>
        <sz val="8"/>
        <color theme="1"/>
        <rFont val="Arial"/>
      </rPr>
      <t xml:space="preserve">
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</si>
  <si>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</si>
  <si>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Nhà thầu/
</t>
    </r>
    <r>
      <rPr>
        <b/>
        <i/>
        <sz val="10"/>
        <color theme="1"/>
        <rFont val="Arial"/>
      </rPr>
      <t xml:space="preserve"> The Contractor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</si>
  <si>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</si>
  <si>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Tư vấn giám sát/
</t>
    </r>
    <r>
      <rPr>
        <b/>
        <i/>
        <sz val="10"/>
        <color theme="1"/>
        <rFont val="Arial"/>
      </rPr>
      <t>The Consultant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</si>
  <si>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</si>
  <si>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Đội thi công/
</t>
    </r>
    <r>
      <rPr>
        <i/>
        <sz val="10"/>
        <color theme="1"/>
        <rFont val="Arial"/>
      </rPr>
      <t>Construction team</t>
    </r>
  </si>
  <si>
    <r>
      <rPr>
        <sz val="10"/>
        <color theme="1"/>
        <rFont val="Arial"/>
      </rPr>
      <t xml:space="preserve">Kỹ sư công trường/
</t>
    </r>
    <r>
      <rPr>
        <i/>
        <sz val="10"/>
        <color theme="1"/>
        <rFont val="Arial"/>
      </rPr>
      <t>Site engineer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</si>
  <si>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</si>
  <si>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Kỹ sư trắc đạc/
</t>
    </r>
    <r>
      <rPr>
        <i/>
        <sz val="10"/>
        <color theme="1"/>
        <rFont val="Arial"/>
      </rPr>
      <t>Geodetic engineer</t>
    </r>
  </si>
  <si>
    <r>
      <rPr>
        <sz val="10"/>
        <color theme="1"/>
        <rFont val="Arial"/>
      </rPr>
      <t xml:space="preserve">Giám sát viên/
</t>
    </r>
    <r>
      <rPr>
        <i/>
        <sz val="10"/>
        <color theme="1"/>
        <rFont val="Arial"/>
      </rPr>
      <t xml:space="preserve"> Inspector</t>
    </r>
  </si>
  <si>
    <r>
      <rPr>
        <sz val="10"/>
        <color theme="1"/>
        <rFont val="Arial"/>
      </rPr>
      <t>Họ tên/</t>
    </r>
    <r>
      <rPr>
        <i/>
        <sz val="10"/>
        <color theme="1"/>
        <rFont val="Arial"/>
      </rPr>
      <t xml:space="preserve"> Full name:</t>
    </r>
  </si>
  <si>
    <r>
      <rPr>
        <sz val="10"/>
        <color theme="1"/>
        <rFont val="Arial"/>
      </rPr>
      <t xml:space="preserve">Họ tên/ </t>
    </r>
    <r>
      <rPr>
        <i/>
        <sz val="10"/>
        <color theme="1"/>
        <rFont val="Arial"/>
      </rPr>
      <t>Full name:</t>
    </r>
  </si>
  <si>
    <r>
      <rPr>
        <sz val="10"/>
        <color theme="1"/>
        <rFont val="Arial"/>
      </rPr>
      <t xml:space="preserve">Chữ ký/ </t>
    </r>
    <r>
      <rPr>
        <i/>
        <sz val="10"/>
        <color theme="1"/>
        <rFont val="Arial"/>
      </rPr>
      <t>Signature:</t>
    </r>
  </si>
  <si>
    <r>
      <rPr>
        <sz val="10"/>
        <color theme="1"/>
        <rFont val="Arial"/>
      </rPr>
      <t>Chữ ký/</t>
    </r>
    <r>
      <rPr>
        <i/>
        <sz val="10"/>
        <color theme="1"/>
        <rFont val="Arial"/>
      </rPr>
      <t xml:space="preserve"> Signature:</t>
    </r>
  </si>
  <si>
    <t>SSP2-13</t>
  </si>
  <si>
    <t>SSP2-14</t>
  </si>
  <si>
    <r>
      <rPr>
        <sz val="9"/>
        <color theme="1"/>
        <rFont val="Arial"/>
      </rPr>
      <t>Tọa độ</t>
    </r>
    <r>
      <rPr>
        <i/>
        <sz val="9"/>
        <color theme="1"/>
        <rFont val="Arial"/>
      </rPr>
      <t xml:space="preserve"> [m]</t>
    </r>
  </si>
  <si>
    <t>SSP2-15</t>
  </si>
  <si>
    <r>
      <rPr>
        <sz val="8"/>
        <color theme="1"/>
        <rFont val="Arial"/>
      </rPr>
      <t xml:space="preserve">Áp Đ.hồ
</t>
    </r>
    <r>
      <rPr>
        <i/>
        <sz val="8"/>
        <color theme="1"/>
        <rFont val="Arial"/>
      </rPr>
      <t>Pvac</t>
    </r>
  </si>
  <si>
    <r>
      <rPr>
        <sz val="9"/>
        <color theme="1"/>
        <rFont val="Arial"/>
      </rPr>
      <t>Ghi chú</t>
    </r>
    <r>
      <rPr>
        <i/>
        <sz val="9"/>
        <color theme="1"/>
        <rFont val="Arial"/>
      </rPr>
      <t xml:space="preserve">
</t>
    </r>
  </si>
  <si>
    <r>
      <rPr>
        <sz val="8"/>
        <color theme="1"/>
        <rFont val="Arial"/>
      </rPr>
      <t>Độ lún</t>
    </r>
    <r>
      <rPr>
        <sz val="8"/>
        <color theme="1"/>
        <rFont val="Arial"/>
      </rPr>
      <t xml:space="preserve">
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</si>
  <si>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</si>
  <si>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Nhà thầu/
</t>
    </r>
    <r>
      <rPr>
        <b/>
        <i/>
        <sz val="10"/>
        <color theme="1"/>
        <rFont val="Arial"/>
      </rPr>
      <t xml:space="preserve"> The Contractor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</si>
  <si>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</si>
  <si>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Tư vấn giám sát/
</t>
    </r>
    <r>
      <rPr>
        <b/>
        <i/>
        <sz val="10"/>
        <color theme="1"/>
        <rFont val="Arial"/>
      </rPr>
      <t>The Consultant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</si>
  <si>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</si>
  <si>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Đội thi công/
</t>
    </r>
    <r>
      <rPr>
        <i/>
        <sz val="10"/>
        <color theme="1"/>
        <rFont val="Arial"/>
      </rPr>
      <t>Construction team</t>
    </r>
  </si>
  <si>
    <r>
      <rPr>
        <sz val="10"/>
        <color theme="1"/>
        <rFont val="Arial"/>
      </rPr>
      <t xml:space="preserve">Kỹ sư công trường/
</t>
    </r>
    <r>
      <rPr>
        <i/>
        <sz val="10"/>
        <color theme="1"/>
        <rFont val="Arial"/>
      </rPr>
      <t>Site engineer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</si>
  <si>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</si>
  <si>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Kỹ sư trắc đạc/
</t>
    </r>
    <r>
      <rPr>
        <i/>
        <sz val="10"/>
        <color theme="1"/>
        <rFont val="Arial"/>
      </rPr>
      <t>Geodetic engineer</t>
    </r>
  </si>
  <si>
    <r>
      <rPr>
        <sz val="10"/>
        <color theme="1"/>
        <rFont val="Arial"/>
      </rPr>
      <t xml:space="preserve">Giám sát viên/
</t>
    </r>
    <r>
      <rPr>
        <i/>
        <sz val="10"/>
        <color theme="1"/>
        <rFont val="Arial"/>
      </rPr>
      <t xml:space="preserve"> Inspector</t>
    </r>
  </si>
  <si>
    <r>
      <rPr>
        <sz val="10"/>
        <color theme="1"/>
        <rFont val="Arial"/>
      </rPr>
      <t>Họ tên/</t>
    </r>
    <r>
      <rPr>
        <i/>
        <sz val="10"/>
        <color theme="1"/>
        <rFont val="Arial"/>
      </rPr>
      <t xml:space="preserve"> Full name:</t>
    </r>
  </si>
  <si>
    <r>
      <rPr>
        <sz val="10"/>
        <color theme="1"/>
        <rFont val="Arial"/>
      </rPr>
      <t xml:space="preserve">Họ tên/ </t>
    </r>
    <r>
      <rPr>
        <i/>
        <sz val="10"/>
        <color theme="1"/>
        <rFont val="Arial"/>
      </rPr>
      <t>Full name:</t>
    </r>
  </si>
  <si>
    <r>
      <rPr>
        <sz val="10"/>
        <color theme="1"/>
        <rFont val="Arial"/>
      </rPr>
      <t xml:space="preserve">Chữ ký/ </t>
    </r>
    <r>
      <rPr>
        <i/>
        <sz val="10"/>
        <color theme="1"/>
        <rFont val="Arial"/>
      </rPr>
      <t>Signature:</t>
    </r>
  </si>
  <si>
    <r>
      <rPr>
        <sz val="10"/>
        <color theme="1"/>
        <rFont val="Arial"/>
      </rPr>
      <t>Chữ ký/</t>
    </r>
    <r>
      <rPr>
        <i/>
        <sz val="10"/>
        <color theme="1"/>
        <rFont val="Arial"/>
      </rPr>
      <t xml:space="preserve"> Signature:</t>
    </r>
  </si>
  <si>
    <t>SSP2-16</t>
  </si>
  <si>
    <t>SSP2-17</t>
  </si>
  <si>
    <r>
      <rPr>
        <sz val="9"/>
        <color theme="1"/>
        <rFont val="Arial"/>
      </rPr>
      <t>Tọa độ</t>
    </r>
    <r>
      <rPr>
        <i/>
        <sz val="9"/>
        <color theme="1"/>
        <rFont val="Arial"/>
      </rPr>
      <t xml:space="preserve"> [m]</t>
    </r>
  </si>
  <si>
    <t>SSP2-18</t>
  </si>
  <si>
    <r>
      <rPr>
        <sz val="8"/>
        <color theme="1"/>
        <rFont val="Arial"/>
      </rPr>
      <t xml:space="preserve">Áp Đ.hồ
</t>
    </r>
    <r>
      <rPr>
        <i/>
        <sz val="8"/>
        <color theme="1"/>
        <rFont val="Arial"/>
      </rPr>
      <t>Pvac</t>
    </r>
  </si>
  <si>
    <r>
      <rPr>
        <sz val="9"/>
        <color theme="1"/>
        <rFont val="Arial"/>
      </rPr>
      <t>Ghi chú</t>
    </r>
    <r>
      <rPr>
        <i/>
        <sz val="9"/>
        <color theme="1"/>
        <rFont val="Arial"/>
      </rPr>
      <t xml:space="preserve">
</t>
    </r>
  </si>
  <si>
    <r>
      <rPr>
        <sz val="8"/>
        <color theme="1"/>
        <rFont val="Arial"/>
      </rPr>
      <t>Độ lún</t>
    </r>
    <r>
      <rPr>
        <sz val="8"/>
        <color theme="1"/>
        <rFont val="Arial"/>
      </rPr>
      <t xml:space="preserve">
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</si>
  <si>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</si>
  <si>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Nhà thầu/
</t>
    </r>
    <r>
      <rPr>
        <b/>
        <i/>
        <sz val="10"/>
        <color theme="1"/>
        <rFont val="Arial"/>
      </rPr>
      <t xml:space="preserve"> The Contractor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</si>
  <si>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</si>
  <si>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Tư vấn giám sát/
</t>
    </r>
    <r>
      <rPr>
        <b/>
        <i/>
        <sz val="10"/>
        <color theme="1"/>
        <rFont val="Arial"/>
      </rPr>
      <t>The Consultant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</si>
  <si>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</si>
  <si>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Đội thi công/
</t>
    </r>
    <r>
      <rPr>
        <i/>
        <sz val="10"/>
        <color theme="1"/>
        <rFont val="Arial"/>
      </rPr>
      <t>Construction team</t>
    </r>
  </si>
  <si>
    <r>
      <rPr>
        <sz val="10"/>
        <color theme="1"/>
        <rFont val="Arial"/>
      </rPr>
      <t xml:space="preserve">Kỹ sư công trường/
</t>
    </r>
    <r>
      <rPr>
        <i/>
        <sz val="10"/>
        <color theme="1"/>
        <rFont val="Arial"/>
      </rPr>
      <t>Site engineer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</si>
  <si>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</si>
  <si>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Kỹ sư trắc đạc/
</t>
    </r>
    <r>
      <rPr>
        <i/>
        <sz val="10"/>
        <color theme="1"/>
        <rFont val="Arial"/>
      </rPr>
      <t>Geodetic engineer</t>
    </r>
  </si>
  <si>
    <r>
      <rPr>
        <sz val="10"/>
        <color theme="1"/>
        <rFont val="Arial"/>
      </rPr>
      <t xml:space="preserve">Giám sát viên/
</t>
    </r>
    <r>
      <rPr>
        <i/>
        <sz val="10"/>
        <color theme="1"/>
        <rFont val="Arial"/>
      </rPr>
      <t xml:space="preserve"> Inspector</t>
    </r>
  </si>
  <si>
    <r>
      <rPr>
        <sz val="10"/>
        <color theme="1"/>
        <rFont val="Arial"/>
      </rPr>
      <t>Họ tên/</t>
    </r>
    <r>
      <rPr>
        <i/>
        <sz val="10"/>
        <color theme="1"/>
        <rFont val="Arial"/>
      </rPr>
      <t xml:space="preserve"> Full name:</t>
    </r>
  </si>
  <si>
    <r>
      <rPr>
        <sz val="10"/>
        <color theme="1"/>
        <rFont val="Arial"/>
      </rPr>
      <t xml:space="preserve">Họ tên/ </t>
    </r>
    <r>
      <rPr>
        <i/>
        <sz val="10"/>
        <color theme="1"/>
        <rFont val="Arial"/>
      </rPr>
      <t>Full name:</t>
    </r>
  </si>
  <si>
    <r>
      <rPr>
        <sz val="10"/>
        <color theme="1"/>
        <rFont val="Arial"/>
      </rPr>
      <t xml:space="preserve">Chữ ký/ </t>
    </r>
    <r>
      <rPr>
        <i/>
        <sz val="10"/>
        <color theme="1"/>
        <rFont val="Arial"/>
      </rPr>
      <t>Signature:</t>
    </r>
  </si>
  <si>
    <r>
      <rPr>
        <sz val="10"/>
        <color theme="1"/>
        <rFont val="Arial"/>
      </rPr>
      <t>Chữ ký/</t>
    </r>
    <r>
      <rPr>
        <i/>
        <sz val="10"/>
        <color theme="1"/>
        <rFont val="Arial"/>
      </rPr>
      <t xml:space="preserve"> Signature:</t>
    </r>
  </si>
  <si>
    <t>SSP2-19</t>
  </si>
  <si>
    <t>SSP2-20</t>
  </si>
  <si>
    <r>
      <rPr>
        <sz val="9"/>
        <color theme="1"/>
        <rFont val="Arial"/>
      </rPr>
      <t>Tọa độ</t>
    </r>
    <r>
      <rPr>
        <i/>
        <sz val="9"/>
        <color theme="1"/>
        <rFont val="Arial"/>
      </rPr>
      <t xml:space="preserve"> [m]</t>
    </r>
  </si>
  <si>
    <t>SSP2-21</t>
  </si>
  <si>
    <r>
      <rPr>
        <sz val="8"/>
        <color theme="1"/>
        <rFont val="Arial"/>
      </rPr>
      <t xml:space="preserve">Áp Đ.hồ
</t>
    </r>
    <r>
      <rPr>
        <i/>
        <sz val="8"/>
        <color theme="1"/>
        <rFont val="Arial"/>
      </rPr>
      <t>Pvac</t>
    </r>
  </si>
  <si>
    <r>
      <rPr>
        <sz val="9"/>
        <color theme="1"/>
        <rFont val="Arial"/>
      </rPr>
      <t>Ghi chú</t>
    </r>
    <r>
      <rPr>
        <i/>
        <sz val="9"/>
        <color theme="1"/>
        <rFont val="Arial"/>
      </rPr>
      <t xml:space="preserve">
</t>
    </r>
  </si>
  <si>
    <r>
      <rPr>
        <sz val="8"/>
        <color theme="1"/>
        <rFont val="Arial"/>
      </rPr>
      <t>Độ lún</t>
    </r>
    <r>
      <rPr>
        <sz val="8"/>
        <color theme="1"/>
        <rFont val="Arial"/>
      </rPr>
      <t xml:space="preserve">
</t>
    </r>
  </si>
  <si>
    <t>SSP2-19;-20 bị lấp từ 10/06 đến 18/06</t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</si>
  <si>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</si>
  <si>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Nhà thầu/
</t>
    </r>
    <r>
      <rPr>
        <b/>
        <i/>
        <sz val="10"/>
        <color theme="1"/>
        <rFont val="Arial"/>
      </rPr>
      <t xml:space="preserve"> The Contractor</t>
    </r>
  </si>
  <si>
    <r>
      <rPr>
        <b/>
        <sz val="10"/>
        <color theme="1"/>
        <rFont val="Arial"/>
      </rPr>
      <t xml:space="preserve">Đại diện/
</t>
    </r>
    <r>
      <rPr>
        <b/>
        <i/>
        <sz val="10"/>
        <color theme="1"/>
        <rFont val="Arial"/>
      </rPr>
      <t xml:space="preserve"> Representative</t>
    </r>
  </si>
  <si>
    <r>
      <rPr>
        <b/>
        <sz val="10"/>
        <color theme="1"/>
        <rFont val="Arial"/>
      </rPr>
      <t xml:space="preserve">Tư vấn giám sát/
</t>
    </r>
    <r>
      <rPr>
        <b/>
        <i/>
        <sz val="10"/>
        <color theme="1"/>
        <rFont val="Arial"/>
      </rPr>
      <t>The Consultant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</si>
  <si>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</si>
  <si>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Đội thi công/
</t>
    </r>
    <r>
      <rPr>
        <i/>
        <sz val="10"/>
        <color theme="1"/>
        <rFont val="Arial"/>
      </rPr>
      <t>Construction team</t>
    </r>
  </si>
  <si>
    <r>
      <rPr>
        <sz val="10"/>
        <color theme="1"/>
        <rFont val="Arial"/>
      </rPr>
      <t xml:space="preserve">Kỹ sư công trường/
</t>
    </r>
    <r>
      <rPr>
        <i/>
        <sz val="10"/>
        <color theme="1"/>
        <rFont val="Arial"/>
      </rPr>
      <t>Site engineer</t>
    </r>
  </si>
  <si>
    <r>
      <rPr>
        <sz val="10"/>
        <color theme="1"/>
        <rFont val="Arial"/>
      </rPr>
      <t xml:space="preserve">Chức vụ/ </t>
    </r>
    <r>
      <rPr>
        <i/>
        <sz val="10"/>
        <color theme="1"/>
        <rFont val="Arial"/>
      </rPr>
      <t>Position:</t>
    </r>
  </si>
  <si>
    <r>
      <rPr>
        <sz val="10"/>
        <color theme="1"/>
        <rFont val="Arial"/>
      </rPr>
      <t xml:space="preserve">Kỹ sư trắc đạc/
</t>
    </r>
    <r>
      <rPr>
        <i/>
        <sz val="10"/>
        <color theme="1"/>
        <rFont val="Arial"/>
      </rPr>
      <t>Geodetic engineer</t>
    </r>
  </si>
  <si>
    <r>
      <rPr>
        <sz val="10"/>
        <color theme="1"/>
        <rFont val="Arial"/>
      </rPr>
      <t xml:space="preserve">Giám sát viên/
</t>
    </r>
    <r>
      <rPr>
        <i/>
        <sz val="10"/>
        <color theme="1"/>
        <rFont val="Arial"/>
      </rPr>
      <t xml:space="preserve"> Inspector</t>
    </r>
  </si>
  <si>
    <r>
      <rPr>
        <sz val="10"/>
        <color theme="1"/>
        <rFont val="Arial"/>
      </rPr>
      <t>Họ tên/</t>
    </r>
    <r>
      <rPr>
        <i/>
        <sz val="10"/>
        <color theme="1"/>
        <rFont val="Arial"/>
      </rPr>
      <t xml:space="preserve"> Full name:</t>
    </r>
  </si>
  <si>
    <r>
      <rPr>
        <sz val="10"/>
        <color theme="1"/>
        <rFont val="Arial"/>
      </rPr>
      <t xml:space="preserve">Họ tên/ </t>
    </r>
    <r>
      <rPr>
        <i/>
        <sz val="10"/>
        <color theme="1"/>
        <rFont val="Arial"/>
      </rPr>
      <t>Full name:</t>
    </r>
  </si>
  <si>
    <r>
      <rPr>
        <sz val="10"/>
        <color theme="1"/>
        <rFont val="Arial"/>
      </rPr>
      <t xml:space="preserve">Chữ ký/ </t>
    </r>
    <r>
      <rPr>
        <i/>
        <sz val="10"/>
        <color theme="1"/>
        <rFont val="Arial"/>
      </rPr>
      <t>Signature:</t>
    </r>
  </si>
  <si>
    <r>
      <rPr>
        <sz val="10"/>
        <color theme="1"/>
        <rFont val="Arial"/>
      </rPr>
      <t>Chữ ký/</t>
    </r>
    <r>
      <rPr>
        <i/>
        <sz val="10"/>
        <color theme="1"/>
        <rFont val="Arial"/>
      </rPr>
      <t xml:space="preserve"> Signature: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</si>
</sst>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[$-409]dd\-mmm\-yy"/>
    <numFmt numFmtId="167" formatCode="dd/mm/yyyy"/>
    <numFmt numFmtId="169" formatCode="#,##0.00_ "/>
    <numFmt numFmtId="170" formatCode="\+0.000"/>
    <numFmt numFmtId="171" formatCode="#,##0.000"/>
    <numFmt numFmtId="172" formatCode="0.0"/>
    <numFmt numFmtId="173" formatCode="0.0000"/>
    <numFmt numFmtId="174" formatCode="0.000000"/>
  </numFmts>
  <fonts count="37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name val="Calibri"/>
    </font>
    <font>
      <sz val="9"/>
      <color theme="1"/>
      <name val="Times New Roman"/>
    </font>
    <font>
      <b/>
      <sz val="9"/>
      <color theme="1"/>
      <name val="Times New Roman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i/>
      <sz val="10"/>
      <color theme="1"/>
      <name val="Times New Roman"/>
    </font>
    <font>
      <sz val="10"/>
      <color rgb="FFFF0000"/>
      <name val="Times New Roman"/>
    </font>
    <font>
      <sz val="10"/>
      <color rgb="FF000000"/>
      <name val="Times New Roman"/>
    </font>
    <font>
      <sz val="11"/>
      <color rgb="FFFF0000"/>
      <name val="Calibri"/>
    </font>
    <font>
      <sz val="10"/>
      <color theme="1"/>
      <name val="Calibri"/>
      <scheme val="minor"/>
    </font>
    <font>
      <i/>
      <sz val="10"/>
      <color rgb="FFFF0000"/>
      <name val="Times New Roman"/>
    </font>
    <font>
      <sz val="10"/>
      <color rgb="FFFF0000"/>
      <name val="Calibri"/>
      <scheme val="minor"/>
    </font>
    <font>
      <sz val="9"/>
      <color theme="1"/>
      <name val="Arial"/>
    </font>
    <font>
      <b/>
      <i/>
      <sz val="13"/>
      <color theme="1"/>
      <name val="Arial"/>
    </font>
    <font>
      <b/>
      <i/>
      <sz val="12"/>
      <color theme="1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sz val="9"/>
      <color rgb="FFFF0000"/>
      <name val="Arial"/>
    </font>
    <font>
      <b/>
      <sz val="9"/>
      <color theme="1"/>
      <name val="Arial"/>
    </font>
    <font>
      <sz val="8"/>
      <color theme="1"/>
      <name val="Arial"/>
    </font>
    <font>
      <b/>
      <sz val="10"/>
      <color theme="1"/>
      <name val="Arial"/>
    </font>
    <font>
      <i/>
      <sz val="9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sz val="13"/>
      <color theme="1"/>
      <name val="Arial"/>
    </font>
    <font>
      <b/>
      <sz val="12"/>
      <color theme="1"/>
      <name val="Arial"/>
    </font>
    <font>
      <sz val="8"/>
      <color rgb="FFFF0000"/>
      <name val="Arial"/>
    </font>
    <font>
      <sz val="9"/>
      <color rgb="FF7030A0"/>
      <name val="Arial"/>
    </font>
    <font>
      <b/>
      <i/>
      <sz val="10"/>
      <color theme="1"/>
      <name val="Times New Roman"/>
    </font>
    <font>
      <i/>
      <sz val="8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DFEC"/>
        <bgColor rgb="FFE5DFEC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</fills>
  <borders count="7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</borders>
  <cellStyleXfs count="1">
    <xf numFmtId="164" fontId="0" fillId="0" borderId="0"/>
  </cellStyleXfs>
  <cellXfs count="364">
    <xf numFmtId="164" fontId="0" fillId="0" borderId="0" xfId="0" applyNumberFormat="1" applyFont="1" applyAlignment="1"/>
    <xf numFmtId="165" fontId="4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/>
    </xf>
    <xf numFmtId="164" fontId="7" fillId="0" borderId="10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/>
    </xf>
    <xf numFmtId="170" fontId="7" fillId="0" borderId="29" xfId="0" applyNumberFormat="1" applyFont="1" applyBorder="1" applyAlignment="1">
      <alignment horizontal="center"/>
    </xf>
    <xf numFmtId="171" fontId="7" fillId="0" borderId="29" xfId="0" applyNumberFormat="1" applyFont="1" applyBorder="1" applyAlignment="1">
      <alignment horizontal="center"/>
    </xf>
    <xf numFmtId="164" fontId="7" fillId="0" borderId="34" xfId="0" applyNumberFormat="1" applyFont="1" applyBorder="1" applyAlignment="1">
      <alignment horizontal="center"/>
    </xf>
    <xf numFmtId="170" fontId="7" fillId="0" borderId="34" xfId="0" applyNumberFormat="1" applyFont="1" applyBorder="1" applyAlignment="1">
      <alignment horizontal="center"/>
    </xf>
    <xf numFmtId="171" fontId="7" fillId="0" borderId="34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70" fontId="7" fillId="0" borderId="38" xfId="0" applyNumberFormat="1" applyFont="1" applyBorder="1" applyAlignment="1">
      <alignment horizontal="center"/>
    </xf>
    <xf numFmtId="171" fontId="7" fillId="0" borderId="38" xfId="0" applyNumberFormat="1" applyFont="1" applyBorder="1" applyAlignment="1">
      <alignment horizontal="center"/>
    </xf>
    <xf numFmtId="164" fontId="7" fillId="0" borderId="9" xfId="0" applyNumberFormat="1" applyFont="1" applyBorder="1"/>
    <xf numFmtId="164" fontId="8" fillId="0" borderId="2" xfId="0" applyNumberFormat="1" applyFont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64" fontId="7" fillId="0" borderId="45" xfId="0" applyNumberFormat="1" applyFont="1" applyBorder="1" applyAlignment="1">
      <alignment horizontal="center"/>
    </xf>
    <xf numFmtId="164" fontId="11" fillId="0" borderId="45" xfId="0" applyNumberFormat="1" applyFont="1" applyBorder="1" applyAlignment="1">
      <alignment horizontal="center"/>
    </xf>
    <xf numFmtId="164" fontId="7" fillId="0" borderId="19" xfId="0" applyNumberFormat="1" applyFont="1" applyBorder="1" applyAlignment="1">
      <alignment horizontal="center" vertical="center" wrapText="1"/>
    </xf>
    <xf numFmtId="164" fontId="7" fillId="3" borderId="47" xfId="0" applyNumberFormat="1" applyFont="1" applyFill="1" applyBorder="1" applyAlignment="1">
      <alignment horizontal="center" vertical="center" wrapText="1"/>
    </xf>
    <xf numFmtId="1" fontId="7" fillId="3" borderId="48" xfId="0" applyNumberFormat="1" applyFont="1" applyFill="1" applyBorder="1" applyAlignment="1">
      <alignment horizontal="center"/>
    </xf>
    <xf numFmtId="1" fontId="11" fillId="3" borderId="49" xfId="0" applyNumberFormat="1" applyFont="1" applyFill="1" applyBorder="1" applyAlignment="1">
      <alignment horizontal="center"/>
    </xf>
    <xf numFmtId="167" fontId="7" fillId="0" borderId="45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0" fontId="11" fillId="0" borderId="45" xfId="0" applyNumberFormat="1" applyFont="1" applyBorder="1" applyAlignment="1">
      <alignment horizontal="center" vertical="center"/>
    </xf>
    <xf numFmtId="1" fontId="10" fillId="0" borderId="45" xfId="0" applyNumberFormat="1" applyFont="1" applyBorder="1" applyAlignment="1">
      <alignment horizontal="center" vertical="center"/>
    </xf>
    <xf numFmtId="1" fontId="11" fillId="0" borderId="45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1" fontId="12" fillId="0" borderId="45" xfId="0" applyNumberFormat="1" applyFont="1" applyBorder="1" applyAlignment="1">
      <alignment horizontal="center"/>
    </xf>
    <xf numFmtId="1" fontId="11" fillId="0" borderId="45" xfId="0" applyNumberFormat="1" applyFont="1" applyBorder="1" applyAlignment="1">
      <alignment horizontal="center" vertical="center"/>
    </xf>
    <xf numFmtId="172" fontId="10" fillId="0" borderId="45" xfId="0" applyNumberFormat="1" applyFont="1" applyBorder="1" applyAlignment="1">
      <alignment horizontal="center" vertical="center"/>
    </xf>
    <xf numFmtId="164" fontId="7" fillId="0" borderId="45" xfId="0" applyNumberFormat="1" applyFont="1" applyBorder="1" applyAlignment="1">
      <alignment horizontal="center" vertical="center"/>
    </xf>
    <xf numFmtId="1" fontId="13" fillId="0" borderId="0" xfId="0" applyNumberFormat="1" applyFont="1"/>
    <xf numFmtId="0" fontId="13" fillId="0" borderId="0" xfId="0" applyNumberFormat="1" applyFont="1"/>
    <xf numFmtId="164" fontId="7" fillId="0" borderId="45" xfId="0" applyNumberFormat="1" applyFont="1" applyBorder="1" applyAlignment="1">
      <alignment horizontal="center" vertical="center" wrapText="1"/>
    </xf>
    <xf numFmtId="165" fontId="9" fillId="0" borderId="9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1" fontId="7" fillId="3" borderId="49" xfId="0" applyNumberFormat="1" applyFont="1" applyFill="1" applyBorder="1" applyAlignment="1">
      <alignment horizontal="center"/>
    </xf>
    <xf numFmtId="172" fontId="7" fillId="0" borderId="45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0" fontId="11" fillId="0" borderId="12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72" fontId="7" fillId="0" borderId="12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5" fontId="10" fillId="0" borderId="11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72" fontId="7" fillId="0" borderId="12" xfId="0" applyNumberFormat="1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15" fillId="0" borderId="0" xfId="0" applyNumberFormat="1" applyFont="1" applyAlignment="1">
      <alignment horizontal="center"/>
    </xf>
    <xf numFmtId="0" fontId="13" fillId="0" borderId="0" xfId="0" applyNumberFormat="1" applyFont="1" applyAlignment="1"/>
    <xf numFmtId="2" fontId="7" fillId="0" borderId="0" xfId="0" applyNumberFormat="1" applyFont="1"/>
    <xf numFmtId="164" fontId="7" fillId="4" borderId="27" xfId="0" applyNumberFormat="1" applyFont="1" applyFill="1" applyBorder="1"/>
    <xf numFmtId="2" fontId="7" fillId="4" borderId="27" xfId="0" applyNumberFormat="1" applyFont="1" applyFill="1" applyBorder="1"/>
    <xf numFmtId="167" fontId="7" fillId="0" borderId="45" xfId="0" applyNumberFormat="1" applyFont="1" applyBorder="1" applyAlignment="1">
      <alignment horizontal="center" vertical="center"/>
    </xf>
    <xf numFmtId="0" fontId="11" fillId="0" borderId="45" xfId="0" applyNumberFormat="1" applyFont="1" applyBorder="1" applyAlignment="1">
      <alignment horizontal="center" vertical="center"/>
    </xf>
    <xf numFmtId="1" fontId="10" fillId="0" borderId="45" xfId="0" applyNumberFormat="1" applyFont="1" applyBorder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1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15" fontId="7" fillId="5" borderId="27" xfId="0" applyNumberFormat="1" applyFont="1" applyFill="1" applyBorder="1" applyAlignment="1">
      <alignment horizontal="center"/>
    </xf>
    <xf numFmtId="2" fontId="7" fillId="5" borderId="27" xfId="0" applyNumberFormat="1" applyFont="1" applyFill="1" applyBorder="1" applyAlignment="1">
      <alignment horizontal="center"/>
    </xf>
    <xf numFmtId="164" fontId="7" fillId="5" borderId="27" xfId="0" applyNumberFormat="1" applyFont="1" applyFill="1" applyBorder="1" applyAlignment="1">
      <alignment horizontal="center"/>
    </xf>
    <xf numFmtId="4" fontId="7" fillId="5" borderId="27" xfId="0" applyNumberFormat="1" applyFont="1" applyFill="1" applyBorder="1" applyAlignment="1">
      <alignment horizontal="center"/>
    </xf>
    <xf numFmtId="164" fontId="11" fillId="0" borderId="0" xfId="0" applyNumberFormat="1" applyFont="1"/>
    <xf numFmtId="164" fontId="7" fillId="0" borderId="0" xfId="0" applyNumberFormat="1" applyFont="1" applyAlignment="1"/>
    <xf numFmtId="164" fontId="1" fillId="0" borderId="0" xfId="0" applyNumberFormat="1" applyFont="1"/>
    <xf numFmtId="165" fontId="1" fillId="0" borderId="45" xfId="0" applyNumberFormat="1" applyFont="1" applyBorder="1"/>
    <xf numFmtId="1" fontId="1" fillId="0" borderId="45" xfId="0" applyNumberFormat="1" applyFont="1" applyBorder="1"/>
    <xf numFmtId="173" fontId="1" fillId="0" borderId="45" xfId="0" applyNumberFormat="1" applyFont="1" applyBorder="1"/>
    <xf numFmtId="174" fontId="1" fillId="0" borderId="45" xfId="0" applyNumberFormat="1" applyFont="1" applyBorder="1"/>
    <xf numFmtId="164" fontId="16" fillId="0" borderId="0" xfId="0" applyNumberFormat="1" applyFont="1"/>
    <xf numFmtId="2" fontId="16" fillId="0" borderId="0" xfId="0" applyNumberFormat="1" applyFont="1"/>
    <xf numFmtId="164" fontId="19" fillId="0" borderId="9" xfId="0" applyNumberFormat="1" applyFont="1" applyBorder="1" applyAlignment="1">
      <alignment horizontal="left"/>
    </xf>
    <xf numFmtId="164" fontId="16" fillId="0" borderId="10" xfId="0" applyNumberFormat="1" applyFont="1" applyBorder="1"/>
    <xf numFmtId="164" fontId="16" fillId="0" borderId="2" xfId="0" applyNumberFormat="1" applyFont="1" applyBorder="1" applyAlignment="1">
      <alignment horizontal="center"/>
    </xf>
    <xf numFmtId="15" fontId="16" fillId="0" borderId="34" xfId="0" applyNumberFormat="1" applyFont="1" applyBorder="1"/>
    <xf numFmtId="15" fontId="16" fillId="0" borderId="23" xfId="0" applyNumberFormat="1" applyFont="1" applyBorder="1"/>
    <xf numFmtId="170" fontId="21" fillId="0" borderId="36" xfId="0" applyNumberFormat="1" applyFont="1" applyBorder="1" applyAlignment="1">
      <alignment horizontal="right"/>
    </xf>
    <xf numFmtId="15" fontId="16" fillId="0" borderId="38" xfId="0" applyNumberFormat="1" applyFont="1" applyBorder="1" applyAlignment="1">
      <alignment horizontal="left"/>
    </xf>
    <xf numFmtId="15" fontId="21" fillId="0" borderId="40" xfId="0" applyNumberFormat="1" applyFont="1" applyBorder="1" applyAlignment="1">
      <alignment horizontal="center"/>
    </xf>
    <xf numFmtId="15" fontId="21" fillId="0" borderId="41" xfId="0" applyNumberFormat="1" applyFont="1" applyBorder="1" applyAlignment="1">
      <alignment horizontal="right"/>
    </xf>
    <xf numFmtId="164" fontId="16" fillId="0" borderId="9" xfId="0" applyNumberFormat="1" applyFont="1" applyBorder="1"/>
    <xf numFmtId="1" fontId="16" fillId="0" borderId="45" xfId="0" applyNumberFormat="1" applyFont="1" applyBorder="1" applyAlignment="1">
      <alignment horizontal="center"/>
    </xf>
    <xf numFmtId="164" fontId="16" fillId="0" borderId="45" xfId="0" applyNumberFormat="1" applyFont="1" applyBorder="1" applyAlignment="1">
      <alignment horizontal="center"/>
    </xf>
    <xf numFmtId="172" fontId="16" fillId="0" borderId="45" xfId="0" applyNumberFormat="1" applyFont="1" applyBorder="1" applyAlignment="1">
      <alignment horizontal="center"/>
    </xf>
    <xf numFmtId="164" fontId="16" fillId="0" borderId="19" xfId="0" applyNumberFormat="1" applyFont="1" applyBorder="1" applyAlignment="1">
      <alignment horizontal="center" vertical="center" wrapText="1"/>
    </xf>
    <xf numFmtId="164" fontId="16" fillId="3" borderId="52" xfId="0" applyNumberFormat="1" applyFont="1" applyFill="1" applyBorder="1" applyAlignment="1">
      <alignment horizontal="center" vertical="center" wrapText="1"/>
    </xf>
    <xf numFmtId="1" fontId="16" fillId="3" borderId="53" xfId="0" applyNumberFormat="1" applyFont="1" applyFill="1" applyBorder="1" applyAlignment="1">
      <alignment horizontal="center"/>
    </xf>
    <xf numFmtId="164" fontId="16" fillId="3" borderId="54" xfId="0" applyNumberFormat="1" applyFont="1" applyFill="1" applyBorder="1" applyAlignment="1">
      <alignment horizontal="center" vertical="center"/>
    </xf>
    <xf numFmtId="164" fontId="16" fillId="4" borderId="27" xfId="0" applyNumberFormat="1" applyFont="1" applyFill="1" applyBorder="1"/>
    <xf numFmtId="2" fontId="16" fillId="4" borderId="27" xfId="0" applyNumberFormat="1" applyFont="1" applyFill="1" applyBorder="1"/>
    <xf numFmtId="15" fontId="21" fillId="0" borderId="55" xfId="0" applyNumberFormat="1" applyFont="1" applyBorder="1" applyAlignment="1">
      <alignment horizontal="center"/>
    </xf>
    <xf numFmtId="1" fontId="16" fillId="0" borderId="56" xfId="0" applyNumberFormat="1" applyFont="1" applyBorder="1" applyAlignment="1">
      <alignment horizontal="center"/>
    </xf>
    <xf numFmtId="164" fontId="21" fillId="0" borderId="56" xfId="0" applyNumberFormat="1" applyFont="1" applyBorder="1" applyAlignment="1">
      <alignment horizontal="center"/>
    </xf>
    <xf numFmtId="2" fontId="16" fillId="0" borderId="56" xfId="0" applyNumberFormat="1" applyFont="1" applyBorder="1" applyAlignment="1">
      <alignment horizontal="center"/>
    </xf>
    <xf numFmtId="164" fontId="16" fillId="0" borderId="56" xfId="0" applyNumberFormat="1" applyFont="1" applyBorder="1" applyAlignment="1">
      <alignment horizontal="center"/>
    </xf>
    <xf numFmtId="172" fontId="16" fillId="0" borderId="56" xfId="0" applyNumberFormat="1" applyFont="1" applyBorder="1" applyAlignment="1">
      <alignment horizontal="center"/>
    </xf>
    <xf numFmtId="164" fontId="23" fillId="0" borderId="57" xfId="0" applyNumberFormat="1" applyFont="1" applyBorder="1" applyAlignment="1">
      <alignment horizontal="center"/>
    </xf>
    <xf numFmtId="15" fontId="16" fillId="0" borderId="0" xfId="0" applyNumberFormat="1" applyFont="1"/>
    <xf numFmtId="4" fontId="16" fillId="0" borderId="0" xfId="0" applyNumberFormat="1" applyFont="1"/>
    <xf numFmtId="164" fontId="21" fillId="0" borderId="58" xfId="0" applyNumberFormat="1" applyFont="1" applyBorder="1" applyAlignment="1">
      <alignment horizontal="center"/>
    </xf>
    <xf numFmtId="164" fontId="16" fillId="0" borderId="58" xfId="0" applyNumberFormat="1" applyFont="1" applyBorder="1" applyAlignment="1">
      <alignment horizontal="center"/>
    </xf>
    <xf numFmtId="172" fontId="16" fillId="0" borderId="58" xfId="0" applyNumberFormat="1" applyFont="1" applyBorder="1" applyAlignment="1">
      <alignment horizontal="center"/>
    </xf>
    <xf numFmtId="172" fontId="16" fillId="0" borderId="0" xfId="0" applyNumberFormat="1" applyFont="1"/>
    <xf numFmtId="164" fontId="16" fillId="0" borderId="33" xfId="0" applyNumberFormat="1" applyFont="1" applyBorder="1" applyAlignment="1">
      <alignment horizontal="center"/>
    </xf>
    <xf numFmtId="172" fontId="16" fillId="0" borderId="43" xfId="0" applyNumberFormat="1" applyFont="1" applyBorder="1" applyAlignment="1">
      <alignment horizontal="center"/>
    </xf>
    <xf numFmtId="164" fontId="21" fillId="0" borderId="59" xfId="0" applyNumberFormat="1" applyFont="1" applyBorder="1" applyAlignment="1">
      <alignment horizontal="center"/>
    </xf>
    <xf numFmtId="15" fontId="21" fillId="0" borderId="19" xfId="0" applyNumberFormat="1" applyFont="1" applyBorder="1" applyAlignment="1">
      <alignment horizontal="center"/>
    </xf>
    <xf numFmtId="1" fontId="16" fillId="0" borderId="43" xfId="0" applyNumberFormat="1" applyFont="1" applyBorder="1" applyAlignment="1">
      <alignment horizontal="center"/>
    </xf>
    <xf numFmtId="164" fontId="21" fillId="0" borderId="43" xfId="0" applyNumberFormat="1" applyFont="1" applyBorder="1" applyAlignment="1">
      <alignment horizontal="center"/>
    </xf>
    <xf numFmtId="164" fontId="16" fillId="0" borderId="43" xfId="0" applyNumberFormat="1" applyFont="1" applyBorder="1" applyAlignment="1">
      <alignment horizontal="center"/>
    </xf>
    <xf numFmtId="172" fontId="21" fillId="0" borderId="43" xfId="0" applyNumberFormat="1" applyFont="1" applyBorder="1" applyAlignment="1">
      <alignment horizontal="center"/>
    </xf>
    <xf numFmtId="2" fontId="16" fillId="0" borderId="46" xfId="0" applyNumberFormat="1" applyFont="1" applyBorder="1" applyAlignment="1">
      <alignment horizontal="center"/>
    </xf>
    <xf numFmtId="15" fontId="21" fillId="0" borderId="21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64" fontId="21" fillId="0" borderId="5" xfId="0" applyNumberFormat="1" applyFont="1" applyBorder="1" applyAlignment="1">
      <alignment horizontal="center"/>
    </xf>
    <xf numFmtId="2" fontId="16" fillId="0" borderId="5" xfId="0" applyNumberFormat="1" applyFont="1" applyBorder="1" applyAlignment="1">
      <alignment horizontal="center"/>
    </xf>
    <xf numFmtId="164" fontId="16" fillId="0" borderId="5" xfId="0" applyNumberFormat="1" applyFont="1" applyBorder="1" applyAlignment="1">
      <alignment horizontal="center"/>
    </xf>
    <xf numFmtId="172" fontId="16" fillId="0" borderId="5" xfId="0" applyNumberFormat="1" applyFont="1" applyBorder="1" applyAlignment="1">
      <alignment horizontal="center"/>
    </xf>
    <xf numFmtId="164" fontId="23" fillId="0" borderId="22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 wrapText="1"/>
    </xf>
    <xf numFmtId="165" fontId="4" fillId="0" borderId="7" xfId="0" applyNumberFormat="1" applyFont="1" applyBorder="1" applyAlignment="1">
      <alignment horizontal="center" wrapText="1"/>
    </xf>
    <xf numFmtId="165" fontId="4" fillId="0" borderId="8" xfId="0" applyNumberFormat="1" applyFont="1" applyBorder="1" applyAlignment="1">
      <alignment horizontal="center" wrapText="1"/>
    </xf>
    <xf numFmtId="165" fontId="25" fillId="0" borderId="9" xfId="0" applyNumberFormat="1" applyFont="1" applyBorder="1" applyAlignment="1">
      <alignment horizontal="center"/>
    </xf>
    <xf numFmtId="165" fontId="25" fillId="0" borderId="0" xfId="0" applyNumberFormat="1" applyFont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165" fontId="4" fillId="0" borderId="10" xfId="0" applyNumberFormat="1" applyFont="1" applyBorder="1" applyAlignment="1">
      <alignment horizontal="center" wrapText="1"/>
    </xf>
    <xf numFmtId="165" fontId="26" fillId="0" borderId="9" xfId="0" applyNumberFormat="1" applyFont="1" applyBorder="1" applyAlignment="1">
      <alignment wrapText="1"/>
    </xf>
    <xf numFmtId="165" fontId="28" fillId="0" borderId="0" xfId="0" applyNumberFormat="1" applyFont="1" applyAlignment="1">
      <alignment wrapText="1"/>
    </xf>
    <xf numFmtId="164" fontId="22" fillId="0" borderId="9" xfId="0" applyNumberFormat="1" applyFont="1" applyBorder="1" applyAlignment="1">
      <alignment horizontal="left"/>
    </xf>
    <xf numFmtId="164" fontId="16" fillId="3" borderId="67" xfId="0" applyNumberFormat="1" applyFont="1" applyFill="1" applyBorder="1" applyAlignment="1">
      <alignment horizontal="center" vertical="center" wrapText="1"/>
    </xf>
    <xf numFmtId="1" fontId="16" fillId="3" borderId="68" xfId="0" applyNumberFormat="1" applyFont="1" applyFill="1" applyBorder="1" applyAlignment="1">
      <alignment horizontal="center"/>
    </xf>
    <xf numFmtId="164" fontId="16" fillId="3" borderId="69" xfId="0" applyNumberFormat="1" applyFont="1" applyFill="1" applyBorder="1" applyAlignment="1">
      <alignment horizontal="center" vertical="center"/>
    </xf>
    <xf numFmtId="15" fontId="16" fillId="0" borderId="55" xfId="0" applyNumberFormat="1" applyFont="1" applyBorder="1" applyAlignment="1">
      <alignment horizontal="center"/>
    </xf>
    <xf numFmtId="164" fontId="32" fillId="0" borderId="56" xfId="0" applyNumberFormat="1" applyFont="1" applyBorder="1" applyAlignment="1">
      <alignment horizontal="center"/>
    </xf>
    <xf numFmtId="164" fontId="21" fillId="0" borderId="0" xfId="0" applyNumberFormat="1" applyFont="1"/>
    <xf numFmtId="4" fontId="21" fillId="0" borderId="0" xfId="0" applyNumberFormat="1" applyFont="1"/>
    <xf numFmtId="15" fontId="16" fillId="5" borderId="27" xfId="0" applyNumberFormat="1" applyFont="1" applyFill="1" applyBorder="1"/>
    <xf numFmtId="2" fontId="16" fillId="5" borderId="27" xfId="0" applyNumberFormat="1" applyFont="1" applyFill="1" applyBorder="1"/>
    <xf numFmtId="164" fontId="16" fillId="5" borderId="27" xfId="0" applyNumberFormat="1" applyFont="1" applyFill="1" applyBorder="1"/>
    <xf numFmtId="4" fontId="16" fillId="5" borderId="27" xfId="0" applyNumberFormat="1" applyFont="1" applyFill="1" applyBorder="1"/>
    <xf numFmtId="164" fontId="23" fillId="0" borderId="70" xfId="0" applyNumberFormat="1" applyFont="1" applyBorder="1" applyAlignment="1">
      <alignment horizontal="center"/>
    </xf>
    <xf numFmtId="164" fontId="21" fillId="5" borderId="58" xfId="0" applyNumberFormat="1" applyFont="1" applyFill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72" fontId="16" fillId="0" borderId="72" xfId="0" applyNumberFormat="1" applyFont="1" applyBorder="1" applyAlignment="1">
      <alignment horizontal="center"/>
    </xf>
    <xf numFmtId="164" fontId="21" fillId="0" borderId="51" xfId="0" applyNumberFormat="1" applyFont="1" applyBorder="1" applyAlignment="1">
      <alignment horizontal="center"/>
    </xf>
    <xf numFmtId="15" fontId="21" fillId="0" borderId="72" xfId="0" applyNumberFormat="1" applyFont="1" applyBorder="1" applyAlignment="1">
      <alignment horizontal="center"/>
    </xf>
    <xf numFmtId="1" fontId="16" fillId="0" borderId="72" xfId="0" applyNumberFormat="1" applyFont="1" applyBorder="1" applyAlignment="1">
      <alignment horizontal="center"/>
    </xf>
    <xf numFmtId="164" fontId="21" fillId="0" borderId="72" xfId="0" applyNumberFormat="1" applyFont="1" applyBorder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2" fontId="16" fillId="0" borderId="72" xfId="0" applyNumberFormat="1" applyFont="1" applyBorder="1" applyAlignment="1">
      <alignment horizontal="center"/>
    </xf>
    <xf numFmtId="172" fontId="21" fillId="0" borderId="72" xfId="0" applyNumberFormat="1" applyFont="1" applyBorder="1" applyAlignment="1">
      <alignment horizontal="center"/>
    </xf>
    <xf numFmtId="2" fontId="16" fillId="0" borderId="73" xfId="0" applyNumberFormat="1" applyFont="1" applyBorder="1" applyAlignment="1">
      <alignment horizontal="center"/>
    </xf>
    <xf numFmtId="15" fontId="21" fillId="0" borderId="11" xfId="0" applyNumberFormat="1" applyFont="1" applyBorder="1" applyAlignment="1">
      <alignment horizontal="center"/>
    </xf>
    <xf numFmtId="1" fontId="16" fillId="0" borderId="12" xfId="0" applyNumberFormat="1" applyFont="1" applyBorder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2" fontId="16" fillId="0" borderId="12" xfId="0" applyNumberFormat="1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172" fontId="16" fillId="0" borderId="12" xfId="0" applyNumberFormat="1" applyFont="1" applyBorder="1" applyAlignment="1">
      <alignment horizontal="center"/>
    </xf>
    <xf numFmtId="164" fontId="23" fillId="0" borderId="1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4" fontId="7" fillId="3" borderId="67" xfId="0" applyNumberFormat="1" applyFont="1" applyFill="1" applyBorder="1" applyAlignment="1">
      <alignment horizontal="center" vertical="center" wrapText="1"/>
    </xf>
    <xf numFmtId="1" fontId="7" fillId="3" borderId="68" xfId="0" applyNumberFormat="1" applyFont="1" applyFill="1" applyBorder="1" applyAlignment="1">
      <alignment horizontal="center"/>
    </xf>
    <xf numFmtId="164" fontId="7" fillId="3" borderId="68" xfId="0" applyNumberFormat="1" applyFont="1" applyFill="1" applyBorder="1" applyAlignment="1">
      <alignment horizontal="center"/>
    </xf>
    <xf numFmtId="1" fontId="12" fillId="0" borderId="0" xfId="0" applyNumberFormat="1" applyFont="1" applyAlignment="1">
      <alignment horizontal="center"/>
    </xf>
    <xf numFmtId="164" fontId="11" fillId="0" borderId="45" xfId="0" applyNumberFormat="1" applyFont="1" applyBorder="1" applyAlignment="1">
      <alignment horizontal="center" vertical="center"/>
    </xf>
    <xf numFmtId="15" fontId="7" fillId="0" borderId="0" xfId="0" applyNumberFormat="1" applyFont="1"/>
    <xf numFmtId="4" fontId="7" fillId="0" borderId="0" xfId="0" applyNumberFormat="1" applyFont="1"/>
    <xf numFmtId="15" fontId="7" fillId="5" borderId="27" xfId="0" applyNumberFormat="1" applyFont="1" applyFill="1" applyBorder="1"/>
    <xf numFmtId="2" fontId="7" fillId="5" borderId="27" xfId="0" applyNumberFormat="1" applyFont="1" applyFill="1" applyBorder="1"/>
    <xf numFmtId="164" fontId="7" fillId="5" borderId="27" xfId="0" applyNumberFormat="1" applyFont="1" applyFill="1" applyBorder="1"/>
    <xf numFmtId="4" fontId="7" fillId="5" borderId="27" xfId="0" applyNumberFormat="1" applyFont="1" applyFill="1" applyBorder="1"/>
    <xf numFmtId="172" fontId="7" fillId="0" borderId="2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72" fontId="7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14" fontId="7" fillId="0" borderId="45" xfId="0" applyNumberFormat="1" applyFont="1" applyBorder="1" applyAlignment="1">
      <alignment horizontal="center" vertical="center"/>
    </xf>
    <xf numFmtId="14" fontId="7" fillId="0" borderId="45" xfId="0" applyNumberFormat="1" applyFont="1" applyBorder="1" applyAlignment="1">
      <alignment horizontal="center" vertical="center"/>
    </xf>
    <xf numFmtId="164" fontId="32" fillId="0" borderId="0" xfId="0" applyNumberFormat="1" applyFont="1" applyAlignment="1">
      <alignment horizontal="center"/>
    </xf>
    <xf numFmtId="164" fontId="32" fillId="0" borderId="58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 wrapText="1"/>
    </xf>
    <xf numFmtId="164" fontId="23" fillId="0" borderId="44" xfId="0" applyNumberFormat="1" applyFont="1" applyBorder="1" applyAlignment="1">
      <alignment horizontal="center" vertical="center" wrapText="1"/>
    </xf>
    <xf numFmtId="164" fontId="23" fillId="0" borderId="57" xfId="0" applyNumberFormat="1" applyFont="1" applyBorder="1" applyAlignment="1">
      <alignment horizontal="center" vertical="center" wrapText="1"/>
    </xf>
    <xf numFmtId="0" fontId="2" fillId="0" borderId="1" xfId="0" applyNumberFormat="1" applyFont="1" applyBorder="1"/>
    <xf numFmtId="0" fontId="2" fillId="0" borderId="5" xfId="0" applyNumberFormat="1" applyFont="1" applyBorder="1"/>
    <xf numFmtId="0" fontId="2" fillId="0" borderId="3" xfId="0" applyNumberFormat="1" applyFont="1" applyBorder="1"/>
    <xf numFmtId="0" fontId="2" fillId="0" borderId="22" xfId="0" applyNumberFormat="1" applyFont="1" applyBorder="1"/>
    <xf numFmtId="0" fontId="2" fillId="0" borderId="19" xfId="0" applyNumberFormat="1" applyFont="1" applyBorder="1"/>
    <xf numFmtId="165" fontId="6" fillId="0" borderId="0" xfId="0" applyNumberFormat="1" applyFont="1" applyAlignment="1">
      <alignment horizontal="center" wrapText="1"/>
    </xf>
    <xf numFmtId="164" fontId="0" fillId="0" borderId="0" xfId="0" applyNumberFormat="1" applyFont="1" applyAlignment="1"/>
    <xf numFmtId="0" fontId="2" fillId="0" borderId="10" xfId="0" applyNumberFormat="1" applyFont="1" applyBorder="1"/>
    <xf numFmtId="165" fontId="3" fillId="0" borderId="12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/>
    <xf numFmtId="0" fontId="2" fillId="0" borderId="13" xfId="0" applyNumberFormat="1" applyFont="1" applyBorder="1"/>
    <xf numFmtId="165" fontId="3" fillId="0" borderId="6" xfId="0" applyNumberFormat="1" applyFont="1" applyBorder="1" applyAlignment="1">
      <alignment horizontal="center"/>
    </xf>
    <xf numFmtId="0" fontId="2" fillId="0" borderId="7" xfId="0" applyNumberFormat="1" applyFont="1" applyBorder="1"/>
    <xf numFmtId="0" fontId="2" fillId="0" borderId="8" xfId="0" applyNumberFormat="1" applyFont="1" applyBorder="1"/>
    <xf numFmtId="165" fontId="3" fillId="0" borderId="9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 wrapText="1"/>
    </xf>
    <xf numFmtId="165" fontId="5" fillId="0" borderId="9" xfId="0" applyNumberFormat="1" applyFont="1" applyBorder="1" applyAlignment="1">
      <alignment horizontal="center" wrapText="1"/>
    </xf>
    <xf numFmtId="165" fontId="3" fillId="0" borderId="11" xfId="0" applyNumberFormat="1" applyFont="1" applyBorder="1" applyAlignment="1">
      <alignment horizontal="center" vertical="center" wrapText="1"/>
    </xf>
    <xf numFmtId="0" fontId="2" fillId="0" borderId="20" xfId="0" applyNumberFormat="1" applyFont="1" applyBorder="1"/>
    <xf numFmtId="0" fontId="2" fillId="0" borderId="18" xfId="0" applyNumberFormat="1" applyFont="1" applyBorder="1"/>
    <xf numFmtId="0" fontId="2" fillId="0" borderId="17" xfId="0" applyNumberFormat="1" applyFont="1" applyBorder="1"/>
    <xf numFmtId="165" fontId="7" fillId="0" borderId="0" xfId="0" applyNumberFormat="1" applyFont="1" applyAlignment="1">
      <alignment horizontal="center" vertical="center" wrapText="1"/>
    </xf>
    <xf numFmtId="0" fontId="2" fillId="0" borderId="11" xfId="0" applyNumberFormat="1" applyFont="1" applyBorder="1"/>
    <xf numFmtId="0" fontId="2" fillId="0" borderId="25" xfId="0" applyNumberFormat="1" applyFont="1" applyBorder="1"/>
    <xf numFmtId="0" fontId="2" fillId="0" borderId="26" xfId="0" applyNumberFormat="1" applyFont="1" applyBorder="1"/>
    <xf numFmtId="0" fontId="2" fillId="0" borderId="24" xfId="0" applyNumberFormat="1" applyFont="1" applyBorder="1"/>
    <xf numFmtId="170" fontId="7" fillId="0" borderId="38" xfId="0" applyNumberFormat="1" applyFont="1" applyBorder="1" applyAlignment="1">
      <alignment horizontal="center"/>
    </xf>
    <xf numFmtId="0" fontId="2" fillId="0" borderId="39" xfId="0" applyNumberFormat="1" applyFont="1" applyBorder="1"/>
    <xf numFmtId="170" fontId="10" fillId="0" borderId="38" xfId="0" applyNumberFormat="1" applyFont="1" applyBorder="1" applyAlignment="1">
      <alignment horizontal="center"/>
    </xf>
    <xf numFmtId="171" fontId="7" fillId="0" borderId="38" xfId="0" applyNumberFormat="1" applyFont="1" applyBorder="1" applyAlignment="1">
      <alignment horizontal="center"/>
    </xf>
    <xf numFmtId="15" fontId="10" fillId="0" borderId="38" xfId="0" applyNumberFormat="1" applyFont="1" applyBorder="1" applyAlignment="1">
      <alignment horizontal="center"/>
    </xf>
    <xf numFmtId="0" fontId="2" fillId="0" borderId="40" xfId="0" applyNumberFormat="1" applyFont="1" applyBorder="1"/>
    <xf numFmtId="0" fontId="2" fillId="0" borderId="41" xfId="0" applyNumberFormat="1" applyFont="1" applyBorder="1"/>
    <xf numFmtId="164" fontId="7" fillId="0" borderId="15" xfId="0" applyNumberFormat="1" applyFont="1" applyBorder="1" applyAlignment="1">
      <alignment horizontal="center" vertical="center" wrapText="1"/>
    </xf>
    <xf numFmtId="164" fontId="11" fillId="0" borderId="15" xfId="0" applyNumberFormat="1" applyFont="1" applyBorder="1" applyAlignment="1">
      <alignment horizontal="center" vertical="center" wrapText="1"/>
    </xf>
    <xf numFmtId="164" fontId="10" fillId="0" borderId="38" xfId="0" applyNumberFormat="1" applyFont="1" applyBorder="1" applyAlignment="1">
      <alignment horizontal="left"/>
    </xf>
    <xf numFmtId="15" fontId="7" fillId="0" borderId="38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2" fillId="0" borderId="43" xfId="0" applyNumberFormat="1" applyFont="1" applyBorder="1"/>
    <xf numFmtId="164" fontId="7" fillId="0" borderId="42" xfId="0" applyNumberFormat="1" applyFont="1" applyBorder="1" applyAlignment="1">
      <alignment horizontal="center" vertical="center" wrapText="1"/>
    </xf>
    <xf numFmtId="0" fontId="2" fillId="0" borderId="44" xfId="0" applyNumberFormat="1" applyFont="1" applyBorder="1"/>
    <xf numFmtId="0" fontId="2" fillId="0" borderId="46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171" fontId="7" fillId="0" borderId="29" xfId="0" applyNumberFormat="1" applyFont="1" applyBorder="1" applyAlignment="1">
      <alignment horizontal="center"/>
    </xf>
    <xf numFmtId="0" fontId="2" fillId="0" borderId="30" xfId="0" applyNumberFormat="1" applyFont="1" applyBorder="1"/>
    <xf numFmtId="15" fontId="8" fillId="0" borderId="29" xfId="0" applyNumberFormat="1" applyFont="1" applyBorder="1" applyAlignment="1">
      <alignment horizontal="center"/>
    </xf>
    <xf numFmtId="0" fontId="2" fillId="0" borderId="31" xfId="0" applyNumberFormat="1" applyFont="1" applyBorder="1"/>
    <xf numFmtId="0" fontId="2" fillId="0" borderId="32" xfId="0" applyNumberFormat="1" applyFont="1" applyBorder="1"/>
    <xf numFmtId="169" fontId="8" fillId="0" borderId="9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2" fillId="0" borderId="16" xfId="0" applyNumberFormat="1" applyFont="1" applyBorder="1"/>
    <xf numFmtId="164" fontId="9" fillId="0" borderId="2" xfId="0" applyNumberFormat="1" applyFont="1" applyBorder="1" applyAlignment="1">
      <alignment horizontal="center" vertical="center"/>
    </xf>
    <xf numFmtId="164" fontId="10" fillId="0" borderId="34" xfId="0" applyNumberFormat="1" applyFont="1" applyBorder="1" applyAlignment="1">
      <alignment horizontal="left"/>
    </xf>
    <xf numFmtId="0" fontId="2" fillId="0" borderId="35" xfId="0" applyNumberFormat="1" applyFont="1" applyBorder="1"/>
    <xf numFmtId="15" fontId="7" fillId="0" borderId="34" xfId="0" applyNumberFormat="1" applyFont="1" applyBorder="1" applyAlignment="1">
      <alignment horizontal="center"/>
    </xf>
    <xf numFmtId="170" fontId="7" fillId="0" borderId="34" xfId="0" applyNumberFormat="1" applyFont="1" applyBorder="1" applyAlignment="1">
      <alignment horizontal="center"/>
    </xf>
    <xf numFmtId="170" fontId="10" fillId="0" borderId="34" xfId="0" applyNumberFormat="1" applyFont="1" applyBorder="1" applyAlignment="1">
      <alignment horizontal="center"/>
    </xf>
    <xf numFmtId="171" fontId="7" fillId="0" borderId="34" xfId="0" applyNumberFormat="1" applyFont="1" applyBorder="1" applyAlignment="1">
      <alignment horizontal="center"/>
    </xf>
    <xf numFmtId="0" fontId="2" fillId="0" borderId="23" xfId="0" applyNumberFormat="1" applyFont="1" applyBorder="1"/>
    <xf numFmtId="0" fontId="2" fillId="0" borderId="36" xfId="0" applyNumberFormat="1" applyFont="1" applyBorder="1"/>
    <xf numFmtId="164" fontId="7" fillId="0" borderId="2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28" xfId="0" applyNumberFormat="1" applyFont="1" applyBorder="1" applyAlignment="1">
      <alignment horizontal="center" vertical="center" wrapText="1"/>
    </xf>
    <xf numFmtId="0" fontId="2" fillId="0" borderId="33" xfId="0" applyNumberFormat="1" applyFont="1" applyBorder="1"/>
    <xf numFmtId="0" fontId="2" fillId="0" borderId="37" xfId="0" applyNumberFormat="1" applyFont="1" applyBorder="1"/>
    <xf numFmtId="164" fontId="10" fillId="0" borderId="29" xfId="0" applyNumberFormat="1" applyFont="1" applyBorder="1" applyAlignment="1">
      <alignment horizontal="left"/>
    </xf>
    <xf numFmtId="15" fontId="7" fillId="0" borderId="29" xfId="0" applyNumberFormat="1" applyFont="1" applyBorder="1" applyAlignment="1">
      <alignment horizontal="center"/>
    </xf>
    <xf numFmtId="170" fontId="7" fillId="0" borderId="29" xfId="0" applyNumberFormat="1" applyFont="1" applyBorder="1" applyAlignment="1">
      <alignment horizontal="center"/>
    </xf>
    <xf numFmtId="170" fontId="10" fillId="0" borderId="29" xfId="0" applyNumberFormat="1" applyFont="1" applyBorder="1" applyAlignment="1">
      <alignment horizontal="center"/>
    </xf>
    <xf numFmtId="164" fontId="7" fillId="0" borderId="28" xfId="0" applyNumberFormat="1" applyFont="1" applyBorder="1" applyAlignment="1">
      <alignment horizontal="center" vertical="center" wrapText="1"/>
    </xf>
    <xf numFmtId="0" fontId="7" fillId="0" borderId="5" xfId="0" applyNumberFormat="1" applyFont="1" applyBorder="1"/>
    <xf numFmtId="165" fontId="8" fillId="0" borderId="2" xfId="0" applyNumberFormat="1" applyFont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 wrapText="1"/>
    </xf>
    <xf numFmtId="0" fontId="7" fillId="0" borderId="16" xfId="0" applyNumberFormat="1" applyFont="1" applyBorder="1"/>
    <xf numFmtId="164" fontId="7" fillId="0" borderId="14" xfId="0" applyNumberFormat="1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center" vertical="center"/>
    </xf>
    <xf numFmtId="0" fontId="2" fillId="0" borderId="51" xfId="0" applyNumberFormat="1" applyFont="1" applyBorder="1"/>
    <xf numFmtId="0" fontId="2" fillId="0" borderId="50" xfId="0" applyNumberFormat="1" applyFont="1" applyBorder="1"/>
    <xf numFmtId="16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/>
    <xf numFmtId="164" fontId="11" fillId="0" borderId="0" xfId="0" applyNumberFormat="1" applyFont="1"/>
    <xf numFmtId="164" fontId="20" fillId="0" borderId="2" xfId="0" applyNumberFormat="1" applyFont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164" fontId="16" fillId="0" borderId="2" xfId="0" applyNumberFormat="1" applyFont="1" applyBorder="1" applyAlignment="1">
      <alignment horizontal="center" wrapText="1"/>
    </xf>
    <xf numFmtId="170" fontId="16" fillId="0" borderId="29" xfId="0" applyNumberFormat="1" applyFont="1" applyBorder="1" applyAlignment="1">
      <alignment horizontal="center"/>
    </xf>
    <xf numFmtId="171" fontId="16" fillId="0" borderId="29" xfId="0" applyNumberFormat="1" applyFont="1" applyBorder="1" applyAlignment="1">
      <alignment horizontal="center"/>
    </xf>
    <xf numFmtId="15" fontId="22" fillId="0" borderId="29" xfId="0" applyNumberFormat="1" applyFont="1" applyBorder="1" applyAlignment="1">
      <alignment horizontal="center"/>
    </xf>
    <xf numFmtId="169" fontId="17" fillId="0" borderId="9" xfId="0" applyNumberFormat="1" applyFont="1" applyBorder="1" applyAlignment="1">
      <alignment horizontal="center" vertical="center"/>
    </xf>
    <xf numFmtId="169" fontId="18" fillId="0" borderId="9" xfId="0" applyNumberFormat="1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 vertical="center" wrapText="1"/>
    </xf>
    <xf numFmtId="164" fontId="20" fillId="0" borderId="4" xfId="0" applyNumberFormat="1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15" fontId="16" fillId="0" borderId="34" xfId="0" applyNumberFormat="1" applyFont="1" applyBorder="1" applyAlignment="1">
      <alignment horizontal="center"/>
    </xf>
    <xf numFmtId="170" fontId="16" fillId="0" borderId="34" xfId="0" applyNumberFormat="1" applyFont="1" applyBorder="1" applyAlignment="1">
      <alignment horizontal="center"/>
    </xf>
    <xf numFmtId="171" fontId="16" fillId="0" borderId="34" xfId="0" applyNumberFormat="1" applyFont="1" applyBorder="1" applyAlignment="1">
      <alignment horizontal="center"/>
    </xf>
    <xf numFmtId="164" fontId="21" fillId="0" borderId="28" xfId="0" applyNumberFormat="1" applyFont="1" applyBorder="1" applyAlignment="1">
      <alignment horizontal="center" vertical="center" wrapText="1"/>
    </xf>
    <xf numFmtId="164" fontId="16" fillId="0" borderId="28" xfId="0" applyNumberFormat="1" applyFont="1" applyBorder="1" applyAlignment="1">
      <alignment horizontal="center" vertical="center" wrapText="1"/>
    </xf>
    <xf numFmtId="164" fontId="21" fillId="0" borderId="38" xfId="0" applyNumberFormat="1" applyFont="1" applyBorder="1" applyAlignment="1">
      <alignment horizontal="left"/>
    </xf>
    <xf numFmtId="15" fontId="16" fillId="0" borderId="38" xfId="0" applyNumberFormat="1" applyFont="1" applyBorder="1" applyAlignment="1">
      <alignment horizontal="center"/>
    </xf>
    <xf numFmtId="170" fontId="16" fillId="0" borderId="38" xfId="0" applyNumberFormat="1" applyFont="1" applyBorder="1" applyAlignment="1">
      <alignment horizontal="center"/>
    </xf>
    <xf numFmtId="171" fontId="16" fillId="0" borderId="38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horizontal="center" vertical="top" wrapText="1"/>
    </xf>
    <xf numFmtId="164" fontId="22" fillId="0" borderId="2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horizontal="center" vertical="center" wrapText="1"/>
    </xf>
    <xf numFmtId="164" fontId="16" fillId="0" borderId="42" xfId="0" applyNumberFormat="1" applyFont="1" applyBorder="1" applyAlignment="1">
      <alignment horizontal="center" vertical="center" wrapText="1"/>
    </xf>
    <xf numFmtId="164" fontId="22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21" fillId="0" borderId="29" xfId="0" applyNumberFormat="1" applyFont="1" applyBorder="1" applyAlignment="1">
      <alignment horizontal="left"/>
    </xf>
    <xf numFmtId="15" fontId="16" fillId="0" borderId="29" xfId="0" applyNumberFormat="1" applyFont="1" applyBorder="1" applyAlignment="1">
      <alignment horizontal="center"/>
    </xf>
    <xf numFmtId="164" fontId="21" fillId="0" borderId="34" xfId="0" applyNumberFormat="1" applyFont="1" applyBorder="1" applyAlignment="1">
      <alignment horizontal="left"/>
    </xf>
    <xf numFmtId="164" fontId="1" fillId="0" borderId="60" xfId="0" applyNumberFormat="1" applyFont="1" applyBorder="1" applyAlignment="1">
      <alignment horizontal="left" vertical="center"/>
    </xf>
    <xf numFmtId="164" fontId="1" fillId="0" borderId="29" xfId="0" applyNumberFormat="1" applyFont="1" applyBorder="1" applyAlignment="1">
      <alignment horizontal="center" vertical="center" wrapText="1"/>
    </xf>
    <xf numFmtId="164" fontId="1" fillId="0" borderId="34" xfId="0" applyNumberFormat="1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 wrapText="1"/>
    </xf>
    <xf numFmtId="164" fontId="1" fillId="0" borderId="61" xfId="0" applyNumberFormat="1" applyFont="1" applyBorder="1" applyAlignment="1">
      <alignment horizontal="left" vertical="center"/>
    </xf>
    <xf numFmtId="164" fontId="16" fillId="0" borderId="0" xfId="0" applyNumberFormat="1" applyFont="1" applyAlignment="1">
      <alignment horizontal="center" vertical="center"/>
    </xf>
    <xf numFmtId="164" fontId="1" fillId="0" borderId="62" xfId="0" applyNumberFormat="1" applyFont="1" applyBorder="1" applyAlignment="1">
      <alignment horizontal="left" vertical="center"/>
    </xf>
    <xf numFmtId="0" fontId="2" fillId="0" borderId="63" xfId="0" applyNumberFormat="1" applyFont="1" applyBorder="1"/>
    <xf numFmtId="164" fontId="1" fillId="0" borderId="64" xfId="0" applyNumberFormat="1" applyFont="1" applyBorder="1" applyAlignment="1">
      <alignment horizontal="center" vertical="center"/>
    </xf>
    <xf numFmtId="0" fontId="2" fillId="0" borderId="65" xfId="0" applyNumberFormat="1" applyFont="1" applyBorder="1"/>
    <xf numFmtId="0" fontId="2" fillId="0" borderId="66" xfId="0" applyNumberFormat="1" applyFont="1" applyBorder="1"/>
    <xf numFmtId="15" fontId="21" fillId="0" borderId="38" xfId="0" applyNumberFormat="1" applyFont="1" applyBorder="1" applyAlignment="1">
      <alignment horizontal="center"/>
    </xf>
    <xf numFmtId="164" fontId="16" fillId="0" borderId="38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29" xfId="0" applyNumberFormat="1" applyFont="1" applyBorder="1" applyAlignment="1">
      <alignment horizontal="center"/>
    </xf>
    <xf numFmtId="164" fontId="16" fillId="0" borderId="34" xfId="0" applyNumberFormat="1" applyFont="1" applyBorder="1" applyAlignment="1">
      <alignment horizontal="center"/>
    </xf>
    <xf numFmtId="165" fontId="27" fillId="0" borderId="0" xfId="0" applyNumberFormat="1" applyFont="1" applyAlignment="1">
      <alignment horizontal="center" wrapText="1"/>
    </xf>
    <xf numFmtId="165" fontId="7" fillId="0" borderId="9" xfId="0" applyNumberFormat="1" applyFont="1" applyBorder="1" applyAlignment="1">
      <alignment horizontal="center" vertical="center" wrapText="1"/>
    </xf>
    <xf numFmtId="169" fontId="29" fillId="0" borderId="9" xfId="0" applyNumberFormat="1" applyFont="1" applyBorder="1" applyAlignment="1">
      <alignment horizontal="center" vertical="center"/>
    </xf>
    <xf numFmtId="169" fontId="30" fillId="0" borderId="9" xfId="0" applyNumberFormat="1" applyFont="1" applyBorder="1" applyAlignment="1">
      <alignment horizontal="center" vertical="center"/>
    </xf>
    <xf numFmtId="164" fontId="31" fillId="0" borderId="28" xfId="0" applyNumberFormat="1" applyFont="1" applyBorder="1" applyAlignment="1">
      <alignment horizontal="center" vertical="center" wrapText="1"/>
    </xf>
    <xf numFmtId="164" fontId="24" fillId="0" borderId="21" xfId="0" applyNumberFormat="1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7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0</xdr:rowOff>
    </xdr:from>
    <xdr:ext cx="10610850" cy="12477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0</xdr:row>
      <xdr:rowOff>0</xdr:rowOff>
    </xdr:from>
    <xdr:ext cx="10744200" cy="12287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0</xdr:rowOff>
    </xdr:from>
    <xdr:ext cx="9563100" cy="11144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0</xdr:row>
      <xdr:rowOff>0</xdr:rowOff>
    </xdr:from>
    <xdr:ext cx="9667875" cy="10858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0</xdr:rowOff>
    </xdr:from>
    <xdr:ext cx="9534525" cy="11144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0</xdr:row>
      <xdr:rowOff>0</xdr:rowOff>
    </xdr:from>
    <xdr:ext cx="9648825" cy="10858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0</xdr:rowOff>
    </xdr:from>
    <xdr:ext cx="9563100" cy="11144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0</xdr:row>
      <xdr:rowOff>0</xdr:rowOff>
    </xdr:from>
    <xdr:ext cx="9667875" cy="10858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0</xdr:rowOff>
    </xdr:from>
    <xdr:ext cx="9534525" cy="11144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647700</xdr:colOff>
      <xdr:row>0</xdr:row>
      <xdr:rowOff>0</xdr:rowOff>
    </xdr:from>
    <xdr:ext cx="9648825" cy="10858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R28"/>
  <sheetViews>
    <sheetView workbookViewId="0">
      <selection sqref="A1:R1"/>
    </sheetView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(25/07/25)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51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52</v>
      </c>
      <c r="R10" s="250" t="s">
        <v>53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45863</v>
      </c>
      <c r="B15" s="27">
        <v>1</v>
      </c>
      <c r="C15" s="28">
        <v>1821</v>
      </c>
      <c r="D15" s="29">
        <v>-559</v>
      </c>
      <c r="E15" s="30">
        <f t="shared" ref="E15:E26" si="1">C15-D15</f>
        <v>2380</v>
      </c>
      <c r="F15" s="31">
        <v>0</v>
      </c>
      <c r="G15" s="27">
        <v>1</v>
      </c>
      <c r="H15" s="30">
        <v>1766</v>
      </c>
      <c r="I15" s="32">
        <v>-619</v>
      </c>
      <c r="J15" s="33">
        <f t="shared" ref="J15:J26" si="2">H15-I15</f>
        <v>2385</v>
      </c>
      <c r="K15" s="27">
        <v>0</v>
      </c>
      <c r="L15" s="27">
        <v>1</v>
      </c>
      <c r="M15" s="28">
        <v>1811</v>
      </c>
      <c r="N15" s="29">
        <v>-449</v>
      </c>
      <c r="O15" s="33">
        <f t="shared" ref="O15:O26" si="3">M15-N15</f>
        <v>2260</v>
      </c>
      <c r="P15" s="27">
        <v>0</v>
      </c>
      <c r="Q15" s="34"/>
      <c r="R15" s="35"/>
    </row>
    <row r="16" spans="1:18" x14ac:dyDescent="0.3">
      <c r="A16" s="26">
        <v>45864</v>
      </c>
      <c r="B16" s="27">
        <v>1</v>
      </c>
      <c r="C16" s="30">
        <f t="shared" ref="C16:C25" si="4">$C$15-F16</f>
        <v>1810</v>
      </c>
      <c r="D16" s="29">
        <v>-570</v>
      </c>
      <c r="E16" s="30">
        <f t="shared" si="1"/>
        <v>2380</v>
      </c>
      <c r="F16" s="27">
        <f t="shared" ref="F16:F26" si="5">$D$15-D16</f>
        <v>11</v>
      </c>
      <c r="G16" s="27">
        <v>1</v>
      </c>
      <c r="H16" s="30">
        <f t="shared" ref="H16:H25" si="6">$H$15-K16</f>
        <v>1745</v>
      </c>
      <c r="I16" s="32">
        <v>-640</v>
      </c>
      <c r="J16" s="33">
        <f t="shared" si="2"/>
        <v>2385</v>
      </c>
      <c r="K16" s="27">
        <f t="shared" ref="K16:K26" si="7">$I$15-I16</f>
        <v>21</v>
      </c>
      <c r="L16" s="27">
        <v>1</v>
      </c>
      <c r="M16" s="30">
        <f t="shared" ref="M16:M25" si="8">$M$15-P16</f>
        <v>1803</v>
      </c>
      <c r="N16" s="29">
        <v>-457</v>
      </c>
      <c r="O16" s="33">
        <f t="shared" si="3"/>
        <v>2260</v>
      </c>
      <c r="P16" s="27">
        <f t="shared" ref="P16:P26" si="9">$N$15-N16</f>
        <v>8</v>
      </c>
      <c r="Q16" s="34"/>
      <c r="R16" s="35"/>
    </row>
    <row r="17" spans="1:18" x14ac:dyDescent="0.3">
      <c r="A17" s="26">
        <v>45865</v>
      </c>
      <c r="B17" s="27">
        <v>1</v>
      </c>
      <c r="C17" s="30">
        <f t="shared" si="4"/>
        <v>1791</v>
      </c>
      <c r="D17" s="29">
        <v>-589</v>
      </c>
      <c r="E17" s="30">
        <f t="shared" si="1"/>
        <v>2380</v>
      </c>
      <c r="F17" s="27">
        <f t="shared" si="5"/>
        <v>30</v>
      </c>
      <c r="G17" s="27">
        <v>1</v>
      </c>
      <c r="H17" s="30">
        <f t="shared" si="6"/>
        <v>1721</v>
      </c>
      <c r="I17" s="32">
        <v>-664</v>
      </c>
      <c r="J17" s="33">
        <f t="shared" si="2"/>
        <v>2385</v>
      </c>
      <c r="K17" s="27">
        <f t="shared" si="7"/>
        <v>45</v>
      </c>
      <c r="L17" s="27">
        <v>1</v>
      </c>
      <c r="M17" s="30">
        <f t="shared" si="8"/>
        <v>1795</v>
      </c>
      <c r="N17" s="29">
        <v>-465</v>
      </c>
      <c r="O17" s="33">
        <f t="shared" si="3"/>
        <v>2260</v>
      </c>
      <c r="P17" s="27">
        <f t="shared" si="9"/>
        <v>16</v>
      </c>
      <c r="Q17" s="34"/>
      <c r="R17" s="35"/>
    </row>
    <row r="18" spans="1:18" x14ac:dyDescent="0.3">
      <c r="A18" s="26">
        <v>45866</v>
      </c>
      <c r="B18" s="27">
        <v>1</v>
      </c>
      <c r="C18" s="30">
        <f t="shared" si="4"/>
        <v>1772</v>
      </c>
      <c r="D18" s="29">
        <v>-608</v>
      </c>
      <c r="E18" s="30">
        <f t="shared" si="1"/>
        <v>2380</v>
      </c>
      <c r="F18" s="27">
        <f t="shared" si="5"/>
        <v>49</v>
      </c>
      <c r="G18" s="27">
        <v>1</v>
      </c>
      <c r="H18" s="30">
        <f t="shared" si="6"/>
        <v>1697</v>
      </c>
      <c r="I18" s="32">
        <v>-688</v>
      </c>
      <c r="J18" s="33">
        <f t="shared" si="2"/>
        <v>2385</v>
      </c>
      <c r="K18" s="27">
        <f t="shared" si="7"/>
        <v>69</v>
      </c>
      <c r="L18" s="27">
        <v>1</v>
      </c>
      <c r="M18" s="30">
        <f t="shared" si="8"/>
        <v>1787</v>
      </c>
      <c r="N18" s="29">
        <v>-473</v>
      </c>
      <c r="O18" s="33">
        <f t="shared" si="3"/>
        <v>2260</v>
      </c>
      <c r="P18" s="27">
        <f t="shared" si="9"/>
        <v>24</v>
      </c>
      <c r="Q18" s="34"/>
      <c r="R18" s="35"/>
    </row>
    <row r="19" spans="1:18" x14ac:dyDescent="0.3">
      <c r="A19" s="26">
        <v>45867</v>
      </c>
      <c r="B19" s="27">
        <v>1</v>
      </c>
      <c r="C19" s="30">
        <f t="shared" si="4"/>
        <v>1753</v>
      </c>
      <c r="D19" s="29">
        <v>-627</v>
      </c>
      <c r="E19" s="30">
        <f t="shared" si="1"/>
        <v>2380</v>
      </c>
      <c r="F19" s="27">
        <f t="shared" si="5"/>
        <v>68</v>
      </c>
      <c r="G19" s="27">
        <v>1</v>
      </c>
      <c r="H19" s="30">
        <f t="shared" si="6"/>
        <v>1665</v>
      </c>
      <c r="I19" s="32">
        <v>-720</v>
      </c>
      <c r="J19" s="33">
        <f t="shared" si="2"/>
        <v>2385</v>
      </c>
      <c r="K19" s="27">
        <f t="shared" si="7"/>
        <v>101</v>
      </c>
      <c r="L19" s="27">
        <v>1</v>
      </c>
      <c r="M19" s="30">
        <f t="shared" si="8"/>
        <v>1785</v>
      </c>
      <c r="N19" s="29">
        <v>-475</v>
      </c>
      <c r="O19" s="33">
        <f t="shared" si="3"/>
        <v>2260</v>
      </c>
      <c r="P19" s="27">
        <f t="shared" si="9"/>
        <v>26</v>
      </c>
      <c r="Q19" s="34"/>
      <c r="R19" s="35"/>
    </row>
    <row r="20" spans="1:18" x14ac:dyDescent="0.3">
      <c r="A20" s="26">
        <v>45868</v>
      </c>
      <c r="B20" s="27">
        <v>1</v>
      </c>
      <c r="C20" s="30">
        <f t="shared" si="4"/>
        <v>1740</v>
      </c>
      <c r="D20" s="29">
        <v>-640</v>
      </c>
      <c r="E20" s="30">
        <f t="shared" si="1"/>
        <v>2380</v>
      </c>
      <c r="F20" s="27">
        <f t="shared" si="5"/>
        <v>81</v>
      </c>
      <c r="G20" s="27">
        <v>1</v>
      </c>
      <c r="H20" s="30">
        <f t="shared" si="6"/>
        <v>1637</v>
      </c>
      <c r="I20" s="32">
        <v>-748</v>
      </c>
      <c r="J20" s="33">
        <f t="shared" si="2"/>
        <v>2385</v>
      </c>
      <c r="K20" s="27">
        <f t="shared" si="7"/>
        <v>129</v>
      </c>
      <c r="L20" s="27">
        <v>1</v>
      </c>
      <c r="M20" s="30">
        <f t="shared" si="8"/>
        <v>1765</v>
      </c>
      <c r="N20" s="29">
        <v>-495</v>
      </c>
      <c r="O20" s="33">
        <f t="shared" si="3"/>
        <v>2260</v>
      </c>
      <c r="P20" s="27">
        <f t="shared" si="9"/>
        <v>46</v>
      </c>
      <c r="Q20" s="34"/>
      <c r="R20" s="35"/>
    </row>
    <row r="21" spans="1:18" x14ac:dyDescent="0.3">
      <c r="A21" s="26">
        <v>45869</v>
      </c>
      <c r="B21" s="27">
        <v>1</v>
      </c>
      <c r="C21" s="30">
        <f t="shared" si="4"/>
        <v>1714</v>
      </c>
      <c r="D21" s="29">
        <v>-666</v>
      </c>
      <c r="E21" s="30">
        <f t="shared" si="1"/>
        <v>2380</v>
      </c>
      <c r="F21" s="27">
        <f t="shared" si="5"/>
        <v>107</v>
      </c>
      <c r="G21" s="27">
        <v>1</v>
      </c>
      <c r="H21" s="30">
        <f t="shared" si="6"/>
        <v>1609</v>
      </c>
      <c r="I21" s="32">
        <v>-776</v>
      </c>
      <c r="J21" s="33">
        <f t="shared" si="2"/>
        <v>2385</v>
      </c>
      <c r="K21" s="27">
        <f t="shared" si="7"/>
        <v>157</v>
      </c>
      <c r="L21" s="27">
        <v>1</v>
      </c>
      <c r="M21" s="30">
        <f t="shared" si="8"/>
        <v>1739</v>
      </c>
      <c r="N21" s="29">
        <v>-521</v>
      </c>
      <c r="O21" s="33">
        <f t="shared" si="3"/>
        <v>2260</v>
      </c>
      <c r="P21" s="27">
        <f t="shared" si="9"/>
        <v>72</v>
      </c>
      <c r="Q21" s="34"/>
      <c r="R21" s="35"/>
    </row>
    <row r="22" spans="1:18" x14ac:dyDescent="0.3">
      <c r="A22" s="26">
        <v>45870</v>
      </c>
      <c r="B22" s="27">
        <v>1</v>
      </c>
      <c r="C22" s="30">
        <f t="shared" si="4"/>
        <v>1688</v>
      </c>
      <c r="D22" s="29">
        <v>-692</v>
      </c>
      <c r="E22" s="30">
        <f t="shared" si="1"/>
        <v>2380</v>
      </c>
      <c r="F22" s="27">
        <f t="shared" si="5"/>
        <v>133</v>
      </c>
      <c r="G22" s="27">
        <v>1</v>
      </c>
      <c r="H22" s="30">
        <f t="shared" si="6"/>
        <v>1581</v>
      </c>
      <c r="I22" s="32">
        <v>-804</v>
      </c>
      <c r="J22" s="33">
        <f t="shared" si="2"/>
        <v>2385</v>
      </c>
      <c r="K22" s="27">
        <f t="shared" si="7"/>
        <v>185</v>
      </c>
      <c r="L22" s="27">
        <v>1</v>
      </c>
      <c r="M22" s="30">
        <f t="shared" si="8"/>
        <v>1713</v>
      </c>
      <c r="N22" s="29">
        <v>-547</v>
      </c>
      <c r="O22" s="33">
        <f t="shared" si="3"/>
        <v>2260</v>
      </c>
      <c r="P22" s="27">
        <f t="shared" si="9"/>
        <v>98</v>
      </c>
      <c r="Q22" s="34"/>
      <c r="R22" s="35"/>
    </row>
    <row r="23" spans="1:18" x14ac:dyDescent="0.3">
      <c r="A23" s="26">
        <v>45871</v>
      </c>
      <c r="B23" s="27">
        <v>1</v>
      </c>
      <c r="C23" s="30">
        <f t="shared" si="4"/>
        <v>1662</v>
      </c>
      <c r="D23" s="29">
        <v>-718</v>
      </c>
      <c r="E23" s="30">
        <f t="shared" si="1"/>
        <v>2380</v>
      </c>
      <c r="F23" s="27">
        <f t="shared" si="5"/>
        <v>159</v>
      </c>
      <c r="G23" s="27">
        <v>1</v>
      </c>
      <c r="H23" s="30">
        <f t="shared" si="6"/>
        <v>1553</v>
      </c>
      <c r="I23" s="32">
        <v>-832</v>
      </c>
      <c r="J23" s="33">
        <f t="shared" si="2"/>
        <v>2385</v>
      </c>
      <c r="K23" s="27">
        <f t="shared" si="7"/>
        <v>213</v>
      </c>
      <c r="L23" s="27">
        <v>1</v>
      </c>
      <c r="M23" s="30">
        <f t="shared" si="8"/>
        <v>1687</v>
      </c>
      <c r="N23" s="29">
        <v>-573</v>
      </c>
      <c r="O23" s="33">
        <f t="shared" si="3"/>
        <v>2260</v>
      </c>
      <c r="P23" s="27">
        <f t="shared" si="9"/>
        <v>124</v>
      </c>
      <c r="Q23" s="34"/>
      <c r="R23" s="35"/>
    </row>
    <row r="24" spans="1:18" x14ac:dyDescent="0.3">
      <c r="A24" s="26">
        <v>45872</v>
      </c>
      <c r="B24" s="27">
        <v>1</v>
      </c>
      <c r="C24" s="30">
        <f t="shared" si="4"/>
        <v>1636</v>
      </c>
      <c r="D24" s="29">
        <v>-744</v>
      </c>
      <c r="E24" s="30">
        <f t="shared" si="1"/>
        <v>2380</v>
      </c>
      <c r="F24" s="27">
        <f t="shared" si="5"/>
        <v>185</v>
      </c>
      <c r="G24" s="27">
        <v>1</v>
      </c>
      <c r="H24" s="30">
        <f t="shared" si="6"/>
        <v>1525</v>
      </c>
      <c r="I24" s="32">
        <v>-860</v>
      </c>
      <c r="J24" s="33">
        <f t="shared" si="2"/>
        <v>2385</v>
      </c>
      <c r="K24" s="27">
        <f t="shared" si="7"/>
        <v>241</v>
      </c>
      <c r="L24" s="27">
        <v>1</v>
      </c>
      <c r="M24" s="30">
        <f t="shared" si="8"/>
        <v>1661</v>
      </c>
      <c r="N24" s="29">
        <v>-599</v>
      </c>
      <c r="O24" s="33">
        <f t="shared" si="3"/>
        <v>2260</v>
      </c>
      <c r="P24" s="27">
        <f t="shared" si="9"/>
        <v>150</v>
      </c>
      <c r="Q24" s="34"/>
      <c r="R24" s="35"/>
    </row>
    <row r="25" spans="1:18" x14ac:dyDescent="0.3">
      <c r="A25" s="26">
        <v>45873</v>
      </c>
      <c r="B25" s="27">
        <v>1</v>
      </c>
      <c r="C25" s="30">
        <f t="shared" si="4"/>
        <v>1610</v>
      </c>
      <c r="D25" s="29">
        <v>-770</v>
      </c>
      <c r="E25" s="30">
        <f t="shared" si="1"/>
        <v>2380</v>
      </c>
      <c r="F25" s="27">
        <f t="shared" si="5"/>
        <v>211</v>
      </c>
      <c r="G25" s="27">
        <v>1</v>
      </c>
      <c r="H25" s="30">
        <f t="shared" si="6"/>
        <v>1497</v>
      </c>
      <c r="I25" s="32">
        <v>-888</v>
      </c>
      <c r="J25" s="33">
        <f t="shared" si="2"/>
        <v>2385</v>
      </c>
      <c r="K25" s="27">
        <f t="shared" si="7"/>
        <v>269</v>
      </c>
      <c r="L25" s="27">
        <v>1</v>
      </c>
      <c r="M25" s="30">
        <f t="shared" si="8"/>
        <v>1635</v>
      </c>
      <c r="N25" s="29">
        <v>-625</v>
      </c>
      <c r="O25" s="33">
        <f t="shared" si="3"/>
        <v>2260</v>
      </c>
      <c r="P25" s="27">
        <f t="shared" si="9"/>
        <v>176</v>
      </c>
      <c r="Q25" s="34"/>
      <c r="R25" s="35"/>
    </row>
    <row r="26" spans="1:18" x14ac:dyDescent="0.3">
      <c r="A26" s="26">
        <v>45874</v>
      </c>
      <c r="B26" s="27">
        <v>1</v>
      </c>
      <c r="C26" s="28">
        <v>2194</v>
      </c>
      <c r="D26" s="29">
        <v>-796</v>
      </c>
      <c r="E26" s="30">
        <f t="shared" si="1"/>
        <v>2990</v>
      </c>
      <c r="F26" s="27">
        <f t="shared" si="5"/>
        <v>237</v>
      </c>
      <c r="G26" s="27">
        <v>1</v>
      </c>
      <c r="H26" s="30">
        <v>2194</v>
      </c>
      <c r="I26" s="32">
        <v>-916</v>
      </c>
      <c r="J26" s="33">
        <f t="shared" si="2"/>
        <v>3110</v>
      </c>
      <c r="K26" s="27">
        <f t="shared" si="7"/>
        <v>297</v>
      </c>
      <c r="L26" s="27">
        <v>1</v>
      </c>
      <c r="M26" s="28">
        <v>2194</v>
      </c>
      <c r="N26" s="29">
        <v>-651</v>
      </c>
      <c r="O26" s="33">
        <f t="shared" si="3"/>
        <v>2845</v>
      </c>
      <c r="P26" s="27">
        <f t="shared" si="9"/>
        <v>202</v>
      </c>
      <c r="Q26" s="34"/>
      <c r="R26" s="35"/>
    </row>
    <row r="27" spans="1:18" x14ac:dyDescent="0.3">
      <c r="F27" s="31"/>
    </row>
    <row r="28" spans="1:18" x14ac:dyDescent="0.3">
      <c r="F28" s="27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26">
    <cfRule type="cellIs" dxfId="56" priority="1" operator="lessThan">
      <formula>60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T71"/>
  <sheetViews>
    <sheetView workbookViewId="0"/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(10/06/25)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56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57</v>
      </c>
      <c r="R10" s="250" t="s">
        <v>58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45818</v>
      </c>
      <c r="B15" s="27">
        <v>1</v>
      </c>
      <c r="C15" s="28">
        <v>1380</v>
      </c>
      <c r="D15" s="29">
        <v>-1193</v>
      </c>
      <c r="E15" s="30">
        <f t="shared" ref="E15:E71" si="1">C15-D15</f>
        <v>2573</v>
      </c>
      <c r="F15" s="31">
        <v>0</v>
      </c>
      <c r="G15" s="27">
        <v>1</v>
      </c>
      <c r="H15" s="30">
        <v>1460</v>
      </c>
      <c r="I15" s="32">
        <v>-910</v>
      </c>
      <c r="J15" s="33">
        <f t="shared" ref="J15:J71" si="2">H15-I15</f>
        <v>2370</v>
      </c>
      <c r="K15" s="27">
        <v>0</v>
      </c>
      <c r="L15" s="27">
        <v>1</v>
      </c>
      <c r="M15" s="28">
        <v>1490</v>
      </c>
      <c r="N15" s="29">
        <v>-851</v>
      </c>
      <c r="O15" s="33">
        <f t="shared" ref="O15:O71" si="3">M15-N15</f>
        <v>2341</v>
      </c>
      <c r="P15" s="27">
        <v>0</v>
      </c>
      <c r="Q15" s="34"/>
      <c r="R15" s="35"/>
    </row>
    <row r="16" spans="1:18" x14ac:dyDescent="0.3">
      <c r="A16" s="26">
        <v>45819</v>
      </c>
      <c r="B16" s="27">
        <v>1</v>
      </c>
      <c r="C16" s="30">
        <f t="shared" ref="C16:C70" si="4">$C$15-F16</f>
        <v>1377</v>
      </c>
      <c r="D16" s="29">
        <v>-1196</v>
      </c>
      <c r="E16" s="30">
        <f t="shared" si="1"/>
        <v>2573</v>
      </c>
      <c r="F16" s="27">
        <f t="shared" ref="F16:F71" si="5">$D$15-D16</f>
        <v>3</v>
      </c>
      <c r="G16" s="27">
        <v>1</v>
      </c>
      <c r="H16" s="30">
        <f t="shared" ref="H16:H61" si="6">$H$15-K16</f>
        <v>1455</v>
      </c>
      <c r="I16" s="32">
        <v>-915</v>
      </c>
      <c r="J16" s="33">
        <f t="shared" si="2"/>
        <v>2370</v>
      </c>
      <c r="K16" s="27">
        <f t="shared" ref="K16:K71" si="7">$I$15-I16</f>
        <v>5</v>
      </c>
      <c r="L16" s="27">
        <v>1</v>
      </c>
      <c r="M16" s="30">
        <f t="shared" ref="M16:M70" si="8">$M$15-P16</f>
        <v>1484</v>
      </c>
      <c r="N16" s="29">
        <v>-857</v>
      </c>
      <c r="O16" s="33">
        <f t="shared" si="3"/>
        <v>2341</v>
      </c>
      <c r="P16" s="27">
        <f t="shared" ref="P16:P71" si="9">$N$15-N16</f>
        <v>6</v>
      </c>
      <c r="Q16" s="34"/>
      <c r="R16" s="35"/>
    </row>
    <row r="17" spans="1:18" x14ac:dyDescent="0.3">
      <c r="A17" s="26">
        <v>45820</v>
      </c>
      <c r="B17" s="27">
        <v>1</v>
      </c>
      <c r="C17" s="30">
        <f t="shared" si="4"/>
        <v>1374</v>
      </c>
      <c r="D17" s="29">
        <v>-1199</v>
      </c>
      <c r="E17" s="30">
        <f t="shared" si="1"/>
        <v>2573</v>
      </c>
      <c r="F17" s="27">
        <f t="shared" si="5"/>
        <v>6</v>
      </c>
      <c r="G17" s="27">
        <v>1</v>
      </c>
      <c r="H17" s="30">
        <f t="shared" si="6"/>
        <v>1450</v>
      </c>
      <c r="I17" s="32">
        <v>-920</v>
      </c>
      <c r="J17" s="33">
        <f t="shared" si="2"/>
        <v>2370</v>
      </c>
      <c r="K17" s="27">
        <f t="shared" si="7"/>
        <v>10</v>
      </c>
      <c r="L17" s="27">
        <v>1</v>
      </c>
      <c r="M17" s="30">
        <f t="shared" si="8"/>
        <v>1478</v>
      </c>
      <c r="N17" s="29">
        <v>-863</v>
      </c>
      <c r="O17" s="33">
        <f t="shared" si="3"/>
        <v>2341</v>
      </c>
      <c r="P17" s="27">
        <f t="shared" si="9"/>
        <v>12</v>
      </c>
      <c r="Q17" s="34"/>
      <c r="R17" s="35"/>
    </row>
    <row r="18" spans="1:18" x14ac:dyDescent="0.3">
      <c r="A18" s="26">
        <v>45821</v>
      </c>
      <c r="B18" s="27">
        <v>1</v>
      </c>
      <c r="C18" s="30">
        <f t="shared" si="4"/>
        <v>1371</v>
      </c>
      <c r="D18" s="29">
        <v>-1202</v>
      </c>
      <c r="E18" s="30">
        <f t="shared" si="1"/>
        <v>2573</v>
      </c>
      <c r="F18" s="27">
        <f t="shared" si="5"/>
        <v>9</v>
      </c>
      <c r="G18" s="27">
        <v>1</v>
      </c>
      <c r="H18" s="30">
        <f t="shared" si="6"/>
        <v>1445</v>
      </c>
      <c r="I18" s="32">
        <v>-925</v>
      </c>
      <c r="J18" s="33">
        <f t="shared" si="2"/>
        <v>2370</v>
      </c>
      <c r="K18" s="27">
        <f t="shared" si="7"/>
        <v>15</v>
      </c>
      <c r="L18" s="27">
        <v>1</v>
      </c>
      <c r="M18" s="30">
        <f t="shared" si="8"/>
        <v>1472</v>
      </c>
      <c r="N18" s="29">
        <v>-869</v>
      </c>
      <c r="O18" s="33">
        <f t="shared" si="3"/>
        <v>2341</v>
      </c>
      <c r="P18" s="27">
        <f t="shared" si="9"/>
        <v>18</v>
      </c>
      <c r="Q18" s="34"/>
      <c r="R18" s="35"/>
    </row>
    <row r="19" spans="1:18" x14ac:dyDescent="0.3">
      <c r="A19" s="26">
        <v>45822</v>
      </c>
      <c r="B19" s="27">
        <v>1</v>
      </c>
      <c r="C19" s="30">
        <f t="shared" si="4"/>
        <v>1368</v>
      </c>
      <c r="D19" s="29">
        <v>-1205</v>
      </c>
      <c r="E19" s="30">
        <f t="shared" si="1"/>
        <v>2573</v>
      </c>
      <c r="F19" s="27">
        <f t="shared" si="5"/>
        <v>12</v>
      </c>
      <c r="G19" s="27">
        <v>1</v>
      </c>
      <c r="H19" s="30">
        <f t="shared" si="6"/>
        <v>1440</v>
      </c>
      <c r="I19" s="32">
        <v>-930</v>
      </c>
      <c r="J19" s="33">
        <f t="shared" si="2"/>
        <v>2370</v>
      </c>
      <c r="K19" s="27">
        <f t="shared" si="7"/>
        <v>20</v>
      </c>
      <c r="L19" s="27">
        <v>1</v>
      </c>
      <c r="M19" s="30">
        <f t="shared" si="8"/>
        <v>1466</v>
      </c>
      <c r="N19" s="29">
        <v>-875</v>
      </c>
      <c r="O19" s="33">
        <f t="shared" si="3"/>
        <v>2341</v>
      </c>
      <c r="P19" s="27">
        <f t="shared" si="9"/>
        <v>24</v>
      </c>
      <c r="Q19" s="34"/>
      <c r="R19" s="35"/>
    </row>
    <row r="20" spans="1:18" x14ac:dyDescent="0.3">
      <c r="A20" s="26">
        <v>45823</v>
      </c>
      <c r="B20" s="27">
        <v>1</v>
      </c>
      <c r="C20" s="30">
        <f t="shared" si="4"/>
        <v>1368</v>
      </c>
      <c r="D20" s="29">
        <v>-1205</v>
      </c>
      <c r="E20" s="30">
        <f t="shared" si="1"/>
        <v>2573</v>
      </c>
      <c r="F20" s="27">
        <f t="shared" si="5"/>
        <v>12</v>
      </c>
      <c r="G20" s="27">
        <v>1</v>
      </c>
      <c r="H20" s="30">
        <f t="shared" si="6"/>
        <v>1436</v>
      </c>
      <c r="I20" s="32">
        <v>-934</v>
      </c>
      <c r="J20" s="33">
        <f t="shared" si="2"/>
        <v>2370</v>
      </c>
      <c r="K20" s="27">
        <f t="shared" si="7"/>
        <v>24</v>
      </c>
      <c r="L20" s="27">
        <v>1</v>
      </c>
      <c r="M20" s="30">
        <f t="shared" si="8"/>
        <v>1461</v>
      </c>
      <c r="N20" s="29">
        <v>-880</v>
      </c>
      <c r="O20" s="33">
        <f t="shared" si="3"/>
        <v>2341</v>
      </c>
      <c r="P20" s="27">
        <f t="shared" si="9"/>
        <v>29</v>
      </c>
      <c r="Q20" s="34"/>
      <c r="R20" s="35"/>
    </row>
    <row r="21" spans="1:18" x14ac:dyDescent="0.3">
      <c r="A21" s="26">
        <v>45824</v>
      </c>
      <c r="B21" s="27">
        <v>1</v>
      </c>
      <c r="C21" s="30">
        <f t="shared" si="4"/>
        <v>1359</v>
      </c>
      <c r="D21" s="29">
        <v>-1214</v>
      </c>
      <c r="E21" s="30">
        <f t="shared" si="1"/>
        <v>2573</v>
      </c>
      <c r="F21" s="27">
        <f t="shared" si="5"/>
        <v>21</v>
      </c>
      <c r="G21" s="27">
        <v>1</v>
      </c>
      <c r="H21" s="30">
        <f t="shared" si="6"/>
        <v>1422</v>
      </c>
      <c r="I21" s="32">
        <v>-948</v>
      </c>
      <c r="J21" s="33">
        <f t="shared" si="2"/>
        <v>2370</v>
      </c>
      <c r="K21" s="27">
        <f t="shared" si="7"/>
        <v>38</v>
      </c>
      <c r="L21" s="27">
        <v>1</v>
      </c>
      <c r="M21" s="30">
        <f t="shared" si="8"/>
        <v>1456</v>
      </c>
      <c r="N21" s="29">
        <v>-885</v>
      </c>
      <c r="O21" s="33">
        <f t="shared" si="3"/>
        <v>2341</v>
      </c>
      <c r="P21" s="27">
        <f t="shared" si="9"/>
        <v>34</v>
      </c>
      <c r="Q21" s="34"/>
      <c r="R21" s="35"/>
    </row>
    <row r="22" spans="1:18" x14ac:dyDescent="0.3">
      <c r="A22" s="26">
        <v>45825</v>
      </c>
      <c r="B22" s="27">
        <v>1</v>
      </c>
      <c r="C22" s="30">
        <f t="shared" si="4"/>
        <v>1350</v>
      </c>
      <c r="D22" s="29">
        <v>-1223</v>
      </c>
      <c r="E22" s="30">
        <f t="shared" si="1"/>
        <v>2573</v>
      </c>
      <c r="F22" s="27">
        <f t="shared" si="5"/>
        <v>30</v>
      </c>
      <c r="G22" s="27">
        <v>1</v>
      </c>
      <c r="H22" s="30">
        <f t="shared" si="6"/>
        <v>1410</v>
      </c>
      <c r="I22" s="32">
        <v>-960</v>
      </c>
      <c r="J22" s="33">
        <f t="shared" si="2"/>
        <v>2370</v>
      </c>
      <c r="K22" s="27">
        <f t="shared" si="7"/>
        <v>50</v>
      </c>
      <c r="L22" s="27">
        <v>1</v>
      </c>
      <c r="M22" s="30">
        <f t="shared" si="8"/>
        <v>1451</v>
      </c>
      <c r="N22" s="29">
        <v>-890</v>
      </c>
      <c r="O22" s="33">
        <f t="shared" si="3"/>
        <v>2341</v>
      </c>
      <c r="P22" s="27">
        <f t="shared" si="9"/>
        <v>39</v>
      </c>
      <c r="Q22" s="34"/>
      <c r="R22" s="35"/>
    </row>
    <row r="23" spans="1:18" x14ac:dyDescent="0.3">
      <c r="A23" s="26">
        <v>45826</v>
      </c>
      <c r="B23" s="27">
        <v>1</v>
      </c>
      <c r="C23" s="30">
        <f t="shared" si="4"/>
        <v>1341</v>
      </c>
      <c r="D23" s="29">
        <v>-1232</v>
      </c>
      <c r="E23" s="30">
        <f t="shared" si="1"/>
        <v>2573</v>
      </c>
      <c r="F23" s="27">
        <f t="shared" si="5"/>
        <v>39</v>
      </c>
      <c r="G23" s="27">
        <v>1</v>
      </c>
      <c r="H23" s="30">
        <f t="shared" si="6"/>
        <v>1400</v>
      </c>
      <c r="I23" s="32">
        <v>-970</v>
      </c>
      <c r="J23" s="33">
        <f t="shared" si="2"/>
        <v>2370</v>
      </c>
      <c r="K23" s="27">
        <f t="shared" si="7"/>
        <v>60</v>
      </c>
      <c r="L23" s="27">
        <v>1</v>
      </c>
      <c r="M23" s="30">
        <f t="shared" si="8"/>
        <v>1446</v>
      </c>
      <c r="N23" s="29">
        <v>-895</v>
      </c>
      <c r="O23" s="33">
        <f t="shared" si="3"/>
        <v>2341</v>
      </c>
      <c r="P23" s="27">
        <f t="shared" si="9"/>
        <v>44</v>
      </c>
      <c r="Q23" s="34"/>
      <c r="R23" s="35"/>
    </row>
    <row r="24" spans="1:18" x14ac:dyDescent="0.3">
      <c r="A24" s="26">
        <v>45827</v>
      </c>
      <c r="B24" s="27">
        <v>1</v>
      </c>
      <c r="C24" s="30">
        <f t="shared" si="4"/>
        <v>1332</v>
      </c>
      <c r="D24" s="29">
        <v>-1241</v>
      </c>
      <c r="E24" s="30">
        <f t="shared" si="1"/>
        <v>2573</v>
      </c>
      <c r="F24" s="27">
        <f t="shared" si="5"/>
        <v>48</v>
      </c>
      <c r="G24" s="27">
        <v>1</v>
      </c>
      <c r="H24" s="30">
        <f t="shared" si="6"/>
        <v>1390</v>
      </c>
      <c r="I24" s="32">
        <v>-980</v>
      </c>
      <c r="J24" s="33">
        <f t="shared" si="2"/>
        <v>2370</v>
      </c>
      <c r="K24" s="27">
        <f t="shared" si="7"/>
        <v>70</v>
      </c>
      <c r="L24" s="27">
        <v>1</v>
      </c>
      <c r="M24" s="30">
        <f t="shared" si="8"/>
        <v>1441</v>
      </c>
      <c r="N24" s="29">
        <v>-900</v>
      </c>
      <c r="O24" s="33">
        <f t="shared" si="3"/>
        <v>2341</v>
      </c>
      <c r="P24" s="27">
        <f t="shared" si="9"/>
        <v>49</v>
      </c>
      <c r="Q24" s="34"/>
      <c r="R24" s="35"/>
    </row>
    <row r="25" spans="1:18" x14ac:dyDescent="0.3">
      <c r="A25" s="26">
        <v>45828</v>
      </c>
      <c r="B25" s="27">
        <v>1</v>
      </c>
      <c r="C25" s="30">
        <f t="shared" si="4"/>
        <v>1323</v>
      </c>
      <c r="D25" s="29">
        <v>-1250</v>
      </c>
      <c r="E25" s="30">
        <f t="shared" si="1"/>
        <v>2573</v>
      </c>
      <c r="F25" s="27">
        <f t="shared" si="5"/>
        <v>57</v>
      </c>
      <c r="G25" s="27">
        <v>1</v>
      </c>
      <c r="H25" s="30">
        <f t="shared" si="6"/>
        <v>1380</v>
      </c>
      <c r="I25" s="32">
        <v>-990</v>
      </c>
      <c r="J25" s="33">
        <f t="shared" si="2"/>
        <v>2370</v>
      </c>
      <c r="K25" s="27">
        <f t="shared" si="7"/>
        <v>80</v>
      </c>
      <c r="L25" s="27">
        <v>1</v>
      </c>
      <c r="M25" s="30">
        <f t="shared" si="8"/>
        <v>1436</v>
      </c>
      <c r="N25" s="29">
        <v>-905</v>
      </c>
      <c r="O25" s="33">
        <f t="shared" si="3"/>
        <v>2341</v>
      </c>
      <c r="P25" s="27">
        <f t="shared" si="9"/>
        <v>54</v>
      </c>
      <c r="Q25" s="34"/>
      <c r="R25" s="35"/>
    </row>
    <row r="26" spans="1:18" x14ac:dyDescent="0.3">
      <c r="A26" s="26">
        <v>45829</v>
      </c>
      <c r="B26" s="27">
        <v>1</v>
      </c>
      <c r="C26" s="30">
        <f t="shared" si="4"/>
        <v>1314</v>
      </c>
      <c r="D26" s="29">
        <v>-1259</v>
      </c>
      <c r="E26" s="30">
        <f t="shared" si="1"/>
        <v>2573</v>
      </c>
      <c r="F26" s="27">
        <f t="shared" si="5"/>
        <v>66</v>
      </c>
      <c r="G26" s="27">
        <v>1</v>
      </c>
      <c r="H26" s="30">
        <f t="shared" si="6"/>
        <v>1350</v>
      </c>
      <c r="I26" s="32">
        <v>-1020</v>
      </c>
      <c r="J26" s="33">
        <f t="shared" si="2"/>
        <v>2370</v>
      </c>
      <c r="K26" s="27">
        <f t="shared" si="7"/>
        <v>110</v>
      </c>
      <c r="L26" s="27">
        <v>1</v>
      </c>
      <c r="M26" s="30">
        <f t="shared" si="8"/>
        <v>1431</v>
      </c>
      <c r="N26" s="29">
        <v>-910</v>
      </c>
      <c r="O26" s="33">
        <f t="shared" si="3"/>
        <v>2341</v>
      </c>
      <c r="P26" s="27">
        <f t="shared" si="9"/>
        <v>59</v>
      </c>
      <c r="Q26" s="34"/>
      <c r="R26" s="35"/>
    </row>
    <row r="27" spans="1:18" x14ac:dyDescent="0.3">
      <c r="A27" s="26">
        <v>45830</v>
      </c>
      <c r="B27" s="27">
        <v>1</v>
      </c>
      <c r="C27" s="30">
        <f t="shared" si="4"/>
        <v>1283</v>
      </c>
      <c r="D27" s="29">
        <v>-1290</v>
      </c>
      <c r="E27" s="30">
        <f t="shared" si="1"/>
        <v>2573</v>
      </c>
      <c r="F27" s="27">
        <f t="shared" si="5"/>
        <v>97</v>
      </c>
      <c r="G27" s="27">
        <v>1</v>
      </c>
      <c r="H27" s="30">
        <f t="shared" si="6"/>
        <v>1320</v>
      </c>
      <c r="I27" s="32">
        <v>-1050</v>
      </c>
      <c r="J27" s="33">
        <f t="shared" si="2"/>
        <v>2370</v>
      </c>
      <c r="K27" s="27">
        <f t="shared" si="7"/>
        <v>140</v>
      </c>
      <c r="L27" s="27">
        <v>1</v>
      </c>
      <c r="M27" s="30">
        <f t="shared" si="8"/>
        <v>1416</v>
      </c>
      <c r="N27" s="29">
        <v>-925</v>
      </c>
      <c r="O27" s="33">
        <f t="shared" si="3"/>
        <v>2341</v>
      </c>
      <c r="P27" s="27">
        <f t="shared" si="9"/>
        <v>74</v>
      </c>
      <c r="Q27" s="34"/>
      <c r="R27" s="35"/>
    </row>
    <row r="28" spans="1:18" x14ac:dyDescent="0.3">
      <c r="A28" s="26">
        <v>45831</v>
      </c>
      <c r="B28" s="27">
        <v>1</v>
      </c>
      <c r="C28" s="30">
        <f t="shared" si="4"/>
        <v>1252</v>
      </c>
      <c r="D28" s="29">
        <v>-1321</v>
      </c>
      <c r="E28" s="30">
        <f t="shared" si="1"/>
        <v>2573</v>
      </c>
      <c r="F28" s="27">
        <f t="shared" si="5"/>
        <v>128</v>
      </c>
      <c r="G28" s="27">
        <v>1</v>
      </c>
      <c r="H28" s="30">
        <f t="shared" si="6"/>
        <v>1290</v>
      </c>
      <c r="I28" s="32">
        <v>-1080</v>
      </c>
      <c r="J28" s="33">
        <f t="shared" si="2"/>
        <v>2370</v>
      </c>
      <c r="K28" s="27">
        <f t="shared" si="7"/>
        <v>170</v>
      </c>
      <c r="L28" s="27">
        <v>1</v>
      </c>
      <c r="M28" s="30">
        <f t="shared" si="8"/>
        <v>1401</v>
      </c>
      <c r="N28" s="29">
        <v>-940</v>
      </c>
      <c r="O28" s="33">
        <f t="shared" si="3"/>
        <v>2341</v>
      </c>
      <c r="P28" s="27">
        <f t="shared" si="9"/>
        <v>89</v>
      </c>
      <c r="Q28" s="34"/>
      <c r="R28" s="35"/>
    </row>
    <row r="29" spans="1:18" x14ac:dyDescent="0.3">
      <c r="A29" s="26">
        <v>45832</v>
      </c>
      <c r="B29" s="27">
        <v>1</v>
      </c>
      <c r="C29" s="30">
        <f t="shared" si="4"/>
        <v>1221</v>
      </c>
      <c r="D29" s="29">
        <v>-1352</v>
      </c>
      <c r="E29" s="30">
        <f t="shared" si="1"/>
        <v>2573</v>
      </c>
      <c r="F29" s="27">
        <f t="shared" si="5"/>
        <v>159</v>
      </c>
      <c r="G29" s="27">
        <v>1</v>
      </c>
      <c r="H29" s="30">
        <f t="shared" si="6"/>
        <v>1260</v>
      </c>
      <c r="I29" s="32">
        <v>-1110</v>
      </c>
      <c r="J29" s="33">
        <f t="shared" si="2"/>
        <v>2370</v>
      </c>
      <c r="K29" s="27">
        <f t="shared" si="7"/>
        <v>200</v>
      </c>
      <c r="L29" s="27">
        <v>1</v>
      </c>
      <c r="M29" s="30">
        <f t="shared" si="8"/>
        <v>1386</v>
      </c>
      <c r="N29" s="29">
        <v>-955</v>
      </c>
      <c r="O29" s="33">
        <f t="shared" si="3"/>
        <v>2341</v>
      </c>
      <c r="P29" s="27">
        <f t="shared" si="9"/>
        <v>104</v>
      </c>
      <c r="Q29" s="34"/>
      <c r="R29" s="35"/>
    </row>
    <row r="30" spans="1:18" x14ac:dyDescent="0.3">
      <c r="A30" s="26">
        <v>45833</v>
      </c>
      <c r="B30" s="27">
        <v>1</v>
      </c>
      <c r="C30" s="30">
        <f t="shared" si="4"/>
        <v>1205</v>
      </c>
      <c r="D30" s="29">
        <v>-1368</v>
      </c>
      <c r="E30" s="30">
        <f t="shared" si="1"/>
        <v>2573</v>
      </c>
      <c r="F30" s="27">
        <f t="shared" si="5"/>
        <v>175</v>
      </c>
      <c r="G30" s="27">
        <v>1</v>
      </c>
      <c r="H30" s="30">
        <f t="shared" si="6"/>
        <v>1226</v>
      </c>
      <c r="I30" s="32">
        <v>-1144</v>
      </c>
      <c r="J30" s="33">
        <f t="shared" si="2"/>
        <v>2370</v>
      </c>
      <c r="K30" s="27">
        <f t="shared" si="7"/>
        <v>234</v>
      </c>
      <c r="L30" s="27">
        <v>1</v>
      </c>
      <c r="M30" s="30">
        <f t="shared" si="8"/>
        <v>1356</v>
      </c>
      <c r="N30" s="29">
        <v>-985</v>
      </c>
      <c r="O30" s="33">
        <f t="shared" si="3"/>
        <v>2341</v>
      </c>
      <c r="P30" s="27">
        <f t="shared" si="9"/>
        <v>134</v>
      </c>
      <c r="Q30" s="34"/>
      <c r="R30" s="35"/>
    </row>
    <row r="31" spans="1:18" x14ac:dyDescent="0.3">
      <c r="A31" s="26">
        <v>45834</v>
      </c>
      <c r="B31" s="27">
        <v>1</v>
      </c>
      <c r="C31" s="30">
        <f t="shared" si="4"/>
        <v>1189</v>
      </c>
      <c r="D31" s="29">
        <v>-1384</v>
      </c>
      <c r="E31" s="30">
        <f t="shared" si="1"/>
        <v>2573</v>
      </c>
      <c r="F31" s="27">
        <f t="shared" si="5"/>
        <v>191</v>
      </c>
      <c r="G31" s="27">
        <v>1</v>
      </c>
      <c r="H31" s="30">
        <f t="shared" si="6"/>
        <v>1192</v>
      </c>
      <c r="I31" s="32">
        <v>-1178</v>
      </c>
      <c r="J31" s="33">
        <f t="shared" si="2"/>
        <v>2370</v>
      </c>
      <c r="K31" s="27">
        <f t="shared" si="7"/>
        <v>268</v>
      </c>
      <c r="L31" s="27">
        <v>1</v>
      </c>
      <c r="M31" s="30">
        <f t="shared" si="8"/>
        <v>1341</v>
      </c>
      <c r="N31" s="29">
        <v>-1000</v>
      </c>
      <c r="O31" s="33">
        <f t="shared" si="3"/>
        <v>2341</v>
      </c>
      <c r="P31" s="27">
        <f t="shared" si="9"/>
        <v>149</v>
      </c>
      <c r="Q31" s="34"/>
      <c r="R31" s="35"/>
    </row>
    <row r="32" spans="1:18" x14ac:dyDescent="0.3">
      <c r="A32" s="26">
        <v>45835</v>
      </c>
      <c r="B32" s="27">
        <v>1</v>
      </c>
      <c r="C32" s="30">
        <f t="shared" si="4"/>
        <v>1188</v>
      </c>
      <c r="D32" s="29">
        <v>-1385</v>
      </c>
      <c r="E32" s="30">
        <f t="shared" si="1"/>
        <v>2573</v>
      </c>
      <c r="F32" s="27">
        <f t="shared" si="5"/>
        <v>192</v>
      </c>
      <c r="G32" s="27">
        <v>1</v>
      </c>
      <c r="H32" s="30">
        <f t="shared" si="6"/>
        <v>1191</v>
      </c>
      <c r="I32" s="32">
        <v>-1179</v>
      </c>
      <c r="J32" s="33">
        <f t="shared" si="2"/>
        <v>2370</v>
      </c>
      <c r="K32" s="27">
        <f t="shared" si="7"/>
        <v>269</v>
      </c>
      <c r="L32" s="27">
        <v>1</v>
      </c>
      <c r="M32" s="30">
        <f t="shared" si="8"/>
        <v>1328</v>
      </c>
      <c r="N32" s="29">
        <v>-1013</v>
      </c>
      <c r="O32" s="33">
        <f t="shared" si="3"/>
        <v>2341</v>
      </c>
      <c r="P32" s="27">
        <f t="shared" si="9"/>
        <v>162</v>
      </c>
      <c r="Q32" s="34"/>
      <c r="R32" s="35"/>
    </row>
    <row r="33" spans="1:18" x14ac:dyDescent="0.3">
      <c r="A33" s="26">
        <v>45836</v>
      </c>
      <c r="B33" s="27">
        <v>1</v>
      </c>
      <c r="C33" s="30">
        <f t="shared" si="4"/>
        <v>1187</v>
      </c>
      <c r="D33" s="29">
        <v>-1386</v>
      </c>
      <c r="E33" s="30">
        <f t="shared" si="1"/>
        <v>2573</v>
      </c>
      <c r="F33" s="27">
        <f t="shared" si="5"/>
        <v>193</v>
      </c>
      <c r="G33" s="27">
        <v>1</v>
      </c>
      <c r="H33" s="30">
        <f t="shared" si="6"/>
        <v>1190</v>
      </c>
      <c r="I33" s="32">
        <v>-1180</v>
      </c>
      <c r="J33" s="33">
        <f t="shared" si="2"/>
        <v>2370</v>
      </c>
      <c r="K33" s="27">
        <f t="shared" si="7"/>
        <v>270</v>
      </c>
      <c r="L33" s="27">
        <v>1</v>
      </c>
      <c r="M33" s="30">
        <f t="shared" si="8"/>
        <v>1327</v>
      </c>
      <c r="N33" s="29">
        <v>-1014</v>
      </c>
      <c r="O33" s="33">
        <f t="shared" si="3"/>
        <v>2341</v>
      </c>
      <c r="P33" s="27">
        <f t="shared" si="9"/>
        <v>163</v>
      </c>
      <c r="Q33" s="34"/>
      <c r="R33" s="35"/>
    </row>
    <row r="34" spans="1:18" x14ac:dyDescent="0.3">
      <c r="A34" s="26">
        <v>45837</v>
      </c>
      <c r="B34" s="27">
        <v>1</v>
      </c>
      <c r="C34" s="30">
        <f t="shared" si="4"/>
        <v>1186</v>
      </c>
      <c r="D34" s="29">
        <v>-1387</v>
      </c>
      <c r="E34" s="30">
        <f t="shared" si="1"/>
        <v>2573</v>
      </c>
      <c r="F34" s="27">
        <f t="shared" si="5"/>
        <v>194</v>
      </c>
      <c r="G34" s="27">
        <v>1</v>
      </c>
      <c r="H34" s="30">
        <f t="shared" si="6"/>
        <v>1189</v>
      </c>
      <c r="I34" s="32">
        <v>-1181</v>
      </c>
      <c r="J34" s="33">
        <f t="shared" si="2"/>
        <v>2370</v>
      </c>
      <c r="K34" s="27">
        <f t="shared" si="7"/>
        <v>271</v>
      </c>
      <c r="L34" s="27">
        <v>1</v>
      </c>
      <c r="M34" s="30">
        <f t="shared" si="8"/>
        <v>1326</v>
      </c>
      <c r="N34" s="29">
        <v>-1015</v>
      </c>
      <c r="O34" s="33">
        <f t="shared" si="3"/>
        <v>2341</v>
      </c>
      <c r="P34" s="27">
        <f t="shared" si="9"/>
        <v>164</v>
      </c>
      <c r="Q34" s="34"/>
      <c r="R34" s="35"/>
    </row>
    <row r="35" spans="1:18" x14ac:dyDescent="0.3">
      <c r="A35" s="26">
        <v>45838</v>
      </c>
      <c r="B35" s="27">
        <v>1</v>
      </c>
      <c r="C35" s="30">
        <f t="shared" si="4"/>
        <v>1185</v>
      </c>
      <c r="D35" s="29">
        <v>-1388</v>
      </c>
      <c r="E35" s="30">
        <f t="shared" si="1"/>
        <v>2573</v>
      </c>
      <c r="F35" s="27">
        <f t="shared" si="5"/>
        <v>195</v>
      </c>
      <c r="G35" s="27">
        <v>1</v>
      </c>
      <c r="H35" s="30">
        <f t="shared" si="6"/>
        <v>1188</v>
      </c>
      <c r="I35" s="32">
        <v>-1182</v>
      </c>
      <c r="J35" s="33">
        <f t="shared" si="2"/>
        <v>2370</v>
      </c>
      <c r="K35" s="27">
        <f t="shared" si="7"/>
        <v>272</v>
      </c>
      <c r="L35" s="27">
        <v>1</v>
      </c>
      <c r="M35" s="30">
        <f t="shared" si="8"/>
        <v>1325</v>
      </c>
      <c r="N35" s="29">
        <v>-1016</v>
      </c>
      <c r="O35" s="33">
        <f t="shared" si="3"/>
        <v>2341</v>
      </c>
      <c r="P35" s="27">
        <f t="shared" si="9"/>
        <v>165</v>
      </c>
      <c r="Q35" s="34"/>
      <c r="R35" s="35"/>
    </row>
    <row r="36" spans="1:18" x14ac:dyDescent="0.3">
      <c r="A36" s="26">
        <v>45839</v>
      </c>
      <c r="B36" s="27">
        <v>1</v>
      </c>
      <c r="C36" s="30">
        <f t="shared" si="4"/>
        <v>1184</v>
      </c>
      <c r="D36" s="29">
        <v>-1389</v>
      </c>
      <c r="E36" s="30">
        <f t="shared" si="1"/>
        <v>2573</v>
      </c>
      <c r="F36" s="27">
        <f t="shared" si="5"/>
        <v>196</v>
      </c>
      <c r="G36" s="27">
        <v>1</v>
      </c>
      <c r="H36" s="30">
        <f t="shared" si="6"/>
        <v>1187</v>
      </c>
      <c r="I36" s="32">
        <v>-1183</v>
      </c>
      <c r="J36" s="33">
        <f t="shared" si="2"/>
        <v>2370</v>
      </c>
      <c r="K36" s="27">
        <f t="shared" si="7"/>
        <v>273</v>
      </c>
      <c r="L36" s="27">
        <v>1</v>
      </c>
      <c r="M36" s="30">
        <f t="shared" si="8"/>
        <v>1324</v>
      </c>
      <c r="N36" s="29">
        <v>-1017</v>
      </c>
      <c r="O36" s="33">
        <f t="shared" si="3"/>
        <v>2341</v>
      </c>
      <c r="P36" s="27">
        <f t="shared" si="9"/>
        <v>166</v>
      </c>
      <c r="Q36" s="34"/>
      <c r="R36" s="35"/>
    </row>
    <row r="37" spans="1:18" x14ac:dyDescent="0.3">
      <c r="A37" s="26">
        <v>45840</v>
      </c>
      <c r="B37" s="27">
        <v>1</v>
      </c>
      <c r="C37" s="30">
        <f t="shared" si="4"/>
        <v>1183</v>
      </c>
      <c r="D37" s="29">
        <v>-1390</v>
      </c>
      <c r="E37" s="30">
        <f t="shared" si="1"/>
        <v>2573</v>
      </c>
      <c r="F37" s="27">
        <f t="shared" si="5"/>
        <v>197</v>
      </c>
      <c r="G37" s="27">
        <v>1</v>
      </c>
      <c r="H37" s="30">
        <f t="shared" si="6"/>
        <v>1186</v>
      </c>
      <c r="I37" s="32">
        <v>-1184</v>
      </c>
      <c r="J37" s="33">
        <f t="shared" si="2"/>
        <v>2370</v>
      </c>
      <c r="K37" s="27">
        <f t="shared" si="7"/>
        <v>274</v>
      </c>
      <c r="L37" s="27">
        <v>1</v>
      </c>
      <c r="M37" s="30">
        <f t="shared" si="8"/>
        <v>1323</v>
      </c>
      <c r="N37" s="29">
        <v>-1018</v>
      </c>
      <c r="O37" s="33">
        <f t="shared" si="3"/>
        <v>2341</v>
      </c>
      <c r="P37" s="27">
        <f t="shared" si="9"/>
        <v>167</v>
      </c>
      <c r="Q37" s="34"/>
      <c r="R37" s="35"/>
    </row>
    <row r="38" spans="1:18" x14ac:dyDescent="0.3">
      <c r="A38" s="26">
        <v>45841</v>
      </c>
      <c r="B38" s="27">
        <v>1</v>
      </c>
      <c r="C38" s="30">
        <f t="shared" si="4"/>
        <v>1182</v>
      </c>
      <c r="D38" s="29">
        <v>-1391</v>
      </c>
      <c r="E38" s="30">
        <f t="shared" si="1"/>
        <v>2573</v>
      </c>
      <c r="F38" s="27">
        <f t="shared" si="5"/>
        <v>198</v>
      </c>
      <c r="G38" s="27">
        <v>1</v>
      </c>
      <c r="H38" s="30">
        <f t="shared" si="6"/>
        <v>1185</v>
      </c>
      <c r="I38" s="32">
        <v>-1185</v>
      </c>
      <c r="J38" s="33">
        <f t="shared" si="2"/>
        <v>2370</v>
      </c>
      <c r="K38" s="27">
        <f t="shared" si="7"/>
        <v>275</v>
      </c>
      <c r="L38" s="27">
        <v>1</v>
      </c>
      <c r="M38" s="30">
        <f t="shared" si="8"/>
        <v>1322</v>
      </c>
      <c r="N38" s="29">
        <v>-1019</v>
      </c>
      <c r="O38" s="33">
        <f t="shared" si="3"/>
        <v>2341</v>
      </c>
      <c r="P38" s="27">
        <f t="shared" si="9"/>
        <v>168</v>
      </c>
      <c r="Q38" s="34"/>
      <c r="R38" s="35"/>
    </row>
    <row r="39" spans="1:18" x14ac:dyDescent="0.3">
      <c r="A39" s="26">
        <v>45842</v>
      </c>
      <c r="B39" s="27">
        <v>1</v>
      </c>
      <c r="C39" s="30">
        <f t="shared" si="4"/>
        <v>1181</v>
      </c>
      <c r="D39" s="29">
        <v>-1392</v>
      </c>
      <c r="E39" s="30">
        <f t="shared" si="1"/>
        <v>2573</v>
      </c>
      <c r="F39" s="27">
        <f t="shared" si="5"/>
        <v>199</v>
      </c>
      <c r="G39" s="27">
        <v>1</v>
      </c>
      <c r="H39" s="30">
        <f t="shared" si="6"/>
        <v>1184</v>
      </c>
      <c r="I39" s="32">
        <v>-1186</v>
      </c>
      <c r="J39" s="33">
        <f t="shared" si="2"/>
        <v>2370</v>
      </c>
      <c r="K39" s="27">
        <f t="shared" si="7"/>
        <v>276</v>
      </c>
      <c r="L39" s="27">
        <v>1</v>
      </c>
      <c r="M39" s="30">
        <f t="shared" si="8"/>
        <v>1321</v>
      </c>
      <c r="N39" s="29">
        <v>-1020</v>
      </c>
      <c r="O39" s="33">
        <f t="shared" si="3"/>
        <v>2341</v>
      </c>
      <c r="P39" s="27">
        <f t="shared" si="9"/>
        <v>169</v>
      </c>
      <c r="Q39" s="34"/>
      <c r="R39" s="35"/>
    </row>
    <row r="40" spans="1:18" x14ac:dyDescent="0.3">
      <c r="A40" s="26">
        <v>45843</v>
      </c>
      <c r="B40" s="27">
        <v>1</v>
      </c>
      <c r="C40" s="30">
        <f t="shared" si="4"/>
        <v>1180</v>
      </c>
      <c r="D40" s="29">
        <v>-1393</v>
      </c>
      <c r="E40" s="30">
        <f t="shared" si="1"/>
        <v>2573</v>
      </c>
      <c r="F40" s="27">
        <f t="shared" si="5"/>
        <v>200</v>
      </c>
      <c r="G40" s="27">
        <v>1</v>
      </c>
      <c r="H40" s="30">
        <f t="shared" si="6"/>
        <v>1183</v>
      </c>
      <c r="I40" s="32">
        <v>-1187</v>
      </c>
      <c r="J40" s="33">
        <f t="shared" si="2"/>
        <v>2370</v>
      </c>
      <c r="K40" s="27">
        <f t="shared" si="7"/>
        <v>277</v>
      </c>
      <c r="L40" s="27">
        <v>1</v>
      </c>
      <c r="M40" s="30">
        <f t="shared" si="8"/>
        <v>1320</v>
      </c>
      <c r="N40" s="29">
        <v>-1021</v>
      </c>
      <c r="O40" s="33">
        <f t="shared" si="3"/>
        <v>2341</v>
      </c>
      <c r="P40" s="27">
        <f t="shared" si="9"/>
        <v>170</v>
      </c>
      <c r="Q40" s="34"/>
      <c r="R40" s="35"/>
    </row>
    <row r="41" spans="1:18" x14ac:dyDescent="0.3">
      <c r="A41" s="26">
        <v>45844</v>
      </c>
      <c r="B41" s="27">
        <v>1</v>
      </c>
      <c r="C41" s="30">
        <f t="shared" si="4"/>
        <v>1179</v>
      </c>
      <c r="D41" s="29">
        <v>-1394</v>
      </c>
      <c r="E41" s="30">
        <f t="shared" si="1"/>
        <v>2573</v>
      </c>
      <c r="F41" s="27">
        <f t="shared" si="5"/>
        <v>201</v>
      </c>
      <c r="G41" s="27">
        <v>1</v>
      </c>
      <c r="H41" s="30">
        <f t="shared" si="6"/>
        <v>1182</v>
      </c>
      <c r="I41" s="32">
        <v>-1188</v>
      </c>
      <c r="J41" s="33">
        <f t="shared" si="2"/>
        <v>2370</v>
      </c>
      <c r="K41" s="27">
        <f t="shared" si="7"/>
        <v>278</v>
      </c>
      <c r="L41" s="27">
        <v>1</v>
      </c>
      <c r="M41" s="30">
        <f t="shared" si="8"/>
        <v>1319</v>
      </c>
      <c r="N41" s="29">
        <v>-1022</v>
      </c>
      <c r="O41" s="33">
        <f t="shared" si="3"/>
        <v>2341</v>
      </c>
      <c r="P41" s="27">
        <f t="shared" si="9"/>
        <v>171</v>
      </c>
      <c r="Q41" s="34"/>
      <c r="R41" s="35"/>
    </row>
    <row r="42" spans="1:18" x14ac:dyDescent="0.3">
      <c r="A42" s="26">
        <v>45845</v>
      </c>
      <c r="B42" s="27">
        <v>1</v>
      </c>
      <c r="C42" s="30">
        <f t="shared" si="4"/>
        <v>1178</v>
      </c>
      <c r="D42" s="29">
        <v>-1395</v>
      </c>
      <c r="E42" s="30">
        <f t="shared" si="1"/>
        <v>2573</v>
      </c>
      <c r="F42" s="27">
        <f t="shared" si="5"/>
        <v>202</v>
      </c>
      <c r="G42" s="27">
        <v>1</v>
      </c>
      <c r="H42" s="30">
        <f t="shared" si="6"/>
        <v>1181</v>
      </c>
      <c r="I42" s="32">
        <v>-1189</v>
      </c>
      <c r="J42" s="33">
        <f t="shared" si="2"/>
        <v>2370</v>
      </c>
      <c r="K42" s="27">
        <f t="shared" si="7"/>
        <v>279</v>
      </c>
      <c r="L42" s="27">
        <v>1</v>
      </c>
      <c r="M42" s="30">
        <f t="shared" si="8"/>
        <v>1319</v>
      </c>
      <c r="N42" s="29">
        <v>-1022</v>
      </c>
      <c r="O42" s="33">
        <f t="shared" si="3"/>
        <v>2341</v>
      </c>
      <c r="P42" s="27">
        <f t="shared" si="9"/>
        <v>171</v>
      </c>
      <c r="Q42" s="34"/>
      <c r="R42" s="35"/>
    </row>
    <row r="43" spans="1:18" x14ac:dyDescent="0.3">
      <c r="A43" s="26">
        <v>45846</v>
      </c>
      <c r="B43" s="27">
        <v>1</v>
      </c>
      <c r="C43" s="30">
        <f t="shared" si="4"/>
        <v>1177</v>
      </c>
      <c r="D43" s="29">
        <v>-1396</v>
      </c>
      <c r="E43" s="30">
        <f t="shared" si="1"/>
        <v>2573</v>
      </c>
      <c r="F43" s="27">
        <f t="shared" si="5"/>
        <v>203</v>
      </c>
      <c r="G43" s="27">
        <v>1</v>
      </c>
      <c r="H43" s="30">
        <f t="shared" si="6"/>
        <v>1180</v>
      </c>
      <c r="I43" s="32">
        <v>-1190</v>
      </c>
      <c r="J43" s="33">
        <f t="shared" si="2"/>
        <v>2370</v>
      </c>
      <c r="K43" s="27">
        <f t="shared" si="7"/>
        <v>280</v>
      </c>
      <c r="L43" s="27">
        <v>1</v>
      </c>
      <c r="M43" s="30">
        <f t="shared" si="8"/>
        <v>1319</v>
      </c>
      <c r="N43" s="29">
        <v>-1022</v>
      </c>
      <c r="O43" s="33">
        <f t="shared" si="3"/>
        <v>2341</v>
      </c>
      <c r="P43" s="27">
        <f t="shared" si="9"/>
        <v>171</v>
      </c>
      <c r="Q43" s="34"/>
      <c r="R43" s="35"/>
    </row>
    <row r="44" spans="1:18" x14ac:dyDescent="0.3">
      <c r="A44" s="26">
        <v>45847</v>
      </c>
      <c r="B44" s="27">
        <v>1</v>
      </c>
      <c r="C44" s="30">
        <f t="shared" si="4"/>
        <v>1176</v>
      </c>
      <c r="D44" s="29">
        <v>-1397</v>
      </c>
      <c r="E44" s="30">
        <f t="shared" si="1"/>
        <v>2573</v>
      </c>
      <c r="F44" s="27">
        <f t="shared" si="5"/>
        <v>204</v>
      </c>
      <c r="G44" s="27">
        <v>1</v>
      </c>
      <c r="H44" s="30">
        <f t="shared" si="6"/>
        <v>1179</v>
      </c>
      <c r="I44" s="32">
        <v>-1191</v>
      </c>
      <c r="J44" s="33">
        <f t="shared" si="2"/>
        <v>2370</v>
      </c>
      <c r="K44" s="27">
        <f t="shared" si="7"/>
        <v>281</v>
      </c>
      <c r="L44" s="27">
        <v>1</v>
      </c>
      <c r="M44" s="30">
        <f t="shared" si="8"/>
        <v>1319</v>
      </c>
      <c r="N44" s="29">
        <v>-1022</v>
      </c>
      <c r="O44" s="33">
        <f t="shared" si="3"/>
        <v>2341</v>
      </c>
      <c r="P44" s="27">
        <f t="shared" si="9"/>
        <v>171</v>
      </c>
      <c r="Q44" s="34"/>
      <c r="R44" s="35"/>
    </row>
    <row r="45" spans="1:18" x14ac:dyDescent="0.3">
      <c r="A45" s="26">
        <v>45848</v>
      </c>
      <c r="B45" s="27">
        <v>1</v>
      </c>
      <c r="C45" s="30">
        <f t="shared" si="4"/>
        <v>1175</v>
      </c>
      <c r="D45" s="29">
        <v>-1398</v>
      </c>
      <c r="E45" s="30">
        <f t="shared" si="1"/>
        <v>2573</v>
      </c>
      <c r="F45" s="27">
        <f t="shared" si="5"/>
        <v>205</v>
      </c>
      <c r="G45" s="27">
        <v>1</v>
      </c>
      <c r="H45" s="30">
        <f t="shared" si="6"/>
        <v>1178</v>
      </c>
      <c r="I45" s="32">
        <v>-1192</v>
      </c>
      <c r="J45" s="33">
        <f t="shared" si="2"/>
        <v>2370</v>
      </c>
      <c r="K45" s="27">
        <f t="shared" si="7"/>
        <v>282</v>
      </c>
      <c r="L45" s="27">
        <v>1</v>
      </c>
      <c r="M45" s="30">
        <f t="shared" si="8"/>
        <v>1319</v>
      </c>
      <c r="N45" s="29">
        <v>-1022</v>
      </c>
      <c r="O45" s="33">
        <f t="shared" si="3"/>
        <v>2341</v>
      </c>
      <c r="P45" s="27">
        <f t="shared" si="9"/>
        <v>171</v>
      </c>
      <c r="Q45" s="34"/>
      <c r="R45" s="35"/>
    </row>
    <row r="46" spans="1:18" x14ac:dyDescent="0.3">
      <c r="A46" s="26">
        <v>45849</v>
      </c>
      <c r="B46" s="27">
        <v>1</v>
      </c>
      <c r="C46" s="30">
        <f t="shared" si="4"/>
        <v>1174</v>
      </c>
      <c r="D46" s="29">
        <v>-1399</v>
      </c>
      <c r="E46" s="30">
        <f t="shared" si="1"/>
        <v>2573</v>
      </c>
      <c r="F46" s="27">
        <f t="shared" si="5"/>
        <v>206</v>
      </c>
      <c r="G46" s="27">
        <v>1</v>
      </c>
      <c r="H46" s="30">
        <f t="shared" si="6"/>
        <v>1177</v>
      </c>
      <c r="I46" s="32">
        <v>-1193</v>
      </c>
      <c r="J46" s="33">
        <f t="shared" si="2"/>
        <v>2370</v>
      </c>
      <c r="K46" s="27">
        <f t="shared" si="7"/>
        <v>283</v>
      </c>
      <c r="L46" s="27">
        <v>1</v>
      </c>
      <c r="M46" s="30">
        <f t="shared" si="8"/>
        <v>1319</v>
      </c>
      <c r="N46" s="29">
        <v>-1022</v>
      </c>
      <c r="O46" s="33">
        <f t="shared" si="3"/>
        <v>2341</v>
      </c>
      <c r="P46" s="27">
        <f t="shared" si="9"/>
        <v>171</v>
      </c>
      <c r="Q46" s="34"/>
      <c r="R46" s="35"/>
    </row>
    <row r="47" spans="1:18" x14ac:dyDescent="0.3">
      <c r="A47" s="26">
        <v>45850</v>
      </c>
      <c r="B47" s="27">
        <v>1</v>
      </c>
      <c r="C47" s="30">
        <f t="shared" si="4"/>
        <v>1173</v>
      </c>
      <c r="D47" s="29">
        <v>-1400</v>
      </c>
      <c r="E47" s="30">
        <f t="shared" si="1"/>
        <v>2573</v>
      </c>
      <c r="F47" s="27">
        <f t="shared" si="5"/>
        <v>207</v>
      </c>
      <c r="G47" s="27">
        <v>1</v>
      </c>
      <c r="H47" s="30">
        <f t="shared" si="6"/>
        <v>1176</v>
      </c>
      <c r="I47" s="32">
        <v>-1194</v>
      </c>
      <c r="J47" s="33">
        <f t="shared" si="2"/>
        <v>2370</v>
      </c>
      <c r="K47" s="27">
        <f t="shared" si="7"/>
        <v>284</v>
      </c>
      <c r="L47" s="27">
        <v>1</v>
      </c>
      <c r="M47" s="30">
        <f t="shared" si="8"/>
        <v>1319</v>
      </c>
      <c r="N47" s="29">
        <v>-1022</v>
      </c>
      <c r="O47" s="33">
        <f t="shared" si="3"/>
        <v>2341</v>
      </c>
      <c r="P47" s="27">
        <f t="shared" si="9"/>
        <v>171</v>
      </c>
      <c r="Q47" s="34"/>
      <c r="R47" s="35"/>
    </row>
    <row r="48" spans="1:18" x14ac:dyDescent="0.3">
      <c r="A48" s="26">
        <v>45851</v>
      </c>
      <c r="B48" s="27">
        <v>1</v>
      </c>
      <c r="C48" s="30">
        <f t="shared" si="4"/>
        <v>1173</v>
      </c>
      <c r="D48" s="29">
        <v>-1400</v>
      </c>
      <c r="E48" s="30">
        <f t="shared" si="1"/>
        <v>2573</v>
      </c>
      <c r="F48" s="27">
        <f t="shared" si="5"/>
        <v>207</v>
      </c>
      <c r="G48" s="27">
        <v>1</v>
      </c>
      <c r="H48" s="30">
        <f t="shared" si="6"/>
        <v>1175</v>
      </c>
      <c r="I48" s="32">
        <v>-1195</v>
      </c>
      <c r="J48" s="33">
        <f t="shared" si="2"/>
        <v>2370</v>
      </c>
      <c r="K48" s="27">
        <f t="shared" si="7"/>
        <v>285</v>
      </c>
      <c r="L48" s="27">
        <v>1</v>
      </c>
      <c r="M48" s="30">
        <f t="shared" si="8"/>
        <v>1319</v>
      </c>
      <c r="N48" s="29">
        <v>-1022</v>
      </c>
      <c r="O48" s="33">
        <f t="shared" si="3"/>
        <v>2341</v>
      </c>
      <c r="P48" s="27">
        <f t="shared" si="9"/>
        <v>171</v>
      </c>
      <c r="Q48" s="34"/>
      <c r="R48" s="35"/>
    </row>
    <row r="49" spans="1:20" x14ac:dyDescent="0.3">
      <c r="A49" s="26">
        <v>45852</v>
      </c>
      <c r="B49" s="27">
        <v>1</v>
      </c>
      <c r="C49" s="30">
        <f t="shared" si="4"/>
        <v>1173</v>
      </c>
      <c r="D49" s="29">
        <v>-1400</v>
      </c>
      <c r="E49" s="30">
        <f t="shared" si="1"/>
        <v>2573</v>
      </c>
      <c r="F49" s="27">
        <f t="shared" si="5"/>
        <v>207</v>
      </c>
      <c r="G49" s="27">
        <v>1</v>
      </c>
      <c r="H49" s="30">
        <f t="shared" si="6"/>
        <v>1174</v>
      </c>
      <c r="I49" s="32">
        <v>-1196</v>
      </c>
      <c r="J49" s="33">
        <f t="shared" si="2"/>
        <v>2370</v>
      </c>
      <c r="K49" s="27">
        <f t="shared" si="7"/>
        <v>286</v>
      </c>
      <c r="L49" s="27">
        <v>1</v>
      </c>
      <c r="M49" s="30">
        <f t="shared" si="8"/>
        <v>1319</v>
      </c>
      <c r="N49" s="29">
        <v>-1022</v>
      </c>
      <c r="O49" s="33">
        <f t="shared" si="3"/>
        <v>2341</v>
      </c>
      <c r="P49" s="27">
        <f t="shared" si="9"/>
        <v>171</v>
      </c>
      <c r="Q49" s="34"/>
      <c r="R49" s="35"/>
    </row>
    <row r="50" spans="1:20" x14ac:dyDescent="0.3">
      <c r="A50" s="26">
        <v>45853</v>
      </c>
      <c r="B50" s="27">
        <v>1</v>
      </c>
      <c r="C50" s="30">
        <f t="shared" si="4"/>
        <v>1173</v>
      </c>
      <c r="D50" s="29">
        <v>-1400</v>
      </c>
      <c r="E50" s="30">
        <f t="shared" si="1"/>
        <v>2573</v>
      </c>
      <c r="F50" s="27">
        <f t="shared" si="5"/>
        <v>207</v>
      </c>
      <c r="G50" s="27">
        <v>1</v>
      </c>
      <c r="H50" s="30">
        <f t="shared" si="6"/>
        <v>1174</v>
      </c>
      <c r="I50" s="32">
        <v>-1196</v>
      </c>
      <c r="J50" s="33">
        <f t="shared" si="2"/>
        <v>2370</v>
      </c>
      <c r="K50" s="27">
        <f t="shared" si="7"/>
        <v>286</v>
      </c>
      <c r="L50" s="27">
        <v>1</v>
      </c>
      <c r="M50" s="30">
        <f t="shared" si="8"/>
        <v>1319</v>
      </c>
      <c r="N50" s="29">
        <v>-1022</v>
      </c>
      <c r="O50" s="33">
        <f t="shared" si="3"/>
        <v>2341</v>
      </c>
      <c r="P50" s="27">
        <f t="shared" si="9"/>
        <v>171</v>
      </c>
      <c r="Q50" s="34"/>
      <c r="R50" s="35"/>
    </row>
    <row r="51" spans="1:20" x14ac:dyDescent="0.3">
      <c r="A51" s="26">
        <v>45854</v>
      </c>
      <c r="B51" s="27">
        <v>1</v>
      </c>
      <c r="C51" s="30">
        <f t="shared" si="4"/>
        <v>1173</v>
      </c>
      <c r="D51" s="29">
        <v>-1400</v>
      </c>
      <c r="E51" s="30">
        <f t="shared" si="1"/>
        <v>2573</v>
      </c>
      <c r="F51" s="27">
        <f t="shared" si="5"/>
        <v>207</v>
      </c>
      <c r="G51" s="27">
        <v>1</v>
      </c>
      <c r="H51" s="30">
        <f t="shared" si="6"/>
        <v>1174</v>
      </c>
      <c r="I51" s="32">
        <v>-1196</v>
      </c>
      <c r="J51" s="33">
        <f t="shared" si="2"/>
        <v>2370</v>
      </c>
      <c r="K51" s="27">
        <f t="shared" si="7"/>
        <v>286</v>
      </c>
      <c r="L51" s="27">
        <v>1</v>
      </c>
      <c r="M51" s="30">
        <f t="shared" si="8"/>
        <v>1319</v>
      </c>
      <c r="N51" s="29">
        <v>-1022</v>
      </c>
      <c r="O51" s="33">
        <f t="shared" si="3"/>
        <v>2341</v>
      </c>
      <c r="P51" s="27">
        <f t="shared" si="9"/>
        <v>171</v>
      </c>
      <c r="Q51" s="34"/>
      <c r="R51" s="35"/>
    </row>
    <row r="52" spans="1:20" x14ac:dyDescent="0.3">
      <c r="A52" s="26">
        <v>45855</v>
      </c>
      <c r="B52" s="27">
        <v>1</v>
      </c>
      <c r="C52" s="30">
        <f t="shared" si="4"/>
        <v>1170</v>
      </c>
      <c r="D52" s="29">
        <v>-1403</v>
      </c>
      <c r="E52" s="30">
        <f t="shared" si="1"/>
        <v>2573</v>
      </c>
      <c r="F52" s="27">
        <f t="shared" si="5"/>
        <v>210</v>
      </c>
      <c r="G52" s="27">
        <v>1</v>
      </c>
      <c r="H52" s="30">
        <f t="shared" si="6"/>
        <v>1169</v>
      </c>
      <c r="I52" s="32">
        <v>-1201</v>
      </c>
      <c r="J52" s="33">
        <f t="shared" si="2"/>
        <v>2370</v>
      </c>
      <c r="K52" s="27">
        <f t="shared" si="7"/>
        <v>291</v>
      </c>
      <c r="L52" s="27">
        <v>1</v>
      </c>
      <c r="M52" s="30">
        <f t="shared" si="8"/>
        <v>1319</v>
      </c>
      <c r="N52" s="29">
        <v>-1022</v>
      </c>
      <c r="O52" s="33">
        <f t="shared" si="3"/>
        <v>2341</v>
      </c>
      <c r="P52" s="27">
        <f t="shared" si="9"/>
        <v>171</v>
      </c>
      <c r="Q52" s="34"/>
      <c r="R52" s="35"/>
    </row>
    <row r="53" spans="1:20" x14ac:dyDescent="0.3">
      <c r="A53" s="26">
        <v>45856</v>
      </c>
      <c r="B53" s="27">
        <v>1</v>
      </c>
      <c r="C53" s="30">
        <f t="shared" si="4"/>
        <v>1165</v>
      </c>
      <c r="D53" s="29">
        <v>-1408</v>
      </c>
      <c r="E53" s="30">
        <f t="shared" si="1"/>
        <v>2573</v>
      </c>
      <c r="F53" s="27">
        <f t="shared" si="5"/>
        <v>215</v>
      </c>
      <c r="G53" s="27">
        <v>1</v>
      </c>
      <c r="H53" s="30">
        <f t="shared" si="6"/>
        <v>1164</v>
      </c>
      <c r="I53" s="32">
        <v>-1206</v>
      </c>
      <c r="J53" s="33">
        <f t="shared" si="2"/>
        <v>2370</v>
      </c>
      <c r="K53" s="27">
        <f t="shared" si="7"/>
        <v>296</v>
      </c>
      <c r="L53" s="27">
        <v>1</v>
      </c>
      <c r="M53" s="30">
        <f t="shared" si="8"/>
        <v>1316</v>
      </c>
      <c r="N53" s="29">
        <v>-1025</v>
      </c>
      <c r="O53" s="33">
        <f t="shared" si="3"/>
        <v>2341</v>
      </c>
      <c r="P53" s="27">
        <f t="shared" si="9"/>
        <v>174</v>
      </c>
      <c r="Q53" s="34"/>
      <c r="R53" s="35"/>
    </row>
    <row r="54" spans="1:20" x14ac:dyDescent="0.3">
      <c r="A54" s="26">
        <v>45857</v>
      </c>
      <c r="B54" s="27">
        <v>1</v>
      </c>
      <c r="C54" s="30">
        <f t="shared" si="4"/>
        <v>1160</v>
      </c>
      <c r="D54" s="29">
        <v>-1413</v>
      </c>
      <c r="E54" s="30">
        <f t="shared" si="1"/>
        <v>2573</v>
      </c>
      <c r="F54" s="27">
        <f t="shared" si="5"/>
        <v>220</v>
      </c>
      <c r="G54" s="27">
        <v>1</v>
      </c>
      <c r="H54" s="30">
        <f t="shared" si="6"/>
        <v>1159</v>
      </c>
      <c r="I54" s="32">
        <v>-1211</v>
      </c>
      <c r="J54" s="33">
        <f t="shared" si="2"/>
        <v>2370</v>
      </c>
      <c r="K54" s="27">
        <f t="shared" si="7"/>
        <v>301</v>
      </c>
      <c r="L54" s="27">
        <v>1</v>
      </c>
      <c r="M54" s="30">
        <f t="shared" si="8"/>
        <v>1312</v>
      </c>
      <c r="N54" s="29">
        <v>-1029</v>
      </c>
      <c r="O54" s="33">
        <f t="shared" si="3"/>
        <v>2341</v>
      </c>
      <c r="P54" s="27">
        <f t="shared" si="9"/>
        <v>178</v>
      </c>
      <c r="Q54" s="34"/>
      <c r="R54" s="35"/>
    </row>
    <row r="55" spans="1:20" x14ac:dyDescent="0.3">
      <c r="A55" s="26">
        <v>45858</v>
      </c>
      <c r="B55" s="27">
        <v>1</v>
      </c>
      <c r="C55" s="30">
        <f t="shared" si="4"/>
        <v>1155</v>
      </c>
      <c r="D55" s="29">
        <v>-1418</v>
      </c>
      <c r="E55" s="30">
        <f t="shared" si="1"/>
        <v>2573</v>
      </c>
      <c r="F55" s="27">
        <f t="shared" si="5"/>
        <v>225</v>
      </c>
      <c r="G55" s="27">
        <v>1</v>
      </c>
      <c r="H55" s="30">
        <f t="shared" si="6"/>
        <v>1154</v>
      </c>
      <c r="I55" s="32">
        <v>-1216</v>
      </c>
      <c r="J55" s="33">
        <f t="shared" si="2"/>
        <v>2370</v>
      </c>
      <c r="K55" s="27">
        <f t="shared" si="7"/>
        <v>306</v>
      </c>
      <c r="L55" s="27">
        <v>1</v>
      </c>
      <c r="M55" s="30">
        <f t="shared" si="8"/>
        <v>1308</v>
      </c>
      <c r="N55" s="29">
        <v>-1033</v>
      </c>
      <c r="O55" s="33">
        <f t="shared" si="3"/>
        <v>2341</v>
      </c>
      <c r="P55" s="27">
        <f t="shared" si="9"/>
        <v>182</v>
      </c>
      <c r="Q55" s="34"/>
      <c r="R55" s="35"/>
    </row>
    <row r="56" spans="1:20" x14ac:dyDescent="0.3">
      <c r="A56" s="26">
        <v>45859</v>
      </c>
      <c r="B56" s="27">
        <v>1</v>
      </c>
      <c r="C56" s="30">
        <f t="shared" si="4"/>
        <v>1150</v>
      </c>
      <c r="D56" s="29">
        <v>-1423</v>
      </c>
      <c r="E56" s="30">
        <f t="shared" si="1"/>
        <v>2573</v>
      </c>
      <c r="F56" s="27">
        <f t="shared" si="5"/>
        <v>230</v>
      </c>
      <c r="G56" s="27">
        <v>1</v>
      </c>
      <c r="H56" s="30">
        <f t="shared" si="6"/>
        <v>1149</v>
      </c>
      <c r="I56" s="32">
        <v>-1221</v>
      </c>
      <c r="J56" s="33">
        <f t="shared" si="2"/>
        <v>2370</v>
      </c>
      <c r="K56" s="27">
        <f t="shared" si="7"/>
        <v>311</v>
      </c>
      <c r="L56" s="27">
        <v>1</v>
      </c>
      <c r="M56" s="30">
        <f t="shared" si="8"/>
        <v>1304</v>
      </c>
      <c r="N56" s="29">
        <v>-1037</v>
      </c>
      <c r="O56" s="33">
        <f t="shared" si="3"/>
        <v>2341</v>
      </c>
      <c r="P56" s="27">
        <f t="shared" si="9"/>
        <v>186</v>
      </c>
      <c r="Q56" s="34"/>
      <c r="R56" s="35"/>
    </row>
    <row r="57" spans="1:20" x14ac:dyDescent="0.3">
      <c r="A57" s="26">
        <v>45860</v>
      </c>
      <c r="B57" s="27">
        <v>1</v>
      </c>
      <c r="C57" s="30">
        <f t="shared" si="4"/>
        <v>1145</v>
      </c>
      <c r="D57" s="29">
        <v>-1428</v>
      </c>
      <c r="E57" s="30">
        <f t="shared" si="1"/>
        <v>2573</v>
      </c>
      <c r="F57" s="27">
        <f t="shared" si="5"/>
        <v>235</v>
      </c>
      <c r="G57" s="27">
        <v>1</v>
      </c>
      <c r="H57" s="30">
        <f t="shared" si="6"/>
        <v>1144</v>
      </c>
      <c r="I57" s="32">
        <v>-1226</v>
      </c>
      <c r="J57" s="33">
        <f t="shared" si="2"/>
        <v>2370</v>
      </c>
      <c r="K57" s="27">
        <f t="shared" si="7"/>
        <v>316</v>
      </c>
      <c r="L57" s="27">
        <v>1</v>
      </c>
      <c r="M57" s="30">
        <f t="shared" si="8"/>
        <v>1300</v>
      </c>
      <c r="N57" s="29">
        <v>-1041</v>
      </c>
      <c r="O57" s="33">
        <f t="shared" si="3"/>
        <v>2341</v>
      </c>
      <c r="P57" s="27">
        <f t="shared" si="9"/>
        <v>190</v>
      </c>
      <c r="Q57" s="34"/>
      <c r="R57" s="35"/>
    </row>
    <row r="58" spans="1:20" x14ac:dyDescent="0.3">
      <c r="A58" s="26">
        <v>45861</v>
      </c>
      <c r="B58" s="27">
        <v>1</v>
      </c>
      <c r="C58" s="30">
        <f t="shared" si="4"/>
        <v>1140</v>
      </c>
      <c r="D58" s="29">
        <v>-1433</v>
      </c>
      <c r="E58" s="30">
        <f t="shared" si="1"/>
        <v>2573</v>
      </c>
      <c r="F58" s="27">
        <f t="shared" si="5"/>
        <v>240</v>
      </c>
      <c r="G58" s="27">
        <v>1</v>
      </c>
      <c r="H58" s="30">
        <f t="shared" si="6"/>
        <v>1139</v>
      </c>
      <c r="I58" s="32">
        <v>-1231</v>
      </c>
      <c r="J58" s="33">
        <f t="shared" si="2"/>
        <v>2370</v>
      </c>
      <c r="K58" s="27">
        <f t="shared" si="7"/>
        <v>321</v>
      </c>
      <c r="L58" s="27">
        <v>1</v>
      </c>
      <c r="M58" s="30">
        <f t="shared" si="8"/>
        <v>1296</v>
      </c>
      <c r="N58" s="29">
        <v>-1045</v>
      </c>
      <c r="O58" s="33">
        <f t="shared" si="3"/>
        <v>2341</v>
      </c>
      <c r="P58" s="27">
        <f t="shared" si="9"/>
        <v>194</v>
      </c>
      <c r="Q58" s="34"/>
      <c r="R58" s="35"/>
    </row>
    <row r="59" spans="1:20" x14ac:dyDescent="0.3">
      <c r="A59" s="26">
        <v>45862</v>
      </c>
      <c r="B59" s="27">
        <v>1</v>
      </c>
      <c r="C59" s="30">
        <f t="shared" si="4"/>
        <v>1135</v>
      </c>
      <c r="D59" s="29">
        <v>-1438</v>
      </c>
      <c r="E59" s="30">
        <f t="shared" si="1"/>
        <v>2573</v>
      </c>
      <c r="F59" s="27">
        <f t="shared" si="5"/>
        <v>245</v>
      </c>
      <c r="G59" s="27">
        <v>1</v>
      </c>
      <c r="H59" s="30">
        <f t="shared" si="6"/>
        <v>1134</v>
      </c>
      <c r="I59" s="32">
        <v>-1236</v>
      </c>
      <c r="J59" s="33">
        <f t="shared" si="2"/>
        <v>2370</v>
      </c>
      <c r="K59" s="27">
        <f t="shared" si="7"/>
        <v>326</v>
      </c>
      <c r="L59" s="27">
        <v>1</v>
      </c>
      <c r="M59" s="30">
        <f t="shared" si="8"/>
        <v>1292</v>
      </c>
      <c r="N59" s="29">
        <v>-1049</v>
      </c>
      <c r="O59" s="33">
        <f t="shared" si="3"/>
        <v>2341</v>
      </c>
      <c r="P59" s="27">
        <f t="shared" si="9"/>
        <v>198</v>
      </c>
      <c r="Q59" s="34"/>
      <c r="R59" s="35"/>
    </row>
    <row r="60" spans="1:20" x14ac:dyDescent="0.3">
      <c r="A60" s="26">
        <v>45863</v>
      </c>
      <c r="B60" s="27">
        <v>1</v>
      </c>
      <c r="C60" s="30">
        <f t="shared" si="4"/>
        <v>1130</v>
      </c>
      <c r="D60" s="29">
        <v>-1443</v>
      </c>
      <c r="E60" s="30">
        <f t="shared" si="1"/>
        <v>2573</v>
      </c>
      <c r="F60" s="27">
        <f t="shared" si="5"/>
        <v>250</v>
      </c>
      <c r="G60" s="27">
        <v>1</v>
      </c>
      <c r="H60" s="30">
        <f t="shared" si="6"/>
        <v>1129</v>
      </c>
      <c r="I60" s="32">
        <v>-1241</v>
      </c>
      <c r="J60" s="33">
        <f t="shared" si="2"/>
        <v>2370</v>
      </c>
      <c r="K60" s="27">
        <f t="shared" si="7"/>
        <v>331</v>
      </c>
      <c r="L60" s="27">
        <v>1</v>
      </c>
      <c r="M60" s="30">
        <f t="shared" si="8"/>
        <v>1288</v>
      </c>
      <c r="N60" s="29">
        <v>-1053</v>
      </c>
      <c r="O60" s="33">
        <f t="shared" si="3"/>
        <v>2341</v>
      </c>
      <c r="P60" s="27">
        <f t="shared" si="9"/>
        <v>202</v>
      </c>
      <c r="Q60" s="34"/>
      <c r="R60" s="35"/>
    </row>
    <row r="61" spans="1:20" x14ac:dyDescent="0.3">
      <c r="A61" s="26">
        <v>45864</v>
      </c>
      <c r="B61" s="27">
        <v>1</v>
      </c>
      <c r="C61" s="30">
        <f t="shared" si="4"/>
        <v>1125</v>
      </c>
      <c r="D61" s="29">
        <v>-1448</v>
      </c>
      <c r="E61" s="30">
        <f t="shared" si="1"/>
        <v>2573</v>
      </c>
      <c r="F61" s="27">
        <f t="shared" si="5"/>
        <v>255</v>
      </c>
      <c r="G61" s="27">
        <v>1</v>
      </c>
      <c r="H61" s="30">
        <f t="shared" si="6"/>
        <v>1124</v>
      </c>
      <c r="I61" s="32">
        <v>-1246</v>
      </c>
      <c r="J61" s="33">
        <f t="shared" si="2"/>
        <v>2370</v>
      </c>
      <c r="K61" s="27">
        <f t="shared" si="7"/>
        <v>336</v>
      </c>
      <c r="L61" s="27">
        <v>1</v>
      </c>
      <c r="M61" s="30">
        <f t="shared" si="8"/>
        <v>1284</v>
      </c>
      <c r="N61" s="29">
        <v>-1057</v>
      </c>
      <c r="O61" s="33">
        <f t="shared" si="3"/>
        <v>2341</v>
      </c>
      <c r="P61" s="27">
        <f t="shared" si="9"/>
        <v>206</v>
      </c>
      <c r="Q61" s="34"/>
      <c r="R61" s="35"/>
    </row>
    <row r="62" spans="1:20" x14ac:dyDescent="0.3">
      <c r="A62" s="26">
        <v>45865</v>
      </c>
      <c r="B62" s="27">
        <v>1</v>
      </c>
      <c r="C62" s="30">
        <f t="shared" si="4"/>
        <v>1120</v>
      </c>
      <c r="D62" s="29">
        <v>-1453</v>
      </c>
      <c r="E62" s="30">
        <f t="shared" si="1"/>
        <v>2573</v>
      </c>
      <c r="F62" s="27">
        <f t="shared" si="5"/>
        <v>260</v>
      </c>
      <c r="G62" s="27">
        <v>1</v>
      </c>
      <c r="H62" s="30">
        <v>1075</v>
      </c>
      <c r="I62" s="32">
        <v>-1251</v>
      </c>
      <c r="J62" s="33">
        <f t="shared" si="2"/>
        <v>2326</v>
      </c>
      <c r="K62" s="27">
        <f t="shared" si="7"/>
        <v>341</v>
      </c>
      <c r="L62" s="27">
        <v>1</v>
      </c>
      <c r="M62" s="30">
        <f t="shared" si="8"/>
        <v>1280</v>
      </c>
      <c r="N62" s="29">
        <v>-1061</v>
      </c>
      <c r="O62" s="33">
        <f t="shared" si="3"/>
        <v>2341</v>
      </c>
      <c r="P62" s="27">
        <f t="shared" si="9"/>
        <v>210</v>
      </c>
      <c r="Q62" s="34"/>
      <c r="R62" s="35"/>
      <c r="S62" s="36">
        <f>I62-I15</f>
        <v>-341</v>
      </c>
      <c r="T62" s="37">
        <f>A62-A15</f>
        <v>47</v>
      </c>
    </row>
    <row r="63" spans="1:20" x14ac:dyDescent="0.3">
      <c r="A63" s="26">
        <v>45866</v>
      </c>
      <c r="B63" s="27">
        <v>1</v>
      </c>
      <c r="C63" s="30">
        <f t="shared" si="4"/>
        <v>1115</v>
      </c>
      <c r="D63" s="29">
        <v>-1458</v>
      </c>
      <c r="E63" s="30">
        <f t="shared" si="1"/>
        <v>2573</v>
      </c>
      <c r="F63" s="27">
        <f t="shared" si="5"/>
        <v>265</v>
      </c>
      <c r="G63" s="27">
        <v>1</v>
      </c>
      <c r="H63" s="30">
        <f>$H$15-K63</f>
        <v>1094</v>
      </c>
      <c r="I63" s="32">
        <v>-1276</v>
      </c>
      <c r="J63" s="33">
        <f t="shared" si="2"/>
        <v>2370</v>
      </c>
      <c r="K63" s="27">
        <f t="shared" si="7"/>
        <v>366</v>
      </c>
      <c r="L63" s="27">
        <v>1</v>
      </c>
      <c r="M63" s="30">
        <f t="shared" si="8"/>
        <v>1276</v>
      </c>
      <c r="N63" s="29">
        <v>-1065</v>
      </c>
      <c r="O63" s="33">
        <f t="shared" si="3"/>
        <v>2341</v>
      </c>
      <c r="P63" s="27">
        <f t="shared" si="9"/>
        <v>214</v>
      </c>
      <c r="Q63" s="34"/>
      <c r="R63" s="35"/>
      <c r="T63" s="37">
        <f>S62/T62</f>
        <v>-7.2553191489361701</v>
      </c>
    </row>
    <row r="64" spans="1:20" x14ac:dyDescent="0.3">
      <c r="A64" s="26">
        <v>45867</v>
      </c>
      <c r="B64" s="27">
        <v>1</v>
      </c>
      <c r="C64" s="30">
        <f t="shared" si="4"/>
        <v>1102</v>
      </c>
      <c r="D64" s="29">
        <v>-1471</v>
      </c>
      <c r="E64" s="30">
        <f t="shared" si="1"/>
        <v>2573</v>
      </c>
      <c r="F64" s="27">
        <f t="shared" si="5"/>
        <v>278</v>
      </c>
      <c r="G64" s="27">
        <v>1</v>
      </c>
      <c r="H64" s="30">
        <v>1076</v>
      </c>
      <c r="I64" s="32">
        <v>-1293</v>
      </c>
      <c r="J64" s="33">
        <f t="shared" si="2"/>
        <v>2369</v>
      </c>
      <c r="K64" s="27">
        <f t="shared" si="7"/>
        <v>383</v>
      </c>
      <c r="L64" s="27">
        <v>1</v>
      </c>
      <c r="M64" s="30">
        <f t="shared" si="8"/>
        <v>1272</v>
      </c>
      <c r="N64" s="29">
        <v>-1069</v>
      </c>
      <c r="O64" s="33">
        <f t="shared" si="3"/>
        <v>2341</v>
      </c>
      <c r="P64" s="27">
        <f t="shared" si="9"/>
        <v>218</v>
      </c>
      <c r="Q64" s="34"/>
      <c r="R64" s="35"/>
    </row>
    <row r="65" spans="1:18" x14ac:dyDescent="0.3">
      <c r="A65" s="26">
        <v>45868</v>
      </c>
      <c r="B65" s="27">
        <v>1</v>
      </c>
      <c r="C65" s="30">
        <f t="shared" si="4"/>
        <v>1088</v>
      </c>
      <c r="D65" s="29">
        <v>-1485</v>
      </c>
      <c r="E65" s="30">
        <f t="shared" si="1"/>
        <v>2573</v>
      </c>
      <c r="F65" s="27">
        <f t="shared" si="5"/>
        <v>292</v>
      </c>
      <c r="G65" s="27">
        <v>1</v>
      </c>
      <c r="H65" s="30">
        <f>$H$15-K65</f>
        <v>1060</v>
      </c>
      <c r="I65" s="32">
        <v>-1310</v>
      </c>
      <c r="J65" s="33">
        <f t="shared" si="2"/>
        <v>2370</v>
      </c>
      <c r="K65" s="27">
        <f t="shared" si="7"/>
        <v>400</v>
      </c>
      <c r="L65" s="27">
        <v>1</v>
      </c>
      <c r="M65" s="30">
        <f t="shared" si="8"/>
        <v>1268</v>
      </c>
      <c r="N65" s="29">
        <v>-1073</v>
      </c>
      <c r="O65" s="33">
        <f t="shared" si="3"/>
        <v>2341</v>
      </c>
      <c r="P65" s="27">
        <f t="shared" si="9"/>
        <v>222</v>
      </c>
      <c r="Q65" s="34"/>
      <c r="R65" s="35"/>
    </row>
    <row r="66" spans="1:18" x14ac:dyDescent="0.3">
      <c r="A66" s="26">
        <v>45869</v>
      </c>
      <c r="B66" s="27">
        <v>1</v>
      </c>
      <c r="C66" s="30">
        <f t="shared" si="4"/>
        <v>1074</v>
      </c>
      <c r="D66" s="29">
        <v>-1499</v>
      </c>
      <c r="E66" s="30">
        <f t="shared" si="1"/>
        <v>2573</v>
      </c>
      <c r="F66" s="27">
        <f t="shared" si="5"/>
        <v>306</v>
      </c>
      <c r="G66" s="27">
        <v>1</v>
      </c>
      <c r="H66" s="30">
        <v>1077</v>
      </c>
      <c r="I66" s="32">
        <v>-1327</v>
      </c>
      <c r="J66" s="33">
        <f t="shared" si="2"/>
        <v>2404</v>
      </c>
      <c r="K66" s="27">
        <f t="shared" si="7"/>
        <v>417</v>
      </c>
      <c r="L66" s="27">
        <v>1</v>
      </c>
      <c r="M66" s="30">
        <f t="shared" si="8"/>
        <v>1262</v>
      </c>
      <c r="N66" s="29">
        <v>-1079</v>
      </c>
      <c r="O66" s="33">
        <f t="shared" si="3"/>
        <v>2341</v>
      </c>
      <c r="P66" s="27">
        <f t="shared" si="9"/>
        <v>228</v>
      </c>
      <c r="Q66" s="34"/>
      <c r="R66" s="35"/>
    </row>
    <row r="67" spans="1:18" x14ac:dyDescent="0.3">
      <c r="A67" s="26">
        <v>45870</v>
      </c>
      <c r="B67" s="27">
        <v>1</v>
      </c>
      <c r="C67" s="30">
        <f t="shared" si="4"/>
        <v>1060</v>
      </c>
      <c r="D67" s="29">
        <v>-1513</v>
      </c>
      <c r="E67" s="30">
        <f t="shared" si="1"/>
        <v>2573</v>
      </c>
      <c r="F67" s="27">
        <f t="shared" si="5"/>
        <v>320</v>
      </c>
      <c r="G67" s="27">
        <v>1</v>
      </c>
      <c r="H67" s="30">
        <f>$H$15-K67</f>
        <v>1026</v>
      </c>
      <c r="I67" s="32">
        <v>-1344</v>
      </c>
      <c r="J67" s="33">
        <f t="shared" si="2"/>
        <v>2370</v>
      </c>
      <c r="K67" s="27">
        <f t="shared" si="7"/>
        <v>434</v>
      </c>
      <c r="L67" s="27">
        <v>1</v>
      </c>
      <c r="M67" s="30">
        <f t="shared" si="8"/>
        <v>1250</v>
      </c>
      <c r="N67" s="29">
        <v>-1091</v>
      </c>
      <c r="O67" s="33">
        <f t="shared" si="3"/>
        <v>2341</v>
      </c>
      <c r="P67" s="27">
        <f t="shared" si="9"/>
        <v>240</v>
      </c>
      <c r="Q67" s="34"/>
      <c r="R67" s="35"/>
    </row>
    <row r="68" spans="1:18" x14ac:dyDescent="0.3">
      <c r="A68" s="26">
        <v>45871</v>
      </c>
      <c r="B68" s="27">
        <v>1</v>
      </c>
      <c r="C68" s="30">
        <f t="shared" si="4"/>
        <v>1046</v>
      </c>
      <c r="D68" s="29">
        <v>-1527</v>
      </c>
      <c r="E68" s="30">
        <f t="shared" si="1"/>
        <v>2573</v>
      </c>
      <c r="F68" s="27">
        <f t="shared" si="5"/>
        <v>334</v>
      </c>
      <c r="G68" s="27">
        <v>1</v>
      </c>
      <c r="H68" s="30">
        <v>1078</v>
      </c>
      <c r="I68" s="32">
        <v>-1361</v>
      </c>
      <c r="J68" s="33">
        <f t="shared" si="2"/>
        <v>2439</v>
      </c>
      <c r="K68" s="27">
        <f t="shared" si="7"/>
        <v>451</v>
      </c>
      <c r="L68" s="27">
        <v>1</v>
      </c>
      <c r="M68" s="30">
        <f t="shared" si="8"/>
        <v>1232</v>
      </c>
      <c r="N68" s="29">
        <v>-1109</v>
      </c>
      <c r="O68" s="33">
        <f t="shared" si="3"/>
        <v>2341</v>
      </c>
      <c r="P68" s="27">
        <f t="shared" si="9"/>
        <v>258</v>
      </c>
      <c r="Q68" s="34"/>
      <c r="R68" s="35"/>
    </row>
    <row r="69" spans="1:18" x14ac:dyDescent="0.3">
      <c r="A69" s="26">
        <v>45872</v>
      </c>
      <c r="B69" s="27">
        <v>1</v>
      </c>
      <c r="C69" s="30">
        <f t="shared" si="4"/>
        <v>1032</v>
      </c>
      <c r="D69" s="29">
        <v>-1541</v>
      </c>
      <c r="E69" s="30">
        <f t="shared" si="1"/>
        <v>2573</v>
      </c>
      <c r="F69" s="27">
        <f t="shared" si="5"/>
        <v>348</v>
      </c>
      <c r="G69" s="27">
        <v>1</v>
      </c>
      <c r="H69" s="30">
        <f>$H$15-K69</f>
        <v>992</v>
      </c>
      <c r="I69" s="32">
        <v>-1378</v>
      </c>
      <c r="J69" s="33">
        <f t="shared" si="2"/>
        <v>2370</v>
      </c>
      <c r="K69" s="27">
        <f t="shared" si="7"/>
        <v>468</v>
      </c>
      <c r="L69" s="27">
        <v>1</v>
      </c>
      <c r="M69" s="30">
        <f t="shared" si="8"/>
        <v>1214</v>
      </c>
      <c r="N69" s="29">
        <v>-1127</v>
      </c>
      <c r="O69" s="33">
        <f t="shared" si="3"/>
        <v>2341</v>
      </c>
      <c r="P69" s="27">
        <f t="shared" si="9"/>
        <v>276</v>
      </c>
      <c r="Q69" s="34"/>
      <c r="R69" s="35"/>
    </row>
    <row r="70" spans="1:18" x14ac:dyDescent="0.3">
      <c r="A70" s="26">
        <v>45873</v>
      </c>
      <c r="B70" s="27">
        <v>1</v>
      </c>
      <c r="C70" s="30">
        <f t="shared" si="4"/>
        <v>1018</v>
      </c>
      <c r="D70" s="29">
        <v>-1555</v>
      </c>
      <c r="E70" s="30">
        <f t="shared" si="1"/>
        <v>2573</v>
      </c>
      <c r="F70" s="27">
        <f t="shared" si="5"/>
        <v>362</v>
      </c>
      <c r="G70" s="27">
        <v>1</v>
      </c>
      <c r="H70" s="30">
        <v>1079</v>
      </c>
      <c r="I70" s="32">
        <v>-1395</v>
      </c>
      <c r="J70" s="33">
        <f t="shared" si="2"/>
        <v>2474</v>
      </c>
      <c r="K70" s="27">
        <f t="shared" si="7"/>
        <v>485</v>
      </c>
      <c r="L70" s="27">
        <v>1</v>
      </c>
      <c r="M70" s="30">
        <f t="shared" si="8"/>
        <v>1196</v>
      </c>
      <c r="N70" s="29">
        <v>-1145</v>
      </c>
      <c r="O70" s="33">
        <f t="shared" si="3"/>
        <v>2341</v>
      </c>
      <c r="P70" s="27">
        <f t="shared" si="9"/>
        <v>294</v>
      </c>
      <c r="Q70" s="34"/>
      <c r="R70" s="35"/>
    </row>
    <row r="71" spans="1:18" x14ac:dyDescent="0.3">
      <c r="A71" s="26">
        <v>45874</v>
      </c>
      <c r="B71" s="27">
        <v>1</v>
      </c>
      <c r="C71" s="28">
        <v>1474</v>
      </c>
      <c r="D71" s="29">
        <v>-1569</v>
      </c>
      <c r="E71" s="30">
        <f t="shared" si="1"/>
        <v>3043</v>
      </c>
      <c r="F71" s="27">
        <f t="shared" si="5"/>
        <v>376</v>
      </c>
      <c r="G71" s="27">
        <v>1</v>
      </c>
      <c r="H71" s="30">
        <v>1474</v>
      </c>
      <c r="I71" s="32">
        <v>-1412</v>
      </c>
      <c r="J71" s="33">
        <f t="shared" si="2"/>
        <v>2886</v>
      </c>
      <c r="K71" s="27">
        <f t="shared" si="7"/>
        <v>502</v>
      </c>
      <c r="L71" s="27">
        <v>1</v>
      </c>
      <c r="M71" s="28">
        <v>1474</v>
      </c>
      <c r="N71" s="29">
        <v>-1163</v>
      </c>
      <c r="O71" s="33">
        <f t="shared" si="3"/>
        <v>2637</v>
      </c>
      <c r="P71" s="27">
        <f t="shared" si="9"/>
        <v>312</v>
      </c>
      <c r="Q71" s="34"/>
      <c r="R71" s="35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71">
    <cfRule type="cellIs" dxfId="55" priority="1" operator="less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S72"/>
  <sheetViews>
    <sheetView workbookViewId="0"/>
  </sheetViews>
  <sheetFormatPr defaultColWidth="14.44140625" defaultRowHeight="15" customHeight="1" x14ac:dyDescent="0.3"/>
  <sheetData>
    <row r="1" spans="1:19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7"/>
    </row>
    <row r="2" spans="1:19" x14ac:dyDescent="0.3">
      <c r="A2" s="2" t="s">
        <v>19</v>
      </c>
      <c r="B2" s="3"/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3"/>
      <c r="R2" s="3"/>
      <c r="S2" s="5"/>
    </row>
    <row r="3" spans="1:19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(10/06/25)</v>
      </c>
      <c r="G3" s="211"/>
      <c r="H3" s="211"/>
      <c r="I3" s="211"/>
      <c r="J3" s="211"/>
      <c r="K3" s="211"/>
      <c r="L3" s="211"/>
      <c r="M3" s="253" t="s">
        <v>23</v>
      </c>
      <c r="N3" s="211"/>
      <c r="O3" s="211"/>
      <c r="P3" s="211"/>
      <c r="Q3" s="261" t="s">
        <v>24</v>
      </c>
      <c r="R3" s="262"/>
      <c r="S3" s="231"/>
    </row>
    <row r="4" spans="1:19" x14ac:dyDescent="0.3">
      <c r="A4" s="233"/>
      <c r="B4" s="229"/>
      <c r="C4" s="230"/>
      <c r="D4" s="229"/>
      <c r="E4" s="219"/>
      <c r="F4" s="7" t="s">
        <v>25</v>
      </c>
      <c r="G4" s="7"/>
      <c r="H4" s="272" t="s">
        <v>26</v>
      </c>
      <c r="I4" s="210"/>
      <c r="J4" s="273" t="s">
        <v>27</v>
      </c>
      <c r="K4" s="210"/>
      <c r="L4" s="7" t="s">
        <v>28</v>
      </c>
      <c r="M4" s="253" t="s">
        <v>29</v>
      </c>
      <c r="N4" s="210"/>
      <c r="O4" s="253" t="s">
        <v>30</v>
      </c>
      <c r="P4" s="211"/>
      <c r="Q4" s="229"/>
      <c r="R4" s="219"/>
      <c r="S4" s="220"/>
    </row>
    <row r="5" spans="1:19" x14ac:dyDescent="0.3">
      <c r="A5" s="274" t="s">
        <v>31</v>
      </c>
      <c r="B5" s="277" t="s">
        <v>32</v>
      </c>
      <c r="C5" s="255"/>
      <c r="D5" s="278"/>
      <c r="E5" s="255"/>
      <c r="F5" s="8"/>
      <c r="G5" s="9"/>
      <c r="H5" s="279"/>
      <c r="I5" s="255"/>
      <c r="J5" s="280"/>
      <c r="K5" s="255"/>
      <c r="L5" s="9"/>
      <c r="M5" s="254"/>
      <c r="N5" s="255"/>
      <c r="O5" s="254"/>
      <c r="P5" s="255"/>
      <c r="Q5" s="256" t="s">
        <v>33</v>
      </c>
      <c r="R5" s="257"/>
      <c r="S5" s="258"/>
    </row>
    <row r="6" spans="1:19" x14ac:dyDescent="0.3">
      <c r="A6" s="275"/>
      <c r="B6" s="264" t="s">
        <v>34</v>
      </c>
      <c r="C6" s="265"/>
      <c r="D6" s="266"/>
      <c r="E6" s="265"/>
      <c r="F6" s="11"/>
      <c r="G6" s="12"/>
      <c r="H6" s="267"/>
      <c r="I6" s="265"/>
      <c r="J6" s="268"/>
      <c r="K6" s="265"/>
      <c r="L6" s="12"/>
      <c r="M6" s="269"/>
      <c r="N6" s="265"/>
      <c r="O6" s="269"/>
      <c r="P6" s="265"/>
      <c r="Q6" s="266" t="s">
        <v>59</v>
      </c>
      <c r="R6" s="270"/>
      <c r="S6" s="271"/>
    </row>
    <row r="7" spans="1:19" x14ac:dyDescent="0.3">
      <c r="A7" s="276"/>
      <c r="B7" s="246" t="s">
        <v>35</v>
      </c>
      <c r="C7" s="238"/>
      <c r="D7" s="247"/>
      <c r="E7" s="238"/>
      <c r="F7" s="14"/>
      <c r="G7" s="15"/>
      <c r="H7" s="237"/>
      <c r="I7" s="238"/>
      <c r="J7" s="239"/>
      <c r="K7" s="238"/>
      <c r="L7" s="15"/>
      <c r="M7" s="240"/>
      <c r="N7" s="238"/>
      <c r="O7" s="240"/>
      <c r="P7" s="238"/>
      <c r="Q7" s="241"/>
      <c r="R7" s="242"/>
      <c r="S7" s="243"/>
    </row>
    <row r="8" spans="1:19" x14ac:dyDescent="0.3">
      <c r="A8" s="17"/>
      <c r="B8" s="3"/>
      <c r="C8" s="3"/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3"/>
      <c r="R8" s="3"/>
      <c r="S8" s="5"/>
    </row>
    <row r="9" spans="1:19" x14ac:dyDescent="0.3">
      <c r="A9" s="2" t="s">
        <v>36</v>
      </c>
      <c r="B9" s="3"/>
      <c r="C9" s="3"/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3"/>
      <c r="R9" s="3"/>
      <c r="S9" s="5"/>
    </row>
    <row r="10" spans="1:19" x14ac:dyDescent="0.3">
      <c r="A10" s="281" t="s">
        <v>37</v>
      </c>
      <c r="B10" s="248" t="s">
        <v>38</v>
      </c>
      <c r="C10" s="211"/>
      <c r="D10" s="211"/>
      <c r="E10" s="211"/>
      <c r="F10" s="211"/>
      <c r="G10" s="18"/>
      <c r="H10" s="248" t="s">
        <v>39</v>
      </c>
      <c r="I10" s="211"/>
      <c r="J10" s="211"/>
      <c r="K10" s="211"/>
      <c r="L10" s="211"/>
      <c r="M10" s="248" t="s">
        <v>40</v>
      </c>
      <c r="N10" s="211"/>
      <c r="O10" s="211"/>
      <c r="P10" s="211"/>
      <c r="Q10" s="211"/>
      <c r="R10" s="244" t="s">
        <v>60</v>
      </c>
      <c r="S10" s="250" t="s">
        <v>61</v>
      </c>
    </row>
    <row r="11" spans="1:19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38"/>
      <c r="H11" s="244" t="s">
        <v>41</v>
      </c>
      <c r="I11" s="244" t="s">
        <v>54</v>
      </c>
      <c r="J11" s="245" t="s">
        <v>42</v>
      </c>
      <c r="K11" s="244" t="s">
        <v>55</v>
      </c>
      <c r="L11" s="244" t="s">
        <v>43</v>
      </c>
      <c r="M11" s="244" t="s">
        <v>41</v>
      </c>
      <c r="N11" s="244" t="s">
        <v>54</v>
      </c>
      <c r="O11" s="244" t="s">
        <v>42</v>
      </c>
      <c r="P11" s="244" t="s">
        <v>55</v>
      </c>
      <c r="Q11" s="244" t="s">
        <v>43</v>
      </c>
      <c r="R11" s="249"/>
      <c r="S11" s="251"/>
    </row>
    <row r="12" spans="1:19" x14ac:dyDescent="0.3">
      <c r="A12" s="275"/>
      <c r="B12" s="214"/>
      <c r="C12" s="214"/>
      <c r="D12" s="214"/>
      <c r="E12" s="214"/>
      <c r="F12" s="214"/>
      <c r="G12" s="38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51"/>
    </row>
    <row r="13" spans="1:19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/>
      <c r="H13" s="19" t="s">
        <v>46</v>
      </c>
      <c r="I13" s="20" t="s">
        <v>44</v>
      </c>
      <c r="J13" s="21" t="s">
        <v>45</v>
      </c>
      <c r="K13" s="20" t="s">
        <v>44</v>
      </c>
      <c r="L13" s="20" t="s">
        <v>45</v>
      </c>
      <c r="M13" s="19" t="s">
        <v>46</v>
      </c>
      <c r="N13" s="20" t="s">
        <v>44</v>
      </c>
      <c r="O13" s="20" t="s">
        <v>45</v>
      </c>
      <c r="P13" s="20" t="s">
        <v>44</v>
      </c>
      <c r="Q13" s="20" t="s">
        <v>45</v>
      </c>
      <c r="R13" s="22" t="s">
        <v>47</v>
      </c>
      <c r="S13" s="252"/>
    </row>
    <row r="14" spans="1:19" x14ac:dyDescent="0.3">
      <c r="A14" s="23">
        <v>1</v>
      </c>
      <c r="B14" s="24">
        <f t="shared" ref="B14:F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/>
      <c r="H14" s="24">
        <f>+F14+1</f>
        <v>7</v>
      </c>
      <c r="I14" s="24">
        <f t="shared" ref="I14:S14" si="1">+H14+1</f>
        <v>8</v>
      </c>
      <c r="J14" s="25">
        <f t="shared" si="1"/>
        <v>9</v>
      </c>
      <c r="K14" s="24">
        <f t="shared" si="1"/>
        <v>10</v>
      </c>
      <c r="L14" s="24">
        <f t="shared" si="1"/>
        <v>11</v>
      </c>
      <c r="M14" s="24">
        <f t="shared" si="1"/>
        <v>12</v>
      </c>
      <c r="N14" s="24">
        <f t="shared" si="1"/>
        <v>13</v>
      </c>
      <c r="O14" s="24">
        <f t="shared" si="1"/>
        <v>14</v>
      </c>
      <c r="P14" s="24">
        <f t="shared" si="1"/>
        <v>15</v>
      </c>
      <c r="Q14" s="24">
        <f t="shared" si="1"/>
        <v>16</v>
      </c>
      <c r="R14" s="24">
        <f t="shared" si="1"/>
        <v>17</v>
      </c>
      <c r="S14" s="24">
        <f t="shared" si="1"/>
        <v>18</v>
      </c>
    </row>
    <row r="15" spans="1:19" x14ac:dyDescent="0.3">
      <c r="A15" s="26">
        <v>45818</v>
      </c>
      <c r="B15" s="27">
        <v>1</v>
      </c>
      <c r="C15" s="28">
        <v>1585</v>
      </c>
      <c r="D15" s="29">
        <v>-204</v>
      </c>
      <c r="E15" s="30">
        <f t="shared" ref="E15:E71" si="2">C15-D15</f>
        <v>1789</v>
      </c>
      <c r="F15" s="31">
        <v>0</v>
      </c>
      <c r="G15" s="27"/>
      <c r="H15" s="27">
        <v>1</v>
      </c>
      <c r="I15" s="30">
        <v>1460</v>
      </c>
      <c r="J15" s="32">
        <v>-310</v>
      </c>
      <c r="K15" s="33">
        <f t="shared" ref="K15:K71" si="3">I15-J15</f>
        <v>1770</v>
      </c>
      <c r="L15" s="27">
        <v>0</v>
      </c>
      <c r="M15" s="27">
        <v>1</v>
      </c>
      <c r="N15" s="28">
        <v>1510</v>
      </c>
      <c r="O15" s="29">
        <v>-417</v>
      </c>
      <c r="P15" s="33">
        <f t="shared" ref="P15:P71" si="4">N15-O15</f>
        <v>1927</v>
      </c>
      <c r="Q15" s="27">
        <v>0</v>
      </c>
      <c r="R15" s="34"/>
      <c r="S15" s="35"/>
    </row>
    <row r="16" spans="1:19" x14ac:dyDescent="0.3">
      <c r="A16" s="26">
        <v>45819</v>
      </c>
      <c r="B16" s="27">
        <v>1</v>
      </c>
      <c r="C16" s="30">
        <f t="shared" ref="C16:C61" si="5">$C$15-F16</f>
        <v>1584</v>
      </c>
      <c r="D16" s="29">
        <v>-205</v>
      </c>
      <c r="E16" s="30">
        <f t="shared" si="2"/>
        <v>1789</v>
      </c>
      <c r="F16" s="27">
        <f t="shared" ref="F16:F71" si="6">$D$15-D16</f>
        <v>1</v>
      </c>
      <c r="G16" s="27"/>
      <c r="H16" s="27">
        <v>1</v>
      </c>
      <c r="I16" s="30">
        <f t="shared" ref="I16:I61" si="7">$I$15-L16</f>
        <v>1459</v>
      </c>
      <c r="J16" s="32">
        <v>-311</v>
      </c>
      <c r="K16" s="33">
        <f t="shared" si="3"/>
        <v>1770</v>
      </c>
      <c r="L16" s="27">
        <f t="shared" ref="L16:L71" si="8">$J$15-J16</f>
        <v>1</v>
      </c>
      <c r="M16" s="27">
        <v>1</v>
      </c>
      <c r="N16" s="30">
        <f t="shared" ref="N16:N70" si="9">$N$15-Q16</f>
        <v>1509</v>
      </c>
      <c r="O16" s="29">
        <v>-418</v>
      </c>
      <c r="P16" s="33">
        <f t="shared" si="4"/>
        <v>1927</v>
      </c>
      <c r="Q16" s="27">
        <f t="shared" ref="Q16:Q71" si="10">$O$15-O16</f>
        <v>1</v>
      </c>
      <c r="R16" s="34"/>
      <c r="S16" s="35"/>
    </row>
    <row r="17" spans="1:19" x14ac:dyDescent="0.3">
      <c r="A17" s="26">
        <v>45820</v>
      </c>
      <c r="B17" s="27">
        <v>1</v>
      </c>
      <c r="C17" s="30">
        <f t="shared" si="5"/>
        <v>1583</v>
      </c>
      <c r="D17" s="29">
        <v>-206</v>
      </c>
      <c r="E17" s="30">
        <f t="shared" si="2"/>
        <v>1789</v>
      </c>
      <c r="F17" s="27">
        <f t="shared" si="6"/>
        <v>2</v>
      </c>
      <c r="G17" s="27"/>
      <c r="H17" s="27">
        <v>1</v>
      </c>
      <c r="I17" s="30">
        <f t="shared" si="7"/>
        <v>1458</v>
      </c>
      <c r="J17" s="32">
        <v>-312</v>
      </c>
      <c r="K17" s="33">
        <f t="shared" si="3"/>
        <v>1770</v>
      </c>
      <c r="L17" s="27">
        <f t="shared" si="8"/>
        <v>2</v>
      </c>
      <c r="M17" s="27">
        <v>1</v>
      </c>
      <c r="N17" s="30">
        <f t="shared" si="9"/>
        <v>1508</v>
      </c>
      <c r="O17" s="29">
        <v>-419</v>
      </c>
      <c r="P17" s="33">
        <f t="shared" si="4"/>
        <v>1927</v>
      </c>
      <c r="Q17" s="27">
        <f t="shared" si="10"/>
        <v>2</v>
      </c>
      <c r="R17" s="34"/>
      <c r="S17" s="35"/>
    </row>
    <row r="18" spans="1:19" x14ac:dyDescent="0.3">
      <c r="A18" s="26">
        <v>45821</v>
      </c>
      <c r="B18" s="27">
        <v>1</v>
      </c>
      <c r="C18" s="30">
        <f t="shared" si="5"/>
        <v>1582</v>
      </c>
      <c r="D18" s="29">
        <v>-207</v>
      </c>
      <c r="E18" s="30">
        <f t="shared" si="2"/>
        <v>1789</v>
      </c>
      <c r="F18" s="27">
        <f t="shared" si="6"/>
        <v>3</v>
      </c>
      <c r="G18" s="27"/>
      <c r="H18" s="27">
        <v>1</v>
      </c>
      <c r="I18" s="30">
        <f t="shared" si="7"/>
        <v>1457</v>
      </c>
      <c r="J18" s="32">
        <v>-313</v>
      </c>
      <c r="K18" s="33">
        <f t="shared" si="3"/>
        <v>1770</v>
      </c>
      <c r="L18" s="27">
        <f t="shared" si="8"/>
        <v>3</v>
      </c>
      <c r="M18" s="27">
        <v>1</v>
      </c>
      <c r="N18" s="30">
        <f t="shared" si="9"/>
        <v>1507</v>
      </c>
      <c r="O18" s="29">
        <v>-420</v>
      </c>
      <c r="P18" s="33">
        <f t="shared" si="4"/>
        <v>1927</v>
      </c>
      <c r="Q18" s="27">
        <f t="shared" si="10"/>
        <v>3</v>
      </c>
      <c r="R18" s="34"/>
      <c r="S18" s="35"/>
    </row>
    <row r="19" spans="1:19" x14ac:dyDescent="0.3">
      <c r="A19" s="26">
        <v>45822</v>
      </c>
      <c r="B19" s="27">
        <v>1</v>
      </c>
      <c r="C19" s="30">
        <f t="shared" si="5"/>
        <v>1581</v>
      </c>
      <c r="D19" s="29">
        <v>-208</v>
      </c>
      <c r="E19" s="30">
        <f t="shared" si="2"/>
        <v>1789</v>
      </c>
      <c r="F19" s="27">
        <f t="shared" si="6"/>
        <v>4</v>
      </c>
      <c r="G19" s="27"/>
      <c r="H19" s="27">
        <v>1</v>
      </c>
      <c r="I19" s="30">
        <f t="shared" si="7"/>
        <v>1445</v>
      </c>
      <c r="J19" s="32">
        <v>-325</v>
      </c>
      <c r="K19" s="33">
        <f t="shared" si="3"/>
        <v>1770</v>
      </c>
      <c r="L19" s="27">
        <f t="shared" si="8"/>
        <v>15</v>
      </c>
      <c r="M19" s="27">
        <v>1</v>
      </c>
      <c r="N19" s="30">
        <f t="shared" si="9"/>
        <v>1507</v>
      </c>
      <c r="O19" s="29">
        <v>-420</v>
      </c>
      <c r="P19" s="33">
        <f t="shared" si="4"/>
        <v>1927</v>
      </c>
      <c r="Q19" s="27">
        <f t="shared" si="10"/>
        <v>3</v>
      </c>
      <c r="R19" s="34"/>
      <c r="S19" s="35"/>
    </row>
    <row r="20" spans="1:19" x14ac:dyDescent="0.3">
      <c r="A20" s="26">
        <v>45823</v>
      </c>
      <c r="B20" s="27">
        <v>1</v>
      </c>
      <c r="C20" s="30">
        <f t="shared" si="5"/>
        <v>1574</v>
      </c>
      <c r="D20" s="29">
        <v>-215</v>
      </c>
      <c r="E20" s="30">
        <f t="shared" si="2"/>
        <v>1789</v>
      </c>
      <c r="F20" s="27">
        <f t="shared" si="6"/>
        <v>11</v>
      </c>
      <c r="G20" s="27"/>
      <c r="H20" s="27">
        <v>1</v>
      </c>
      <c r="I20" s="30">
        <f t="shared" si="7"/>
        <v>1433</v>
      </c>
      <c r="J20" s="32">
        <v>-337</v>
      </c>
      <c r="K20" s="33">
        <f t="shared" si="3"/>
        <v>1770</v>
      </c>
      <c r="L20" s="27">
        <f t="shared" si="8"/>
        <v>27</v>
      </c>
      <c r="M20" s="27">
        <v>1</v>
      </c>
      <c r="N20" s="30">
        <f t="shared" si="9"/>
        <v>1505</v>
      </c>
      <c r="O20" s="29">
        <v>-422</v>
      </c>
      <c r="P20" s="33">
        <f t="shared" si="4"/>
        <v>1927</v>
      </c>
      <c r="Q20" s="27">
        <f t="shared" si="10"/>
        <v>5</v>
      </c>
      <c r="R20" s="34"/>
      <c r="S20" s="35"/>
    </row>
    <row r="21" spans="1:19" x14ac:dyDescent="0.3">
      <c r="A21" s="26">
        <v>45824</v>
      </c>
      <c r="B21" s="27">
        <v>1</v>
      </c>
      <c r="C21" s="30">
        <f t="shared" si="5"/>
        <v>1567</v>
      </c>
      <c r="D21" s="29">
        <v>-222</v>
      </c>
      <c r="E21" s="30">
        <f t="shared" si="2"/>
        <v>1789</v>
      </c>
      <c r="F21" s="27">
        <f t="shared" si="6"/>
        <v>18</v>
      </c>
      <c r="G21" s="27"/>
      <c r="H21" s="27">
        <v>1</v>
      </c>
      <c r="I21" s="30">
        <f t="shared" si="7"/>
        <v>1421</v>
      </c>
      <c r="J21" s="32">
        <v>-349</v>
      </c>
      <c r="K21" s="33">
        <f t="shared" si="3"/>
        <v>1770</v>
      </c>
      <c r="L21" s="27">
        <f t="shared" si="8"/>
        <v>39</v>
      </c>
      <c r="M21" s="27">
        <v>1</v>
      </c>
      <c r="N21" s="30">
        <f t="shared" si="9"/>
        <v>1500</v>
      </c>
      <c r="O21" s="29">
        <v>-427</v>
      </c>
      <c r="P21" s="33">
        <f t="shared" si="4"/>
        <v>1927</v>
      </c>
      <c r="Q21" s="27">
        <f t="shared" si="10"/>
        <v>10</v>
      </c>
      <c r="R21" s="34"/>
      <c r="S21" s="35"/>
    </row>
    <row r="22" spans="1:19" x14ac:dyDescent="0.3">
      <c r="A22" s="26">
        <v>45825</v>
      </c>
      <c r="B22" s="27">
        <v>1</v>
      </c>
      <c r="C22" s="30">
        <f t="shared" si="5"/>
        <v>1560</v>
      </c>
      <c r="D22" s="29">
        <v>-229</v>
      </c>
      <c r="E22" s="30">
        <f t="shared" si="2"/>
        <v>1789</v>
      </c>
      <c r="F22" s="27">
        <f t="shared" si="6"/>
        <v>25</v>
      </c>
      <c r="G22" s="27"/>
      <c r="H22" s="27">
        <v>1</v>
      </c>
      <c r="I22" s="30">
        <f t="shared" si="7"/>
        <v>1409</v>
      </c>
      <c r="J22" s="32">
        <v>-361</v>
      </c>
      <c r="K22" s="33">
        <f t="shared" si="3"/>
        <v>1770</v>
      </c>
      <c r="L22" s="27">
        <f t="shared" si="8"/>
        <v>51</v>
      </c>
      <c r="M22" s="27">
        <v>1</v>
      </c>
      <c r="N22" s="30">
        <f t="shared" si="9"/>
        <v>1495</v>
      </c>
      <c r="O22" s="29">
        <v>-432</v>
      </c>
      <c r="P22" s="33">
        <f t="shared" si="4"/>
        <v>1927</v>
      </c>
      <c r="Q22" s="27">
        <f t="shared" si="10"/>
        <v>15</v>
      </c>
      <c r="R22" s="34"/>
      <c r="S22" s="35"/>
    </row>
    <row r="23" spans="1:19" x14ac:dyDescent="0.3">
      <c r="A23" s="26">
        <v>45826</v>
      </c>
      <c r="B23" s="27">
        <v>1</v>
      </c>
      <c r="C23" s="30">
        <f t="shared" si="5"/>
        <v>1553</v>
      </c>
      <c r="D23" s="29">
        <v>-236</v>
      </c>
      <c r="E23" s="30">
        <f t="shared" si="2"/>
        <v>1789</v>
      </c>
      <c r="F23" s="27">
        <f t="shared" si="6"/>
        <v>32</v>
      </c>
      <c r="G23" s="27"/>
      <c r="H23" s="27">
        <v>1</v>
      </c>
      <c r="I23" s="30">
        <f t="shared" si="7"/>
        <v>1397</v>
      </c>
      <c r="J23" s="32">
        <v>-373</v>
      </c>
      <c r="K23" s="33">
        <f t="shared" si="3"/>
        <v>1770</v>
      </c>
      <c r="L23" s="27">
        <f t="shared" si="8"/>
        <v>63</v>
      </c>
      <c r="M23" s="27">
        <v>1</v>
      </c>
      <c r="N23" s="30">
        <f t="shared" si="9"/>
        <v>1490</v>
      </c>
      <c r="O23" s="29">
        <v>-437</v>
      </c>
      <c r="P23" s="33">
        <f t="shared" si="4"/>
        <v>1927</v>
      </c>
      <c r="Q23" s="27">
        <f t="shared" si="10"/>
        <v>20</v>
      </c>
      <c r="R23" s="34"/>
      <c r="S23" s="35"/>
    </row>
    <row r="24" spans="1:19" x14ac:dyDescent="0.3">
      <c r="A24" s="26">
        <v>45827</v>
      </c>
      <c r="B24" s="27">
        <v>1</v>
      </c>
      <c r="C24" s="30">
        <f t="shared" si="5"/>
        <v>1546</v>
      </c>
      <c r="D24" s="29">
        <v>-243</v>
      </c>
      <c r="E24" s="30">
        <f t="shared" si="2"/>
        <v>1789</v>
      </c>
      <c r="F24" s="27">
        <f t="shared" si="6"/>
        <v>39</v>
      </c>
      <c r="G24" s="27"/>
      <c r="H24" s="27">
        <v>1</v>
      </c>
      <c r="I24" s="30">
        <f t="shared" si="7"/>
        <v>1390</v>
      </c>
      <c r="J24" s="32">
        <v>-380</v>
      </c>
      <c r="K24" s="33">
        <f t="shared" si="3"/>
        <v>1770</v>
      </c>
      <c r="L24" s="27">
        <f t="shared" si="8"/>
        <v>70</v>
      </c>
      <c r="M24" s="27">
        <v>1</v>
      </c>
      <c r="N24" s="30">
        <f t="shared" si="9"/>
        <v>1485</v>
      </c>
      <c r="O24" s="29">
        <v>-442</v>
      </c>
      <c r="P24" s="33">
        <f t="shared" si="4"/>
        <v>1927</v>
      </c>
      <c r="Q24" s="27">
        <f t="shared" si="10"/>
        <v>25</v>
      </c>
      <c r="R24" s="34"/>
      <c r="S24" s="35"/>
    </row>
    <row r="25" spans="1:19" x14ac:dyDescent="0.3">
      <c r="A25" s="26">
        <v>45828</v>
      </c>
      <c r="B25" s="27">
        <v>1</v>
      </c>
      <c r="C25" s="30">
        <f t="shared" si="5"/>
        <v>1539</v>
      </c>
      <c r="D25" s="29">
        <v>-250</v>
      </c>
      <c r="E25" s="30">
        <f t="shared" si="2"/>
        <v>1789</v>
      </c>
      <c r="F25" s="27">
        <f t="shared" si="6"/>
        <v>46</v>
      </c>
      <c r="G25" s="27"/>
      <c r="H25" s="27">
        <v>1</v>
      </c>
      <c r="I25" s="30">
        <f t="shared" si="7"/>
        <v>1385</v>
      </c>
      <c r="J25" s="32">
        <v>-385</v>
      </c>
      <c r="K25" s="33">
        <f t="shared" si="3"/>
        <v>1770</v>
      </c>
      <c r="L25" s="27">
        <f t="shared" si="8"/>
        <v>75</v>
      </c>
      <c r="M25" s="27">
        <v>1</v>
      </c>
      <c r="N25" s="30">
        <f t="shared" si="9"/>
        <v>1480</v>
      </c>
      <c r="O25" s="29">
        <v>-447</v>
      </c>
      <c r="P25" s="33">
        <f t="shared" si="4"/>
        <v>1927</v>
      </c>
      <c r="Q25" s="27">
        <f t="shared" si="10"/>
        <v>30</v>
      </c>
      <c r="R25" s="34"/>
      <c r="S25" s="35"/>
    </row>
    <row r="26" spans="1:19" x14ac:dyDescent="0.3">
      <c r="A26" s="26">
        <v>45829</v>
      </c>
      <c r="B26" s="27">
        <v>1</v>
      </c>
      <c r="C26" s="30">
        <f t="shared" si="5"/>
        <v>1535</v>
      </c>
      <c r="D26" s="29">
        <v>-254</v>
      </c>
      <c r="E26" s="30">
        <f t="shared" si="2"/>
        <v>1789</v>
      </c>
      <c r="F26" s="27">
        <f t="shared" si="6"/>
        <v>50</v>
      </c>
      <c r="G26" s="27"/>
      <c r="H26" s="27">
        <v>1</v>
      </c>
      <c r="I26" s="30">
        <f t="shared" si="7"/>
        <v>1380</v>
      </c>
      <c r="J26" s="32">
        <v>-390</v>
      </c>
      <c r="K26" s="33">
        <f t="shared" si="3"/>
        <v>1770</v>
      </c>
      <c r="L26" s="27">
        <f t="shared" si="8"/>
        <v>80</v>
      </c>
      <c r="M26" s="27">
        <v>1</v>
      </c>
      <c r="N26" s="30">
        <f t="shared" si="9"/>
        <v>1475</v>
      </c>
      <c r="O26" s="29">
        <v>-452</v>
      </c>
      <c r="P26" s="33">
        <f t="shared" si="4"/>
        <v>1927</v>
      </c>
      <c r="Q26" s="27">
        <f t="shared" si="10"/>
        <v>35</v>
      </c>
      <c r="R26" s="34"/>
      <c r="S26" s="35"/>
    </row>
    <row r="27" spans="1:19" x14ac:dyDescent="0.3">
      <c r="A27" s="26">
        <v>45830</v>
      </c>
      <c r="B27" s="27">
        <v>1</v>
      </c>
      <c r="C27" s="30">
        <f t="shared" si="5"/>
        <v>1519</v>
      </c>
      <c r="D27" s="29">
        <v>-270</v>
      </c>
      <c r="E27" s="30">
        <f t="shared" si="2"/>
        <v>1789</v>
      </c>
      <c r="F27" s="27">
        <f t="shared" si="6"/>
        <v>66</v>
      </c>
      <c r="G27" s="27"/>
      <c r="H27" s="27">
        <v>1</v>
      </c>
      <c r="I27" s="30">
        <f t="shared" si="7"/>
        <v>1355</v>
      </c>
      <c r="J27" s="32">
        <v>-415</v>
      </c>
      <c r="K27" s="33">
        <f t="shared" si="3"/>
        <v>1770</v>
      </c>
      <c r="L27" s="27">
        <f t="shared" si="8"/>
        <v>105</v>
      </c>
      <c r="M27" s="27">
        <v>1</v>
      </c>
      <c r="N27" s="30">
        <f t="shared" si="9"/>
        <v>1462</v>
      </c>
      <c r="O27" s="29">
        <v>-465</v>
      </c>
      <c r="P27" s="33">
        <f t="shared" si="4"/>
        <v>1927</v>
      </c>
      <c r="Q27" s="27">
        <f t="shared" si="10"/>
        <v>48</v>
      </c>
      <c r="R27" s="34"/>
      <c r="S27" s="35"/>
    </row>
    <row r="28" spans="1:19" x14ac:dyDescent="0.3">
      <c r="A28" s="26">
        <v>45831</v>
      </c>
      <c r="B28" s="27">
        <v>1</v>
      </c>
      <c r="C28" s="30">
        <f t="shared" si="5"/>
        <v>1503</v>
      </c>
      <c r="D28" s="29">
        <v>-286</v>
      </c>
      <c r="E28" s="30">
        <f t="shared" si="2"/>
        <v>1789</v>
      </c>
      <c r="F28" s="27">
        <f t="shared" si="6"/>
        <v>82</v>
      </c>
      <c r="G28" s="27"/>
      <c r="H28" s="27">
        <v>1</v>
      </c>
      <c r="I28" s="30">
        <f t="shared" si="7"/>
        <v>1330</v>
      </c>
      <c r="J28" s="32">
        <v>-440</v>
      </c>
      <c r="K28" s="33">
        <f t="shared" si="3"/>
        <v>1770</v>
      </c>
      <c r="L28" s="27">
        <f t="shared" si="8"/>
        <v>130</v>
      </c>
      <c r="M28" s="27">
        <v>1</v>
      </c>
      <c r="N28" s="30">
        <f t="shared" si="9"/>
        <v>1449</v>
      </c>
      <c r="O28" s="29">
        <v>-478</v>
      </c>
      <c r="P28" s="33">
        <f t="shared" si="4"/>
        <v>1927</v>
      </c>
      <c r="Q28" s="27">
        <f t="shared" si="10"/>
        <v>61</v>
      </c>
      <c r="R28" s="34"/>
      <c r="S28" s="35"/>
    </row>
    <row r="29" spans="1:19" x14ac:dyDescent="0.3">
      <c r="A29" s="26">
        <v>45832</v>
      </c>
      <c r="B29" s="27">
        <v>1</v>
      </c>
      <c r="C29" s="30">
        <f t="shared" si="5"/>
        <v>1487</v>
      </c>
      <c r="D29" s="29">
        <v>-302</v>
      </c>
      <c r="E29" s="30">
        <f t="shared" si="2"/>
        <v>1789</v>
      </c>
      <c r="F29" s="27">
        <f t="shared" si="6"/>
        <v>98</v>
      </c>
      <c r="G29" s="27"/>
      <c r="H29" s="27">
        <v>1</v>
      </c>
      <c r="I29" s="30">
        <f t="shared" si="7"/>
        <v>1305</v>
      </c>
      <c r="J29" s="32">
        <v>-465</v>
      </c>
      <c r="K29" s="33">
        <f t="shared" si="3"/>
        <v>1770</v>
      </c>
      <c r="L29" s="27">
        <f t="shared" si="8"/>
        <v>155</v>
      </c>
      <c r="M29" s="27">
        <v>1</v>
      </c>
      <c r="N29" s="30">
        <f t="shared" si="9"/>
        <v>1436</v>
      </c>
      <c r="O29" s="29">
        <v>-491</v>
      </c>
      <c r="P29" s="33">
        <f t="shared" si="4"/>
        <v>1927</v>
      </c>
      <c r="Q29" s="27">
        <f t="shared" si="10"/>
        <v>74</v>
      </c>
      <c r="R29" s="34"/>
      <c r="S29" s="35"/>
    </row>
    <row r="30" spans="1:19" x14ac:dyDescent="0.3">
      <c r="A30" s="26">
        <v>45833</v>
      </c>
      <c r="B30" s="27">
        <v>1</v>
      </c>
      <c r="C30" s="30">
        <f t="shared" si="5"/>
        <v>1471</v>
      </c>
      <c r="D30" s="29">
        <v>-318</v>
      </c>
      <c r="E30" s="30">
        <f t="shared" si="2"/>
        <v>1789</v>
      </c>
      <c r="F30" s="27">
        <f t="shared" si="6"/>
        <v>114</v>
      </c>
      <c r="G30" s="27"/>
      <c r="H30" s="27">
        <v>1</v>
      </c>
      <c r="I30" s="30">
        <f t="shared" si="7"/>
        <v>1280</v>
      </c>
      <c r="J30" s="32">
        <v>-490</v>
      </c>
      <c r="K30" s="33">
        <f t="shared" si="3"/>
        <v>1770</v>
      </c>
      <c r="L30" s="27">
        <f t="shared" si="8"/>
        <v>180</v>
      </c>
      <c r="M30" s="27">
        <v>1</v>
      </c>
      <c r="N30" s="30">
        <f t="shared" si="9"/>
        <v>1423</v>
      </c>
      <c r="O30" s="29">
        <v>-504</v>
      </c>
      <c r="P30" s="33">
        <f t="shared" si="4"/>
        <v>1927</v>
      </c>
      <c r="Q30" s="27">
        <f t="shared" si="10"/>
        <v>87</v>
      </c>
      <c r="R30" s="34"/>
      <c r="S30" s="35"/>
    </row>
    <row r="31" spans="1:19" x14ac:dyDescent="0.3">
      <c r="A31" s="26">
        <v>45834</v>
      </c>
      <c r="B31" s="27">
        <v>1</v>
      </c>
      <c r="C31" s="30">
        <f t="shared" si="5"/>
        <v>1453</v>
      </c>
      <c r="D31" s="29">
        <v>-336</v>
      </c>
      <c r="E31" s="30">
        <f t="shared" si="2"/>
        <v>1789</v>
      </c>
      <c r="F31" s="27">
        <f t="shared" si="6"/>
        <v>132</v>
      </c>
      <c r="G31" s="27"/>
      <c r="H31" s="27">
        <v>1</v>
      </c>
      <c r="I31" s="30">
        <f t="shared" si="7"/>
        <v>1259</v>
      </c>
      <c r="J31" s="32">
        <v>-511</v>
      </c>
      <c r="K31" s="33">
        <f t="shared" si="3"/>
        <v>1770</v>
      </c>
      <c r="L31" s="27">
        <f t="shared" si="8"/>
        <v>201</v>
      </c>
      <c r="M31" s="27">
        <v>1</v>
      </c>
      <c r="N31" s="30">
        <f t="shared" si="9"/>
        <v>1410</v>
      </c>
      <c r="O31" s="29">
        <v>-517</v>
      </c>
      <c r="P31" s="33">
        <f t="shared" si="4"/>
        <v>1927</v>
      </c>
      <c r="Q31" s="27">
        <f t="shared" si="10"/>
        <v>100</v>
      </c>
      <c r="R31" s="34"/>
      <c r="S31" s="35"/>
    </row>
    <row r="32" spans="1:19" x14ac:dyDescent="0.3">
      <c r="A32" s="26">
        <v>45835</v>
      </c>
      <c r="B32" s="27">
        <v>1</v>
      </c>
      <c r="C32" s="30">
        <f t="shared" si="5"/>
        <v>1451</v>
      </c>
      <c r="D32" s="29">
        <v>-338</v>
      </c>
      <c r="E32" s="30">
        <f t="shared" si="2"/>
        <v>1789</v>
      </c>
      <c r="F32" s="27">
        <f t="shared" si="6"/>
        <v>134</v>
      </c>
      <c r="G32" s="27"/>
      <c r="H32" s="27">
        <v>1</v>
      </c>
      <c r="I32" s="30">
        <f t="shared" si="7"/>
        <v>1257</v>
      </c>
      <c r="J32" s="32">
        <v>-513</v>
      </c>
      <c r="K32" s="33">
        <f t="shared" si="3"/>
        <v>1770</v>
      </c>
      <c r="L32" s="27">
        <f t="shared" si="8"/>
        <v>203</v>
      </c>
      <c r="M32" s="27">
        <v>1</v>
      </c>
      <c r="N32" s="30">
        <f t="shared" si="9"/>
        <v>1409</v>
      </c>
      <c r="O32" s="29">
        <v>-518</v>
      </c>
      <c r="P32" s="33">
        <f t="shared" si="4"/>
        <v>1927</v>
      </c>
      <c r="Q32" s="27">
        <f t="shared" si="10"/>
        <v>101</v>
      </c>
      <c r="R32" s="34"/>
      <c r="S32" s="35"/>
    </row>
    <row r="33" spans="1:19" x14ac:dyDescent="0.3">
      <c r="A33" s="26">
        <v>45836</v>
      </c>
      <c r="B33" s="27">
        <v>1</v>
      </c>
      <c r="C33" s="30">
        <f t="shared" si="5"/>
        <v>1449</v>
      </c>
      <c r="D33" s="29">
        <v>-340</v>
      </c>
      <c r="E33" s="30">
        <f t="shared" si="2"/>
        <v>1789</v>
      </c>
      <c r="F33" s="27">
        <f t="shared" si="6"/>
        <v>136</v>
      </c>
      <c r="G33" s="27"/>
      <c r="H33" s="27">
        <v>1</v>
      </c>
      <c r="I33" s="30">
        <f t="shared" si="7"/>
        <v>1255</v>
      </c>
      <c r="J33" s="32">
        <v>-515</v>
      </c>
      <c r="K33" s="33">
        <f t="shared" si="3"/>
        <v>1770</v>
      </c>
      <c r="L33" s="27">
        <f t="shared" si="8"/>
        <v>205</v>
      </c>
      <c r="M33" s="27">
        <v>1</v>
      </c>
      <c r="N33" s="30">
        <f t="shared" si="9"/>
        <v>1408</v>
      </c>
      <c r="O33" s="29">
        <v>-519</v>
      </c>
      <c r="P33" s="33">
        <f t="shared" si="4"/>
        <v>1927</v>
      </c>
      <c r="Q33" s="27">
        <f t="shared" si="10"/>
        <v>102</v>
      </c>
      <c r="R33" s="34"/>
      <c r="S33" s="35"/>
    </row>
    <row r="34" spans="1:19" x14ac:dyDescent="0.3">
      <c r="A34" s="26">
        <v>45837</v>
      </c>
      <c r="B34" s="27">
        <v>1</v>
      </c>
      <c r="C34" s="30">
        <f t="shared" si="5"/>
        <v>1447</v>
      </c>
      <c r="D34" s="29">
        <v>-342</v>
      </c>
      <c r="E34" s="30">
        <f t="shared" si="2"/>
        <v>1789</v>
      </c>
      <c r="F34" s="27">
        <f t="shared" si="6"/>
        <v>138</v>
      </c>
      <c r="G34" s="27"/>
      <c r="H34" s="27">
        <v>1</v>
      </c>
      <c r="I34" s="30">
        <f t="shared" si="7"/>
        <v>1253</v>
      </c>
      <c r="J34" s="32">
        <v>-517</v>
      </c>
      <c r="K34" s="33">
        <f t="shared" si="3"/>
        <v>1770</v>
      </c>
      <c r="L34" s="27">
        <f t="shared" si="8"/>
        <v>207</v>
      </c>
      <c r="M34" s="27">
        <v>1</v>
      </c>
      <c r="N34" s="30">
        <f t="shared" si="9"/>
        <v>1407</v>
      </c>
      <c r="O34" s="29">
        <v>-520</v>
      </c>
      <c r="P34" s="33">
        <f t="shared" si="4"/>
        <v>1927</v>
      </c>
      <c r="Q34" s="27">
        <f t="shared" si="10"/>
        <v>103</v>
      </c>
      <c r="R34" s="34"/>
      <c r="S34" s="35"/>
    </row>
    <row r="35" spans="1:19" x14ac:dyDescent="0.3">
      <c r="A35" s="26">
        <v>45838</v>
      </c>
      <c r="B35" s="27">
        <v>1</v>
      </c>
      <c r="C35" s="30">
        <f t="shared" si="5"/>
        <v>1445</v>
      </c>
      <c r="D35" s="29">
        <v>-344</v>
      </c>
      <c r="E35" s="30">
        <f t="shared" si="2"/>
        <v>1789</v>
      </c>
      <c r="F35" s="27">
        <f t="shared" si="6"/>
        <v>140</v>
      </c>
      <c r="G35" s="27"/>
      <c r="H35" s="27">
        <v>1</v>
      </c>
      <c r="I35" s="30">
        <f t="shared" si="7"/>
        <v>1251</v>
      </c>
      <c r="J35" s="32">
        <v>-519</v>
      </c>
      <c r="K35" s="33">
        <f t="shared" si="3"/>
        <v>1770</v>
      </c>
      <c r="L35" s="27">
        <f t="shared" si="8"/>
        <v>209</v>
      </c>
      <c r="M35" s="27">
        <v>1</v>
      </c>
      <c r="N35" s="30">
        <f t="shared" si="9"/>
        <v>1406</v>
      </c>
      <c r="O35" s="29">
        <v>-521</v>
      </c>
      <c r="P35" s="33">
        <f t="shared" si="4"/>
        <v>1927</v>
      </c>
      <c r="Q35" s="27">
        <f t="shared" si="10"/>
        <v>104</v>
      </c>
      <c r="R35" s="34"/>
      <c r="S35" s="35"/>
    </row>
    <row r="36" spans="1:19" x14ac:dyDescent="0.3">
      <c r="A36" s="26">
        <v>45839</v>
      </c>
      <c r="B36" s="27">
        <v>1</v>
      </c>
      <c r="C36" s="30">
        <f t="shared" si="5"/>
        <v>1443</v>
      </c>
      <c r="D36" s="29">
        <v>-346</v>
      </c>
      <c r="E36" s="30">
        <f t="shared" si="2"/>
        <v>1789</v>
      </c>
      <c r="F36" s="27">
        <f t="shared" si="6"/>
        <v>142</v>
      </c>
      <c r="G36" s="27"/>
      <c r="H36" s="27">
        <v>1</v>
      </c>
      <c r="I36" s="30">
        <f t="shared" si="7"/>
        <v>1249</v>
      </c>
      <c r="J36" s="32">
        <v>-521</v>
      </c>
      <c r="K36" s="33">
        <f t="shared" si="3"/>
        <v>1770</v>
      </c>
      <c r="L36" s="27">
        <f t="shared" si="8"/>
        <v>211</v>
      </c>
      <c r="M36" s="27">
        <v>1</v>
      </c>
      <c r="N36" s="30">
        <f t="shared" si="9"/>
        <v>1405</v>
      </c>
      <c r="O36" s="29">
        <v>-522</v>
      </c>
      <c r="P36" s="33">
        <f t="shared" si="4"/>
        <v>1927</v>
      </c>
      <c r="Q36" s="27">
        <f t="shared" si="10"/>
        <v>105</v>
      </c>
      <c r="R36" s="34"/>
      <c r="S36" s="35"/>
    </row>
    <row r="37" spans="1:19" x14ac:dyDescent="0.3">
      <c r="A37" s="26">
        <v>45840</v>
      </c>
      <c r="B37" s="27">
        <v>1</v>
      </c>
      <c r="C37" s="30">
        <f t="shared" si="5"/>
        <v>1441</v>
      </c>
      <c r="D37" s="29">
        <v>-348</v>
      </c>
      <c r="E37" s="30">
        <f t="shared" si="2"/>
        <v>1789</v>
      </c>
      <c r="F37" s="27">
        <f t="shared" si="6"/>
        <v>144</v>
      </c>
      <c r="G37" s="27"/>
      <c r="H37" s="27">
        <v>1</v>
      </c>
      <c r="I37" s="30">
        <f t="shared" si="7"/>
        <v>1247</v>
      </c>
      <c r="J37" s="32">
        <v>-523</v>
      </c>
      <c r="K37" s="33">
        <f t="shared" si="3"/>
        <v>1770</v>
      </c>
      <c r="L37" s="27">
        <f t="shared" si="8"/>
        <v>213</v>
      </c>
      <c r="M37" s="27">
        <v>1</v>
      </c>
      <c r="N37" s="30">
        <f t="shared" si="9"/>
        <v>1404</v>
      </c>
      <c r="O37" s="29">
        <v>-523</v>
      </c>
      <c r="P37" s="33">
        <f t="shared" si="4"/>
        <v>1927</v>
      </c>
      <c r="Q37" s="27">
        <f t="shared" si="10"/>
        <v>106</v>
      </c>
      <c r="R37" s="34"/>
      <c r="S37" s="35"/>
    </row>
    <row r="38" spans="1:19" x14ac:dyDescent="0.3">
      <c r="A38" s="26">
        <v>45841</v>
      </c>
      <c r="B38" s="27">
        <v>1</v>
      </c>
      <c r="C38" s="30">
        <f t="shared" si="5"/>
        <v>1439</v>
      </c>
      <c r="D38" s="29">
        <v>-350</v>
      </c>
      <c r="E38" s="30">
        <f t="shared" si="2"/>
        <v>1789</v>
      </c>
      <c r="F38" s="27">
        <f t="shared" si="6"/>
        <v>146</v>
      </c>
      <c r="G38" s="27"/>
      <c r="H38" s="27">
        <v>1</v>
      </c>
      <c r="I38" s="30">
        <f t="shared" si="7"/>
        <v>1245</v>
      </c>
      <c r="J38" s="32">
        <v>-525</v>
      </c>
      <c r="K38" s="33">
        <f t="shared" si="3"/>
        <v>1770</v>
      </c>
      <c r="L38" s="27">
        <f t="shared" si="8"/>
        <v>215</v>
      </c>
      <c r="M38" s="27">
        <v>1</v>
      </c>
      <c r="N38" s="30">
        <f t="shared" si="9"/>
        <v>1403</v>
      </c>
      <c r="O38" s="29">
        <v>-524</v>
      </c>
      <c r="P38" s="33">
        <f t="shared" si="4"/>
        <v>1927</v>
      </c>
      <c r="Q38" s="27">
        <f t="shared" si="10"/>
        <v>107</v>
      </c>
      <c r="R38" s="34"/>
      <c r="S38" s="35"/>
    </row>
    <row r="39" spans="1:19" x14ac:dyDescent="0.3">
      <c r="A39" s="26">
        <v>45842</v>
      </c>
      <c r="B39" s="27">
        <v>1</v>
      </c>
      <c r="C39" s="30">
        <f t="shared" si="5"/>
        <v>1437</v>
      </c>
      <c r="D39" s="29">
        <v>-352</v>
      </c>
      <c r="E39" s="30">
        <f t="shared" si="2"/>
        <v>1789</v>
      </c>
      <c r="F39" s="27">
        <f t="shared" si="6"/>
        <v>148</v>
      </c>
      <c r="G39" s="27"/>
      <c r="H39" s="27">
        <v>1</v>
      </c>
      <c r="I39" s="30">
        <f t="shared" si="7"/>
        <v>1243</v>
      </c>
      <c r="J39" s="32">
        <v>-527</v>
      </c>
      <c r="K39" s="33">
        <f t="shared" si="3"/>
        <v>1770</v>
      </c>
      <c r="L39" s="27">
        <f t="shared" si="8"/>
        <v>217</v>
      </c>
      <c r="M39" s="27">
        <v>1</v>
      </c>
      <c r="N39" s="30">
        <f t="shared" si="9"/>
        <v>1402</v>
      </c>
      <c r="O39" s="29">
        <v>-525</v>
      </c>
      <c r="P39" s="33">
        <f t="shared" si="4"/>
        <v>1927</v>
      </c>
      <c r="Q39" s="27">
        <f t="shared" si="10"/>
        <v>108</v>
      </c>
      <c r="R39" s="34"/>
      <c r="S39" s="35"/>
    </row>
    <row r="40" spans="1:19" x14ac:dyDescent="0.3">
      <c r="A40" s="26">
        <v>45843</v>
      </c>
      <c r="B40" s="27">
        <v>1</v>
      </c>
      <c r="C40" s="30">
        <f t="shared" si="5"/>
        <v>1435</v>
      </c>
      <c r="D40" s="29">
        <v>-354</v>
      </c>
      <c r="E40" s="30">
        <f t="shared" si="2"/>
        <v>1789</v>
      </c>
      <c r="F40" s="27">
        <f t="shared" si="6"/>
        <v>150</v>
      </c>
      <c r="G40" s="27"/>
      <c r="H40" s="27">
        <v>1</v>
      </c>
      <c r="I40" s="30">
        <f t="shared" si="7"/>
        <v>1241</v>
      </c>
      <c r="J40" s="32">
        <v>-529</v>
      </c>
      <c r="K40" s="33">
        <f t="shared" si="3"/>
        <v>1770</v>
      </c>
      <c r="L40" s="27">
        <f t="shared" si="8"/>
        <v>219</v>
      </c>
      <c r="M40" s="27">
        <v>1</v>
      </c>
      <c r="N40" s="30">
        <f t="shared" si="9"/>
        <v>1401</v>
      </c>
      <c r="O40" s="29">
        <v>-526</v>
      </c>
      <c r="P40" s="33">
        <f t="shared" si="4"/>
        <v>1927</v>
      </c>
      <c r="Q40" s="27">
        <f t="shared" si="10"/>
        <v>109</v>
      </c>
      <c r="R40" s="34"/>
      <c r="S40" s="35"/>
    </row>
    <row r="41" spans="1:19" x14ac:dyDescent="0.3">
      <c r="A41" s="26">
        <v>45844</v>
      </c>
      <c r="B41" s="27">
        <v>1</v>
      </c>
      <c r="C41" s="30">
        <f t="shared" si="5"/>
        <v>1433</v>
      </c>
      <c r="D41" s="29">
        <v>-356</v>
      </c>
      <c r="E41" s="30">
        <f t="shared" si="2"/>
        <v>1789</v>
      </c>
      <c r="F41" s="27">
        <f t="shared" si="6"/>
        <v>152</v>
      </c>
      <c r="G41" s="27"/>
      <c r="H41" s="27">
        <v>1</v>
      </c>
      <c r="I41" s="30">
        <f t="shared" si="7"/>
        <v>1239</v>
      </c>
      <c r="J41" s="32">
        <v>-531</v>
      </c>
      <c r="K41" s="33">
        <f t="shared" si="3"/>
        <v>1770</v>
      </c>
      <c r="L41" s="27">
        <f t="shared" si="8"/>
        <v>221</v>
      </c>
      <c r="M41" s="27">
        <v>1</v>
      </c>
      <c r="N41" s="30">
        <f t="shared" si="9"/>
        <v>1400</v>
      </c>
      <c r="O41" s="29">
        <v>-527</v>
      </c>
      <c r="P41" s="33">
        <f t="shared" si="4"/>
        <v>1927</v>
      </c>
      <c r="Q41" s="27">
        <f t="shared" si="10"/>
        <v>110</v>
      </c>
      <c r="R41" s="34"/>
      <c r="S41" s="35"/>
    </row>
    <row r="42" spans="1:19" x14ac:dyDescent="0.3">
      <c r="A42" s="26">
        <v>45845</v>
      </c>
      <c r="B42" s="27">
        <v>1</v>
      </c>
      <c r="C42" s="30">
        <f t="shared" si="5"/>
        <v>1431</v>
      </c>
      <c r="D42" s="29">
        <v>-358</v>
      </c>
      <c r="E42" s="30">
        <f t="shared" si="2"/>
        <v>1789</v>
      </c>
      <c r="F42" s="27">
        <f t="shared" si="6"/>
        <v>154</v>
      </c>
      <c r="G42" s="27"/>
      <c r="H42" s="27">
        <v>1</v>
      </c>
      <c r="I42" s="30">
        <f t="shared" si="7"/>
        <v>1237</v>
      </c>
      <c r="J42" s="32">
        <v>-533</v>
      </c>
      <c r="K42" s="33">
        <f t="shared" si="3"/>
        <v>1770</v>
      </c>
      <c r="L42" s="27">
        <f t="shared" si="8"/>
        <v>223</v>
      </c>
      <c r="M42" s="27">
        <v>1</v>
      </c>
      <c r="N42" s="30">
        <f t="shared" si="9"/>
        <v>1399</v>
      </c>
      <c r="O42" s="29">
        <v>-528</v>
      </c>
      <c r="P42" s="33">
        <f t="shared" si="4"/>
        <v>1927</v>
      </c>
      <c r="Q42" s="27">
        <f t="shared" si="10"/>
        <v>111</v>
      </c>
      <c r="R42" s="34"/>
      <c r="S42" s="35"/>
    </row>
    <row r="43" spans="1:19" x14ac:dyDescent="0.3">
      <c r="A43" s="26">
        <v>45846</v>
      </c>
      <c r="B43" s="27">
        <v>1</v>
      </c>
      <c r="C43" s="30">
        <f t="shared" si="5"/>
        <v>1429</v>
      </c>
      <c r="D43" s="29">
        <v>-360</v>
      </c>
      <c r="E43" s="30">
        <f t="shared" si="2"/>
        <v>1789</v>
      </c>
      <c r="F43" s="27">
        <f t="shared" si="6"/>
        <v>156</v>
      </c>
      <c r="G43" s="27"/>
      <c r="H43" s="27">
        <v>1</v>
      </c>
      <c r="I43" s="30">
        <f t="shared" si="7"/>
        <v>1235</v>
      </c>
      <c r="J43" s="32">
        <v>-535</v>
      </c>
      <c r="K43" s="33">
        <f t="shared" si="3"/>
        <v>1770</v>
      </c>
      <c r="L43" s="27">
        <f t="shared" si="8"/>
        <v>225</v>
      </c>
      <c r="M43" s="27">
        <v>1</v>
      </c>
      <c r="N43" s="30">
        <f t="shared" si="9"/>
        <v>1398</v>
      </c>
      <c r="O43" s="29">
        <v>-529</v>
      </c>
      <c r="P43" s="33">
        <f t="shared" si="4"/>
        <v>1927</v>
      </c>
      <c r="Q43" s="27">
        <f t="shared" si="10"/>
        <v>112</v>
      </c>
      <c r="R43" s="34"/>
      <c r="S43" s="35"/>
    </row>
    <row r="44" spans="1:19" x14ac:dyDescent="0.3">
      <c r="A44" s="26">
        <v>45847</v>
      </c>
      <c r="B44" s="27">
        <v>1</v>
      </c>
      <c r="C44" s="30">
        <f t="shared" si="5"/>
        <v>1427</v>
      </c>
      <c r="D44" s="29">
        <v>-362</v>
      </c>
      <c r="E44" s="30">
        <f t="shared" si="2"/>
        <v>1789</v>
      </c>
      <c r="F44" s="27">
        <f t="shared" si="6"/>
        <v>158</v>
      </c>
      <c r="G44" s="27"/>
      <c r="H44" s="27">
        <v>1</v>
      </c>
      <c r="I44" s="30">
        <f t="shared" si="7"/>
        <v>1233</v>
      </c>
      <c r="J44" s="32">
        <v>-537</v>
      </c>
      <c r="K44" s="33">
        <f t="shared" si="3"/>
        <v>1770</v>
      </c>
      <c r="L44" s="27">
        <f t="shared" si="8"/>
        <v>227</v>
      </c>
      <c r="M44" s="27">
        <v>1</v>
      </c>
      <c r="N44" s="30">
        <f t="shared" si="9"/>
        <v>1397</v>
      </c>
      <c r="O44" s="29">
        <v>-530</v>
      </c>
      <c r="P44" s="33">
        <f t="shared" si="4"/>
        <v>1927</v>
      </c>
      <c r="Q44" s="27">
        <f t="shared" si="10"/>
        <v>113</v>
      </c>
      <c r="R44" s="34"/>
      <c r="S44" s="35"/>
    </row>
    <row r="45" spans="1:19" x14ac:dyDescent="0.3">
      <c r="A45" s="26">
        <v>45848</v>
      </c>
      <c r="B45" s="27">
        <v>1</v>
      </c>
      <c r="C45" s="30">
        <f t="shared" si="5"/>
        <v>1425</v>
      </c>
      <c r="D45" s="29">
        <v>-364</v>
      </c>
      <c r="E45" s="30">
        <f t="shared" si="2"/>
        <v>1789</v>
      </c>
      <c r="F45" s="27">
        <f t="shared" si="6"/>
        <v>160</v>
      </c>
      <c r="G45" s="27"/>
      <c r="H45" s="27">
        <v>1</v>
      </c>
      <c r="I45" s="30">
        <f t="shared" si="7"/>
        <v>1231</v>
      </c>
      <c r="J45" s="32">
        <v>-539</v>
      </c>
      <c r="K45" s="33">
        <f t="shared" si="3"/>
        <v>1770</v>
      </c>
      <c r="L45" s="27">
        <f t="shared" si="8"/>
        <v>229</v>
      </c>
      <c r="M45" s="27">
        <v>1</v>
      </c>
      <c r="N45" s="30">
        <f t="shared" si="9"/>
        <v>1396</v>
      </c>
      <c r="O45" s="29">
        <v>-531</v>
      </c>
      <c r="P45" s="33">
        <f t="shared" si="4"/>
        <v>1927</v>
      </c>
      <c r="Q45" s="27">
        <f t="shared" si="10"/>
        <v>114</v>
      </c>
      <c r="R45" s="34"/>
      <c r="S45" s="35"/>
    </row>
    <row r="46" spans="1:19" x14ac:dyDescent="0.3">
      <c r="A46" s="26">
        <v>45849</v>
      </c>
      <c r="B46" s="27">
        <v>1</v>
      </c>
      <c r="C46" s="30">
        <f t="shared" si="5"/>
        <v>1423</v>
      </c>
      <c r="D46" s="29">
        <v>-366</v>
      </c>
      <c r="E46" s="30">
        <f t="shared" si="2"/>
        <v>1789</v>
      </c>
      <c r="F46" s="27">
        <f t="shared" si="6"/>
        <v>162</v>
      </c>
      <c r="G46" s="27"/>
      <c r="H46" s="27">
        <v>1</v>
      </c>
      <c r="I46" s="30">
        <f t="shared" si="7"/>
        <v>1229</v>
      </c>
      <c r="J46" s="32">
        <v>-541</v>
      </c>
      <c r="K46" s="33">
        <f t="shared" si="3"/>
        <v>1770</v>
      </c>
      <c r="L46" s="27">
        <f t="shared" si="8"/>
        <v>231</v>
      </c>
      <c r="M46" s="27">
        <v>1</v>
      </c>
      <c r="N46" s="30">
        <f t="shared" si="9"/>
        <v>1395</v>
      </c>
      <c r="O46" s="29">
        <v>-532</v>
      </c>
      <c r="P46" s="33">
        <f t="shared" si="4"/>
        <v>1927</v>
      </c>
      <c r="Q46" s="27">
        <f t="shared" si="10"/>
        <v>115</v>
      </c>
      <c r="R46" s="34"/>
      <c r="S46" s="35"/>
    </row>
    <row r="47" spans="1:19" x14ac:dyDescent="0.3">
      <c r="A47" s="26">
        <v>45850</v>
      </c>
      <c r="B47" s="27">
        <v>1</v>
      </c>
      <c r="C47" s="30">
        <f t="shared" si="5"/>
        <v>1421</v>
      </c>
      <c r="D47" s="29">
        <v>-368</v>
      </c>
      <c r="E47" s="30">
        <f t="shared" si="2"/>
        <v>1789</v>
      </c>
      <c r="F47" s="27">
        <f t="shared" si="6"/>
        <v>164</v>
      </c>
      <c r="G47" s="27"/>
      <c r="H47" s="27">
        <v>1</v>
      </c>
      <c r="I47" s="30">
        <f t="shared" si="7"/>
        <v>1227</v>
      </c>
      <c r="J47" s="32">
        <v>-543</v>
      </c>
      <c r="K47" s="33">
        <f t="shared" si="3"/>
        <v>1770</v>
      </c>
      <c r="L47" s="27">
        <f t="shared" si="8"/>
        <v>233</v>
      </c>
      <c r="M47" s="27">
        <v>1</v>
      </c>
      <c r="N47" s="30">
        <f t="shared" si="9"/>
        <v>1394</v>
      </c>
      <c r="O47" s="29">
        <v>-533</v>
      </c>
      <c r="P47" s="33">
        <f t="shared" si="4"/>
        <v>1927</v>
      </c>
      <c r="Q47" s="27">
        <f t="shared" si="10"/>
        <v>116</v>
      </c>
      <c r="R47" s="34"/>
      <c r="S47" s="35"/>
    </row>
    <row r="48" spans="1:19" x14ac:dyDescent="0.3">
      <c r="A48" s="26">
        <v>45851</v>
      </c>
      <c r="B48" s="27">
        <v>1</v>
      </c>
      <c r="C48" s="30">
        <f t="shared" si="5"/>
        <v>1419</v>
      </c>
      <c r="D48" s="29">
        <v>-370</v>
      </c>
      <c r="E48" s="30">
        <f t="shared" si="2"/>
        <v>1789</v>
      </c>
      <c r="F48" s="27">
        <f t="shared" si="6"/>
        <v>166</v>
      </c>
      <c r="G48" s="27"/>
      <c r="H48" s="27">
        <v>1</v>
      </c>
      <c r="I48" s="30">
        <f t="shared" si="7"/>
        <v>1225</v>
      </c>
      <c r="J48" s="32">
        <v>-545</v>
      </c>
      <c r="K48" s="33">
        <f t="shared" si="3"/>
        <v>1770</v>
      </c>
      <c r="L48" s="27">
        <f t="shared" si="8"/>
        <v>235</v>
      </c>
      <c r="M48" s="27">
        <v>1</v>
      </c>
      <c r="N48" s="30">
        <f t="shared" si="9"/>
        <v>1394</v>
      </c>
      <c r="O48" s="29">
        <v>-533</v>
      </c>
      <c r="P48" s="33">
        <f t="shared" si="4"/>
        <v>1927</v>
      </c>
      <c r="Q48" s="27">
        <f t="shared" si="10"/>
        <v>116</v>
      </c>
      <c r="R48" s="34"/>
      <c r="S48" s="35"/>
    </row>
    <row r="49" spans="1:19" x14ac:dyDescent="0.3">
      <c r="A49" s="26">
        <v>45852</v>
      </c>
      <c r="B49" s="27">
        <v>1</v>
      </c>
      <c r="C49" s="30">
        <f t="shared" si="5"/>
        <v>1419</v>
      </c>
      <c r="D49" s="29">
        <v>-370</v>
      </c>
      <c r="E49" s="30">
        <f t="shared" si="2"/>
        <v>1789</v>
      </c>
      <c r="F49" s="27">
        <f t="shared" si="6"/>
        <v>166</v>
      </c>
      <c r="G49" s="27"/>
      <c r="H49" s="27">
        <v>1</v>
      </c>
      <c r="I49" s="30">
        <f t="shared" si="7"/>
        <v>1225</v>
      </c>
      <c r="J49" s="32">
        <v>-545</v>
      </c>
      <c r="K49" s="33">
        <f t="shared" si="3"/>
        <v>1770</v>
      </c>
      <c r="L49" s="27">
        <f t="shared" si="8"/>
        <v>235</v>
      </c>
      <c r="M49" s="27">
        <v>1</v>
      </c>
      <c r="N49" s="30">
        <f t="shared" si="9"/>
        <v>1394</v>
      </c>
      <c r="O49" s="29">
        <v>-533</v>
      </c>
      <c r="P49" s="33">
        <f t="shared" si="4"/>
        <v>1927</v>
      </c>
      <c r="Q49" s="27">
        <f t="shared" si="10"/>
        <v>116</v>
      </c>
      <c r="R49" s="34"/>
      <c r="S49" s="35"/>
    </row>
    <row r="50" spans="1:19" x14ac:dyDescent="0.3">
      <c r="A50" s="26">
        <v>45853</v>
      </c>
      <c r="B50" s="27">
        <v>1</v>
      </c>
      <c r="C50" s="30">
        <f t="shared" si="5"/>
        <v>1419</v>
      </c>
      <c r="D50" s="29">
        <v>-370</v>
      </c>
      <c r="E50" s="30">
        <f t="shared" si="2"/>
        <v>1789</v>
      </c>
      <c r="F50" s="27">
        <f t="shared" si="6"/>
        <v>166</v>
      </c>
      <c r="G50" s="27"/>
      <c r="H50" s="27">
        <v>1</v>
      </c>
      <c r="I50" s="30">
        <f t="shared" si="7"/>
        <v>1218</v>
      </c>
      <c r="J50" s="32">
        <v>-552</v>
      </c>
      <c r="K50" s="33">
        <f t="shared" si="3"/>
        <v>1770</v>
      </c>
      <c r="L50" s="27">
        <f t="shared" si="8"/>
        <v>242</v>
      </c>
      <c r="M50" s="27">
        <v>1</v>
      </c>
      <c r="N50" s="30">
        <f t="shared" si="9"/>
        <v>1394</v>
      </c>
      <c r="O50" s="29">
        <v>-533</v>
      </c>
      <c r="P50" s="33">
        <f t="shared" si="4"/>
        <v>1927</v>
      </c>
      <c r="Q50" s="27">
        <f t="shared" si="10"/>
        <v>116</v>
      </c>
      <c r="R50" s="34"/>
      <c r="S50" s="35"/>
    </row>
    <row r="51" spans="1:19" x14ac:dyDescent="0.3">
      <c r="A51" s="26">
        <v>45854</v>
      </c>
      <c r="B51" s="27">
        <v>1</v>
      </c>
      <c r="C51" s="30">
        <f t="shared" si="5"/>
        <v>1419</v>
      </c>
      <c r="D51" s="29">
        <v>-370</v>
      </c>
      <c r="E51" s="30">
        <f t="shared" si="2"/>
        <v>1789</v>
      </c>
      <c r="F51" s="27">
        <f t="shared" si="6"/>
        <v>166</v>
      </c>
      <c r="G51" s="27"/>
      <c r="H51" s="27">
        <v>1</v>
      </c>
      <c r="I51" s="30">
        <f t="shared" si="7"/>
        <v>1216</v>
      </c>
      <c r="J51" s="32">
        <v>-554</v>
      </c>
      <c r="K51" s="33">
        <f t="shared" si="3"/>
        <v>1770</v>
      </c>
      <c r="L51" s="27">
        <f t="shared" si="8"/>
        <v>244</v>
      </c>
      <c r="M51" s="27">
        <v>1</v>
      </c>
      <c r="N51" s="30">
        <f t="shared" si="9"/>
        <v>1394</v>
      </c>
      <c r="O51" s="29">
        <v>-533</v>
      </c>
      <c r="P51" s="33">
        <f t="shared" si="4"/>
        <v>1927</v>
      </c>
      <c r="Q51" s="27">
        <f t="shared" si="10"/>
        <v>116</v>
      </c>
      <c r="R51" s="34"/>
      <c r="S51" s="35"/>
    </row>
    <row r="52" spans="1:19" x14ac:dyDescent="0.3">
      <c r="A52" s="26">
        <v>45855</v>
      </c>
      <c r="B52" s="27">
        <v>1</v>
      </c>
      <c r="C52" s="30">
        <f t="shared" si="5"/>
        <v>1419</v>
      </c>
      <c r="D52" s="29">
        <v>-370</v>
      </c>
      <c r="E52" s="30">
        <f t="shared" si="2"/>
        <v>1789</v>
      </c>
      <c r="F52" s="27">
        <f t="shared" si="6"/>
        <v>166</v>
      </c>
      <c r="G52" s="27"/>
      <c r="H52" s="27">
        <v>1</v>
      </c>
      <c r="I52" s="30">
        <f t="shared" si="7"/>
        <v>1214</v>
      </c>
      <c r="J52" s="32">
        <v>-556</v>
      </c>
      <c r="K52" s="33">
        <f t="shared" si="3"/>
        <v>1770</v>
      </c>
      <c r="L52" s="27">
        <f t="shared" si="8"/>
        <v>246</v>
      </c>
      <c r="M52" s="27">
        <v>1</v>
      </c>
      <c r="N52" s="30">
        <f t="shared" si="9"/>
        <v>1394</v>
      </c>
      <c r="O52" s="29">
        <v>-533</v>
      </c>
      <c r="P52" s="33">
        <f t="shared" si="4"/>
        <v>1927</v>
      </c>
      <c r="Q52" s="27">
        <f t="shared" si="10"/>
        <v>116</v>
      </c>
      <c r="R52" s="34"/>
      <c r="S52" s="35"/>
    </row>
    <row r="53" spans="1:19" x14ac:dyDescent="0.3">
      <c r="A53" s="26">
        <v>45856</v>
      </c>
      <c r="B53" s="27">
        <v>1</v>
      </c>
      <c r="C53" s="30">
        <f t="shared" si="5"/>
        <v>1419</v>
      </c>
      <c r="D53" s="29">
        <v>-370</v>
      </c>
      <c r="E53" s="30">
        <f t="shared" si="2"/>
        <v>1789</v>
      </c>
      <c r="F53" s="27">
        <f t="shared" si="6"/>
        <v>166</v>
      </c>
      <c r="G53" s="27"/>
      <c r="H53" s="27">
        <v>1</v>
      </c>
      <c r="I53" s="30">
        <f t="shared" si="7"/>
        <v>1212</v>
      </c>
      <c r="J53" s="32">
        <v>-558</v>
      </c>
      <c r="K53" s="33">
        <f t="shared" si="3"/>
        <v>1770</v>
      </c>
      <c r="L53" s="27">
        <f t="shared" si="8"/>
        <v>248</v>
      </c>
      <c r="M53" s="27">
        <v>1</v>
      </c>
      <c r="N53" s="30">
        <f t="shared" si="9"/>
        <v>1394</v>
      </c>
      <c r="O53" s="29">
        <v>-533</v>
      </c>
      <c r="P53" s="33">
        <f t="shared" si="4"/>
        <v>1927</v>
      </c>
      <c r="Q53" s="27">
        <f t="shared" si="10"/>
        <v>116</v>
      </c>
      <c r="R53" s="34"/>
      <c r="S53" s="35"/>
    </row>
    <row r="54" spans="1:19" x14ac:dyDescent="0.3">
      <c r="A54" s="26">
        <v>45857</v>
      </c>
      <c r="B54" s="27">
        <v>1</v>
      </c>
      <c r="C54" s="30">
        <f t="shared" si="5"/>
        <v>1419</v>
      </c>
      <c r="D54" s="29">
        <v>-370</v>
      </c>
      <c r="E54" s="30">
        <f t="shared" si="2"/>
        <v>1789</v>
      </c>
      <c r="F54" s="27">
        <f t="shared" si="6"/>
        <v>166</v>
      </c>
      <c r="G54" s="27"/>
      <c r="H54" s="27">
        <v>1</v>
      </c>
      <c r="I54" s="30">
        <f t="shared" si="7"/>
        <v>1210</v>
      </c>
      <c r="J54" s="32">
        <v>-560</v>
      </c>
      <c r="K54" s="33">
        <f t="shared" si="3"/>
        <v>1770</v>
      </c>
      <c r="L54" s="27">
        <f t="shared" si="8"/>
        <v>250</v>
      </c>
      <c r="M54" s="27">
        <v>1</v>
      </c>
      <c r="N54" s="30">
        <f t="shared" si="9"/>
        <v>1394</v>
      </c>
      <c r="O54" s="29">
        <v>-533</v>
      </c>
      <c r="P54" s="33">
        <f t="shared" si="4"/>
        <v>1927</v>
      </c>
      <c r="Q54" s="27">
        <f t="shared" si="10"/>
        <v>116</v>
      </c>
      <c r="R54" s="34"/>
      <c r="S54" s="35"/>
    </row>
    <row r="55" spans="1:19" x14ac:dyDescent="0.3">
      <c r="A55" s="26">
        <v>45858</v>
      </c>
      <c r="B55" s="27">
        <v>1</v>
      </c>
      <c r="C55" s="30">
        <f t="shared" si="5"/>
        <v>1419</v>
      </c>
      <c r="D55" s="29">
        <v>-370</v>
      </c>
      <c r="E55" s="30">
        <f t="shared" si="2"/>
        <v>1789</v>
      </c>
      <c r="F55" s="27">
        <f t="shared" si="6"/>
        <v>166</v>
      </c>
      <c r="G55" s="27"/>
      <c r="H55" s="27">
        <v>1</v>
      </c>
      <c r="I55" s="30">
        <f t="shared" si="7"/>
        <v>1208</v>
      </c>
      <c r="J55" s="32">
        <v>-562</v>
      </c>
      <c r="K55" s="33">
        <f t="shared" si="3"/>
        <v>1770</v>
      </c>
      <c r="L55" s="27">
        <f t="shared" si="8"/>
        <v>252</v>
      </c>
      <c r="M55" s="27">
        <v>1</v>
      </c>
      <c r="N55" s="30">
        <f t="shared" si="9"/>
        <v>1388</v>
      </c>
      <c r="O55" s="29">
        <v>-539</v>
      </c>
      <c r="P55" s="33">
        <f t="shared" si="4"/>
        <v>1927</v>
      </c>
      <c r="Q55" s="27">
        <f t="shared" si="10"/>
        <v>122</v>
      </c>
      <c r="R55" s="34"/>
      <c r="S55" s="35"/>
    </row>
    <row r="56" spans="1:19" x14ac:dyDescent="0.3">
      <c r="A56" s="26">
        <v>45859</v>
      </c>
      <c r="B56" s="27">
        <v>1</v>
      </c>
      <c r="C56" s="30">
        <f t="shared" si="5"/>
        <v>1419</v>
      </c>
      <c r="D56" s="29">
        <v>-370</v>
      </c>
      <c r="E56" s="30">
        <f t="shared" si="2"/>
        <v>1789</v>
      </c>
      <c r="F56" s="27">
        <f t="shared" si="6"/>
        <v>166</v>
      </c>
      <c r="G56" s="27"/>
      <c r="H56" s="27">
        <v>1</v>
      </c>
      <c r="I56" s="30">
        <f t="shared" si="7"/>
        <v>1206</v>
      </c>
      <c r="J56" s="32">
        <v>-564</v>
      </c>
      <c r="K56" s="33">
        <f t="shared" si="3"/>
        <v>1770</v>
      </c>
      <c r="L56" s="27">
        <f t="shared" si="8"/>
        <v>254</v>
      </c>
      <c r="M56" s="27">
        <v>1</v>
      </c>
      <c r="N56" s="30">
        <f t="shared" si="9"/>
        <v>1385</v>
      </c>
      <c r="O56" s="29">
        <v>-542</v>
      </c>
      <c r="P56" s="33">
        <f t="shared" si="4"/>
        <v>1927</v>
      </c>
      <c r="Q56" s="27">
        <f t="shared" si="10"/>
        <v>125</v>
      </c>
      <c r="R56" s="34"/>
      <c r="S56" s="35"/>
    </row>
    <row r="57" spans="1:19" x14ac:dyDescent="0.3">
      <c r="A57" s="26">
        <v>45860</v>
      </c>
      <c r="B57" s="27">
        <v>1</v>
      </c>
      <c r="C57" s="30">
        <f t="shared" si="5"/>
        <v>1417</v>
      </c>
      <c r="D57" s="29">
        <v>-372</v>
      </c>
      <c r="E57" s="30">
        <f t="shared" si="2"/>
        <v>1789</v>
      </c>
      <c r="F57" s="27">
        <f t="shared" si="6"/>
        <v>168</v>
      </c>
      <c r="G57" s="27">
        <f>F57-F56</f>
        <v>2</v>
      </c>
      <c r="H57" s="27">
        <v>1</v>
      </c>
      <c r="I57" s="30">
        <f t="shared" si="7"/>
        <v>1204</v>
      </c>
      <c r="J57" s="32">
        <v>-566</v>
      </c>
      <c r="K57" s="33">
        <f t="shared" si="3"/>
        <v>1770</v>
      </c>
      <c r="L57" s="27">
        <f t="shared" si="8"/>
        <v>256</v>
      </c>
      <c r="M57" s="27">
        <v>1</v>
      </c>
      <c r="N57" s="30">
        <f t="shared" si="9"/>
        <v>1382</v>
      </c>
      <c r="O57" s="29">
        <v>-545</v>
      </c>
      <c r="P57" s="33">
        <f t="shared" si="4"/>
        <v>1927</v>
      </c>
      <c r="Q57" s="27">
        <f t="shared" si="10"/>
        <v>128</v>
      </c>
      <c r="R57" s="34"/>
      <c r="S57" s="35"/>
    </row>
    <row r="58" spans="1:19" x14ac:dyDescent="0.3">
      <c r="A58" s="26">
        <v>45861</v>
      </c>
      <c r="B58" s="27">
        <v>1</v>
      </c>
      <c r="C58" s="30">
        <f t="shared" si="5"/>
        <v>1413</v>
      </c>
      <c r="D58" s="29">
        <v>-376</v>
      </c>
      <c r="E58" s="30">
        <f t="shared" si="2"/>
        <v>1789</v>
      </c>
      <c r="F58" s="27">
        <f t="shared" si="6"/>
        <v>172</v>
      </c>
      <c r="G58" s="27"/>
      <c r="H58" s="27">
        <v>1</v>
      </c>
      <c r="I58" s="30">
        <f t="shared" si="7"/>
        <v>1202</v>
      </c>
      <c r="J58" s="32">
        <v>-568</v>
      </c>
      <c r="K58" s="33">
        <f t="shared" si="3"/>
        <v>1770</v>
      </c>
      <c r="L58" s="27">
        <f t="shared" si="8"/>
        <v>258</v>
      </c>
      <c r="M58" s="27">
        <v>1</v>
      </c>
      <c r="N58" s="30">
        <f t="shared" si="9"/>
        <v>1379</v>
      </c>
      <c r="O58" s="29">
        <v>-548</v>
      </c>
      <c r="P58" s="33">
        <f t="shared" si="4"/>
        <v>1927</v>
      </c>
      <c r="Q58" s="27">
        <f t="shared" si="10"/>
        <v>131</v>
      </c>
      <c r="R58" s="34"/>
      <c r="S58" s="35"/>
    </row>
    <row r="59" spans="1:19" x14ac:dyDescent="0.3">
      <c r="A59" s="26">
        <v>45862</v>
      </c>
      <c r="B59" s="27">
        <v>1</v>
      </c>
      <c r="C59" s="30">
        <f t="shared" si="5"/>
        <v>1409</v>
      </c>
      <c r="D59" s="29">
        <v>-380</v>
      </c>
      <c r="E59" s="30">
        <f t="shared" si="2"/>
        <v>1789</v>
      </c>
      <c r="F59" s="27">
        <f t="shared" si="6"/>
        <v>176</v>
      </c>
      <c r="G59" s="27"/>
      <c r="H59" s="27">
        <v>1</v>
      </c>
      <c r="I59" s="30">
        <f t="shared" si="7"/>
        <v>1200</v>
      </c>
      <c r="J59" s="32">
        <v>-570</v>
      </c>
      <c r="K59" s="33">
        <f t="shared" si="3"/>
        <v>1770</v>
      </c>
      <c r="L59" s="27">
        <f t="shared" si="8"/>
        <v>260</v>
      </c>
      <c r="M59" s="27">
        <v>1</v>
      </c>
      <c r="N59" s="30">
        <f t="shared" si="9"/>
        <v>1376</v>
      </c>
      <c r="O59" s="29">
        <v>-551</v>
      </c>
      <c r="P59" s="33">
        <f t="shared" si="4"/>
        <v>1927</v>
      </c>
      <c r="Q59" s="27">
        <f t="shared" si="10"/>
        <v>134</v>
      </c>
      <c r="R59" s="34"/>
      <c r="S59" s="35"/>
    </row>
    <row r="60" spans="1:19" x14ac:dyDescent="0.3">
      <c r="A60" s="26">
        <v>45863</v>
      </c>
      <c r="B60" s="27">
        <v>1</v>
      </c>
      <c r="C60" s="30">
        <f t="shared" si="5"/>
        <v>1405</v>
      </c>
      <c r="D60" s="29">
        <v>-384</v>
      </c>
      <c r="E60" s="30">
        <f t="shared" si="2"/>
        <v>1789</v>
      </c>
      <c r="F60" s="27">
        <f t="shared" si="6"/>
        <v>180</v>
      </c>
      <c r="G60" s="27"/>
      <c r="H60" s="27">
        <v>1</v>
      </c>
      <c r="I60" s="30">
        <f t="shared" si="7"/>
        <v>1198</v>
      </c>
      <c r="J60" s="32">
        <v>-572</v>
      </c>
      <c r="K60" s="33">
        <f t="shared" si="3"/>
        <v>1770</v>
      </c>
      <c r="L60" s="27">
        <f t="shared" si="8"/>
        <v>262</v>
      </c>
      <c r="M60" s="27">
        <v>1</v>
      </c>
      <c r="N60" s="30">
        <f t="shared" si="9"/>
        <v>1373</v>
      </c>
      <c r="O60" s="29">
        <v>-554</v>
      </c>
      <c r="P60" s="33">
        <f t="shared" si="4"/>
        <v>1927</v>
      </c>
      <c r="Q60" s="27">
        <f t="shared" si="10"/>
        <v>137</v>
      </c>
      <c r="R60" s="34"/>
      <c r="S60" s="35"/>
    </row>
    <row r="61" spans="1:19" x14ac:dyDescent="0.3">
      <c r="A61" s="26">
        <v>45864</v>
      </c>
      <c r="B61" s="27">
        <v>1</v>
      </c>
      <c r="C61" s="30">
        <f t="shared" si="5"/>
        <v>1401</v>
      </c>
      <c r="D61" s="29">
        <v>-388</v>
      </c>
      <c r="E61" s="30">
        <f t="shared" si="2"/>
        <v>1789</v>
      </c>
      <c r="F61" s="27">
        <f t="shared" si="6"/>
        <v>184</v>
      </c>
      <c r="G61" s="27"/>
      <c r="H61" s="27">
        <v>1</v>
      </c>
      <c r="I61" s="30">
        <f t="shared" si="7"/>
        <v>1196</v>
      </c>
      <c r="J61" s="32">
        <v>-574</v>
      </c>
      <c r="K61" s="33">
        <f t="shared" si="3"/>
        <v>1770</v>
      </c>
      <c r="L61" s="27">
        <f t="shared" si="8"/>
        <v>264</v>
      </c>
      <c r="M61" s="27">
        <v>1</v>
      </c>
      <c r="N61" s="30">
        <f t="shared" si="9"/>
        <v>1370</v>
      </c>
      <c r="O61" s="29">
        <v>-557</v>
      </c>
      <c r="P61" s="33">
        <f t="shared" si="4"/>
        <v>1927</v>
      </c>
      <c r="Q61" s="27">
        <f t="shared" si="10"/>
        <v>140</v>
      </c>
      <c r="R61" s="34"/>
      <c r="S61" s="35"/>
    </row>
    <row r="62" spans="1:19" x14ac:dyDescent="0.3">
      <c r="A62" s="26">
        <v>45865</v>
      </c>
      <c r="B62" s="27">
        <v>1</v>
      </c>
      <c r="C62" s="28">
        <v>1370</v>
      </c>
      <c r="D62" s="29">
        <v>-392</v>
      </c>
      <c r="E62" s="30">
        <f t="shared" si="2"/>
        <v>1762</v>
      </c>
      <c r="F62" s="27">
        <f t="shared" si="6"/>
        <v>188</v>
      </c>
      <c r="G62" s="27"/>
      <c r="H62" s="27">
        <v>1</v>
      </c>
      <c r="I62" s="30">
        <v>1200</v>
      </c>
      <c r="J62" s="32">
        <v>-576</v>
      </c>
      <c r="K62" s="33">
        <f t="shared" si="3"/>
        <v>1776</v>
      </c>
      <c r="L62" s="27">
        <f t="shared" si="8"/>
        <v>266</v>
      </c>
      <c r="M62" s="27">
        <v>1</v>
      </c>
      <c r="N62" s="30">
        <f t="shared" si="9"/>
        <v>1367</v>
      </c>
      <c r="O62" s="29">
        <v>-560</v>
      </c>
      <c r="P62" s="33">
        <f t="shared" si="4"/>
        <v>1927</v>
      </c>
      <c r="Q62" s="27">
        <f t="shared" si="10"/>
        <v>143</v>
      </c>
      <c r="R62" s="34"/>
      <c r="S62" s="35"/>
    </row>
    <row r="63" spans="1:19" x14ac:dyDescent="0.3">
      <c r="A63" s="26">
        <v>45866</v>
      </c>
      <c r="B63" s="27">
        <v>1</v>
      </c>
      <c r="C63" s="30">
        <f>$C$15-F63</f>
        <v>1393</v>
      </c>
      <c r="D63" s="29">
        <v>-396</v>
      </c>
      <c r="E63" s="30">
        <f t="shared" si="2"/>
        <v>1789</v>
      </c>
      <c r="F63" s="27">
        <f t="shared" si="6"/>
        <v>192</v>
      </c>
      <c r="G63" s="27"/>
      <c r="H63" s="27">
        <v>1</v>
      </c>
      <c r="I63" s="30">
        <f>$I$15-L63</f>
        <v>1192</v>
      </c>
      <c r="J63" s="32">
        <v>-578</v>
      </c>
      <c r="K63" s="33">
        <f t="shared" si="3"/>
        <v>1770</v>
      </c>
      <c r="L63" s="27">
        <f t="shared" si="8"/>
        <v>268</v>
      </c>
      <c r="M63" s="27">
        <v>1</v>
      </c>
      <c r="N63" s="30">
        <f t="shared" si="9"/>
        <v>1364</v>
      </c>
      <c r="O63" s="29">
        <v>-563</v>
      </c>
      <c r="P63" s="33">
        <f t="shared" si="4"/>
        <v>1927</v>
      </c>
      <c r="Q63" s="27">
        <f t="shared" si="10"/>
        <v>146</v>
      </c>
      <c r="R63" s="34"/>
      <c r="S63" s="35"/>
    </row>
    <row r="64" spans="1:19" x14ac:dyDescent="0.3">
      <c r="A64" s="26">
        <v>45867</v>
      </c>
      <c r="B64" s="27">
        <v>1</v>
      </c>
      <c r="C64" s="28">
        <v>1371</v>
      </c>
      <c r="D64" s="29">
        <v>-412</v>
      </c>
      <c r="E64" s="30">
        <f t="shared" si="2"/>
        <v>1783</v>
      </c>
      <c r="F64" s="27">
        <f t="shared" si="6"/>
        <v>208</v>
      </c>
      <c r="G64" s="27"/>
      <c r="H64" s="27">
        <v>1</v>
      </c>
      <c r="I64" s="30">
        <v>1201</v>
      </c>
      <c r="J64" s="32">
        <v>-580</v>
      </c>
      <c r="K64" s="33">
        <f t="shared" si="3"/>
        <v>1781</v>
      </c>
      <c r="L64" s="27">
        <f t="shared" si="8"/>
        <v>270</v>
      </c>
      <c r="M64" s="27">
        <v>1</v>
      </c>
      <c r="N64" s="30">
        <f t="shared" si="9"/>
        <v>1361</v>
      </c>
      <c r="O64" s="29">
        <v>-566</v>
      </c>
      <c r="P64" s="33">
        <f t="shared" si="4"/>
        <v>1927</v>
      </c>
      <c r="Q64" s="27">
        <f t="shared" si="10"/>
        <v>149</v>
      </c>
      <c r="R64" s="34"/>
      <c r="S64" s="35"/>
    </row>
    <row r="65" spans="1:19" x14ac:dyDescent="0.3">
      <c r="A65" s="26">
        <v>45868</v>
      </c>
      <c r="B65" s="27">
        <v>1</v>
      </c>
      <c r="C65" s="30">
        <f>$C$15-F65</f>
        <v>1369</v>
      </c>
      <c r="D65" s="29">
        <v>-420</v>
      </c>
      <c r="E65" s="30">
        <f t="shared" si="2"/>
        <v>1789</v>
      </c>
      <c r="F65" s="27">
        <f t="shared" si="6"/>
        <v>216</v>
      </c>
      <c r="G65" s="27"/>
      <c r="H65" s="27">
        <v>1</v>
      </c>
      <c r="I65" s="30">
        <f>$I$15-L65</f>
        <v>1188</v>
      </c>
      <c r="J65" s="32">
        <v>-582</v>
      </c>
      <c r="K65" s="33">
        <f t="shared" si="3"/>
        <v>1770</v>
      </c>
      <c r="L65" s="27">
        <f t="shared" si="8"/>
        <v>272</v>
      </c>
      <c r="M65" s="27">
        <v>1</v>
      </c>
      <c r="N65" s="30">
        <f t="shared" si="9"/>
        <v>1339</v>
      </c>
      <c r="O65" s="29">
        <v>-588</v>
      </c>
      <c r="P65" s="33">
        <f t="shared" si="4"/>
        <v>1927</v>
      </c>
      <c r="Q65" s="27">
        <f t="shared" si="10"/>
        <v>171</v>
      </c>
      <c r="R65" s="34"/>
      <c r="S65" s="35"/>
    </row>
    <row r="66" spans="1:19" x14ac:dyDescent="0.3">
      <c r="A66" s="26">
        <v>45869</v>
      </c>
      <c r="B66" s="27">
        <v>1</v>
      </c>
      <c r="C66" s="28">
        <v>1372</v>
      </c>
      <c r="D66" s="29">
        <v>-428</v>
      </c>
      <c r="E66" s="30">
        <f t="shared" si="2"/>
        <v>1800</v>
      </c>
      <c r="F66" s="27">
        <f t="shared" si="6"/>
        <v>224</v>
      </c>
      <c r="G66" s="27"/>
      <c r="H66" s="27">
        <v>1</v>
      </c>
      <c r="I66" s="30">
        <v>1202</v>
      </c>
      <c r="J66" s="32">
        <v>-616</v>
      </c>
      <c r="K66" s="33">
        <f t="shared" si="3"/>
        <v>1818</v>
      </c>
      <c r="L66" s="27">
        <f t="shared" si="8"/>
        <v>306</v>
      </c>
      <c r="M66" s="27">
        <v>1</v>
      </c>
      <c r="N66" s="30">
        <f t="shared" si="9"/>
        <v>1331</v>
      </c>
      <c r="O66" s="29">
        <v>-596</v>
      </c>
      <c r="P66" s="33">
        <f t="shared" si="4"/>
        <v>1927</v>
      </c>
      <c r="Q66" s="27">
        <f t="shared" si="10"/>
        <v>179</v>
      </c>
      <c r="R66" s="34"/>
      <c r="S66" s="35"/>
    </row>
    <row r="67" spans="1:19" x14ac:dyDescent="0.3">
      <c r="A67" s="26">
        <v>45870</v>
      </c>
      <c r="B67" s="27">
        <v>1</v>
      </c>
      <c r="C67" s="30">
        <f>$C$15-F67</f>
        <v>1353</v>
      </c>
      <c r="D67" s="29">
        <v>-436</v>
      </c>
      <c r="E67" s="30">
        <f t="shared" si="2"/>
        <v>1789</v>
      </c>
      <c r="F67" s="27">
        <f t="shared" si="6"/>
        <v>232</v>
      </c>
      <c r="G67" s="27"/>
      <c r="H67" s="27">
        <v>1</v>
      </c>
      <c r="I67" s="30">
        <f>$I$15-L67</f>
        <v>1138</v>
      </c>
      <c r="J67" s="32">
        <v>-632</v>
      </c>
      <c r="K67" s="33">
        <f t="shared" si="3"/>
        <v>1770</v>
      </c>
      <c r="L67" s="27">
        <f t="shared" si="8"/>
        <v>322</v>
      </c>
      <c r="M67" s="27">
        <v>1</v>
      </c>
      <c r="N67" s="30">
        <f t="shared" si="9"/>
        <v>1323</v>
      </c>
      <c r="O67" s="29">
        <v>-604</v>
      </c>
      <c r="P67" s="33">
        <f t="shared" si="4"/>
        <v>1927</v>
      </c>
      <c r="Q67" s="27">
        <f t="shared" si="10"/>
        <v>187</v>
      </c>
      <c r="R67" s="34"/>
      <c r="S67" s="35"/>
    </row>
    <row r="68" spans="1:19" x14ac:dyDescent="0.3">
      <c r="A68" s="26">
        <v>45871</v>
      </c>
      <c r="B68" s="27">
        <v>1</v>
      </c>
      <c r="C68" s="28">
        <v>1373</v>
      </c>
      <c r="D68" s="29">
        <v>-444</v>
      </c>
      <c r="E68" s="30">
        <f t="shared" si="2"/>
        <v>1817</v>
      </c>
      <c r="F68" s="27">
        <f t="shared" si="6"/>
        <v>240</v>
      </c>
      <c r="G68" s="27"/>
      <c r="H68" s="27">
        <v>1</v>
      </c>
      <c r="I68" s="30">
        <v>1203</v>
      </c>
      <c r="J68" s="32">
        <v>-648</v>
      </c>
      <c r="K68" s="33">
        <f t="shared" si="3"/>
        <v>1851</v>
      </c>
      <c r="L68" s="27">
        <f t="shared" si="8"/>
        <v>338</v>
      </c>
      <c r="M68" s="27">
        <v>1</v>
      </c>
      <c r="N68" s="30">
        <f t="shared" si="9"/>
        <v>1315</v>
      </c>
      <c r="O68" s="29">
        <v>-612</v>
      </c>
      <c r="P68" s="33">
        <f t="shared" si="4"/>
        <v>1927</v>
      </c>
      <c r="Q68" s="27">
        <f t="shared" si="10"/>
        <v>195</v>
      </c>
      <c r="R68" s="34"/>
      <c r="S68" s="35"/>
    </row>
    <row r="69" spans="1:19" x14ac:dyDescent="0.3">
      <c r="A69" s="26">
        <v>45872</v>
      </c>
      <c r="B69" s="27">
        <v>1</v>
      </c>
      <c r="C69" s="30">
        <f>$C$15-F69</f>
        <v>1337</v>
      </c>
      <c r="D69" s="29">
        <v>-452</v>
      </c>
      <c r="E69" s="30">
        <f t="shared" si="2"/>
        <v>1789</v>
      </c>
      <c r="F69" s="27">
        <f t="shared" si="6"/>
        <v>248</v>
      </c>
      <c r="G69" s="27"/>
      <c r="H69" s="27">
        <v>1</v>
      </c>
      <c r="I69" s="30">
        <f>$I$15-L69</f>
        <v>1106</v>
      </c>
      <c r="J69" s="32">
        <v>-664</v>
      </c>
      <c r="K69" s="33">
        <f t="shared" si="3"/>
        <v>1770</v>
      </c>
      <c r="L69" s="27">
        <f t="shared" si="8"/>
        <v>354</v>
      </c>
      <c r="M69" s="27">
        <v>1</v>
      </c>
      <c r="N69" s="30">
        <f t="shared" si="9"/>
        <v>1307</v>
      </c>
      <c r="O69" s="29">
        <v>-620</v>
      </c>
      <c r="P69" s="33">
        <f t="shared" si="4"/>
        <v>1927</v>
      </c>
      <c r="Q69" s="27">
        <f t="shared" si="10"/>
        <v>203</v>
      </c>
      <c r="R69" s="34"/>
      <c r="S69" s="35"/>
    </row>
    <row r="70" spans="1:19" x14ac:dyDescent="0.3">
      <c r="A70" s="26">
        <v>45873</v>
      </c>
      <c r="B70" s="27">
        <v>1</v>
      </c>
      <c r="C70" s="28">
        <v>1374</v>
      </c>
      <c r="D70" s="29">
        <v>-460</v>
      </c>
      <c r="E70" s="30">
        <f t="shared" si="2"/>
        <v>1834</v>
      </c>
      <c r="F70" s="27">
        <f t="shared" si="6"/>
        <v>256</v>
      </c>
      <c r="G70" s="27"/>
      <c r="H70" s="27">
        <v>1</v>
      </c>
      <c r="I70" s="30">
        <v>1204</v>
      </c>
      <c r="J70" s="32">
        <v>-680</v>
      </c>
      <c r="K70" s="33">
        <f t="shared" si="3"/>
        <v>1884</v>
      </c>
      <c r="L70" s="27">
        <f t="shared" si="8"/>
        <v>370</v>
      </c>
      <c r="M70" s="27">
        <v>1</v>
      </c>
      <c r="N70" s="30">
        <f t="shared" si="9"/>
        <v>1299</v>
      </c>
      <c r="O70" s="29">
        <v>-628</v>
      </c>
      <c r="P70" s="33">
        <f t="shared" si="4"/>
        <v>1927</v>
      </c>
      <c r="Q70" s="27">
        <f t="shared" si="10"/>
        <v>211</v>
      </c>
      <c r="R70" s="34"/>
      <c r="S70" s="35"/>
    </row>
    <row r="71" spans="1:19" x14ac:dyDescent="0.3">
      <c r="A71" s="26">
        <v>45874</v>
      </c>
      <c r="B71" s="27">
        <v>1</v>
      </c>
      <c r="C71" s="28">
        <v>1594</v>
      </c>
      <c r="D71" s="29">
        <v>-468</v>
      </c>
      <c r="E71" s="30">
        <f t="shared" si="2"/>
        <v>2062</v>
      </c>
      <c r="F71" s="27">
        <f t="shared" si="6"/>
        <v>264</v>
      </c>
      <c r="G71" s="27"/>
      <c r="H71" s="27">
        <v>1</v>
      </c>
      <c r="I71" s="30">
        <v>1594</v>
      </c>
      <c r="J71" s="32">
        <v>-696</v>
      </c>
      <c r="K71" s="33">
        <f t="shared" si="3"/>
        <v>2290</v>
      </c>
      <c r="L71" s="27">
        <f t="shared" si="8"/>
        <v>386</v>
      </c>
      <c r="M71" s="27">
        <v>1</v>
      </c>
      <c r="N71" s="28">
        <v>1594</v>
      </c>
      <c r="O71" s="29">
        <v>-636</v>
      </c>
      <c r="P71" s="33">
        <f t="shared" si="4"/>
        <v>2230</v>
      </c>
      <c r="Q71" s="27">
        <f t="shared" si="10"/>
        <v>219</v>
      </c>
      <c r="R71" s="34"/>
      <c r="S71" s="35"/>
    </row>
    <row r="72" spans="1:19" x14ac:dyDescent="0.3">
      <c r="A72" s="26"/>
      <c r="B72" s="27"/>
      <c r="C72" s="28"/>
      <c r="D72" s="29"/>
      <c r="E72" s="30"/>
      <c r="F72" s="27"/>
      <c r="G72" s="27"/>
      <c r="H72" s="27"/>
      <c r="I72" s="30"/>
      <c r="J72" s="32"/>
      <c r="K72" s="33"/>
      <c r="L72" s="27"/>
      <c r="M72" s="27"/>
      <c r="N72" s="28"/>
      <c r="O72" s="29"/>
      <c r="P72" s="33"/>
      <c r="Q72" s="27"/>
      <c r="R72" s="34"/>
      <c r="S72" s="35"/>
    </row>
  </sheetData>
  <mergeCells count="54">
    <mergeCell ref="R10:R12"/>
    <mergeCell ref="S10:S13"/>
    <mergeCell ref="Q11:Q12"/>
    <mergeCell ref="H7:I7"/>
    <mergeCell ref="J7:K7"/>
    <mergeCell ref="M7:N7"/>
    <mergeCell ref="O7:P7"/>
    <mergeCell ref="Q7:S7"/>
    <mergeCell ref="H10:L10"/>
    <mergeCell ref="M10:Q10"/>
    <mergeCell ref="O6:P6"/>
    <mergeCell ref="Q6:S6"/>
    <mergeCell ref="H4:I4"/>
    <mergeCell ref="J4:K4"/>
    <mergeCell ref="A5:A7"/>
    <mergeCell ref="B5:C5"/>
    <mergeCell ref="D5:E5"/>
    <mergeCell ref="H5:I5"/>
    <mergeCell ref="J5:K5"/>
    <mergeCell ref="B6:C6"/>
    <mergeCell ref="D6:E6"/>
    <mergeCell ref="H6:I6"/>
    <mergeCell ref="J6:K6"/>
    <mergeCell ref="M6:N6"/>
    <mergeCell ref="A1:S1"/>
    <mergeCell ref="A3:A4"/>
    <mergeCell ref="B3:C4"/>
    <mergeCell ref="D3:E4"/>
    <mergeCell ref="F3:L3"/>
    <mergeCell ref="M3:P3"/>
    <mergeCell ref="Q3:S4"/>
    <mergeCell ref="M4:N4"/>
    <mergeCell ref="O4:P4"/>
    <mergeCell ref="M5:N5"/>
    <mergeCell ref="O5:P5"/>
    <mergeCell ref="Q5:S5"/>
    <mergeCell ref="O11:O12"/>
    <mergeCell ref="P11:P12"/>
    <mergeCell ref="H11:H12"/>
    <mergeCell ref="I11:I12"/>
    <mergeCell ref="J11:J12"/>
    <mergeCell ref="K11:K12"/>
    <mergeCell ref="L11:L12"/>
    <mergeCell ref="M11:M12"/>
    <mergeCell ref="N11:N12"/>
    <mergeCell ref="E11:E12"/>
    <mergeCell ref="F11:F12"/>
    <mergeCell ref="B7:C7"/>
    <mergeCell ref="D7:E7"/>
    <mergeCell ref="A10:A13"/>
    <mergeCell ref="B10:F10"/>
    <mergeCell ref="B11:B12"/>
    <mergeCell ref="C11:C12"/>
    <mergeCell ref="D11:D12"/>
  </mergeCells>
  <conditionalFormatting sqref="R2 R8:R13 R15:R72">
    <cfRule type="cellIs" dxfId="54" priority="1" operator="lessThan">
      <formula>60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</sheetPr>
  <dimension ref="A1:R71"/>
  <sheetViews>
    <sheetView workbookViewId="0"/>
  </sheetViews>
  <sheetFormatPr defaultColWidth="14.44140625" defaultRowHeight="15" customHeight="1" x14ac:dyDescent="0.3"/>
  <sheetData>
    <row r="1" spans="1:18" x14ac:dyDescent="0.3">
      <c r="A1" s="259">
        <v>341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(10/06/25)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62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63</v>
      </c>
      <c r="R10" s="250" t="s">
        <v>64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45818</v>
      </c>
      <c r="B15" s="27">
        <v>1</v>
      </c>
      <c r="C15" s="28">
        <v>1585</v>
      </c>
      <c r="D15" s="29">
        <v>-616</v>
      </c>
      <c r="E15" s="30">
        <f t="shared" ref="E15:E71" si="1">C15-D15</f>
        <v>2201</v>
      </c>
      <c r="F15" s="31">
        <v>0</v>
      </c>
      <c r="G15" s="27">
        <v>1</v>
      </c>
      <c r="H15" s="30">
        <v>1460</v>
      </c>
      <c r="I15" s="32">
        <v>-1165</v>
      </c>
      <c r="J15" s="33">
        <f t="shared" ref="J15:J71" si="2">H15-I15</f>
        <v>2625</v>
      </c>
      <c r="K15" s="27">
        <v>0</v>
      </c>
      <c r="L15" s="27">
        <v>1</v>
      </c>
      <c r="M15" s="28">
        <v>1570</v>
      </c>
      <c r="N15" s="29">
        <v>-909</v>
      </c>
      <c r="O15" s="33">
        <f t="shared" ref="O15:O71" si="3">M15-N15</f>
        <v>2479</v>
      </c>
      <c r="P15" s="27">
        <v>0</v>
      </c>
      <c r="Q15" s="34"/>
      <c r="R15" s="35"/>
    </row>
    <row r="16" spans="1:18" x14ac:dyDescent="0.3">
      <c r="A16" s="26">
        <v>45819</v>
      </c>
      <c r="B16" s="27">
        <v>1</v>
      </c>
      <c r="C16" s="30">
        <f t="shared" ref="C16:C61" si="4">$C$15-F16</f>
        <v>1581</v>
      </c>
      <c r="D16" s="29">
        <v>-620</v>
      </c>
      <c r="E16" s="30">
        <f t="shared" si="1"/>
        <v>2201</v>
      </c>
      <c r="F16" s="27">
        <f t="shared" ref="F16:F71" si="5">$D$15-D16</f>
        <v>4</v>
      </c>
      <c r="G16" s="27">
        <v>1</v>
      </c>
      <c r="H16" s="30">
        <f t="shared" ref="H16:H70" si="6">$H$15-K16</f>
        <v>1456</v>
      </c>
      <c r="I16" s="32">
        <v>-1169</v>
      </c>
      <c r="J16" s="33">
        <f t="shared" si="2"/>
        <v>2625</v>
      </c>
      <c r="K16" s="27">
        <f t="shared" ref="K16:K71" si="7">$I$15-I16</f>
        <v>4</v>
      </c>
      <c r="L16" s="27">
        <v>1</v>
      </c>
      <c r="M16" s="30">
        <f t="shared" ref="M16:M70" si="8">$M$15-P16</f>
        <v>1567</v>
      </c>
      <c r="N16" s="29">
        <v>-912</v>
      </c>
      <c r="O16" s="33">
        <f t="shared" si="3"/>
        <v>2479</v>
      </c>
      <c r="P16" s="27">
        <f t="shared" ref="P16:P71" si="9">$N$15-N16</f>
        <v>3</v>
      </c>
      <c r="Q16" s="34"/>
      <c r="R16" s="35"/>
    </row>
    <row r="17" spans="1:18" x14ac:dyDescent="0.3">
      <c r="A17" s="26">
        <v>45820</v>
      </c>
      <c r="B17" s="27">
        <v>1</v>
      </c>
      <c r="C17" s="30">
        <f t="shared" si="4"/>
        <v>1577</v>
      </c>
      <c r="D17" s="29">
        <v>-624</v>
      </c>
      <c r="E17" s="30">
        <f t="shared" si="1"/>
        <v>2201</v>
      </c>
      <c r="F17" s="27">
        <f t="shared" si="5"/>
        <v>8</v>
      </c>
      <c r="G17" s="27">
        <v>1</v>
      </c>
      <c r="H17" s="30">
        <f t="shared" si="6"/>
        <v>1452</v>
      </c>
      <c r="I17" s="32">
        <v>-1173</v>
      </c>
      <c r="J17" s="33">
        <f t="shared" si="2"/>
        <v>2625</v>
      </c>
      <c r="K17" s="27">
        <f t="shared" si="7"/>
        <v>8</v>
      </c>
      <c r="L17" s="27">
        <v>1</v>
      </c>
      <c r="M17" s="30">
        <f t="shared" si="8"/>
        <v>1564</v>
      </c>
      <c r="N17" s="29">
        <v>-915</v>
      </c>
      <c r="O17" s="33">
        <f t="shared" si="3"/>
        <v>2479</v>
      </c>
      <c r="P17" s="27">
        <f t="shared" si="9"/>
        <v>6</v>
      </c>
      <c r="Q17" s="34"/>
      <c r="R17" s="35"/>
    </row>
    <row r="18" spans="1:18" x14ac:dyDescent="0.3">
      <c r="A18" s="26">
        <v>45821</v>
      </c>
      <c r="B18" s="27">
        <v>1</v>
      </c>
      <c r="C18" s="30">
        <f t="shared" si="4"/>
        <v>1573</v>
      </c>
      <c r="D18" s="29">
        <v>-628</v>
      </c>
      <c r="E18" s="30">
        <f t="shared" si="1"/>
        <v>2201</v>
      </c>
      <c r="F18" s="27">
        <f t="shared" si="5"/>
        <v>12</v>
      </c>
      <c r="G18" s="27">
        <v>1</v>
      </c>
      <c r="H18" s="30">
        <f t="shared" si="6"/>
        <v>1448</v>
      </c>
      <c r="I18" s="32">
        <v>-1177</v>
      </c>
      <c r="J18" s="33">
        <f t="shared" si="2"/>
        <v>2625</v>
      </c>
      <c r="K18" s="27">
        <f t="shared" si="7"/>
        <v>12</v>
      </c>
      <c r="L18" s="27">
        <v>1</v>
      </c>
      <c r="M18" s="30">
        <f t="shared" si="8"/>
        <v>1561</v>
      </c>
      <c r="N18" s="29">
        <v>-918</v>
      </c>
      <c r="O18" s="33">
        <f t="shared" si="3"/>
        <v>2479</v>
      </c>
      <c r="P18" s="27">
        <f t="shared" si="9"/>
        <v>9</v>
      </c>
      <c r="Q18" s="34"/>
      <c r="R18" s="35"/>
    </row>
    <row r="19" spans="1:18" x14ac:dyDescent="0.3">
      <c r="A19" s="26">
        <v>45822</v>
      </c>
      <c r="B19" s="27">
        <v>1</v>
      </c>
      <c r="C19" s="30">
        <f t="shared" si="4"/>
        <v>1569</v>
      </c>
      <c r="D19" s="29">
        <v>-632</v>
      </c>
      <c r="E19" s="30">
        <f t="shared" si="1"/>
        <v>2201</v>
      </c>
      <c r="F19" s="27">
        <f t="shared" si="5"/>
        <v>16</v>
      </c>
      <c r="G19" s="27">
        <v>1</v>
      </c>
      <c r="H19" s="30">
        <f t="shared" si="6"/>
        <v>1444</v>
      </c>
      <c r="I19" s="32">
        <v>-1181</v>
      </c>
      <c r="J19" s="33">
        <f t="shared" si="2"/>
        <v>2625</v>
      </c>
      <c r="K19" s="27">
        <f t="shared" si="7"/>
        <v>16</v>
      </c>
      <c r="L19" s="27">
        <v>1</v>
      </c>
      <c r="M19" s="30">
        <f t="shared" si="8"/>
        <v>1558</v>
      </c>
      <c r="N19" s="29">
        <v>-921</v>
      </c>
      <c r="O19" s="33">
        <f t="shared" si="3"/>
        <v>2479</v>
      </c>
      <c r="P19" s="27">
        <f t="shared" si="9"/>
        <v>12</v>
      </c>
      <c r="Q19" s="34"/>
      <c r="R19" s="35"/>
    </row>
    <row r="20" spans="1:18" x14ac:dyDescent="0.3">
      <c r="A20" s="26">
        <v>45823</v>
      </c>
      <c r="B20" s="27">
        <v>1</v>
      </c>
      <c r="C20" s="30">
        <f t="shared" si="4"/>
        <v>1565</v>
      </c>
      <c r="D20" s="29">
        <v>-636</v>
      </c>
      <c r="E20" s="30">
        <f t="shared" si="1"/>
        <v>2201</v>
      </c>
      <c r="F20" s="27">
        <f t="shared" si="5"/>
        <v>20</v>
      </c>
      <c r="G20" s="27">
        <v>1</v>
      </c>
      <c r="H20" s="30">
        <f t="shared" si="6"/>
        <v>1439</v>
      </c>
      <c r="I20" s="32">
        <v>-1186</v>
      </c>
      <c r="J20" s="33">
        <f t="shared" si="2"/>
        <v>2625</v>
      </c>
      <c r="K20" s="27">
        <f t="shared" si="7"/>
        <v>21</v>
      </c>
      <c r="L20" s="27">
        <v>1</v>
      </c>
      <c r="M20" s="30">
        <f t="shared" si="8"/>
        <v>1555</v>
      </c>
      <c r="N20" s="29">
        <v>-924</v>
      </c>
      <c r="O20" s="33">
        <f t="shared" si="3"/>
        <v>2479</v>
      </c>
      <c r="P20" s="27">
        <f t="shared" si="9"/>
        <v>15</v>
      </c>
      <c r="Q20" s="34"/>
      <c r="R20" s="35"/>
    </row>
    <row r="21" spans="1:18" x14ac:dyDescent="0.3">
      <c r="A21" s="26">
        <v>45824</v>
      </c>
      <c r="B21" s="27">
        <v>1</v>
      </c>
      <c r="C21" s="30">
        <f t="shared" si="4"/>
        <v>1561</v>
      </c>
      <c r="D21" s="29">
        <v>-640</v>
      </c>
      <c r="E21" s="30">
        <f t="shared" si="1"/>
        <v>2201</v>
      </c>
      <c r="F21" s="27">
        <f t="shared" si="5"/>
        <v>24</v>
      </c>
      <c r="G21" s="27">
        <v>1</v>
      </c>
      <c r="H21" s="30">
        <f t="shared" si="6"/>
        <v>1435</v>
      </c>
      <c r="I21" s="32">
        <v>-1190</v>
      </c>
      <c r="J21" s="33">
        <f t="shared" si="2"/>
        <v>2625</v>
      </c>
      <c r="K21" s="27">
        <f t="shared" si="7"/>
        <v>25</v>
      </c>
      <c r="L21" s="27">
        <v>1</v>
      </c>
      <c r="M21" s="30">
        <f t="shared" si="8"/>
        <v>1539</v>
      </c>
      <c r="N21" s="29">
        <v>-940</v>
      </c>
      <c r="O21" s="33">
        <f t="shared" si="3"/>
        <v>2479</v>
      </c>
      <c r="P21" s="27">
        <f t="shared" si="9"/>
        <v>31</v>
      </c>
      <c r="Q21" s="34"/>
      <c r="R21" s="35"/>
    </row>
    <row r="22" spans="1:18" x14ac:dyDescent="0.3">
      <c r="A22" s="26">
        <v>45825</v>
      </c>
      <c r="B22" s="27">
        <v>1</v>
      </c>
      <c r="C22" s="30">
        <f t="shared" si="4"/>
        <v>1540</v>
      </c>
      <c r="D22" s="29">
        <v>-661</v>
      </c>
      <c r="E22" s="30">
        <f t="shared" si="1"/>
        <v>2201</v>
      </c>
      <c r="F22" s="27">
        <f t="shared" si="5"/>
        <v>45</v>
      </c>
      <c r="G22" s="27">
        <v>1</v>
      </c>
      <c r="H22" s="30">
        <f t="shared" si="6"/>
        <v>1420</v>
      </c>
      <c r="I22" s="32">
        <v>-1205</v>
      </c>
      <c r="J22" s="33">
        <f t="shared" si="2"/>
        <v>2625</v>
      </c>
      <c r="K22" s="27">
        <f t="shared" si="7"/>
        <v>40</v>
      </c>
      <c r="L22" s="27">
        <v>1</v>
      </c>
      <c r="M22" s="30">
        <f t="shared" si="8"/>
        <v>1523</v>
      </c>
      <c r="N22" s="29">
        <v>-956</v>
      </c>
      <c r="O22" s="33">
        <f t="shared" si="3"/>
        <v>2479</v>
      </c>
      <c r="P22" s="27">
        <f t="shared" si="9"/>
        <v>47</v>
      </c>
      <c r="Q22" s="34"/>
      <c r="R22" s="35"/>
    </row>
    <row r="23" spans="1:18" x14ac:dyDescent="0.3">
      <c r="A23" s="26">
        <v>45826</v>
      </c>
      <c r="B23" s="27">
        <v>1</v>
      </c>
      <c r="C23" s="30">
        <f t="shared" si="4"/>
        <v>1519</v>
      </c>
      <c r="D23" s="29">
        <v>-682</v>
      </c>
      <c r="E23" s="30">
        <f t="shared" si="1"/>
        <v>2201</v>
      </c>
      <c r="F23" s="27">
        <f t="shared" si="5"/>
        <v>66</v>
      </c>
      <c r="G23" s="27">
        <v>1</v>
      </c>
      <c r="H23" s="30">
        <f t="shared" si="6"/>
        <v>1385</v>
      </c>
      <c r="I23" s="32">
        <v>-1240</v>
      </c>
      <c r="J23" s="33">
        <f t="shared" si="2"/>
        <v>2625</v>
      </c>
      <c r="K23" s="27">
        <f t="shared" si="7"/>
        <v>75</v>
      </c>
      <c r="L23" s="27">
        <v>1</v>
      </c>
      <c r="M23" s="30">
        <f t="shared" si="8"/>
        <v>1507</v>
      </c>
      <c r="N23" s="29">
        <v>-972</v>
      </c>
      <c r="O23" s="33">
        <f t="shared" si="3"/>
        <v>2479</v>
      </c>
      <c r="P23" s="27">
        <f t="shared" si="9"/>
        <v>63</v>
      </c>
      <c r="Q23" s="34"/>
      <c r="R23" s="35"/>
    </row>
    <row r="24" spans="1:18" x14ac:dyDescent="0.3">
      <c r="A24" s="26">
        <v>45827</v>
      </c>
      <c r="B24" s="27">
        <v>1</v>
      </c>
      <c r="C24" s="30">
        <f t="shared" si="4"/>
        <v>1498</v>
      </c>
      <c r="D24" s="29">
        <v>-703</v>
      </c>
      <c r="E24" s="30">
        <f t="shared" si="1"/>
        <v>2201</v>
      </c>
      <c r="F24" s="27">
        <f t="shared" si="5"/>
        <v>87</v>
      </c>
      <c r="G24" s="27">
        <v>1</v>
      </c>
      <c r="H24" s="30">
        <f t="shared" si="6"/>
        <v>1350</v>
      </c>
      <c r="I24" s="32">
        <v>-1275</v>
      </c>
      <c r="J24" s="33">
        <f t="shared" si="2"/>
        <v>2625</v>
      </c>
      <c r="K24" s="27">
        <f t="shared" si="7"/>
        <v>110</v>
      </c>
      <c r="L24" s="27">
        <v>1</v>
      </c>
      <c r="M24" s="30">
        <f t="shared" si="8"/>
        <v>1491</v>
      </c>
      <c r="N24" s="29">
        <v>-988</v>
      </c>
      <c r="O24" s="33">
        <f t="shared" si="3"/>
        <v>2479</v>
      </c>
      <c r="P24" s="27">
        <f t="shared" si="9"/>
        <v>79</v>
      </c>
      <c r="Q24" s="34"/>
      <c r="R24" s="35"/>
    </row>
    <row r="25" spans="1:18" x14ac:dyDescent="0.3">
      <c r="A25" s="26">
        <v>45828</v>
      </c>
      <c r="B25" s="27">
        <v>1</v>
      </c>
      <c r="C25" s="30">
        <f t="shared" si="4"/>
        <v>1477</v>
      </c>
      <c r="D25" s="29">
        <v>-724</v>
      </c>
      <c r="E25" s="30">
        <f t="shared" si="1"/>
        <v>2201</v>
      </c>
      <c r="F25" s="27">
        <f t="shared" si="5"/>
        <v>108</v>
      </c>
      <c r="G25" s="27">
        <v>1</v>
      </c>
      <c r="H25" s="30">
        <f t="shared" si="6"/>
        <v>1315</v>
      </c>
      <c r="I25" s="32">
        <v>-1310</v>
      </c>
      <c r="J25" s="33">
        <f t="shared" si="2"/>
        <v>2625</v>
      </c>
      <c r="K25" s="27">
        <f t="shared" si="7"/>
        <v>145</v>
      </c>
      <c r="L25" s="27">
        <v>1</v>
      </c>
      <c r="M25" s="30">
        <f t="shared" si="8"/>
        <v>1489</v>
      </c>
      <c r="N25" s="29">
        <v>-990</v>
      </c>
      <c r="O25" s="33">
        <f t="shared" si="3"/>
        <v>2479</v>
      </c>
      <c r="P25" s="27">
        <f t="shared" si="9"/>
        <v>81</v>
      </c>
      <c r="Q25" s="34"/>
      <c r="R25" s="35"/>
    </row>
    <row r="26" spans="1:18" x14ac:dyDescent="0.3">
      <c r="A26" s="26">
        <v>45829</v>
      </c>
      <c r="B26" s="27">
        <v>1</v>
      </c>
      <c r="C26" s="30">
        <f t="shared" si="4"/>
        <v>1468</v>
      </c>
      <c r="D26" s="29">
        <v>-733</v>
      </c>
      <c r="E26" s="30">
        <f t="shared" si="1"/>
        <v>2201</v>
      </c>
      <c r="F26" s="27">
        <f t="shared" si="5"/>
        <v>117</v>
      </c>
      <c r="G26" s="27">
        <v>1</v>
      </c>
      <c r="H26" s="30">
        <f t="shared" si="6"/>
        <v>1280</v>
      </c>
      <c r="I26" s="32">
        <v>-1345</v>
      </c>
      <c r="J26" s="33">
        <f t="shared" si="2"/>
        <v>2625</v>
      </c>
      <c r="K26" s="27">
        <f t="shared" si="7"/>
        <v>180</v>
      </c>
      <c r="L26" s="27">
        <v>1</v>
      </c>
      <c r="M26" s="30">
        <f t="shared" si="8"/>
        <v>1474</v>
      </c>
      <c r="N26" s="29">
        <v>-1005</v>
      </c>
      <c r="O26" s="33">
        <f t="shared" si="3"/>
        <v>2479</v>
      </c>
      <c r="P26" s="27">
        <f t="shared" si="9"/>
        <v>96</v>
      </c>
      <c r="Q26" s="34"/>
      <c r="R26" s="35"/>
    </row>
    <row r="27" spans="1:18" x14ac:dyDescent="0.3">
      <c r="A27" s="26">
        <v>45830</v>
      </c>
      <c r="B27" s="27">
        <v>1</v>
      </c>
      <c r="C27" s="30">
        <f t="shared" si="4"/>
        <v>1451</v>
      </c>
      <c r="D27" s="29">
        <v>-750</v>
      </c>
      <c r="E27" s="30">
        <f t="shared" si="1"/>
        <v>2201</v>
      </c>
      <c r="F27" s="27">
        <f t="shared" si="5"/>
        <v>134</v>
      </c>
      <c r="G27" s="27">
        <v>1</v>
      </c>
      <c r="H27" s="30">
        <f t="shared" si="6"/>
        <v>1260</v>
      </c>
      <c r="I27" s="32">
        <v>-1365</v>
      </c>
      <c r="J27" s="33">
        <f t="shared" si="2"/>
        <v>2625</v>
      </c>
      <c r="K27" s="27">
        <f t="shared" si="7"/>
        <v>200</v>
      </c>
      <c r="L27" s="27">
        <v>1</v>
      </c>
      <c r="M27" s="30">
        <f t="shared" si="8"/>
        <v>1467</v>
      </c>
      <c r="N27" s="29">
        <v>-1012</v>
      </c>
      <c r="O27" s="33">
        <f t="shared" si="3"/>
        <v>2479</v>
      </c>
      <c r="P27" s="27">
        <f t="shared" si="9"/>
        <v>103</v>
      </c>
      <c r="Q27" s="34"/>
      <c r="R27" s="35"/>
    </row>
    <row r="28" spans="1:18" x14ac:dyDescent="0.3">
      <c r="A28" s="26">
        <v>45831</v>
      </c>
      <c r="B28" s="27">
        <v>1</v>
      </c>
      <c r="C28" s="30">
        <f t="shared" si="4"/>
        <v>1434</v>
      </c>
      <c r="D28" s="29">
        <v>-767</v>
      </c>
      <c r="E28" s="30">
        <f t="shared" si="1"/>
        <v>2201</v>
      </c>
      <c r="F28" s="27">
        <f t="shared" si="5"/>
        <v>151</v>
      </c>
      <c r="G28" s="27">
        <v>1</v>
      </c>
      <c r="H28" s="30">
        <f t="shared" si="6"/>
        <v>1240</v>
      </c>
      <c r="I28" s="32">
        <v>-1385</v>
      </c>
      <c r="J28" s="33">
        <f t="shared" si="2"/>
        <v>2625</v>
      </c>
      <c r="K28" s="27">
        <f t="shared" si="7"/>
        <v>220</v>
      </c>
      <c r="L28" s="27">
        <v>1</v>
      </c>
      <c r="M28" s="30">
        <f t="shared" si="8"/>
        <v>1460</v>
      </c>
      <c r="N28" s="29">
        <v>-1019</v>
      </c>
      <c r="O28" s="33">
        <f t="shared" si="3"/>
        <v>2479</v>
      </c>
      <c r="P28" s="27">
        <f t="shared" si="9"/>
        <v>110</v>
      </c>
      <c r="Q28" s="34"/>
      <c r="R28" s="35"/>
    </row>
    <row r="29" spans="1:18" x14ac:dyDescent="0.3">
      <c r="A29" s="26">
        <v>45832</v>
      </c>
      <c r="B29" s="27">
        <v>1</v>
      </c>
      <c r="C29" s="30">
        <f t="shared" si="4"/>
        <v>1417</v>
      </c>
      <c r="D29" s="29">
        <v>-784</v>
      </c>
      <c r="E29" s="30">
        <f t="shared" si="1"/>
        <v>2201</v>
      </c>
      <c r="F29" s="27">
        <f t="shared" si="5"/>
        <v>168</v>
      </c>
      <c r="G29" s="27">
        <v>1</v>
      </c>
      <c r="H29" s="30">
        <f t="shared" si="6"/>
        <v>1220</v>
      </c>
      <c r="I29" s="32">
        <v>-1405</v>
      </c>
      <c r="J29" s="33">
        <f t="shared" si="2"/>
        <v>2625</v>
      </c>
      <c r="K29" s="27">
        <f t="shared" si="7"/>
        <v>240</v>
      </c>
      <c r="L29" s="27">
        <v>1</v>
      </c>
      <c r="M29" s="30">
        <f t="shared" si="8"/>
        <v>1453</v>
      </c>
      <c r="N29" s="29">
        <v>-1026</v>
      </c>
      <c r="O29" s="33">
        <f t="shared" si="3"/>
        <v>2479</v>
      </c>
      <c r="P29" s="27">
        <f t="shared" si="9"/>
        <v>117</v>
      </c>
      <c r="Q29" s="34"/>
      <c r="R29" s="35"/>
    </row>
    <row r="30" spans="1:18" x14ac:dyDescent="0.3">
      <c r="A30" s="26">
        <v>45833</v>
      </c>
      <c r="B30" s="27">
        <v>1</v>
      </c>
      <c r="C30" s="30">
        <f t="shared" si="4"/>
        <v>1400</v>
      </c>
      <c r="D30" s="29">
        <v>-801</v>
      </c>
      <c r="E30" s="30">
        <f t="shared" si="1"/>
        <v>2201</v>
      </c>
      <c r="F30" s="27">
        <f t="shared" si="5"/>
        <v>185</v>
      </c>
      <c r="G30" s="27">
        <v>1</v>
      </c>
      <c r="H30" s="30">
        <f t="shared" si="6"/>
        <v>1200</v>
      </c>
      <c r="I30" s="32">
        <v>-1425</v>
      </c>
      <c r="J30" s="33">
        <f t="shared" si="2"/>
        <v>2625</v>
      </c>
      <c r="K30" s="27">
        <f t="shared" si="7"/>
        <v>260</v>
      </c>
      <c r="L30" s="27">
        <v>1</v>
      </c>
      <c r="M30" s="30">
        <f t="shared" si="8"/>
        <v>1446</v>
      </c>
      <c r="N30" s="29">
        <v>-1033</v>
      </c>
      <c r="O30" s="33">
        <f t="shared" si="3"/>
        <v>2479</v>
      </c>
      <c r="P30" s="27">
        <f t="shared" si="9"/>
        <v>124</v>
      </c>
      <c r="Q30" s="34"/>
      <c r="R30" s="35"/>
    </row>
    <row r="31" spans="1:18" x14ac:dyDescent="0.3">
      <c r="A31" s="26">
        <v>45834</v>
      </c>
      <c r="B31" s="27">
        <v>1</v>
      </c>
      <c r="C31" s="30">
        <f t="shared" si="4"/>
        <v>1392</v>
      </c>
      <c r="D31" s="29">
        <v>-809</v>
      </c>
      <c r="E31" s="30">
        <f t="shared" si="1"/>
        <v>2201</v>
      </c>
      <c r="F31" s="27">
        <f t="shared" si="5"/>
        <v>193</v>
      </c>
      <c r="G31" s="27">
        <v>1</v>
      </c>
      <c r="H31" s="30">
        <f t="shared" si="6"/>
        <v>1184</v>
      </c>
      <c r="I31" s="32">
        <v>-1441</v>
      </c>
      <c r="J31" s="33">
        <f t="shared" si="2"/>
        <v>2625</v>
      </c>
      <c r="K31" s="27">
        <f t="shared" si="7"/>
        <v>276</v>
      </c>
      <c r="L31" s="27">
        <v>1</v>
      </c>
      <c r="M31" s="30">
        <f t="shared" si="8"/>
        <v>1418</v>
      </c>
      <c r="N31" s="29">
        <v>-1061</v>
      </c>
      <c r="O31" s="33">
        <f t="shared" si="3"/>
        <v>2479</v>
      </c>
      <c r="P31" s="27">
        <f t="shared" si="9"/>
        <v>152</v>
      </c>
      <c r="Q31" s="34"/>
      <c r="R31" s="35"/>
    </row>
    <row r="32" spans="1:18" x14ac:dyDescent="0.3">
      <c r="A32" s="26">
        <v>45835</v>
      </c>
      <c r="B32" s="27">
        <v>1</v>
      </c>
      <c r="C32" s="30">
        <f t="shared" si="4"/>
        <v>1391</v>
      </c>
      <c r="D32" s="29">
        <v>-810</v>
      </c>
      <c r="E32" s="30">
        <f t="shared" si="1"/>
        <v>2201</v>
      </c>
      <c r="F32" s="27">
        <f t="shared" si="5"/>
        <v>194</v>
      </c>
      <c r="G32" s="27">
        <v>1</v>
      </c>
      <c r="H32" s="30">
        <f t="shared" si="6"/>
        <v>1183</v>
      </c>
      <c r="I32" s="32">
        <v>-1442</v>
      </c>
      <c r="J32" s="33">
        <f t="shared" si="2"/>
        <v>2625</v>
      </c>
      <c r="K32" s="27">
        <f t="shared" si="7"/>
        <v>277</v>
      </c>
      <c r="L32" s="27">
        <v>1</v>
      </c>
      <c r="M32" s="30">
        <f t="shared" si="8"/>
        <v>1417</v>
      </c>
      <c r="N32" s="29">
        <v>-1062</v>
      </c>
      <c r="O32" s="33">
        <f t="shared" si="3"/>
        <v>2479</v>
      </c>
      <c r="P32" s="27">
        <f t="shared" si="9"/>
        <v>153</v>
      </c>
      <c r="Q32" s="34"/>
      <c r="R32" s="35"/>
    </row>
    <row r="33" spans="1:18" x14ac:dyDescent="0.3">
      <c r="A33" s="26">
        <v>45836</v>
      </c>
      <c r="B33" s="27">
        <v>1</v>
      </c>
      <c r="C33" s="30">
        <f t="shared" si="4"/>
        <v>1390</v>
      </c>
      <c r="D33" s="29">
        <v>-811</v>
      </c>
      <c r="E33" s="30">
        <f t="shared" si="1"/>
        <v>2201</v>
      </c>
      <c r="F33" s="27">
        <f t="shared" si="5"/>
        <v>195</v>
      </c>
      <c r="G33" s="27">
        <v>1</v>
      </c>
      <c r="H33" s="30">
        <f t="shared" si="6"/>
        <v>1182</v>
      </c>
      <c r="I33" s="32">
        <v>-1443</v>
      </c>
      <c r="J33" s="33">
        <f t="shared" si="2"/>
        <v>2625</v>
      </c>
      <c r="K33" s="27">
        <f t="shared" si="7"/>
        <v>278</v>
      </c>
      <c r="L33" s="27">
        <v>1</v>
      </c>
      <c r="M33" s="30">
        <f t="shared" si="8"/>
        <v>1416</v>
      </c>
      <c r="N33" s="29">
        <v>-1063</v>
      </c>
      <c r="O33" s="33">
        <f t="shared" si="3"/>
        <v>2479</v>
      </c>
      <c r="P33" s="27">
        <f t="shared" si="9"/>
        <v>154</v>
      </c>
      <c r="Q33" s="34"/>
      <c r="R33" s="35"/>
    </row>
    <row r="34" spans="1:18" x14ac:dyDescent="0.3">
      <c r="A34" s="26">
        <v>45837</v>
      </c>
      <c r="B34" s="27">
        <v>1</v>
      </c>
      <c r="C34" s="30">
        <f t="shared" si="4"/>
        <v>1389</v>
      </c>
      <c r="D34" s="29">
        <v>-812</v>
      </c>
      <c r="E34" s="30">
        <f t="shared" si="1"/>
        <v>2201</v>
      </c>
      <c r="F34" s="27">
        <f t="shared" si="5"/>
        <v>196</v>
      </c>
      <c r="G34" s="27">
        <v>1</v>
      </c>
      <c r="H34" s="30">
        <f t="shared" si="6"/>
        <v>1181</v>
      </c>
      <c r="I34" s="32">
        <v>-1444</v>
      </c>
      <c r="J34" s="33">
        <f t="shared" si="2"/>
        <v>2625</v>
      </c>
      <c r="K34" s="27">
        <f t="shared" si="7"/>
        <v>279</v>
      </c>
      <c r="L34" s="27">
        <v>1</v>
      </c>
      <c r="M34" s="30">
        <f t="shared" si="8"/>
        <v>1415</v>
      </c>
      <c r="N34" s="29">
        <v>-1064</v>
      </c>
      <c r="O34" s="33">
        <f t="shared" si="3"/>
        <v>2479</v>
      </c>
      <c r="P34" s="27">
        <f t="shared" si="9"/>
        <v>155</v>
      </c>
      <c r="Q34" s="34"/>
      <c r="R34" s="35"/>
    </row>
    <row r="35" spans="1:18" x14ac:dyDescent="0.3">
      <c r="A35" s="26">
        <v>45838</v>
      </c>
      <c r="B35" s="27">
        <v>1</v>
      </c>
      <c r="C35" s="30">
        <f t="shared" si="4"/>
        <v>1388</v>
      </c>
      <c r="D35" s="29">
        <v>-813</v>
      </c>
      <c r="E35" s="30">
        <f t="shared" si="1"/>
        <v>2201</v>
      </c>
      <c r="F35" s="27">
        <f t="shared" si="5"/>
        <v>197</v>
      </c>
      <c r="G35" s="27">
        <v>1</v>
      </c>
      <c r="H35" s="30">
        <f t="shared" si="6"/>
        <v>1180</v>
      </c>
      <c r="I35" s="32">
        <v>-1445</v>
      </c>
      <c r="J35" s="33">
        <f t="shared" si="2"/>
        <v>2625</v>
      </c>
      <c r="K35" s="27">
        <f t="shared" si="7"/>
        <v>280</v>
      </c>
      <c r="L35" s="27">
        <v>1</v>
      </c>
      <c r="M35" s="30">
        <f t="shared" si="8"/>
        <v>1414</v>
      </c>
      <c r="N35" s="29">
        <v>-1065</v>
      </c>
      <c r="O35" s="33">
        <f t="shared" si="3"/>
        <v>2479</v>
      </c>
      <c r="P35" s="27">
        <f t="shared" si="9"/>
        <v>156</v>
      </c>
      <c r="Q35" s="34"/>
      <c r="R35" s="35"/>
    </row>
    <row r="36" spans="1:18" x14ac:dyDescent="0.3">
      <c r="A36" s="26">
        <v>45839</v>
      </c>
      <c r="B36" s="27">
        <v>1</v>
      </c>
      <c r="C36" s="30">
        <f t="shared" si="4"/>
        <v>1387</v>
      </c>
      <c r="D36" s="29">
        <v>-814</v>
      </c>
      <c r="E36" s="30">
        <f t="shared" si="1"/>
        <v>2201</v>
      </c>
      <c r="F36" s="27">
        <f t="shared" si="5"/>
        <v>198</v>
      </c>
      <c r="G36" s="27">
        <v>1</v>
      </c>
      <c r="H36" s="30">
        <f t="shared" si="6"/>
        <v>1179</v>
      </c>
      <c r="I36" s="32">
        <v>-1446</v>
      </c>
      <c r="J36" s="33">
        <f t="shared" si="2"/>
        <v>2625</v>
      </c>
      <c r="K36" s="27">
        <f t="shared" si="7"/>
        <v>281</v>
      </c>
      <c r="L36" s="27">
        <v>1</v>
      </c>
      <c r="M36" s="30">
        <f t="shared" si="8"/>
        <v>1413</v>
      </c>
      <c r="N36" s="29">
        <v>-1066</v>
      </c>
      <c r="O36" s="33">
        <f t="shared" si="3"/>
        <v>2479</v>
      </c>
      <c r="P36" s="27">
        <f t="shared" si="9"/>
        <v>157</v>
      </c>
      <c r="Q36" s="34"/>
      <c r="R36" s="35"/>
    </row>
    <row r="37" spans="1:18" x14ac:dyDescent="0.3">
      <c r="A37" s="26">
        <v>45840</v>
      </c>
      <c r="B37" s="27">
        <v>1</v>
      </c>
      <c r="C37" s="30">
        <f t="shared" si="4"/>
        <v>1386</v>
      </c>
      <c r="D37" s="29">
        <v>-815</v>
      </c>
      <c r="E37" s="30">
        <f t="shared" si="1"/>
        <v>2201</v>
      </c>
      <c r="F37" s="27">
        <f t="shared" si="5"/>
        <v>199</v>
      </c>
      <c r="G37" s="27">
        <v>1</v>
      </c>
      <c r="H37" s="30">
        <f t="shared" si="6"/>
        <v>1178</v>
      </c>
      <c r="I37" s="32">
        <v>-1447</v>
      </c>
      <c r="J37" s="33">
        <f t="shared" si="2"/>
        <v>2625</v>
      </c>
      <c r="K37" s="27">
        <f t="shared" si="7"/>
        <v>282</v>
      </c>
      <c r="L37" s="27">
        <v>1</v>
      </c>
      <c r="M37" s="30">
        <f t="shared" si="8"/>
        <v>1412</v>
      </c>
      <c r="N37" s="29">
        <v>-1067</v>
      </c>
      <c r="O37" s="33">
        <f t="shared" si="3"/>
        <v>2479</v>
      </c>
      <c r="P37" s="27">
        <f t="shared" si="9"/>
        <v>158</v>
      </c>
      <c r="Q37" s="34"/>
      <c r="R37" s="35"/>
    </row>
    <row r="38" spans="1:18" x14ac:dyDescent="0.3">
      <c r="A38" s="26">
        <v>45841</v>
      </c>
      <c r="B38" s="27">
        <v>1</v>
      </c>
      <c r="C38" s="30">
        <f t="shared" si="4"/>
        <v>1385</v>
      </c>
      <c r="D38" s="29">
        <v>-816</v>
      </c>
      <c r="E38" s="30">
        <f t="shared" si="1"/>
        <v>2201</v>
      </c>
      <c r="F38" s="27">
        <f t="shared" si="5"/>
        <v>200</v>
      </c>
      <c r="G38" s="27">
        <v>1</v>
      </c>
      <c r="H38" s="30">
        <f t="shared" si="6"/>
        <v>1177</v>
      </c>
      <c r="I38" s="32">
        <v>-1448</v>
      </c>
      <c r="J38" s="33">
        <f t="shared" si="2"/>
        <v>2625</v>
      </c>
      <c r="K38" s="27">
        <f t="shared" si="7"/>
        <v>283</v>
      </c>
      <c r="L38" s="27">
        <v>1</v>
      </c>
      <c r="M38" s="30">
        <f t="shared" si="8"/>
        <v>1411</v>
      </c>
      <c r="N38" s="29">
        <v>-1068</v>
      </c>
      <c r="O38" s="33">
        <f t="shared" si="3"/>
        <v>2479</v>
      </c>
      <c r="P38" s="27">
        <f t="shared" si="9"/>
        <v>159</v>
      </c>
      <c r="Q38" s="34"/>
      <c r="R38" s="35"/>
    </row>
    <row r="39" spans="1:18" x14ac:dyDescent="0.3">
      <c r="A39" s="26">
        <v>45842</v>
      </c>
      <c r="B39" s="27">
        <v>1</v>
      </c>
      <c r="C39" s="30">
        <f t="shared" si="4"/>
        <v>1384</v>
      </c>
      <c r="D39" s="29">
        <v>-817</v>
      </c>
      <c r="E39" s="30">
        <f t="shared" si="1"/>
        <v>2201</v>
      </c>
      <c r="F39" s="27">
        <f t="shared" si="5"/>
        <v>201</v>
      </c>
      <c r="G39" s="27">
        <v>1</v>
      </c>
      <c r="H39" s="30">
        <f t="shared" si="6"/>
        <v>1176</v>
      </c>
      <c r="I39" s="32">
        <v>-1449</v>
      </c>
      <c r="J39" s="33">
        <f t="shared" si="2"/>
        <v>2625</v>
      </c>
      <c r="K39" s="27">
        <f t="shared" si="7"/>
        <v>284</v>
      </c>
      <c r="L39" s="27">
        <v>1</v>
      </c>
      <c r="M39" s="30">
        <f t="shared" si="8"/>
        <v>1410</v>
      </c>
      <c r="N39" s="29">
        <v>-1069</v>
      </c>
      <c r="O39" s="33">
        <f t="shared" si="3"/>
        <v>2479</v>
      </c>
      <c r="P39" s="27">
        <f t="shared" si="9"/>
        <v>160</v>
      </c>
      <c r="Q39" s="34"/>
      <c r="R39" s="35"/>
    </row>
    <row r="40" spans="1:18" x14ac:dyDescent="0.3">
      <c r="A40" s="26">
        <v>45843</v>
      </c>
      <c r="B40" s="27">
        <v>1</v>
      </c>
      <c r="C40" s="30">
        <f t="shared" si="4"/>
        <v>1383</v>
      </c>
      <c r="D40" s="29">
        <v>-818</v>
      </c>
      <c r="E40" s="30">
        <f t="shared" si="1"/>
        <v>2201</v>
      </c>
      <c r="F40" s="27">
        <f t="shared" si="5"/>
        <v>202</v>
      </c>
      <c r="G40" s="27">
        <v>1</v>
      </c>
      <c r="H40" s="30">
        <f t="shared" si="6"/>
        <v>1175</v>
      </c>
      <c r="I40" s="32">
        <v>-1450</v>
      </c>
      <c r="J40" s="33">
        <f t="shared" si="2"/>
        <v>2625</v>
      </c>
      <c r="K40" s="27">
        <f t="shared" si="7"/>
        <v>285</v>
      </c>
      <c r="L40" s="27">
        <v>1</v>
      </c>
      <c r="M40" s="30">
        <f t="shared" si="8"/>
        <v>1409</v>
      </c>
      <c r="N40" s="29">
        <v>-1070</v>
      </c>
      <c r="O40" s="33">
        <f t="shared" si="3"/>
        <v>2479</v>
      </c>
      <c r="P40" s="27">
        <f t="shared" si="9"/>
        <v>161</v>
      </c>
      <c r="Q40" s="34"/>
      <c r="R40" s="35"/>
    </row>
    <row r="41" spans="1:18" x14ac:dyDescent="0.3">
      <c r="A41" s="26">
        <v>45844</v>
      </c>
      <c r="B41" s="27">
        <v>1</v>
      </c>
      <c r="C41" s="30">
        <f t="shared" si="4"/>
        <v>1382</v>
      </c>
      <c r="D41" s="29">
        <v>-819</v>
      </c>
      <c r="E41" s="30">
        <f t="shared" si="1"/>
        <v>2201</v>
      </c>
      <c r="F41" s="27">
        <f t="shared" si="5"/>
        <v>203</v>
      </c>
      <c r="G41" s="27">
        <v>1</v>
      </c>
      <c r="H41" s="30">
        <f t="shared" si="6"/>
        <v>1174</v>
      </c>
      <c r="I41" s="32">
        <v>-1451</v>
      </c>
      <c r="J41" s="33">
        <f t="shared" si="2"/>
        <v>2625</v>
      </c>
      <c r="K41" s="27">
        <f t="shared" si="7"/>
        <v>286</v>
      </c>
      <c r="L41" s="27">
        <v>1</v>
      </c>
      <c r="M41" s="30">
        <f t="shared" si="8"/>
        <v>1409</v>
      </c>
      <c r="N41" s="29">
        <v>-1070</v>
      </c>
      <c r="O41" s="33">
        <f t="shared" si="3"/>
        <v>2479</v>
      </c>
      <c r="P41" s="27">
        <f t="shared" si="9"/>
        <v>161</v>
      </c>
      <c r="Q41" s="34"/>
      <c r="R41" s="35"/>
    </row>
    <row r="42" spans="1:18" x14ac:dyDescent="0.3">
      <c r="A42" s="26">
        <v>45845</v>
      </c>
      <c r="B42" s="27">
        <v>1</v>
      </c>
      <c r="C42" s="30">
        <f t="shared" si="4"/>
        <v>1381</v>
      </c>
      <c r="D42" s="29">
        <v>-820</v>
      </c>
      <c r="E42" s="30">
        <f t="shared" si="1"/>
        <v>2201</v>
      </c>
      <c r="F42" s="27">
        <f t="shared" si="5"/>
        <v>204</v>
      </c>
      <c r="G42" s="27">
        <v>1</v>
      </c>
      <c r="H42" s="30">
        <f t="shared" si="6"/>
        <v>1173</v>
      </c>
      <c r="I42" s="32">
        <v>-1452</v>
      </c>
      <c r="J42" s="33">
        <f t="shared" si="2"/>
        <v>2625</v>
      </c>
      <c r="K42" s="27">
        <f t="shared" si="7"/>
        <v>287</v>
      </c>
      <c r="L42" s="27">
        <v>1</v>
      </c>
      <c r="M42" s="30">
        <f t="shared" si="8"/>
        <v>1409</v>
      </c>
      <c r="N42" s="29">
        <v>-1070</v>
      </c>
      <c r="O42" s="33">
        <f t="shared" si="3"/>
        <v>2479</v>
      </c>
      <c r="P42" s="27">
        <f t="shared" si="9"/>
        <v>161</v>
      </c>
      <c r="Q42" s="34"/>
      <c r="R42" s="35"/>
    </row>
    <row r="43" spans="1:18" x14ac:dyDescent="0.3">
      <c r="A43" s="26">
        <v>45846</v>
      </c>
      <c r="B43" s="27">
        <v>1</v>
      </c>
      <c r="C43" s="30">
        <f t="shared" si="4"/>
        <v>1380</v>
      </c>
      <c r="D43" s="29">
        <v>-821</v>
      </c>
      <c r="E43" s="30">
        <f t="shared" si="1"/>
        <v>2201</v>
      </c>
      <c r="F43" s="27">
        <f t="shared" si="5"/>
        <v>205</v>
      </c>
      <c r="G43" s="27">
        <v>1</v>
      </c>
      <c r="H43" s="30">
        <f t="shared" si="6"/>
        <v>1172</v>
      </c>
      <c r="I43" s="32">
        <v>-1453</v>
      </c>
      <c r="J43" s="33">
        <f t="shared" si="2"/>
        <v>2625</v>
      </c>
      <c r="K43" s="27">
        <f t="shared" si="7"/>
        <v>288</v>
      </c>
      <c r="L43" s="27">
        <v>1</v>
      </c>
      <c r="M43" s="30">
        <f t="shared" si="8"/>
        <v>1409</v>
      </c>
      <c r="N43" s="29">
        <v>-1070</v>
      </c>
      <c r="O43" s="33">
        <f t="shared" si="3"/>
        <v>2479</v>
      </c>
      <c r="P43" s="27">
        <f t="shared" si="9"/>
        <v>161</v>
      </c>
      <c r="Q43" s="34"/>
      <c r="R43" s="35"/>
    </row>
    <row r="44" spans="1:18" x14ac:dyDescent="0.3">
      <c r="A44" s="26">
        <v>45847</v>
      </c>
      <c r="B44" s="27">
        <v>1</v>
      </c>
      <c r="C44" s="30">
        <f t="shared" si="4"/>
        <v>1379</v>
      </c>
      <c r="D44" s="29">
        <v>-822</v>
      </c>
      <c r="E44" s="30">
        <f t="shared" si="1"/>
        <v>2201</v>
      </c>
      <c r="F44" s="27">
        <f t="shared" si="5"/>
        <v>206</v>
      </c>
      <c r="G44" s="27">
        <v>1</v>
      </c>
      <c r="H44" s="30">
        <f t="shared" si="6"/>
        <v>1171</v>
      </c>
      <c r="I44" s="32">
        <v>-1454</v>
      </c>
      <c r="J44" s="33">
        <f t="shared" si="2"/>
        <v>2625</v>
      </c>
      <c r="K44" s="27">
        <f t="shared" si="7"/>
        <v>289</v>
      </c>
      <c r="L44" s="27">
        <v>1</v>
      </c>
      <c r="M44" s="30">
        <f t="shared" si="8"/>
        <v>1409</v>
      </c>
      <c r="N44" s="29">
        <v>-1070</v>
      </c>
      <c r="O44" s="33">
        <f t="shared" si="3"/>
        <v>2479</v>
      </c>
      <c r="P44" s="27">
        <f t="shared" si="9"/>
        <v>161</v>
      </c>
      <c r="Q44" s="34"/>
      <c r="R44" s="35"/>
    </row>
    <row r="45" spans="1:18" x14ac:dyDescent="0.3">
      <c r="A45" s="26">
        <v>45848</v>
      </c>
      <c r="B45" s="27">
        <v>1</v>
      </c>
      <c r="C45" s="30">
        <f t="shared" si="4"/>
        <v>1378</v>
      </c>
      <c r="D45" s="29">
        <v>-823</v>
      </c>
      <c r="E45" s="30">
        <f t="shared" si="1"/>
        <v>2201</v>
      </c>
      <c r="F45" s="27">
        <f t="shared" si="5"/>
        <v>207</v>
      </c>
      <c r="G45" s="27">
        <v>1</v>
      </c>
      <c r="H45" s="30">
        <f t="shared" si="6"/>
        <v>1170</v>
      </c>
      <c r="I45" s="32">
        <v>-1455</v>
      </c>
      <c r="J45" s="33">
        <f t="shared" si="2"/>
        <v>2625</v>
      </c>
      <c r="K45" s="27">
        <f t="shared" si="7"/>
        <v>290</v>
      </c>
      <c r="L45" s="27">
        <v>1</v>
      </c>
      <c r="M45" s="30">
        <f t="shared" si="8"/>
        <v>1409</v>
      </c>
      <c r="N45" s="29">
        <v>-1070</v>
      </c>
      <c r="O45" s="33">
        <f t="shared" si="3"/>
        <v>2479</v>
      </c>
      <c r="P45" s="27">
        <f t="shared" si="9"/>
        <v>161</v>
      </c>
      <c r="Q45" s="34"/>
      <c r="R45" s="35"/>
    </row>
    <row r="46" spans="1:18" x14ac:dyDescent="0.3">
      <c r="A46" s="26">
        <v>45849</v>
      </c>
      <c r="B46" s="27">
        <v>1</v>
      </c>
      <c r="C46" s="30">
        <f t="shared" si="4"/>
        <v>1377</v>
      </c>
      <c r="D46" s="29">
        <v>-824</v>
      </c>
      <c r="E46" s="30">
        <f t="shared" si="1"/>
        <v>2201</v>
      </c>
      <c r="F46" s="27">
        <f t="shared" si="5"/>
        <v>208</v>
      </c>
      <c r="G46" s="27">
        <v>1</v>
      </c>
      <c r="H46" s="30">
        <f t="shared" si="6"/>
        <v>1169</v>
      </c>
      <c r="I46" s="32">
        <v>-1456</v>
      </c>
      <c r="J46" s="33">
        <f t="shared" si="2"/>
        <v>2625</v>
      </c>
      <c r="K46" s="27">
        <f t="shared" si="7"/>
        <v>291</v>
      </c>
      <c r="L46" s="27">
        <v>1</v>
      </c>
      <c r="M46" s="30">
        <f t="shared" si="8"/>
        <v>1409</v>
      </c>
      <c r="N46" s="29">
        <v>-1070</v>
      </c>
      <c r="O46" s="33">
        <f t="shared" si="3"/>
        <v>2479</v>
      </c>
      <c r="P46" s="27">
        <f t="shared" si="9"/>
        <v>161</v>
      </c>
      <c r="Q46" s="34"/>
      <c r="R46" s="35"/>
    </row>
    <row r="47" spans="1:18" x14ac:dyDescent="0.3">
      <c r="A47" s="26">
        <v>45850</v>
      </c>
      <c r="B47" s="27">
        <v>1</v>
      </c>
      <c r="C47" s="30">
        <f t="shared" si="4"/>
        <v>1376</v>
      </c>
      <c r="D47" s="29">
        <v>-825</v>
      </c>
      <c r="E47" s="30">
        <f t="shared" si="1"/>
        <v>2201</v>
      </c>
      <c r="F47" s="27">
        <f t="shared" si="5"/>
        <v>209</v>
      </c>
      <c r="G47" s="27">
        <v>1</v>
      </c>
      <c r="H47" s="30">
        <f t="shared" si="6"/>
        <v>1168</v>
      </c>
      <c r="I47" s="32">
        <v>-1457</v>
      </c>
      <c r="J47" s="33">
        <f t="shared" si="2"/>
        <v>2625</v>
      </c>
      <c r="K47" s="27">
        <f t="shared" si="7"/>
        <v>292</v>
      </c>
      <c r="L47" s="27">
        <v>1</v>
      </c>
      <c r="M47" s="30">
        <f t="shared" si="8"/>
        <v>1409</v>
      </c>
      <c r="N47" s="29">
        <v>-1070</v>
      </c>
      <c r="O47" s="33">
        <f t="shared" si="3"/>
        <v>2479</v>
      </c>
      <c r="P47" s="27">
        <f t="shared" si="9"/>
        <v>161</v>
      </c>
      <c r="Q47" s="34"/>
      <c r="R47" s="35"/>
    </row>
    <row r="48" spans="1:18" x14ac:dyDescent="0.3">
      <c r="A48" s="26">
        <v>45851</v>
      </c>
      <c r="B48" s="27">
        <v>1</v>
      </c>
      <c r="C48" s="30">
        <f t="shared" si="4"/>
        <v>1375</v>
      </c>
      <c r="D48" s="29">
        <v>-826</v>
      </c>
      <c r="E48" s="30">
        <f t="shared" si="1"/>
        <v>2201</v>
      </c>
      <c r="F48" s="27">
        <f t="shared" si="5"/>
        <v>210</v>
      </c>
      <c r="G48" s="27">
        <v>1</v>
      </c>
      <c r="H48" s="30">
        <f t="shared" si="6"/>
        <v>1167</v>
      </c>
      <c r="I48" s="32">
        <v>-1458</v>
      </c>
      <c r="J48" s="33">
        <f t="shared" si="2"/>
        <v>2625</v>
      </c>
      <c r="K48" s="27">
        <f t="shared" si="7"/>
        <v>293</v>
      </c>
      <c r="L48" s="27">
        <v>1</v>
      </c>
      <c r="M48" s="30">
        <f t="shared" si="8"/>
        <v>1409</v>
      </c>
      <c r="N48" s="29">
        <v>-1070</v>
      </c>
      <c r="O48" s="33">
        <f t="shared" si="3"/>
        <v>2479</v>
      </c>
      <c r="P48" s="27">
        <f t="shared" si="9"/>
        <v>161</v>
      </c>
      <c r="Q48" s="34"/>
      <c r="R48" s="35"/>
    </row>
    <row r="49" spans="1:18" x14ac:dyDescent="0.3">
      <c r="A49" s="26">
        <v>45852</v>
      </c>
      <c r="B49" s="27">
        <v>1</v>
      </c>
      <c r="C49" s="30">
        <f t="shared" si="4"/>
        <v>1374</v>
      </c>
      <c r="D49" s="29">
        <v>-827</v>
      </c>
      <c r="E49" s="30">
        <f t="shared" si="1"/>
        <v>2201</v>
      </c>
      <c r="F49" s="27">
        <f t="shared" si="5"/>
        <v>211</v>
      </c>
      <c r="G49" s="27">
        <v>1</v>
      </c>
      <c r="H49" s="30">
        <f t="shared" si="6"/>
        <v>1166</v>
      </c>
      <c r="I49" s="32">
        <v>-1459</v>
      </c>
      <c r="J49" s="33">
        <f t="shared" si="2"/>
        <v>2625</v>
      </c>
      <c r="K49" s="27">
        <f t="shared" si="7"/>
        <v>294</v>
      </c>
      <c r="L49" s="27">
        <v>1</v>
      </c>
      <c r="M49" s="30">
        <f t="shared" si="8"/>
        <v>1409</v>
      </c>
      <c r="N49" s="29">
        <v>-1070</v>
      </c>
      <c r="O49" s="33">
        <f t="shared" si="3"/>
        <v>2479</v>
      </c>
      <c r="P49" s="27">
        <f t="shared" si="9"/>
        <v>161</v>
      </c>
      <c r="Q49" s="34"/>
      <c r="R49" s="35"/>
    </row>
    <row r="50" spans="1:18" x14ac:dyDescent="0.3">
      <c r="A50" s="26">
        <v>45853</v>
      </c>
      <c r="B50" s="27">
        <v>1</v>
      </c>
      <c r="C50" s="30">
        <f t="shared" si="4"/>
        <v>1373</v>
      </c>
      <c r="D50" s="29">
        <v>-828</v>
      </c>
      <c r="E50" s="30">
        <f t="shared" si="1"/>
        <v>2201</v>
      </c>
      <c r="F50" s="27">
        <f t="shared" si="5"/>
        <v>212</v>
      </c>
      <c r="G50" s="27">
        <v>1</v>
      </c>
      <c r="H50" s="30">
        <f t="shared" si="6"/>
        <v>1165</v>
      </c>
      <c r="I50" s="32">
        <v>-1460</v>
      </c>
      <c r="J50" s="33">
        <f t="shared" si="2"/>
        <v>2625</v>
      </c>
      <c r="K50" s="27">
        <f t="shared" si="7"/>
        <v>295</v>
      </c>
      <c r="L50" s="27">
        <v>1</v>
      </c>
      <c r="M50" s="30">
        <f t="shared" si="8"/>
        <v>1409</v>
      </c>
      <c r="N50" s="29">
        <v>-1070</v>
      </c>
      <c r="O50" s="33">
        <f t="shared" si="3"/>
        <v>2479</v>
      </c>
      <c r="P50" s="27">
        <f t="shared" si="9"/>
        <v>161</v>
      </c>
      <c r="Q50" s="34"/>
      <c r="R50" s="35"/>
    </row>
    <row r="51" spans="1:18" x14ac:dyDescent="0.3">
      <c r="A51" s="26">
        <v>45854</v>
      </c>
      <c r="B51" s="27">
        <v>1</v>
      </c>
      <c r="C51" s="30">
        <f t="shared" si="4"/>
        <v>1372</v>
      </c>
      <c r="D51" s="29">
        <v>-829</v>
      </c>
      <c r="E51" s="30">
        <f t="shared" si="1"/>
        <v>2201</v>
      </c>
      <c r="F51" s="27">
        <f t="shared" si="5"/>
        <v>213</v>
      </c>
      <c r="G51" s="27">
        <v>1</v>
      </c>
      <c r="H51" s="30">
        <f t="shared" si="6"/>
        <v>1164</v>
      </c>
      <c r="I51" s="32">
        <v>-1461</v>
      </c>
      <c r="J51" s="33">
        <f t="shared" si="2"/>
        <v>2625</v>
      </c>
      <c r="K51" s="27">
        <f t="shared" si="7"/>
        <v>296</v>
      </c>
      <c r="L51" s="27">
        <v>1</v>
      </c>
      <c r="M51" s="30">
        <f t="shared" si="8"/>
        <v>1405</v>
      </c>
      <c r="N51" s="29">
        <v>-1074</v>
      </c>
      <c r="O51" s="33">
        <f t="shared" si="3"/>
        <v>2479</v>
      </c>
      <c r="P51" s="27">
        <f t="shared" si="9"/>
        <v>165</v>
      </c>
      <c r="Q51" s="34"/>
      <c r="R51" s="35"/>
    </row>
    <row r="52" spans="1:18" x14ac:dyDescent="0.3">
      <c r="A52" s="26">
        <v>45855</v>
      </c>
      <c r="B52" s="27">
        <v>1</v>
      </c>
      <c r="C52" s="30">
        <f t="shared" si="4"/>
        <v>1371</v>
      </c>
      <c r="D52" s="29">
        <v>-830</v>
      </c>
      <c r="E52" s="30">
        <f t="shared" si="1"/>
        <v>2201</v>
      </c>
      <c r="F52" s="27">
        <f t="shared" si="5"/>
        <v>214</v>
      </c>
      <c r="G52" s="27">
        <v>1</v>
      </c>
      <c r="H52" s="30">
        <f t="shared" si="6"/>
        <v>1164</v>
      </c>
      <c r="I52" s="32">
        <v>-1461</v>
      </c>
      <c r="J52" s="33">
        <f t="shared" si="2"/>
        <v>2625</v>
      </c>
      <c r="K52" s="27">
        <f t="shared" si="7"/>
        <v>296</v>
      </c>
      <c r="L52" s="27">
        <v>1</v>
      </c>
      <c r="M52" s="30">
        <f t="shared" si="8"/>
        <v>1402</v>
      </c>
      <c r="N52" s="29">
        <v>-1077</v>
      </c>
      <c r="O52" s="33">
        <f t="shared" si="3"/>
        <v>2479</v>
      </c>
      <c r="P52" s="27">
        <f t="shared" si="9"/>
        <v>168</v>
      </c>
      <c r="Q52" s="34"/>
      <c r="R52" s="35"/>
    </row>
    <row r="53" spans="1:18" x14ac:dyDescent="0.3">
      <c r="A53" s="26">
        <v>45856</v>
      </c>
      <c r="B53" s="27">
        <v>1</v>
      </c>
      <c r="C53" s="30">
        <f t="shared" si="4"/>
        <v>1370</v>
      </c>
      <c r="D53" s="29">
        <v>-831</v>
      </c>
      <c r="E53" s="30">
        <f t="shared" si="1"/>
        <v>2201</v>
      </c>
      <c r="F53" s="27">
        <f t="shared" si="5"/>
        <v>215</v>
      </c>
      <c r="G53" s="27">
        <v>1</v>
      </c>
      <c r="H53" s="30">
        <f t="shared" si="6"/>
        <v>1164</v>
      </c>
      <c r="I53" s="32">
        <v>-1461</v>
      </c>
      <c r="J53" s="33">
        <f t="shared" si="2"/>
        <v>2625</v>
      </c>
      <c r="K53" s="27">
        <f t="shared" si="7"/>
        <v>296</v>
      </c>
      <c r="L53" s="27">
        <v>1</v>
      </c>
      <c r="M53" s="30">
        <f t="shared" si="8"/>
        <v>1399</v>
      </c>
      <c r="N53" s="29">
        <v>-1080</v>
      </c>
      <c r="O53" s="33">
        <f t="shared" si="3"/>
        <v>2479</v>
      </c>
      <c r="P53" s="27">
        <f t="shared" si="9"/>
        <v>171</v>
      </c>
      <c r="Q53" s="34"/>
      <c r="R53" s="35"/>
    </row>
    <row r="54" spans="1:18" x14ac:dyDescent="0.3">
      <c r="A54" s="26">
        <v>45857</v>
      </c>
      <c r="B54" s="27">
        <v>1</v>
      </c>
      <c r="C54" s="30">
        <f t="shared" si="4"/>
        <v>1368</v>
      </c>
      <c r="D54" s="29">
        <v>-833</v>
      </c>
      <c r="E54" s="30">
        <f t="shared" si="1"/>
        <v>2201</v>
      </c>
      <c r="F54" s="27">
        <f t="shared" si="5"/>
        <v>217</v>
      </c>
      <c r="G54" s="27">
        <v>1</v>
      </c>
      <c r="H54" s="30">
        <f t="shared" si="6"/>
        <v>1164</v>
      </c>
      <c r="I54" s="32">
        <v>-1461</v>
      </c>
      <c r="J54" s="33">
        <f t="shared" si="2"/>
        <v>2625</v>
      </c>
      <c r="K54" s="27">
        <f t="shared" si="7"/>
        <v>296</v>
      </c>
      <c r="L54" s="27">
        <v>1</v>
      </c>
      <c r="M54" s="30">
        <f t="shared" si="8"/>
        <v>1396</v>
      </c>
      <c r="N54" s="29">
        <v>-1083</v>
      </c>
      <c r="O54" s="33">
        <f t="shared" si="3"/>
        <v>2479</v>
      </c>
      <c r="P54" s="27">
        <f t="shared" si="9"/>
        <v>174</v>
      </c>
      <c r="Q54" s="34"/>
      <c r="R54" s="35"/>
    </row>
    <row r="55" spans="1:18" x14ac:dyDescent="0.3">
      <c r="A55" s="26">
        <v>45858</v>
      </c>
      <c r="B55" s="27">
        <v>1</v>
      </c>
      <c r="C55" s="30">
        <f t="shared" si="4"/>
        <v>1368</v>
      </c>
      <c r="D55" s="29">
        <v>-833</v>
      </c>
      <c r="E55" s="30">
        <f t="shared" si="1"/>
        <v>2201</v>
      </c>
      <c r="F55" s="27">
        <f t="shared" si="5"/>
        <v>217</v>
      </c>
      <c r="G55" s="27">
        <v>1</v>
      </c>
      <c r="H55" s="30">
        <f t="shared" si="6"/>
        <v>1164</v>
      </c>
      <c r="I55" s="32">
        <v>-1461</v>
      </c>
      <c r="J55" s="33">
        <f t="shared" si="2"/>
        <v>2625</v>
      </c>
      <c r="K55" s="27">
        <f t="shared" si="7"/>
        <v>296</v>
      </c>
      <c r="L55" s="27">
        <v>1</v>
      </c>
      <c r="M55" s="30">
        <f t="shared" si="8"/>
        <v>1393</v>
      </c>
      <c r="N55" s="29">
        <v>-1086</v>
      </c>
      <c r="O55" s="33">
        <f t="shared" si="3"/>
        <v>2479</v>
      </c>
      <c r="P55" s="27">
        <f t="shared" si="9"/>
        <v>177</v>
      </c>
      <c r="Q55" s="34"/>
      <c r="R55" s="35"/>
    </row>
    <row r="56" spans="1:18" x14ac:dyDescent="0.3">
      <c r="A56" s="26">
        <v>45859</v>
      </c>
      <c r="B56" s="27">
        <v>1</v>
      </c>
      <c r="C56" s="30">
        <f t="shared" si="4"/>
        <v>1368</v>
      </c>
      <c r="D56" s="29">
        <v>-833</v>
      </c>
      <c r="E56" s="30">
        <f t="shared" si="1"/>
        <v>2201</v>
      </c>
      <c r="F56" s="27">
        <f t="shared" si="5"/>
        <v>217</v>
      </c>
      <c r="G56" s="27">
        <v>1</v>
      </c>
      <c r="H56" s="30">
        <f t="shared" si="6"/>
        <v>1155</v>
      </c>
      <c r="I56" s="32">
        <v>-1470</v>
      </c>
      <c r="J56" s="33">
        <f t="shared" si="2"/>
        <v>2625</v>
      </c>
      <c r="K56" s="27">
        <f t="shared" si="7"/>
        <v>305</v>
      </c>
      <c r="L56" s="27">
        <v>1</v>
      </c>
      <c r="M56" s="30">
        <f t="shared" si="8"/>
        <v>1390</v>
      </c>
      <c r="N56" s="29">
        <v>-1089</v>
      </c>
      <c r="O56" s="33">
        <f t="shared" si="3"/>
        <v>2479</v>
      </c>
      <c r="P56" s="27">
        <f t="shared" si="9"/>
        <v>180</v>
      </c>
      <c r="Q56" s="34"/>
      <c r="R56" s="35"/>
    </row>
    <row r="57" spans="1:18" x14ac:dyDescent="0.3">
      <c r="A57" s="26">
        <v>45860</v>
      </c>
      <c r="B57" s="27">
        <v>1</v>
      </c>
      <c r="C57" s="30">
        <f t="shared" si="4"/>
        <v>1368</v>
      </c>
      <c r="D57" s="29">
        <v>-833</v>
      </c>
      <c r="E57" s="30">
        <f t="shared" si="1"/>
        <v>2201</v>
      </c>
      <c r="F57" s="27">
        <f t="shared" si="5"/>
        <v>217</v>
      </c>
      <c r="G57" s="27">
        <v>1</v>
      </c>
      <c r="H57" s="30">
        <f t="shared" si="6"/>
        <v>1149</v>
      </c>
      <c r="I57" s="32">
        <v>-1476</v>
      </c>
      <c r="J57" s="33">
        <f t="shared" si="2"/>
        <v>2625</v>
      </c>
      <c r="K57" s="27">
        <f t="shared" si="7"/>
        <v>311</v>
      </c>
      <c r="L57" s="27">
        <v>1</v>
      </c>
      <c r="M57" s="30">
        <f t="shared" si="8"/>
        <v>1387</v>
      </c>
      <c r="N57" s="29">
        <v>-1092</v>
      </c>
      <c r="O57" s="33">
        <f t="shared" si="3"/>
        <v>2479</v>
      </c>
      <c r="P57" s="27">
        <f t="shared" si="9"/>
        <v>183</v>
      </c>
      <c r="Q57" s="34"/>
      <c r="R57" s="35"/>
    </row>
    <row r="58" spans="1:18" x14ac:dyDescent="0.3">
      <c r="A58" s="26">
        <v>45861</v>
      </c>
      <c r="B58" s="27">
        <v>1</v>
      </c>
      <c r="C58" s="30">
        <f t="shared" si="4"/>
        <v>1367</v>
      </c>
      <c r="D58" s="29">
        <v>-834</v>
      </c>
      <c r="E58" s="30">
        <f t="shared" si="1"/>
        <v>2201</v>
      </c>
      <c r="F58" s="27">
        <f t="shared" si="5"/>
        <v>218</v>
      </c>
      <c r="G58" s="27">
        <v>1</v>
      </c>
      <c r="H58" s="30">
        <f t="shared" si="6"/>
        <v>1143</v>
      </c>
      <c r="I58" s="32">
        <v>-1482</v>
      </c>
      <c r="J58" s="33">
        <f t="shared" si="2"/>
        <v>2625</v>
      </c>
      <c r="K58" s="27">
        <f t="shared" si="7"/>
        <v>317</v>
      </c>
      <c r="L58" s="27">
        <v>1</v>
      </c>
      <c r="M58" s="30">
        <f t="shared" si="8"/>
        <v>1384</v>
      </c>
      <c r="N58" s="29">
        <v>-1095</v>
      </c>
      <c r="O58" s="33">
        <f t="shared" si="3"/>
        <v>2479</v>
      </c>
      <c r="P58" s="27">
        <f t="shared" si="9"/>
        <v>186</v>
      </c>
      <c r="Q58" s="34"/>
      <c r="R58" s="35"/>
    </row>
    <row r="59" spans="1:18" x14ac:dyDescent="0.3">
      <c r="A59" s="26">
        <v>45862</v>
      </c>
      <c r="B59" s="27">
        <v>1</v>
      </c>
      <c r="C59" s="30">
        <f t="shared" si="4"/>
        <v>1366</v>
      </c>
      <c r="D59" s="29">
        <v>-835</v>
      </c>
      <c r="E59" s="30">
        <f t="shared" si="1"/>
        <v>2201</v>
      </c>
      <c r="F59" s="27">
        <f t="shared" si="5"/>
        <v>219</v>
      </c>
      <c r="G59" s="27">
        <v>1</v>
      </c>
      <c r="H59" s="30">
        <f t="shared" si="6"/>
        <v>1137</v>
      </c>
      <c r="I59" s="32">
        <v>-1488</v>
      </c>
      <c r="J59" s="33">
        <f t="shared" si="2"/>
        <v>2625</v>
      </c>
      <c r="K59" s="27">
        <f t="shared" si="7"/>
        <v>323</v>
      </c>
      <c r="L59" s="27">
        <v>1</v>
      </c>
      <c r="M59" s="30">
        <f t="shared" si="8"/>
        <v>1381</v>
      </c>
      <c r="N59" s="29">
        <v>-1098</v>
      </c>
      <c r="O59" s="33">
        <f t="shared" si="3"/>
        <v>2479</v>
      </c>
      <c r="P59" s="27">
        <f t="shared" si="9"/>
        <v>189</v>
      </c>
      <c r="Q59" s="34"/>
      <c r="R59" s="35"/>
    </row>
    <row r="60" spans="1:18" x14ac:dyDescent="0.3">
      <c r="A60" s="26">
        <v>45863</v>
      </c>
      <c r="B60" s="27">
        <v>1</v>
      </c>
      <c r="C60" s="30">
        <f t="shared" si="4"/>
        <v>1365</v>
      </c>
      <c r="D60" s="29">
        <v>-836</v>
      </c>
      <c r="E60" s="30">
        <f t="shared" si="1"/>
        <v>2201</v>
      </c>
      <c r="F60" s="27">
        <f t="shared" si="5"/>
        <v>220</v>
      </c>
      <c r="G60" s="27">
        <v>1</v>
      </c>
      <c r="H60" s="30">
        <f t="shared" si="6"/>
        <v>1131</v>
      </c>
      <c r="I60" s="32">
        <v>-1494</v>
      </c>
      <c r="J60" s="33">
        <f t="shared" si="2"/>
        <v>2625</v>
      </c>
      <c r="K60" s="27">
        <f t="shared" si="7"/>
        <v>329</v>
      </c>
      <c r="L60" s="27">
        <v>1</v>
      </c>
      <c r="M60" s="30">
        <f t="shared" si="8"/>
        <v>1378</v>
      </c>
      <c r="N60" s="29">
        <v>-1101</v>
      </c>
      <c r="O60" s="33">
        <f t="shared" si="3"/>
        <v>2479</v>
      </c>
      <c r="P60" s="27">
        <f t="shared" si="9"/>
        <v>192</v>
      </c>
      <c r="Q60" s="34"/>
      <c r="R60" s="35"/>
    </row>
    <row r="61" spans="1:18" x14ac:dyDescent="0.3">
      <c r="A61" s="26">
        <v>45864</v>
      </c>
      <c r="B61" s="27">
        <v>1</v>
      </c>
      <c r="C61" s="30">
        <f t="shared" si="4"/>
        <v>1364</v>
      </c>
      <c r="D61" s="29">
        <v>-837</v>
      </c>
      <c r="E61" s="30">
        <f t="shared" si="1"/>
        <v>2201</v>
      </c>
      <c r="F61" s="27">
        <f t="shared" si="5"/>
        <v>221</v>
      </c>
      <c r="G61" s="27">
        <v>1</v>
      </c>
      <c r="H61" s="30">
        <f t="shared" si="6"/>
        <v>1125</v>
      </c>
      <c r="I61" s="32">
        <v>-1500</v>
      </c>
      <c r="J61" s="33">
        <f t="shared" si="2"/>
        <v>2625</v>
      </c>
      <c r="K61" s="27">
        <f t="shared" si="7"/>
        <v>335</v>
      </c>
      <c r="L61" s="27">
        <v>1</v>
      </c>
      <c r="M61" s="30">
        <f t="shared" si="8"/>
        <v>1375</v>
      </c>
      <c r="N61" s="29">
        <v>-1104</v>
      </c>
      <c r="O61" s="33">
        <f t="shared" si="3"/>
        <v>2479</v>
      </c>
      <c r="P61" s="27">
        <f t="shared" si="9"/>
        <v>195</v>
      </c>
      <c r="Q61" s="34"/>
      <c r="R61" s="35"/>
    </row>
    <row r="62" spans="1:18" x14ac:dyDescent="0.3">
      <c r="A62" s="26">
        <v>45865</v>
      </c>
      <c r="B62" s="27">
        <v>1</v>
      </c>
      <c r="C62" s="28">
        <v>1200</v>
      </c>
      <c r="D62" s="29">
        <v>-838</v>
      </c>
      <c r="E62" s="30">
        <f t="shared" si="1"/>
        <v>2038</v>
      </c>
      <c r="F62" s="27">
        <f t="shared" si="5"/>
        <v>222</v>
      </c>
      <c r="G62" s="27">
        <v>1</v>
      </c>
      <c r="H62" s="30">
        <f t="shared" si="6"/>
        <v>1119</v>
      </c>
      <c r="I62" s="32">
        <v>-1506</v>
      </c>
      <c r="J62" s="33">
        <f t="shared" si="2"/>
        <v>2625</v>
      </c>
      <c r="K62" s="27">
        <f t="shared" si="7"/>
        <v>341</v>
      </c>
      <c r="L62" s="27">
        <v>1</v>
      </c>
      <c r="M62" s="30">
        <f t="shared" si="8"/>
        <v>1372</v>
      </c>
      <c r="N62" s="29">
        <v>-1107</v>
      </c>
      <c r="O62" s="33">
        <f t="shared" si="3"/>
        <v>2479</v>
      </c>
      <c r="P62" s="27">
        <f t="shared" si="9"/>
        <v>198</v>
      </c>
      <c r="Q62" s="34"/>
      <c r="R62" s="35"/>
    </row>
    <row r="63" spans="1:18" x14ac:dyDescent="0.3">
      <c r="A63" s="26">
        <v>45866</v>
      </c>
      <c r="B63" s="27">
        <v>1</v>
      </c>
      <c r="C63" s="30">
        <f>$C$15-F63</f>
        <v>1362</v>
      </c>
      <c r="D63" s="29">
        <v>-839</v>
      </c>
      <c r="E63" s="30">
        <f t="shared" si="1"/>
        <v>2201</v>
      </c>
      <c r="F63" s="27">
        <f t="shared" si="5"/>
        <v>223</v>
      </c>
      <c r="G63" s="27">
        <v>1</v>
      </c>
      <c r="H63" s="30">
        <f t="shared" si="6"/>
        <v>1113</v>
      </c>
      <c r="I63" s="32">
        <v>-1512</v>
      </c>
      <c r="J63" s="33">
        <f t="shared" si="2"/>
        <v>2625</v>
      </c>
      <c r="K63" s="27">
        <f t="shared" si="7"/>
        <v>347</v>
      </c>
      <c r="L63" s="27">
        <v>1</v>
      </c>
      <c r="M63" s="30">
        <f t="shared" si="8"/>
        <v>1369</v>
      </c>
      <c r="N63" s="29">
        <v>-1110</v>
      </c>
      <c r="O63" s="33">
        <f t="shared" si="3"/>
        <v>2479</v>
      </c>
      <c r="P63" s="27">
        <f t="shared" si="9"/>
        <v>201</v>
      </c>
      <c r="Q63" s="34"/>
      <c r="R63" s="35"/>
    </row>
    <row r="64" spans="1:18" x14ac:dyDescent="0.3">
      <c r="A64" s="26">
        <v>45867</v>
      </c>
      <c r="B64" s="27">
        <v>1</v>
      </c>
      <c r="C64" s="28">
        <v>1201</v>
      </c>
      <c r="D64" s="29">
        <v>-840</v>
      </c>
      <c r="E64" s="30">
        <f t="shared" si="1"/>
        <v>2041</v>
      </c>
      <c r="F64" s="27">
        <f t="shared" si="5"/>
        <v>224</v>
      </c>
      <c r="G64" s="27">
        <v>1</v>
      </c>
      <c r="H64" s="30">
        <f t="shared" si="6"/>
        <v>1107</v>
      </c>
      <c r="I64" s="32">
        <v>-1518</v>
      </c>
      <c r="J64" s="33">
        <f t="shared" si="2"/>
        <v>2625</v>
      </c>
      <c r="K64" s="27">
        <f t="shared" si="7"/>
        <v>353</v>
      </c>
      <c r="L64" s="27">
        <v>1</v>
      </c>
      <c r="M64" s="30">
        <f t="shared" si="8"/>
        <v>1366</v>
      </c>
      <c r="N64" s="29">
        <v>-1113</v>
      </c>
      <c r="O64" s="33">
        <f t="shared" si="3"/>
        <v>2479</v>
      </c>
      <c r="P64" s="27">
        <f t="shared" si="9"/>
        <v>204</v>
      </c>
      <c r="Q64" s="34"/>
      <c r="R64" s="35"/>
    </row>
    <row r="65" spans="1:18" x14ac:dyDescent="0.3">
      <c r="A65" s="26">
        <v>45868</v>
      </c>
      <c r="B65" s="27">
        <v>1</v>
      </c>
      <c r="C65" s="30">
        <f>$C$15-F65</f>
        <v>1360</v>
      </c>
      <c r="D65" s="29">
        <v>-841</v>
      </c>
      <c r="E65" s="30">
        <f t="shared" si="1"/>
        <v>2201</v>
      </c>
      <c r="F65" s="27">
        <f t="shared" si="5"/>
        <v>225</v>
      </c>
      <c r="G65" s="27">
        <v>1</v>
      </c>
      <c r="H65" s="30">
        <f t="shared" si="6"/>
        <v>1101</v>
      </c>
      <c r="I65" s="32">
        <v>-1524</v>
      </c>
      <c r="J65" s="33">
        <f t="shared" si="2"/>
        <v>2625</v>
      </c>
      <c r="K65" s="27">
        <f t="shared" si="7"/>
        <v>359</v>
      </c>
      <c r="L65" s="27">
        <v>1</v>
      </c>
      <c r="M65" s="30">
        <f t="shared" si="8"/>
        <v>1363</v>
      </c>
      <c r="N65" s="29">
        <v>-1116</v>
      </c>
      <c r="O65" s="33">
        <f t="shared" si="3"/>
        <v>2479</v>
      </c>
      <c r="P65" s="27">
        <f t="shared" si="9"/>
        <v>207</v>
      </c>
      <c r="Q65" s="34"/>
      <c r="R65" s="35"/>
    </row>
    <row r="66" spans="1:18" x14ac:dyDescent="0.3">
      <c r="A66" s="26">
        <v>45869</v>
      </c>
      <c r="B66" s="27">
        <v>1</v>
      </c>
      <c r="C66" s="28">
        <v>1202</v>
      </c>
      <c r="D66" s="29">
        <v>-842</v>
      </c>
      <c r="E66" s="30">
        <f t="shared" si="1"/>
        <v>2044</v>
      </c>
      <c r="F66" s="27">
        <f t="shared" si="5"/>
        <v>226</v>
      </c>
      <c r="G66" s="27">
        <v>1</v>
      </c>
      <c r="H66" s="30">
        <f t="shared" si="6"/>
        <v>1095</v>
      </c>
      <c r="I66" s="32">
        <v>-1530</v>
      </c>
      <c r="J66" s="33">
        <f t="shared" si="2"/>
        <v>2625</v>
      </c>
      <c r="K66" s="27">
        <f t="shared" si="7"/>
        <v>365</v>
      </c>
      <c r="L66" s="27">
        <v>1</v>
      </c>
      <c r="M66" s="30">
        <f t="shared" si="8"/>
        <v>1360</v>
      </c>
      <c r="N66" s="29">
        <v>-1119</v>
      </c>
      <c r="O66" s="33">
        <f t="shared" si="3"/>
        <v>2479</v>
      </c>
      <c r="P66" s="27">
        <f t="shared" si="9"/>
        <v>210</v>
      </c>
      <c r="Q66" s="34"/>
      <c r="R66" s="35"/>
    </row>
    <row r="67" spans="1:18" x14ac:dyDescent="0.3">
      <c r="A67" s="26">
        <v>45870</v>
      </c>
      <c r="B67" s="27">
        <v>1</v>
      </c>
      <c r="C67" s="30">
        <f>$C$15-F67</f>
        <v>1358</v>
      </c>
      <c r="D67" s="29">
        <v>-843</v>
      </c>
      <c r="E67" s="30">
        <f t="shared" si="1"/>
        <v>2201</v>
      </c>
      <c r="F67" s="27">
        <f t="shared" si="5"/>
        <v>227</v>
      </c>
      <c r="G67" s="27">
        <v>1</v>
      </c>
      <c r="H67" s="30">
        <f t="shared" si="6"/>
        <v>1089</v>
      </c>
      <c r="I67" s="32">
        <v>-1536</v>
      </c>
      <c r="J67" s="33">
        <f t="shared" si="2"/>
        <v>2625</v>
      </c>
      <c r="K67" s="27">
        <f t="shared" si="7"/>
        <v>371</v>
      </c>
      <c r="L67" s="27">
        <v>1</v>
      </c>
      <c r="M67" s="30">
        <f t="shared" si="8"/>
        <v>1357</v>
      </c>
      <c r="N67" s="29">
        <v>-1122</v>
      </c>
      <c r="O67" s="33">
        <f t="shared" si="3"/>
        <v>2479</v>
      </c>
      <c r="P67" s="27">
        <f t="shared" si="9"/>
        <v>213</v>
      </c>
      <c r="Q67" s="34"/>
      <c r="R67" s="35"/>
    </row>
    <row r="68" spans="1:18" x14ac:dyDescent="0.3">
      <c r="A68" s="26">
        <v>45871</v>
      </c>
      <c r="B68" s="27">
        <v>1</v>
      </c>
      <c r="C68" s="28">
        <v>1203</v>
      </c>
      <c r="D68" s="29">
        <v>-844</v>
      </c>
      <c r="E68" s="30">
        <f t="shared" si="1"/>
        <v>2047</v>
      </c>
      <c r="F68" s="27">
        <f t="shared" si="5"/>
        <v>228</v>
      </c>
      <c r="G68" s="27">
        <v>1</v>
      </c>
      <c r="H68" s="30">
        <f t="shared" si="6"/>
        <v>1083</v>
      </c>
      <c r="I68" s="32">
        <v>-1542</v>
      </c>
      <c r="J68" s="33">
        <f t="shared" si="2"/>
        <v>2625</v>
      </c>
      <c r="K68" s="27">
        <f t="shared" si="7"/>
        <v>377</v>
      </c>
      <c r="L68" s="27">
        <v>1</v>
      </c>
      <c r="M68" s="30">
        <f t="shared" si="8"/>
        <v>1354</v>
      </c>
      <c r="N68" s="29">
        <v>-1125</v>
      </c>
      <c r="O68" s="33">
        <f t="shared" si="3"/>
        <v>2479</v>
      </c>
      <c r="P68" s="27">
        <f t="shared" si="9"/>
        <v>216</v>
      </c>
      <c r="Q68" s="34"/>
      <c r="R68" s="35"/>
    </row>
    <row r="69" spans="1:18" x14ac:dyDescent="0.3">
      <c r="A69" s="26">
        <v>45872</v>
      </c>
      <c r="B69" s="27">
        <v>1</v>
      </c>
      <c r="C69" s="30">
        <f t="shared" ref="C69:C70" si="10">$C$15-F69</f>
        <v>1356</v>
      </c>
      <c r="D69" s="29">
        <v>-845</v>
      </c>
      <c r="E69" s="30">
        <f t="shared" si="1"/>
        <v>2201</v>
      </c>
      <c r="F69" s="27">
        <f t="shared" si="5"/>
        <v>229</v>
      </c>
      <c r="G69" s="27">
        <v>1</v>
      </c>
      <c r="H69" s="30">
        <f t="shared" si="6"/>
        <v>1077</v>
      </c>
      <c r="I69" s="32">
        <v>-1548</v>
      </c>
      <c r="J69" s="33">
        <f t="shared" si="2"/>
        <v>2625</v>
      </c>
      <c r="K69" s="27">
        <f t="shared" si="7"/>
        <v>383</v>
      </c>
      <c r="L69" s="27">
        <v>1</v>
      </c>
      <c r="M69" s="30">
        <f t="shared" si="8"/>
        <v>1351</v>
      </c>
      <c r="N69" s="29">
        <v>-1128</v>
      </c>
      <c r="O69" s="33">
        <f t="shared" si="3"/>
        <v>2479</v>
      </c>
      <c r="P69" s="27">
        <f t="shared" si="9"/>
        <v>219</v>
      </c>
      <c r="Q69" s="34"/>
      <c r="R69" s="35"/>
    </row>
    <row r="70" spans="1:18" x14ac:dyDescent="0.3">
      <c r="A70" s="26">
        <v>45873</v>
      </c>
      <c r="B70" s="27">
        <v>1</v>
      </c>
      <c r="C70" s="30">
        <f t="shared" si="10"/>
        <v>1355</v>
      </c>
      <c r="D70" s="29">
        <v>-846</v>
      </c>
      <c r="E70" s="30">
        <f t="shared" si="1"/>
        <v>2201</v>
      </c>
      <c r="F70" s="27">
        <f t="shared" si="5"/>
        <v>230</v>
      </c>
      <c r="G70" s="27">
        <v>1</v>
      </c>
      <c r="H70" s="30">
        <f t="shared" si="6"/>
        <v>1071</v>
      </c>
      <c r="I70" s="32">
        <v>-1554</v>
      </c>
      <c r="J70" s="33">
        <f t="shared" si="2"/>
        <v>2625</v>
      </c>
      <c r="K70" s="27">
        <f t="shared" si="7"/>
        <v>389</v>
      </c>
      <c r="L70" s="27">
        <v>1</v>
      </c>
      <c r="M70" s="30">
        <f t="shared" si="8"/>
        <v>1348</v>
      </c>
      <c r="N70" s="29">
        <v>-1131</v>
      </c>
      <c r="O70" s="33">
        <f t="shared" si="3"/>
        <v>2479</v>
      </c>
      <c r="P70" s="27">
        <f t="shared" si="9"/>
        <v>222</v>
      </c>
      <c r="Q70" s="34"/>
      <c r="R70" s="35"/>
    </row>
    <row r="71" spans="1:18" x14ac:dyDescent="0.3">
      <c r="A71" s="26">
        <v>45874</v>
      </c>
      <c r="B71" s="27">
        <v>1</v>
      </c>
      <c r="C71" s="28">
        <v>1597</v>
      </c>
      <c r="D71" s="29">
        <v>-847</v>
      </c>
      <c r="E71" s="30">
        <f t="shared" si="1"/>
        <v>2444</v>
      </c>
      <c r="F71" s="27">
        <f t="shared" si="5"/>
        <v>231</v>
      </c>
      <c r="G71" s="27">
        <v>1</v>
      </c>
      <c r="H71" s="30">
        <v>1597</v>
      </c>
      <c r="I71" s="32">
        <v>-1591</v>
      </c>
      <c r="J71" s="33">
        <f t="shared" si="2"/>
        <v>3188</v>
      </c>
      <c r="K71" s="27">
        <f t="shared" si="7"/>
        <v>426</v>
      </c>
      <c r="L71" s="27">
        <v>1</v>
      </c>
      <c r="M71" s="28">
        <v>1597</v>
      </c>
      <c r="N71" s="29">
        <v>-1163</v>
      </c>
      <c r="O71" s="33">
        <f t="shared" si="3"/>
        <v>2760</v>
      </c>
      <c r="P71" s="27">
        <f t="shared" si="9"/>
        <v>254</v>
      </c>
      <c r="Q71" s="34"/>
      <c r="R71" s="35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71">
    <cfRule type="cellIs" dxfId="53" priority="1" operator="lessThan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 summaryRight="0"/>
  </sheetPr>
  <dimension ref="A1:R76"/>
  <sheetViews>
    <sheetView workbookViewId="0"/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(05/06/25)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65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66</v>
      </c>
      <c r="R10" s="250" t="s">
        <v>67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45813</v>
      </c>
      <c r="B15" s="27">
        <v>1</v>
      </c>
      <c r="C15" s="28">
        <v>1585</v>
      </c>
      <c r="D15" s="29">
        <v>-818</v>
      </c>
      <c r="E15" s="30">
        <f t="shared" ref="E15:E76" si="1">C15-D15</f>
        <v>2403</v>
      </c>
      <c r="F15" s="31">
        <v>0</v>
      </c>
      <c r="G15" s="27">
        <v>1</v>
      </c>
      <c r="H15" s="30">
        <v>1460</v>
      </c>
      <c r="I15" s="32">
        <v>-527</v>
      </c>
      <c r="J15" s="33">
        <f t="shared" ref="J15:J76" si="2">H15-I15</f>
        <v>1987</v>
      </c>
      <c r="K15" s="27">
        <v>0</v>
      </c>
      <c r="L15" s="27">
        <v>1</v>
      </c>
      <c r="M15" s="28">
        <v>1330</v>
      </c>
      <c r="N15" s="29">
        <v>-535</v>
      </c>
      <c r="O15" s="33">
        <f t="shared" ref="O15:O76" si="3">M15-N15</f>
        <v>1865</v>
      </c>
      <c r="P15" s="27">
        <v>0</v>
      </c>
      <c r="Q15" s="34"/>
      <c r="R15" s="35"/>
    </row>
    <row r="16" spans="1:18" x14ac:dyDescent="0.3">
      <c r="A16" s="26">
        <v>45814</v>
      </c>
      <c r="B16" s="27">
        <v>1</v>
      </c>
      <c r="C16" s="30">
        <f t="shared" ref="C16:C76" si="4">$C$15-F16</f>
        <v>1573</v>
      </c>
      <c r="D16" s="29">
        <v>-830</v>
      </c>
      <c r="E16" s="30">
        <f t="shared" si="1"/>
        <v>2403</v>
      </c>
      <c r="F16" s="27">
        <f t="shared" ref="F16:F76" si="5">$D$15-D16</f>
        <v>12</v>
      </c>
      <c r="G16" s="27">
        <v>1</v>
      </c>
      <c r="H16" s="30">
        <f t="shared" ref="H16:H76" si="6">$H$15-K16</f>
        <v>1445</v>
      </c>
      <c r="I16" s="32">
        <v>-542</v>
      </c>
      <c r="J16" s="33">
        <f t="shared" si="2"/>
        <v>1987</v>
      </c>
      <c r="K16" s="27">
        <f t="shared" ref="K16:K66" si="7">$I$15-I16</f>
        <v>15</v>
      </c>
      <c r="L16" s="27">
        <v>1</v>
      </c>
      <c r="M16" s="30">
        <f t="shared" ref="M16:M66" si="8">$M$15-P16</f>
        <v>1318</v>
      </c>
      <c r="N16" s="29">
        <v>-547</v>
      </c>
      <c r="O16" s="33">
        <f t="shared" si="3"/>
        <v>1865</v>
      </c>
      <c r="P16" s="27">
        <f t="shared" ref="P16:P76" si="9">$N$15-N16</f>
        <v>12</v>
      </c>
      <c r="Q16" s="34"/>
      <c r="R16" s="35"/>
    </row>
    <row r="17" spans="1:18" x14ac:dyDescent="0.3">
      <c r="A17" s="26">
        <v>45815</v>
      </c>
      <c r="B17" s="27">
        <v>1</v>
      </c>
      <c r="C17" s="30">
        <f t="shared" si="4"/>
        <v>1561</v>
      </c>
      <c r="D17" s="29">
        <v>-842</v>
      </c>
      <c r="E17" s="30">
        <f t="shared" si="1"/>
        <v>2403</v>
      </c>
      <c r="F17" s="27">
        <f t="shared" si="5"/>
        <v>24</v>
      </c>
      <c r="G17" s="27">
        <v>1</v>
      </c>
      <c r="H17" s="30">
        <f t="shared" si="6"/>
        <v>1430</v>
      </c>
      <c r="I17" s="32">
        <v>-557</v>
      </c>
      <c r="J17" s="33">
        <f t="shared" si="2"/>
        <v>1987</v>
      </c>
      <c r="K17" s="27">
        <f t="shared" si="7"/>
        <v>30</v>
      </c>
      <c r="L17" s="27">
        <v>1</v>
      </c>
      <c r="M17" s="30">
        <f t="shared" si="8"/>
        <v>1306</v>
      </c>
      <c r="N17" s="29">
        <v>-559</v>
      </c>
      <c r="O17" s="33">
        <f t="shared" si="3"/>
        <v>1865</v>
      </c>
      <c r="P17" s="27">
        <f t="shared" si="9"/>
        <v>24</v>
      </c>
      <c r="Q17" s="34"/>
      <c r="R17" s="35"/>
    </row>
    <row r="18" spans="1:18" x14ac:dyDescent="0.3">
      <c r="A18" s="26">
        <v>45816</v>
      </c>
      <c r="B18" s="27">
        <v>1</v>
      </c>
      <c r="C18" s="30">
        <f t="shared" si="4"/>
        <v>1549</v>
      </c>
      <c r="D18" s="29">
        <v>-854</v>
      </c>
      <c r="E18" s="30">
        <f t="shared" si="1"/>
        <v>2403</v>
      </c>
      <c r="F18" s="27">
        <f t="shared" si="5"/>
        <v>36</v>
      </c>
      <c r="G18" s="27">
        <v>1</v>
      </c>
      <c r="H18" s="30">
        <f t="shared" si="6"/>
        <v>1415</v>
      </c>
      <c r="I18" s="32">
        <v>-572</v>
      </c>
      <c r="J18" s="33">
        <f t="shared" si="2"/>
        <v>1987</v>
      </c>
      <c r="K18" s="27">
        <f t="shared" si="7"/>
        <v>45</v>
      </c>
      <c r="L18" s="27">
        <v>1</v>
      </c>
      <c r="M18" s="30">
        <f t="shared" si="8"/>
        <v>1294</v>
      </c>
      <c r="N18" s="29">
        <v>-571</v>
      </c>
      <c r="O18" s="33">
        <f t="shared" si="3"/>
        <v>1865</v>
      </c>
      <c r="P18" s="27">
        <f t="shared" si="9"/>
        <v>36</v>
      </c>
      <c r="Q18" s="34"/>
      <c r="R18" s="35"/>
    </row>
    <row r="19" spans="1:18" x14ac:dyDescent="0.3">
      <c r="A19" s="26">
        <v>45817</v>
      </c>
      <c r="B19" s="27">
        <v>1</v>
      </c>
      <c r="C19" s="30">
        <f t="shared" si="4"/>
        <v>1537</v>
      </c>
      <c r="D19" s="29">
        <v>-866</v>
      </c>
      <c r="E19" s="30">
        <f t="shared" si="1"/>
        <v>2403</v>
      </c>
      <c r="F19" s="27">
        <f t="shared" si="5"/>
        <v>48</v>
      </c>
      <c r="G19" s="27">
        <v>1</v>
      </c>
      <c r="H19" s="30">
        <f t="shared" si="6"/>
        <v>1400</v>
      </c>
      <c r="I19" s="32">
        <v>-587</v>
      </c>
      <c r="J19" s="33">
        <f t="shared" si="2"/>
        <v>1987</v>
      </c>
      <c r="K19" s="27">
        <f t="shared" si="7"/>
        <v>60</v>
      </c>
      <c r="L19" s="27">
        <v>1</v>
      </c>
      <c r="M19" s="30">
        <f t="shared" si="8"/>
        <v>1282</v>
      </c>
      <c r="N19" s="29">
        <v>-583</v>
      </c>
      <c r="O19" s="33">
        <f t="shared" si="3"/>
        <v>1865</v>
      </c>
      <c r="P19" s="27">
        <f t="shared" si="9"/>
        <v>48</v>
      </c>
      <c r="Q19" s="34"/>
      <c r="R19" s="35"/>
    </row>
    <row r="20" spans="1:18" x14ac:dyDescent="0.3">
      <c r="A20" s="26">
        <v>45818</v>
      </c>
      <c r="B20" s="27">
        <v>1</v>
      </c>
      <c r="C20" s="30">
        <f t="shared" si="4"/>
        <v>1525</v>
      </c>
      <c r="D20" s="29">
        <v>-878</v>
      </c>
      <c r="E20" s="30">
        <f t="shared" si="1"/>
        <v>2403</v>
      </c>
      <c r="F20" s="27">
        <f t="shared" si="5"/>
        <v>60</v>
      </c>
      <c r="G20" s="27">
        <v>1</v>
      </c>
      <c r="H20" s="30">
        <f t="shared" si="6"/>
        <v>1377</v>
      </c>
      <c r="I20" s="32">
        <v>-610</v>
      </c>
      <c r="J20" s="33">
        <f t="shared" si="2"/>
        <v>1987</v>
      </c>
      <c r="K20" s="27">
        <f t="shared" si="7"/>
        <v>83</v>
      </c>
      <c r="L20" s="27">
        <v>1</v>
      </c>
      <c r="M20" s="30">
        <f t="shared" si="8"/>
        <v>1270</v>
      </c>
      <c r="N20" s="29">
        <v>-595</v>
      </c>
      <c r="O20" s="33">
        <f t="shared" si="3"/>
        <v>1865</v>
      </c>
      <c r="P20" s="27">
        <f t="shared" si="9"/>
        <v>60</v>
      </c>
      <c r="Q20" s="34"/>
      <c r="R20" s="35"/>
    </row>
    <row r="21" spans="1:18" x14ac:dyDescent="0.3">
      <c r="A21" s="26">
        <v>45819</v>
      </c>
      <c r="B21" s="27">
        <v>1</v>
      </c>
      <c r="C21" s="30">
        <f t="shared" si="4"/>
        <v>1513</v>
      </c>
      <c r="D21" s="29">
        <v>-890</v>
      </c>
      <c r="E21" s="30">
        <f t="shared" si="1"/>
        <v>2403</v>
      </c>
      <c r="F21" s="27">
        <f t="shared" si="5"/>
        <v>72</v>
      </c>
      <c r="G21" s="27">
        <v>1</v>
      </c>
      <c r="H21" s="30">
        <f t="shared" si="6"/>
        <v>1354</v>
      </c>
      <c r="I21" s="32">
        <v>-633</v>
      </c>
      <c r="J21" s="33">
        <f t="shared" si="2"/>
        <v>1987</v>
      </c>
      <c r="K21" s="27">
        <f t="shared" si="7"/>
        <v>106</v>
      </c>
      <c r="L21" s="27">
        <v>1</v>
      </c>
      <c r="M21" s="30">
        <f t="shared" si="8"/>
        <v>1263</v>
      </c>
      <c r="N21" s="29">
        <v>-602</v>
      </c>
      <c r="O21" s="33">
        <f t="shared" si="3"/>
        <v>1865</v>
      </c>
      <c r="P21" s="27">
        <f t="shared" si="9"/>
        <v>67</v>
      </c>
      <c r="Q21" s="34"/>
      <c r="R21" s="35"/>
    </row>
    <row r="22" spans="1:18" x14ac:dyDescent="0.3">
      <c r="A22" s="26">
        <v>45820</v>
      </c>
      <c r="B22" s="27">
        <v>1</v>
      </c>
      <c r="C22" s="30">
        <f t="shared" si="4"/>
        <v>1495</v>
      </c>
      <c r="D22" s="29">
        <v>-908</v>
      </c>
      <c r="E22" s="30">
        <f t="shared" si="1"/>
        <v>2403</v>
      </c>
      <c r="F22" s="27">
        <f t="shared" si="5"/>
        <v>90</v>
      </c>
      <c r="G22" s="27">
        <v>1</v>
      </c>
      <c r="H22" s="30">
        <f t="shared" si="6"/>
        <v>1331</v>
      </c>
      <c r="I22" s="32">
        <v>-656</v>
      </c>
      <c r="J22" s="33">
        <f t="shared" si="2"/>
        <v>1987</v>
      </c>
      <c r="K22" s="27">
        <f t="shared" si="7"/>
        <v>129</v>
      </c>
      <c r="L22" s="27">
        <v>1</v>
      </c>
      <c r="M22" s="30">
        <f t="shared" si="8"/>
        <v>1256</v>
      </c>
      <c r="N22" s="29">
        <v>-609</v>
      </c>
      <c r="O22" s="33">
        <f t="shared" si="3"/>
        <v>1865</v>
      </c>
      <c r="P22" s="27">
        <f t="shared" si="9"/>
        <v>74</v>
      </c>
      <c r="Q22" s="34"/>
      <c r="R22" s="35"/>
    </row>
    <row r="23" spans="1:18" x14ac:dyDescent="0.3">
      <c r="A23" s="26">
        <v>45821</v>
      </c>
      <c r="B23" s="27">
        <v>1</v>
      </c>
      <c r="C23" s="30">
        <f t="shared" si="4"/>
        <v>1487</v>
      </c>
      <c r="D23" s="29">
        <v>-916</v>
      </c>
      <c r="E23" s="30">
        <f t="shared" si="1"/>
        <v>2403</v>
      </c>
      <c r="F23" s="27">
        <f t="shared" si="5"/>
        <v>98</v>
      </c>
      <c r="G23" s="27">
        <v>1</v>
      </c>
      <c r="H23" s="30">
        <f t="shared" si="6"/>
        <v>1317</v>
      </c>
      <c r="I23" s="32">
        <v>-670</v>
      </c>
      <c r="J23" s="33">
        <f t="shared" si="2"/>
        <v>1987</v>
      </c>
      <c r="K23" s="27">
        <f t="shared" si="7"/>
        <v>143</v>
      </c>
      <c r="L23" s="27">
        <v>1</v>
      </c>
      <c r="M23" s="30">
        <f t="shared" si="8"/>
        <v>1249</v>
      </c>
      <c r="N23" s="29">
        <v>-616</v>
      </c>
      <c r="O23" s="33">
        <f t="shared" si="3"/>
        <v>1865</v>
      </c>
      <c r="P23" s="27">
        <f t="shared" si="9"/>
        <v>81</v>
      </c>
      <c r="Q23" s="34"/>
      <c r="R23" s="35"/>
    </row>
    <row r="24" spans="1:18" x14ac:dyDescent="0.3">
      <c r="A24" s="26">
        <v>45822</v>
      </c>
      <c r="B24" s="27">
        <v>1</v>
      </c>
      <c r="C24" s="30">
        <f t="shared" si="4"/>
        <v>1479</v>
      </c>
      <c r="D24" s="29">
        <v>-924</v>
      </c>
      <c r="E24" s="30">
        <f t="shared" si="1"/>
        <v>2403</v>
      </c>
      <c r="F24" s="27">
        <f t="shared" si="5"/>
        <v>106</v>
      </c>
      <c r="G24" s="27">
        <v>1</v>
      </c>
      <c r="H24" s="30">
        <f t="shared" si="6"/>
        <v>1307</v>
      </c>
      <c r="I24" s="32">
        <v>-680</v>
      </c>
      <c r="J24" s="33">
        <f t="shared" si="2"/>
        <v>1987</v>
      </c>
      <c r="K24" s="27">
        <f t="shared" si="7"/>
        <v>153</v>
      </c>
      <c r="L24" s="27">
        <v>1</v>
      </c>
      <c r="M24" s="30">
        <f t="shared" si="8"/>
        <v>1246</v>
      </c>
      <c r="N24" s="29">
        <v>-619</v>
      </c>
      <c r="O24" s="33">
        <f t="shared" si="3"/>
        <v>1865</v>
      </c>
      <c r="P24" s="27">
        <f t="shared" si="9"/>
        <v>84</v>
      </c>
      <c r="Q24" s="34"/>
      <c r="R24" s="35"/>
    </row>
    <row r="25" spans="1:18" x14ac:dyDescent="0.3">
      <c r="A25" s="26">
        <v>45823</v>
      </c>
      <c r="B25" s="27">
        <v>1</v>
      </c>
      <c r="C25" s="30">
        <f t="shared" si="4"/>
        <v>1471</v>
      </c>
      <c r="D25" s="29">
        <v>-932</v>
      </c>
      <c r="E25" s="30">
        <f t="shared" si="1"/>
        <v>2403</v>
      </c>
      <c r="F25" s="27">
        <f t="shared" si="5"/>
        <v>114</v>
      </c>
      <c r="G25" s="27">
        <v>1</v>
      </c>
      <c r="H25" s="30">
        <f t="shared" si="6"/>
        <v>1297</v>
      </c>
      <c r="I25" s="32">
        <v>-690</v>
      </c>
      <c r="J25" s="33">
        <f t="shared" si="2"/>
        <v>1987</v>
      </c>
      <c r="K25" s="27">
        <f t="shared" si="7"/>
        <v>163</v>
      </c>
      <c r="L25" s="27">
        <v>1</v>
      </c>
      <c r="M25" s="30">
        <f t="shared" si="8"/>
        <v>1241</v>
      </c>
      <c r="N25" s="29">
        <v>-624</v>
      </c>
      <c r="O25" s="33">
        <f t="shared" si="3"/>
        <v>1865</v>
      </c>
      <c r="P25" s="27">
        <f t="shared" si="9"/>
        <v>89</v>
      </c>
      <c r="Q25" s="34"/>
      <c r="R25" s="35"/>
    </row>
    <row r="26" spans="1:18" x14ac:dyDescent="0.3">
      <c r="A26" s="26">
        <v>45824</v>
      </c>
      <c r="B26" s="27">
        <v>1</v>
      </c>
      <c r="C26" s="30">
        <f t="shared" si="4"/>
        <v>1463</v>
      </c>
      <c r="D26" s="29">
        <v>-940</v>
      </c>
      <c r="E26" s="30">
        <f t="shared" si="1"/>
        <v>2403</v>
      </c>
      <c r="F26" s="27">
        <f t="shared" si="5"/>
        <v>122</v>
      </c>
      <c r="G26" s="27">
        <v>1</v>
      </c>
      <c r="H26" s="30">
        <f t="shared" si="6"/>
        <v>1287</v>
      </c>
      <c r="I26" s="32">
        <v>-700</v>
      </c>
      <c r="J26" s="33">
        <f t="shared" si="2"/>
        <v>1987</v>
      </c>
      <c r="K26" s="27">
        <f t="shared" si="7"/>
        <v>173</v>
      </c>
      <c r="L26" s="27">
        <v>1</v>
      </c>
      <c r="M26" s="30">
        <f t="shared" si="8"/>
        <v>1236</v>
      </c>
      <c r="N26" s="29">
        <v>-629</v>
      </c>
      <c r="O26" s="33">
        <f t="shared" si="3"/>
        <v>1865</v>
      </c>
      <c r="P26" s="27">
        <f t="shared" si="9"/>
        <v>94</v>
      </c>
      <c r="Q26" s="34"/>
      <c r="R26" s="35"/>
    </row>
    <row r="27" spans="1:18" x14ac:dyDescent="0.3">
      <c r="A27" s="26">
        <v>45825</v>
      </c>
      <c r="B27" s="27">
        <v>1</v>
      </c>
      <c r="C27" s="30">
        <f t="shared" si="4"/>
        <v>1455</v>
      </c>
      <c r="D27" s="29">
        <v>-948</v>
      </c>
      <c r="E27" s="30">
        <f t="shared" si="1"/>
        <v>2403</v>
      </c>
      <c r="F27" s="27">
        <f t="shared" si="5"/>
        <v>130</v>
      </c>
      <c r="G27" s="27">
        <v>1</v>
      </c>
      <c r="H27" s="30">
        <f t="shared" si="6"/>
        <v>1277</v>
      </c>
      <c r="I27" s="32">
        <v>-710</v>
      </c>
      <c r="J27" s="33">
        <f t="shared" si="2"/>
        <v>1987</v>
      </c>
      <c r="K27" s="27">
        <f t="shared" si="7"/>
        <v>183</v>
      </c>
      <c r="L27" s="27">
        <v>1</v>
      </c>
      <c r="M27" s="30">
        <f t="shared" si="8"/>
        <v>1231</v>
      </c>
      <c r="N27" s="29">
        <v>-634</v>
      </c>
      <c r="O27" s="33">
        <f t="shared" si="3"/>
        <v>1865</v>
      </c>
      <c r="P27" s="27">
        <f t="shared" si="9"/>
        <v>99</v>
      </c>
      <c r="Q27" s="34"/>
      <c r="R27" s="35"/>
    </row>
    <row r="28" spans="1:18" x14ac:dyDescent="0.3">
      <c r="A28" s="26">
        <v>45826</v>
      </c>
      <c r="B28" s="27">
        <v>1</v>
      </c>
      <c r="C28" s="30">
        <f t="shared" si="4"/>
        <v>1447</v>
      </c>
      <c r="D28" s="29">
        <v>-956</v>
      </c>
      <c r="E28" s="30">
        <f t="shared" si="1"/>
        <v>2403</v>
      </c>
      <c r="F28" s="27">
        <f t="shared" si="5"/>
        <v>138</v>
      </c>
      <c r="G28" s="27">
        <v>1</v>
      </c>
      <c r="H28" s="30">
        <f t="shared" si="6"/>
        <v>1267</v>
      </c>
      <c r="I28" s="32">
        <v>-720</v>
      </c>
      <c r="J28" s="33">
        <f t="shared" si="2"/>
        <v>1987</v>
      </c>
      <c r="K28" s="27">
        <f t="shared" si="7"/>
        <v>193</v>
      </c>
      <c r="L28" s="27">
        <v>1</v>
      </c>
      <c r="M28" s="30">
        <f t="shared" si="8"/>
        <v>1226</v>
      </c>
      <c r="N28" s="29">
        <v>-639</v>
      </c>
      <c r="O28" s="33">
        <f t="shared" si="3"/>
        <v>1865</v>
      </c>
      <c r="P28" s="27">
        <f t="shared" si="9"/>
        <v>104</v>
      </c>
      <c r="Q28" s="34"/>
      <c r="R28" s="35"/>
    </row>
    <row r="29" spans="1:18" x14ac:dyDescent="0.3">
      <c r="A29" s="26">
        <v>45827</v>
      </c>
      <c r="B29" s="27">
        <v>1</v>
      </c>
      <c r="C29" s="30">
        <f t="shared" si="4"/>
        <v>1439</v>
      </c>
      <c r="D29" s="29">
        <v>-964</v>
      </c>
      <c r="E29" s="30">
        <f t="shared" si="1"/>
        <v>2403</v>
      </c>
      <c r="F29" s="27">
        <f t="shared" si="5"/>
        <v>146</v>
      </c>
      <c r="G29" s="27">
        <v>1</v>
      </c>
      <c r="H29" s="30">
        <f t="shared" si="6"/>
        <v>1257</v>
      </c>
      <c r="I29" s="32">
        <v>-730</v>
      </c>
      <c r="J29" s="33">
        <f t="shared" si="2"/>
        <v>1987</v>
      </c>
      <c r="K29" s="27">
        <f t="shared" si="7"/>
        <v>203</v>
      </c>
      <c r="L29" s="27">
        <v>1</v>
      </c>
      <c r="M29" s="30">
        <f t="shared" si="8"/>
        <v>1221</v>
      </c>
      <c r="N29" s="29">
        <v>-644</v>
      </c>
      <c r="O29" s="33">
        <f t="shared" si="3"/>
        <v>1865</v>
      </c>
      <c r="P29" s="27">
        <f t="shared" si="9"/>
        <v>109</v>
      </c>
      <c r="Q29" s="34"/>
      <c r="R29" s="35"/>
    </row>
    <row r="30" spans="1:18" x14ac:dyDescent="0.3">
      <c r="A30" s="26">
        <v>45828</v>
      </c>
      <c r="B30" s="27">
        <v>1</v>
      </c>
      <c r="C30" s="30">
        <f t="shared" si="4"/>
        <v>1431</v>
      </c>
      <c r="D30" s="29">
        <v>-972</v>
      </c>
      <c r="E30" s="30">
        <f t="shared" si="1"/>
        <v>2403</v>
      </c>
      <c r="F30" s="27">
        <f t="shared" si="5"/>
        <v>154</v>
      </c>
      <c r="G30" s="27">
        <v>1</v>
      </c>
      <c r="H30" s="30">
        <f t="shared" si="6"/>
        <v>1247</v>
      </c>
      <c r="I30" s="32">
        <v>-740</v>
      </c>
      <c r="J30" s="33">
        <f t="shared" si="2"/>
        <v>1987</v>
      </c>
      <c r="K30" s="27">
        <f t="shared" si="7"/>
        <v>213</v>
      </c>
      <c r="L30" s="27">
        <v>1</v>
      </c>
      <c r="M30" s="30">
        <f t="shared" si="8"/>
        <v>1216</v>
      </c>
      <c r="N30" s="29">
        <v>-649</v>
      </c>
      <c r="O30" s="33">
        <f t="shared" si="3"/>
        <v>1865</v>
      </c>
      <c r="P30" s="27">
        <f t="shared" si="9"/>
        <v>114</v>
      </c>
      <c r="Q30" s="34"/>
      <c r="R30" s="35"/>
    </row>
    <row r="31" spans="1:18" x14ac:dyDescent="0.3">
      <c r="A31" s="26">
        <v>45829</v>
      </c>
      <c r="B31" s="27">
        <v>1</v>
      </c>
      <c r="C31" s="30">
        <f t="shared" si="4"/>
        <v>1423</v>
      </c>
      <c r="D31" s="29">
        <v>-980</v>
      </c>
      <c r="E31" s="30">
        <f t="shared" si="1"/>
        <v>2403</v>
      </c>
      <c r="F31" s="27">
        <f t="shared" si="5"/>
        <v>162</v>
      </c>
      <c r="G31" s="27">
        <v>1</v>
      </c>
      <c r="H31" s="30">
        <f t="shared" si="6"/>
        <v>1237</v>
      </c>
      <c r="I31" s="32">
        <v>-750</v>
      </c>
      <c r="J31" s="33">
        <f t="shared" si="2"/>
        <v>1987</v>
      </c>
      <c r="K31" s="27">
        <f t="shared" si="7"/>
        <v>223</v>
      </c>
      <c r="L31" s="27">
        <v>1</v>
      </c>
      <c r="M31" s="30">
        <f t="shared" si="8"/>
        <v>1211</v>
      </c>
      <c r="N31" s="29">
        <v>-654</v>
      </c>
      <c r="O31" s="33">
        <f t="shared" si="3"/>
        <v>1865</v>
      </c>
      <c r="P31" s="27">
        <f t="shared" si="9"/>
        <v>119</v>
      </c>
      <c r="Q31" s="34"/>
      <c r="R31" s="35"/>
    </row>
    <row r="32" spans="1:18" x14ac:dyDescent="0.3">
      <c r="A32" s="26">
        <v>45830</v>
      </c>
      <c r="B32" s="27">
        <v>1</v>
      </c>
      <c r="C32" s="30">
        <f t="shared" si="4"/>
        <v>1423</v>
      </c>
      <c r="D32" s="29">
        <v>-980</v>
      </c>
      <c r="E32" s="30">
        <f t="shared" si="1"/>
        <v>2403</v>
      </c>
      <c r="F32" s="27">
        <f t="shared" si="5"/>
        <v>162</v>
      </c>
      <c r="G32" s="27">
        <v>1</v>
      </c>
      <c r="H32" s="30">
        <f t="shared" si="6"/>
        <v>1237</v>
      </c>
      <c r="I32" s="32">
        <v>-750</v>
      </c>
      <c r="J32" s="33">
        <f t="shared" si="2"/>
        <v>1987</v>
      </c>
      <c r="K32" s="27">
        <f t="shared" si="7"/>
        <v>223</v>
      </c>
      <c r="L32" s="27">
        <v>1</v>
      </c>
      <c r="M32" s="30">
        <f t="shared" si="8"/>
        <v>1211</v>
      </c>
      <c r="N32" s="29">
        <v>-654</v>
      </c>
      <c r="O32" s="33">
        <f t="shared" si="3"/>
        <v>1865</v>
      </c>
      <c r="P32" s="27">
        <f t="shared" si="9"/>
        <v>119</v>
      </c>
      <c r="Q32" s="34"/>
      <c r="R32" s="35"/>
    </row>
    <row r="33" spans="1:18" x14ac:dyDescent="0.3">
      <c r="A33" s="26">
        <v>45831</v>
      </c>
      <c r="B33" s="27">
        <v>1</v>
      </c>
      <c r="C33" s="30">
        <f t="shared" si="4"/>
        <v>1423</v>
      </c>
      <c r="D33" s="29">
        <v>-980</v>
      </c>
      <c r="E33" s="30">
        <f t="shared" si="1"/>
        <v>2403</v>
      </c>
      <c r="F33" s="27">
        <f t="shared" si="5"/>
        <v>162</v>
      </c>
      <c r="G33" s="27">
        <v>1</v>
      </c>
      <c r="H33" s="30">
        <f t="shared" si="6"/>
        <v>1237</v>
      </c>
      <c r="I33" s="32">
        <v>-750</v>
      </c>
      <c r="J33" s="33">
        <f t="shared" si="2"/>
        <v>1987</v>
      </c>
      <c r="K33" s="27">
        <f t="shared" si="7"/>
        <v>223</v>
      </c>
      <c r="L33" s="27">
        <v>1</v>
      </c>
      <c r="M33" s="30">
        <f t="shared" si="8"/>
        <v>1211</v>
      </c>
      <c r="N33" s="29">
        <v>-654</v>
      </c>
      <c r="O33" s="33">
        <f t="shared" si="3"/>
        <v>1865</v>
      </c>
      <c r="P33" s="27">
        <f t="shared" si="9"/>
        <v>119</v>
      </c>
      <c r="Q33" s="34"/>
      <c r="R33" s="35"/>
    </row>
    <row r="34" spans="1:18" x14ac:dyDescent="0.3">
      <c r="A34" s="26">
        <v>45832</v>
      </c>
      <c r="B34" s="27">
        <v>1</v>
      </c>
      <c r="C34" s="30">
        <f t="shared" si="4"/>
        <v>1423</v>
      </c>
      <c r="D34" s="29">
        <v>-980</v>
      </c>
      <c r="E34" s="30">
        <f t="shared" si="1"/>
        <v>2403</v>
      </c>
      <c r="F34" s="27">
        <f t="shared" si="5"/>
        <v>162</v>
      </c>
      <c r="G34" s="27">
        <v>1</v>
      </c>
      <c r="H34" s="30">
        <f t="shared" si="6"/>
        <v>1237</v>
      </c>
      <c r="I34" s="32">
        <v>-750</v>
      </c>
      <c r="J34" s="33">
        <f t="shared" si="2"/>
        <v>1987</v>
      </c>
      <c r="K34" s="27">
        <f t="shared" si="7"/>
        <v>223</v>
      </c>
      <c r="L34" s="27">
        <v>1</v>
      </c>
      <c r="M34" s="30">
        <f t="shared" si="8"/>
        <v>1211</v>
      </c>
      <c r="N34" s="29">
        <v>-654</v>
      </c>
      <c r="O34" s="33">
        <f t="shared" si="3"/>
        <v>1865</v>
      </c>
      <c r="P34" s="27">
        <f t="shared" si="9"/>
        <v>119</v>
      </c>
      <c r="Q34" s="34"/>
      <c r="R34" s="35"/>
    </row>
    <row r="35" spans="1:18" x14ac:dyDescent="0.3">
      <c r="A35" s="26">
        <v>45833</v>
      </c>
      <c r="B35" s="27">
        <v>1</v>
      </c>
      <c r="C35" s="30">
        <f t="shared" si="4"/>
        <v>1423</v>
      </c>
      <c r="D35" s="29">
        <v>-980</v>
      </c>
      <c r="E35" s="30">
        <f t="shared" si="1"/>
        <v>2403</v>
      </c>
      <c r="F35" s="27">
        <f t="shared" si="5"/>
        <v>162</v>
      </c>
      <c r="G35" s="27">
        <v>1</v>
      </c>
      <c r="H35" s="30">
        <f t="shared" si="6"/>
        <v>1237</v>
      </c>
      <c r="I35" s="32">
        <v>-750</v>
      </c>
      <c r="J35" s="33">
        <f t="shared" si="2"/>
        <v>1987</v>
      </c>
      <c r="K35" s="27">
        <f t="shared" si="7"/>
        <v>223</v>
      </c>
      <c r="L35" s="27">
        <v>1</v>
      </c>
      <c r="M35" s="30">
        <f t="shared" si="8"/>
        <v>1211</v>
      </c>
      <c r="N35" s="29">
        <v>-654</v>
      </c>
      <c r="O35" s="33">
        <f t="shared" si="3"/>
        <v>1865</v>
      </c>
      <c r="P35" s="27">
        <f t="shared" si="9"/>
        <v>119</v>
      </c>
      <c r="Q35" s="34"/>
      <c r="R35" s="35"/>
    </row>
    <row r="36" spans="1:18" x14ac:dyDescent="0.3">
      <c r="A36" s="26">
        <v>45834</v>
      </c>
      <c r="B36" s="27">
        <v>1</v>
      </c>
      <c r="C36" s="30">
        <f t="shared" si="4"/>
        <v>1336</v>
      </c>
      <c r="D36" s="29">
        <v>-1067</v>
      </c>
      <c r="E36" s="30">
        <f t="shared" si="1"/>
        <v>2403</v>
      </c>
      <c r="F36" s="27">
        <f t="shared" si="5"/>
        <v>249</v>
      </c>
      <c r="G36" s="27">
        <v>1</v>
      </c>
      <c r="H36" s="30">
        <f t="shared" si="6"/>
        <v>1145</v>
      </c>
      <c r="I36" s="32">
        <v>-842</v>
      </c>
      <c r="J36" s="33">
        <f t="shared" si="2"/>
        <v>1987</v>
      </c>
      <c r="K36" s="27">
        <f t="shared" si="7"/>
        <v>315</v>
      </c>
      <c r="L36" s="27">
        <v>1</v>
      </c>
      <c r="M36" s="30">
        <f t="shared" si="8"/>
        <v>1149</v>
      </c>
      <c r="N36" s="29">
        <v>-716</v>
      </c>
      <c r="O36" s="33">
        <f t="shared" si="3"/>
        <v>1865</v>
      </c>
      <c r="P36" s="27">
        <f t="shared" si="9"/>
        <v>181</v>
      </c>
      <c r="Q36" s="34"/>
      <c r="R36" s="35"/>
    </row>
    <row r="37" spans="1:18" x14ac:dyDescent="0.3">
      <c r="A37" s="26">
        <v>45835</v>
      </c>
      <c r="B37" s="27">
        <v>1</v>
      </c>
      <c r="C37" s="30">
        <f t="shared" si="4"/>
        <v>1335</v>
      </c>
      <c r="D37" s="29">
        <v>-1068</v>
      </c>
      <c r="E37" s="30">
        <f t="shared" si="1"/>
        <v>2403</v>
      </c>
      <c r="F37" s="27">
        <f t="shared" si="5"/>
        <v>250</v>
      </c>
      <c r="G37" s="27">
        <v>1</v>
      </c>
      <c r="H37" s="30">
        <f t="shared" si="6"/>
        <v>1143</v>
      </c>
      <c r="I37" s="32">
        <v>-844</v>
      </c>
      <c r="J37" s="33">
        <f t="shared" si="2"/>
        <v>1987</v>
      </c>
      <c r="K37" s="27">
        <f t="shared" si="7"/>
        <v>317</v>
      </c>
      <c r="L37" s="27">
        <v>1</v>
      </c>
      <c r="M37" s="30">
        <f t="shared" si="8"/>
        <v>1148</v>
      </c>
      <c r="N37" s="29">
        <v>-717</v>
      </c>
      <c r="O37" s="33">
        <f t="shared" si="3"/>
        <v>1865</v>
      </c>
      <c r="P37" s="27">
        <f t="shared" si="9"/>
        <v>182</v>
      </c>
      <c r="Q37" s="34"/>
      <c r="R37" s="35"/>
    </row>
    <row r="38" spans="1:18" x14ac:dyDescent="0.3">
      <c r="A38" s="26">
        <v>45836</v>
      </c>
      <c r="B38" s="27">
        <v>1</v>
      </c>
      <c r="C38" s="30">
        <f t="shared" si="4"/>
        <v>1334</v>
      </c>
      <c r="D38" s="29">
        <v>-1069</v>
      </c>
      <c r="E38" s="30">
        <f t="shared" si="1"/>
        <v>2403</v>
      </c>
      <c r="F38" s="27">
        <f t="shared" si="5"/>
        <v>251</v>
      </c>
      <c r="G38" s="27">
        <v>1</v>
      </c>
      <c r="H38" s="30">
        <f t="shared" si="6"/>
        <v>1141</v>
      </c>
      <c r="I38" s="32">
        <v>-846</v>
      </c>
      <c r="J38" s="33">
        <f t="shared" si="2"/>
        <v>1987</v>
      </c>
      <c r="K38" s="27">
        <f t="shared" si="7"/>
        <v>319</v>
      </c>
      <c r="L38" s="27">
        <v>1</v>
      </c>
      <c r="M38" s="30">
        <f t="shared" si="8"/>
        <v>1147</v>
      </c>
      <c r="N38" s="29">
        <v>-718</v>
      </c>
      <c r="O38" s="33">
        <f t="shared" si="3"/>
        <v>1865</v>
      </c>
      <c r="P38" s="27">
        <f t="shared" si="9"/>
        <v>183</v>
      </c>
      <c r="Q38" s="34"/>
      <c r="R38" s="35"/>
    </row>
    <row r="39" spans="1:18" x14ac:dyDescent="0.3">
      <c r="A39" s="26">
        <v>45837</v>
      </c>
      <c r="B39" s="27">
        <v>1</v>
      </c>
      <c r="C39" s="30">
        <f t="shared" si="4"/>
        <v>1333</v>
      </c>
      <c r="D39" s="29">
        <v>-1070</v>
      </c>
      <c r="E39" s="30">
        <f t="shared" si="1"/>
        <v>2403</v>
      </c>
      <c r="F39" s="27">
        <f t="shared" si="5"/>
        <v>252</v>
      </c>
      <c r="G39" s="27">
        <v>1</v>
      </c>
      <c r="H39" s="30">
        <f t="shared" si="6"/>
        <v>1139</v>
      </c>
      <c r="I39" s="32">
        <v>-848</v>
      </c>
      <c r="J39" s="33">
        <f t="shared" si="2"/>
        <v>1987</v>
      </c>
      <c r="K39" s="27">
        <f t="shared" si="7"/>
        <v>321</v>
      </c>
      <c r="L39" s="27">
        <v>1</v>
      </c>
      <c r="M39" s="30">
        <f t="shared" si="8"/>
        <v>1146</v>
      </c>
      <c r="N39" s="29">
        <v>-719</v>
      </c>
      <c r="O39" s="33">
        <f t="shared" si="3"/>
        <v>1865</v>
      </c>
      <c r="P39" s="27">
        <f t="shared" si="9"/>
        <v>184</v>
      </c>
      <c r="Q39" s="34"/>
      <c r="R39" s="35"/>
    </row>
    <row r="40" spans="1:18" x14ac:dyDescent="0.3">
      <c r="A40" s="26">
        <v>45838</v>
      </c>
      <c r="B40" s="27">
        <v>1</v>
      </c>
      <c r="C40" s="30">
        <f t="shared" si="4"/>
        <v>1332</v>
      </c>
      <c r="D40" s="29">
        <v>-1071</v>
      </c>
      <c r="E40" s="30">
        <f t="shared" si="1"/>
        <v>2403</v>
      </c>
      <c r="F40" s="27">
        <f t="shared" si="5"/>
        <v>253</v>
      </c>
      <c r="G40" s="27">
        <v>1</v>
      </c>
      <c r="H40" s="30">
        <f t="shared" si="6"/>
        <v>1137</v>
      </c>
      <c r="I40" s="32">
        <v>-850</v>
      </c>
      <c r="J40" s="33">
        <f t="shared" si="2"/>
        <v>1987</v>
      </c>
      <c r="K40" s="27">
        <f t="shared" si="7"/>
        <v>323</v>
      </c>
      <c r="L40" s="27">
        <v>1</v>
      </c>
      <c r="M40" s="30">
        <f t="shared" si="8"/>
        <v>1145</v>
      </c>
      <c r="N40" s="29">
        <v>-720</v>
      </c>
      <c r="O40" s="33">
        <f t="shared" si="3"/>
        <v>1865</v>
      </c>
      <c r="P40" s="27">
        <f t="shared" si="9"/>
        <v>185</v>
      </c>
      <c r="Q40" s="34"/>
      <c r="R40" s="35"/>
    </row>
    <row r="41" spans="1:18" x14ac:dyDescent="0.3">
      <c r="A41" s="26">
        <v>45839</v>
      </c>
      <c r="B41" s="27">
        <v>1</v>
      </c>
      <c r="C41" s="30">
        <f t="shared" si="4"/>
        <v>1331</v>
      </c>
      <c r="D41" s="29">
        <v>-1072</v>
      </c>
      <c r="E41" s="30">
        <f t="shared" si="1"/>
        <v>2403</v>
      </c>
      <c r="F41" s="27">
        <f t="shared" si="5"/>
        <v>254</v>
      </c>
      <c r="G41" s="27">
        <v>1</v>
      </c>
      <c r="H41" s="30">
        <f t="shared" si="6"/>
        <v>1135</v>
      </c>
      <c r="I41" s="32">
        <v>-852</v>
      </c>
      <c r="J41" s="33">
        <f t="shared" si="2"/>
        <v>1987</v>
      </c>
      <c r="K41" s="27">
        <f t="shared" si="7"/>
        <v>325</v>
      </c>
      <c r="L41" s="27">
        <v>1</v>
      </c>
      <c r="M41" s="30">
        <f t="shared" si="8"/>
        <v>1144</v>
      </c>
      <c r="N41" s="29">
        <v>-721</v>
      </c>
      <c r="O41" s="33">
        <f t="shared" si="3"/>
        <v>1865</v>
      </c>
      <c r="P41" s="27">
        <f t="shared" si="9"/>
        <v>186</v>
      </c>
      <c r="Q41" s="34"/>
      <c r="R41" s="35"/>
    </row>
    <row r="42" spans="1:18" x14ac:dyDescent="0.3">
      <c r="A42" s="26">
        <v>45840</v>
      </c>
      <c r="B42" s="27">
        <v>1</v>
      </c>
      <c r="C42" s="30">
        <f t="shared" si="4"/>
        <v>1330</v>
      </c>
      <c r="D42" s="29">
        <v>-1073</v>
      </c>
      <c r="E42" s="30">
        <f t="shared" si="1"/>
        <v>2403</v>
      </c>
      <c r="F42" s="27">
        <f t="shared" si="5"/>
        <v>255</v>
      </c>
      <c r="G42" s="27">
        <v>1</v>
      </c>
      <c r="H42" s="30">
        <f t="shared" si="6"/>
        <v>1133</v>
      </c>
      <c r="I42" s="32">
        <v>-854</v>
      </c>
      <c r="J42" s="33">
        <f t="shared" si="2"/>
        <v>1987</v>
      </c>
      <c r="K42" s="27">
        <f t="shared" si="7"/>
        <v>327</v>
      </c>
      <c r="L42" s="27">
        <v>1</v>
      </c>
      <c r="M42" s="30">
        <f t="shared" si="8"/>
        <v>1143</v>
      </c>
      <c r="N42" s="29">
        <v>-722</v>
      </c>
      <c r="O42" s="33">
        <f t="shared" si="3"/>
        <v>1865</v>
      </c>
      <c r="P42" s="27">
        <f t="shared" si="9"/>
        <v>187</v>
      </c>
      <c r="Q42" s="34"/>
      <c r="R42" s="35"/>
    </row>
    <row r="43" spans="1:18" x14ac:dyDescent="0.3">
      <c r="A43" s="26">
        <v>45841</v>
      </c>
      <c r="B43" s="27">
        <v>1</v>
      </c>
      <c r="C43" s="30">
        <f t="shared" si="4"/>
        <v>1329</v>
      </c>
      <c r="D43" s="29">
        <v>-1074</v>
      </c>
      <c r="E43" s="30">
        <f t="shared" si="1"/>
        <v>2403</v>
      </c>
      <c r="F43" s="27">
        <f t="shared" si="5"/>
        <v>256</v>
      </c>
      <c r="G43" s="27">
        <v>1</v>
      </c>
      <c r="H43" s="30">
        <f t="shared" si="6"/>
        <v>1131</v>
      </c>
      <c r="I43" s="32">
        <v>-856</v>
      </c>
      <c r="J43" s="33">
        <f t="shared" si="2"/>
        <v>1987</v>
      </c>
      <c r="K43" s="27">
        <f t="shared" si="7"/>
        <v>329</v>
      </c>
      <c r="L43" s="27">
        <v>1</v>
      </c>
      <c r="M43" s="30">
        <f t="shared" si="8"/>
        <v>1142</v>
      </c>
      <c r="N43" s="29">
        <v>-723</v>
      </c>
      <c r="O43" s="33">
        <f t="shared" si="3"/>
        <v>1865</v>
      </c>
      <c r="P43" s="27">
        <f t="shared" si="9"/>
        <v>188</v>
      </c>
      <c r="Q43" s="34"/>
      <c r="R43" s="35"/>
    </row>
    <row r="44" spans="1:18" x14ac:dyDescent="0.3">
      <c r="A44" s="26">
        <v>45842</v>
      </c>
      <c r="B44" s="27">
        <v>1</v>
      </c>
      <c r="C44" s="30">
        <f t="shared" si="4"/>
        <v>1328</v>
      </c>
      <c r="D44" s="29">
        <v>-1075</v>
      </c>
      <c r="E44" s="30">
        <f t="shared" si="1"/>
        <v>2403</v>
      </c>
      <c r="F44" s="27">
        <f t="shared" si="5"/>
        <v>257</v>
      </c>
      <c r="G44" s="27">
        <v>1</v>
      </c>
      <c r="H44" s="30">
        <f t="shared" si="6"/>
        <v>1129</v>
      </c>
      <c r="I44" s="32">
        <v>-858</v>
      </c>
      <c r="J44" s="33">
        <f t="shared" si="2"/>
        <v>1987</v>
      </c>
      <c r="K44" s="27">
        <f t="shared" si="7"/>
        <v>331</v>
      </c>
      <c r="L44" s="27">
        <v>1</v>
      </c>
      <c r="M44" s="30">
        <f t="shared" si="8"/>
        <v>1141</v>
      </c>
      <c r="N44" s="29">
        <v>-724</v>
      </c>
      <c r="O44" s="33">
        <f t="shared" si="3"/>
        <v>1865</v>
      </c>
      <c r="P44" s="27">
        <f t="shared" si="9"/>
        <v>189</v>
      </c>
      <c r="Q44" s="34"/>
      <c r="R44" s="35"/>
    </row>
    <row r="45" spans="1:18" x14ac:dyDescent="0.3">
      <c r="A45" s="26">
        <v>45843</v>
      </c>
      <c r="B45" s="27">
        <v>1</v>
      </c>
      <c r="C45" s="30">
        <f t="shared" si="4"/>
        <v>1327</v>
      </c>
      <c r="D45" s="29">
        <v>-1076</v>
      </c>
      <c r="E45" s="30">
        <f t="shared" si="1"/>
        <v>2403</v>
      </c>
      <c r="F45" s="27">
        <f t="shared" si="5"/>
        <v>258</v>
      </c>
      <c r="G45" s="27">
        <v>1</v>
      </c>
      <c r="H45" s="30">
        <f t="shared" si="6"/>
        <v>1127</v>
      </c>
      <c r="I45" s="32">
        <v>-860</v>
      </c>
      <c r="J45" s="33">
        <f t="shared" si="2"/>
        <v>1987</v>
      </c>
      <c r="K45" s="27">
        <f t="shared" si="7"/>
        <v>333</v>
      </c>
      <c r="L45" s="27">
        <v>1</v>
      </c>
      <c r="M45" s="30">
        <f t="shared" si="8"/>
        <v>1140</v>
      </c>
      <c r="N45" s="29">
        <v>-725</v>
      </c>
      <c r="O45" s="33">
        <f t="shared" si="3"/>
        <v>1865</v>
      </c>
      <c r="P45" s="27">
        <f t="shared" si="9"/>
        <v>190</v>
      </c>
      <c r="Q45" s="34"/>
      <c r="R45" s="35"/>
    </row>
    <row r="46" spans="1:18" x14ac:dyDescent="0.3">
      <c r="A46" s="26">
        <v>45844</v>
      </c>
      <c r="B46" s="27">
        <v>1</v>
      </c>
      <c r="C46" s="30">
        <f t="shared" si="4"/>
        <v>1326</v>
      </c>
      <c r="D46" s="29">
        <v>-1077</v>
      </c>
      <c r="E46" s="30">
        <f t="shared" si="1"/>
        <v>2403</v>
      </c>
      <c r="F46" s="27">
        <f t="shared" si="5"/>
        <v>259</v>
      </c>
      <c r="G46" s="27">
        <v>1</v>
      </c>
      <c r="H46" s="30">
        <f t="shared" si="6"/>
        <v>1125</v>
      </c>
      <c r="I46" s="32">
        <v>-862</v>
      </c>
      <c r="J46" s="33">
        <f t="shared" si="2"/>
        <v>1987</v>
      </c>
      <c r="K46" s="27">
        <f t="shared" si="7"/>
        <v>335</v>
      </c>
      <c r="L46" s="27">
        <v>1</v>
      </c>
      <c r="M46" s="30">
        <f t="shared" si="8"/>
        <v>1139</v>
      </c>
      <c r="N46" s="29">
        <v>-726</v>
      </c>
      <c r="O46" s="33">
        <f t="shared" si="3"/>
        <v>1865</v>
      </c>
      <c r="P46" s="27">
        <f t="shared" si="9"/>
        <v>191</v>
      </c>
      <c r="Q46" s="34"/>
      <c r="R46" s="35"/>
    </row>
    <row r="47" spans="1:18" x14ac:dyDescent="0.3">
      <c r="A47" s="26">
        <v>45845</v>
      </c>
      <c r="B47" s="27">
        <v>1</v>
      </c>
      <c r="C47" s="30">
        <f t="shared" si="4"/>
        <v>1325</v>
      </c>
      <c r="D47" s="29">
        <v>-1078</v>
      </c>
      <c r="E47" s="30">
        <f t="shared" si="1"/>
        <v>2403</v>
      </c>
      <c r="F47" s="27">
        <f t="shared" si="5"/>
        <v>260</v>
      </c>
      <c r="G47" s="27">
        <v>1</v>
      </c>
      <c r="H47" s="30">
        <f t="shared" si="6"/>
        <v>1123</v>
      </c>
      <c r="I47" s="32">
        <v>-864</v>
      </c>
      <c r="J47" s="33">
        <f t="shared" si="2"/>
        <v>1987</v>
      </c>
      <c r="K47" s="27">
        <f t="shared" si="7"/>
        <v>337</v>
      </c>
      <c r="L47" s="27">
        <v>1</v>
      </c>
      <c r="M47" s="30">
        <f t="shared" si="8"/>
        <v>1138</v>
      </c>
      <c r="N47" s="29">
        <v>-727</v>
      </c>
      <c r="O47" s="33">
        <f t="shared" si="3"/>
        <v>1865</v>
      </c>
      <c r="P47" s="27">
        <f t="shared" si="9"/>
        <v>192</v>
      </c>
      <c r="Q47" s="34"/>
      <c r="R47" s="35"/>
    </row>
    <row r="48" spans="1:18" x14ac:dyDescent="0.3">
      <c r="A48" s="26">
        <v>45846</v>
      </c>
      <c r="B48" s="27">
        <v>1</v>
      </c>
      <c r="C48" s="30">
        <f t="shared" si="4"/>
        <v>1324</v>
      </c>
      <c r="D48" s="29">
        <v>-1079</v>
      </c>
      <c r="E48" s="30">
        <f t="shared" si="1"/>
        <v>2403</v>
      </c>
      <c r="F48" s="27">
        <f t="shared" si="5"/>
        <v>261</v>
      </c>
      <c r="G48" s="27">
        <v>1</v>
      </c>
      <c r="H48" s="30">
        <f t="shared" si="6"/>
        <v>1122</v>
      </c>
      <c r="I48" s="32">
        <v>-865</v>
      </c>
      <c r="J48" s="33">
        <f t="shared" si="2"/>
        <v>1987</v>
      </c>
      <c r="K48" s="27">
        <f t="shared" si="7"/>
        <v>338</v>
      </c>
      <c r="L48" s="27">
        <v>1</v>
      </c>
      <c r="M48" s="30">
        <f t="shared" si="8"/>
        <v>1137</v>
      </c>
      <c r="N48" s="29">
        <v>-728</v>
      </c>
      <c r="O48" s="33">
        <f t="shared" si="3"/>
        <v>1865</v>
      </c>
      <c r="P48" s="27">
        <f t="shared" si="9"/>
        <v>193</v>
      </c>
      <c r="Q48" s="34"/>
      <c r="R48" s="35"/>
    </row>
    <row r="49" spans="1:18" x14ac:dyDescent="0.3">
      <c r="A49" s="26">
        <v>45847</v>
      </c>
      <c r="B49" s="27">
        <v>1</v>
      </c>
      <c r="C49" s="30">
        <f t="shared" si="4"/>
        <v>1323</v>
      </c>
      <c r="D49" s="29">
        <v>-1080</v>
      </c>
      <c r="E49" s="30">
        <f t="shared" si="1"/>
        <v>2403</v>
      </c>
      <c r="F49" s="27">
        <f t="shared" si="5"/>
        <v>262</v>
      </c>
      <c r="G49" s="27">
        <v>1</v>
      </c>
      <c r="H49" s="30">
        <f t="shared" si="6"/>
        <v>1121</v>
      </c>
      <c r="I49" s="32">
        <v>-866</v>
      </c>
      <c r="J49" s="33">
        <f t="shared" si="2"/>
        <v>1987</v>
      </c>
      <c r="K49" s="27">
        <f t="shared" si="7"/>
        <v>339</v>
      </c>
      <c r="L49" s="27">
        <v>1</v>
      </c>
      <c r="M49" s="30">
        <f t="shared" si="8"/>
        <v>1136</v>
      </c>
      <c r="N49" s="29">
        <v>-729</v>
      </c>
      <c r="O49" s="33">
        <f t="shared" si="3"/>
        <v>1865</v>
      </c>
      <c r="P49" s="27">
        <f t="shared" si="9"/>
        <v>194</v>
      </c>
      <c r="Q49" s="34"/>
      <c r="R49" s="35"/>
    </row>
    <row r="50" spans="1:18" x14ac:dyDescent="0.3">
      <c r="A50" s="26">
        <v>45848</v>
      </c>
      <c r="B50" s="27">
        <v>1</v>
      </c>
      <c r="C50" s="30">
        <f t="shared" si="4"/>
        <v>1322</v>
      </c>
      <c r="D50" s="29">
        <v>-1081</v>
      </c>
      <c r="E50" s="30">
        <f t="shared" si="1"/>
        <v>2403</v>
      </c>
      <c r="F50" s="27">
        <f t="shared" si="5"/>
        <v>263</v>
      </c>
      <c r="G50" s="27">
        <v>1</v>
      </c>
      <c r="H50" s="30">
        <f t="shared" si="6"/>
        <v>1120</v>
      </c>
      <c r="I50" s="32">
        <v>-867</v>
      </c>
      <c r="J50" s="33">
        <f t="shared" si="2"/>
        <v>1987</v>
      </c>
      <c r="K50" s="27">
        <f t="shared" si="7"/>
        <v>340</v>
      </c>
      <c r="L50" s="27">
        <v>1</v>
      </c>
      <c r="M50" s="30">
        <f t="shared" si="8"/>
        <v>1135</v>
      </c>
      <c r="N50" s="29">
        <v>-730</v>
      </c>
      <c r="O50" s="33">
        <f t="shared" si="3"/>
        <v>1865</v>
      </c>
      <c r="P50" s="27">
        <f t="shared" si="9"/>
        <v>195</v>
      </c>
      <c r="Q50" s="34"/>
      <c r="R50" s="35"/>
    </row>
    <row r="51" spans="1:18" x14ac:dyDescent="0.3">
      <c r="A51" s="26">
        <v>45849</v>
      </c>
      <c r="B51" s="27">
        <v>1</v>
      </c>
      <c r="C51" s="30">
        <f t="shared" si="4"/>
        <v>1321</v>
      </c>
      <c r="D51" s="29">
        <v>-1082</v>
      </c>
      <c r="E51" s="30">
        <f t="shared" si="1"/>
        <v>2403</v>
      </c>
      <c r="F51" s="27">
        <f t="shared" si="5"/>
        <v>264</v>
      </c>
      <c r="G51" s="27">
        <v>1</v>
      </c>
      <c r="H51" s="30">
        <f t="shared" si="6"/>
        <v>1119</v>
      </c>
      <c r="I51" s="32">
        <v>-868</v>
      </c>
      <c r="J51" s="33">
        <f t="shared" si="2"/>
        <v>1987</v>
      </c>
      <c r="K51" s="27">
        <f t="shared" si="7"/>
        <v>341</v>
      </c>
      <c r="L51" s="27">
        <v>1</v>
      </c>
      <c r="M51" s="30">
        <f t="shared" si="8"/>
        <v>1134</v>
      </c>
      <c r="N51" s="29">
        <v>-731</v>
      </c>
      <c r="O51" s="33">
        <f t="shared" si="3"/>
        <v>1865</v>
      </c>
      <c r="P51" s="27">
        <f t="shared" si="9"/>
        <v>196</v>
      </c>
      <c r="Q51" s="34"/>
      <c r="R51" s="35"/>
    </row>
    <row r="52" spans="1:18" x14ac:dyDescent="0.3">
      <c r="A52" s="26">
        <v>45850</v>
      </c>
      <c r="B52" s="27">
        <v>1</v>
      </c>
      <c r="C52" s="30">
        <f t="shared" si="4"/>
        <v>1320</v>
      </c>
      <c r="D52" s="29">
        <v>-1083</v>
      </c>
      <c r="E52" s="30">
        <f t="shared" si="1"/>
        <v>2403</v>
      </c>
      <c r="F52" s="27">
        <f t="shared" si="5"/>
        <v>265</v>
      </c>
      <c r="G52" s="27">
        <v>1</v>
      </c>
      <c r="H52" s="30">
        <f t="shared" si="6"/>
        <v>1118</v>
      </c>
      <c r="I52" s="32">
        <v>-869</v>
      </c>
      <c r="J52" s="33">
        <f t="shared" si="2"/>
        <v>1987</v>
      </c>
      <c r="K52" s="27">
        <f t="shared" si="7"/>
        <v>342</v>
      </c>
      <c r="L52" s="27">
        <v>1</v>
      </c>
      <c r="M52" s="30">
        <f t="shared" si="8"/>
        <v>1133</v>
      </c>
      <c r="N52" s="29">
        <v>-732</v>
      </c>
      <c r="O52" s="33">
        <f t="shared" si="3"/>
        <v>1865</v>
      </c>
      <c r="P52" s="27">
        <f t="shared" si="9"/>
        <v>197</v>
      </c>
      <c r="Q52" s="34"/>
      <c r="R52" s="35"/>
    </row>
    <row r="53" spans="1:18" x14ac:dyDescent="0.3">
      <c r="A53" s="26">
        <v>45851</v>
      </c>
      <c r="B53" s="27">
        <v>1</v>
      </c>
      <c r="C53" s="30">
        <f t="shared" si="4"/>
        <v>1319</v>
      </c>
      <c r="D53" s="29">
        <v>-1084</v>
      </c>
      <c r="E53" s="30">
        <f t="shared" si="1"/>
        <v>2403</v>
      </c>
      <c r="F53" s="27">
        <f t="shared" si="5"/>
        <v>266</v>
      </c>
      <c r="G53" s="27">
        <v>1</v>
      </c>
      <c r="H53" s="30">
        <f t="shared" si="6"/>
        <v>1117</v>
      </c>
      <c r="I53" s="32">
        <v>-870</v>
      </c>
      <c r="J53" s="33">
        <f t="shared" si="2"/>
        <v>1987</v>
      </c>
      <c r="K53" s="27">
        <f t="shared" si="7"/>
        <v>343</v>
      </c>
      <c r="L53" s="27">
        <v>1</v>
      </c>
      <c r="M53" s="30">
        <f t="shared" si="8"/>
        <v>1132</v>
      </c>
      <c r="N53" s="29">
        <v>-733</v>
      </c>
      <c r="O53" s="33">
        <f t="shared" si="3"/>
        <v>1865</v>
      </c>
      <c r="P53" s="27">
        <f t="shared" si="9"/>
        <v>198</v>
      </c>
      <c r="Q53" s="34"/>
      <c r="R53" s="35"/>
    </row>
    <row r="54" spans="1:18" x14ac:dyDescent="0.3">
      <c r="A54" s="26">
        <v>45852</v>
      </c>
      <c r="B54" s="27">
        <v>1</v>
      </c>
      <c r="C54" s="30">
        <f t="shared" si="4"/>
        <v>1318</v>
      </c>
      <c r="D54" s="29">
        <v>-1085</v>
      </c>
      <c r="E54" s="30">
        <f t="shared" si="1"/>
        <v>2403</v>
      </c>
      <c r="F54" s="27">
        <f t="shared" si="5"/>
        <v>267</v>
      </c>
      <c r="G54" s="27">
        <v>1</v>
      </c>
      <c r="H54" s="30">
        <f t="shared" si="6"/>
        <v>1115</v>
      </c>
      <c r="I54" s="32">
        <v>-872</v>
      </c>
      <c r="J54" s="33">
        <f t="shared" si="2"/>
        <v>1987</v>
      </c>
      <c r="K54" s="27">
        <f t="shared" si="7"/>
        <v>345</v>
      </c>
      <c r="L54" s="27">
        <v>1</v>
      </c>
      <c r="M54" s="30">
        <f t="shared" si="8"/>
        <v>1131</v>
      </c>
      <c r="N54" s="29">
        <v>-734</v>
      </c>
      <c r="O54" s="33">
        <f t="shared" si="3"/>
        <v>1865</v>
      </c>
      <c r="P54" s="27">
        <f t="shared" si="9"/>
        <v>199</v>
      </c>
      <c r="Q54" s="34"/>
      <c r="R54" s="35"/>
    </row>
    <row r="55" spans="1:18" x14ac:dyDescent="0.3">
      <c r="A55" s="26">
        <v>45853</v>
      </c>
      <c r="B55" s="27">
        <v>1</v>
      </c>
      <c r="C55" s="30">
        <f t="shared" si="4"/>
        <v>1317</v>
      </c>
      <c r="D55" s="29">
        <v>-1086</v>
      </c>
      <c r="E55" s="30">
        <f t="shared" si="1"/>
        <v>2403</v>
      </c>
      <c r="F55" s="27">
        <f t="shared" si="5"/>
        <v>268</v>
      </c>
      <c r="G55" s="27">
        <v>1</v>
      </c>
      <c r="H55" s="30">
        <f t="shared" si="6"/>
        <v>1113</v>
      </c>
      <c r="I55" s="32">
        <v>-874</v>
      </c>
      <c r="J55" s="33">
        <f t="shared" si="2"/>
        <v>1987</v>
      </c>
      <c r="K55" s="27">
        <f t="shared" si="7"/>
        <v>347</v>
      </c>
      <c r="L55" s="27">
        <v>1</v>
      </c>
      <c r="M55" s="30">
        <f t="shared" si="8"/>
        <v>1130</v>
      </c>
      <c r="N55" s="29">
        <v>-735</v>
      </c>
      <c r="O55" s="33">
        <f t="shared" si="3"/>
        <v>1865</v>
      </c>
      <c r="P55" s="27">
        <f t="shared" si="9"/>
        <v>200</v>
      </c>
      <c r="Q55" s="34"/>
      <c r="R55" s="35"/>
    </row>
    <row r="56" spans="1:18" x14ac:dyDescent="0.3">
      <c r="A56" s="26">
        <v>45854</v>
      </c>
      <c r="B56" s="27">
        <v>1</v>
      </c>
      <c r="C56" s="30">
        <f t="shared" si="4"/>
        <v>1316</v>
      </c>
      <c r="D56" s="29">
        <v>-1087</v>
      </c>
      <c r="E56" s="30">
        <f t="shared" si="1"/>
        <v>2403</v>
      </c>
      <c r="F56" s="27">
        <f t="shared" si="5"/>
        <v>269</v>
      </c>
      <c r="G56" s="27">
        <v>1</v>
      </c>
      <c r="H56" s="30">
        <f t="shared" si="6"/>
        <v>1111</v>
      </c>
      <c r="I56" s="32">
        <v>-876</v>
      </c>
      <c r="J56" s="33">
        <f t="shared" si="2"/>
        <v>1987</v>
      </c>
      <c r="K56" s="27">
        <f t="shared" si="7"/>
        <v>349</v>
      </c>
      <c r="L56" s="27">
        <v>1</v>
      </c>
      <c r="M56" s="30">
        <f t="shared" si="8"/>
        <v>1129</v>
      </c>
      <c r="N56" s="29">
        <v>-736</v>
      </c>
      <c r="O56" s="33">
        <f t="shared" si="3"/>
        <v>1865</v>
      </c>
      <c r="P56" s="27">
        <f t="shared" si="9"/>
        <v>201</v>
      </c>
      <c r="Q56" s="34"/>
      <c r="R56" s="35"/>
    </row>
    <row r="57" spans="1:18" x14ac:dyDescent="0.3">
      <c r="A57" s="26">
        <v>45855</v>
      </c>
      <c r="B57" s="27">
        <v>1</v>
      </c>
      <c r="C57" s="30">
        <f t="shared" si="4"/>
        <v>1315</v>
      </c>
      <c r="D57" s="29">
        <v>-1088</v>
      </c>
      <c r="E57" s="30">
        <f t="shared" si="1"/>
        <v>2403</v>
      </c>
      <c r="F57" s="27">
        <f t="shared" si="5"/>
        <v>270</v>
      </c>
      <c r="G57" s="27">
        <v>1</v>
      </c>
      <c r="H57" s="30">
        <f t="shared" si="6"/>
        <v>1109</v>
      </c>
      <c r="I57" s="32">
        <v>-878</v>
      </c>
      <c r="J57" s="33">
        <f t="shared" si="2"/>
        <v>1987</v>
      </c>
      <c r="K57" s="27">
        <f t="shared" si="7"/>
        <v>351</v>
      </c>
      <c r="L57" s="27">
        <v>1</v>
      </c>
      <c r="M57" s="30">
        <f t="shared" si="8"/>
        <v>1128</v>
      </c>
      <c r="N57" s="29">
        <v>-737</v>
      </c>
      <c r="O57" s="33">
        <f t="shared" si="3"/>
        <v>1865</v>
      </c>
      <c r="P57" s="27">
        <f t="shared" si="9"/>
        <v>202</v>
      </c>
      <c r="Q57" s="34"/>
      <c r="R57" s="35"/>
    </row>
    <row r="58" spans="1:18" x14ac:dyDescent="0.3">
      <c r="A58" s="26">
        <v>45856</v>
      </c>
      <c r="B58" s="27">
        <v>1</v>
      </c>
      <c r="C58" s="30">
        <f t="shared" si="4"/>
        <v>1311</v>
      </c>
      <c r="D58" s="29">
        <v>-1092</v>
      </c>
      <c r="E58" s="30">
        <f t="shared" si="1"/>
        <v>2403</v>
      </c>
      <c r="F58" s="27">
        <f t="shared" si="5"/>
        <v>274</v>
      </c>
      <c r="G58" s="27">
        <v>1</v>
      </c>
      <c r="H58" s="30">
        <f t="shared" si="6"/>
        <v>1107</v>
      </c>
      <c r="I58" s="32">
        <v>-880</v>
      </c>
      <c r="J58" s="33">
        <f t="shared" si="2"/>
        <v>1987</v>
      </c>
      <c r="K58" s="27">
        <f t="shared" si="7"/>
        <v>353</v>
      </c>
      <c r="L58" s="27">
        <v>1</v>
      </c>
      <c r="M58" s="30">
        <f t="shared" si="8"/>
        <v>1127</v>
      </c>
      <c r="N58" s="29">
        <v>-738</v>
      </c>
      <c r="O58" s="33">
        <f t="shared" si="3"/>
        <v>1865</v>
      </c>
      <c r="P58" s="27">
        <f t="shared" si="9"/>
        <v>203</v>
      </c>
      <c r="Q58" s="34"/>
      <c r="R58" s="35"/>
    </row>
    <row r="59" spans="1:18" x14ac:dyDescent="0.3">
      <c r="A59" s="26">
        <v>45857</v>
      </c>
      <c r="B59" s="27">
        <v>1</v>
      </c>
      <c r="C59" s="30">
        <f t="shared" si="4"/>
        <v>1309</v>
      </c>
      <c r="D59" s="29">
        <v>-1094</v>
      </c>
      <c r="E59" s="30">
        <f t="shared" si="1"/>
        <v>2403</v>
      </c>
      <c r="F59" s="27">
        <f t="shared" si="5"/>
        <v>276</v>
      </c>
      <c r="G59" s="27">
        <v>1</v>
      </c>
      <c r="H59" s="30">
        <f t="shared" si="6"/>
        <v>1105</v>
      </c>
      <c r="I59" s="32">
        <v>-882</v>
      </c>
      <c r="J59" s="33">
        <f t="shared" si="2"/>
        <v>1987</v>
      </c>
      <c r="K59" s="27">
        <f t="shared" si="7"/>
        <v>355</v>
      </c>
      <c r="L59" s="27">
        <v>1</v>
      </c>
      <c r="M59" s="30">
        <f t="shared" si="8"/>
        <v>1127</v>
      </c>
      <c r="N59" s="29">
        <v>-738</v>
      </c>
      <c r="O59" s="33">
        <f t="shared" si="3"/>
        <v>1865</v>
      </c>
      <c r="P59" s="27">
        <f t="shared" si="9"/>
        <v>203</v>
      </c>
      <c r="Q59" s="34"/>
      <c r="R59" s="35"/>
    </row>
    <row r="60" spans="1:18" x14ac:dyDescent="0.3">
      <c r="A60" s="26">
        <v>45858</v>
      </c>
      <c r="B60" s="27">
        <v>1</v>
      </c>
      <c r="C60" s="30">
        <f t="shared" si="4"/>
        <v>1307</v>
      </c>
      <c r="D60" s="29">
        <v>-1096</v>
      </c>
      <c r="E60" s="30">
        <f t="shared" si="1"/>
        <v>2403</v>
      </c>
      <c r="F60" s="27">
        <f t="shared" si="5"/>
        <v>278</v>
      </c>
      <c r="G60" s="27">
        <v>1</v>
      </c>
      <c r="H60" s="30">
        <f t="shared" si="6"/>
        <v>1103</v>
      </c>
      <c r="I60" s="32">
        <v>-884</v>
      </c>
      <c r="J60" s="33">
        <f t="shared" si="2"/>
        <v>1987</v>
      </c>
      <c r="K60" s="27">
        <f t="shared" si="7"/>
        <v>357</v>
      </c>
      <c r="L60" s="27">
        <v>1</v>
      </c>
      <c r="M60" s="30">
        <f t="shared" si="8"/>
        <v>1125</v>
      </c>
      <c r="N60" s="29">
        <v>-740</v>
      </c>
      <c r="O60" s="33">
        <f t="shared" si="3"/>
        <v>1865</v>
      </c>
      <c r="P60" s="27">
        <f t="shared" si="9"/>
        <v>205</v>
      </c>
      <c r="Q60" s="34"/>
      <c r="R60" s="35"/>
    </row>
    <row r="61" spans="1:18" x14ac:dyDescent="0.3">
      <c r="A61" s="26">
        <v>45859</v>
      </c>
      <c r="B61" s="27">
        <v>1</v>
      </c>
      <c r="C61" s="30">
        <f t="shared" si="4"/>
        <v>1305</v>
      </c>
      <c r="D61" s="29">
        <v>-1098</v>
      </c>
      <c r="E61" s="30">
        <f t="shared" si="1"/>
        <v>2403</v>
      </c>
      <c r="F61" s="27">
        <f t="shared" si="5"/>
        <v>280</v>
      </c>
      <c r="G61" s="27">
        <v>1</v>
      </c>
      <c r="H61" s="30">
        <f t="shared" si="6"/>
        <v>1101</v>
      </c>
      <c r="I61" s="32">
        <v>-886</v>
      </c>
      <c r="J61" s="33">
        <f t="shared" si="2"/>
        <v>1987</v>
      </c>
      <c r="K61" s="27">
        <f t="shared" si="7"/>
        <v>359</v>
      </c>
      <c r="L61" s="27">
        <v>1</v>
      </c>
      <c r="M61" s="30">
        <f t="shared" si="8"/>
        <v>1123</v>
      </c>
      <c r="N61" s="29">
        <v>-742</v>
      </c>
      <c r="O61" s="33">
        <f t="shared" si="3"/>
        <v>1865</v>
      </c>
      <c r="P61" s="27">
        <f t="shared" si="9"/>
        <v>207</v>
      </c>
      <c r="Q61" s="34"/>
      <c r="R61" s="35"/>
    </row>
    <row r="62" spans="1:18" x14ac:dyDescent="0.3">
      <c r="A62" s="26">
        <v>45860</v>
      </c>
      <c r="B62" s="27">
        <v>1</v>
      </c>
      <c r="C62" s="30">
        <f t="shared" si="4"/>
        <v>1303</v>
      </c>
      <c r="D62" s="29">
        <v>-1100</v>
      </c>
      <c r="E62" s="30">
        <f t="shared" si="1"/>
        <v>2403</v>
      </c>
      <c r="F62" s="27">
        <f t="shared" si="5"/>
        <v>282</v>
      </c>
      <c r="G62" s="27">
        <v>1</v>
      </c>
      <c r="H62" s="30">
        <f t="shared" si="6"/>
        <v>1099</v>
      </c>
      <c r="I62" s="32">
        <v>-888</v>
      </c>
      <c r="J62" s="33">
        <f t="shared" si="2"/>
        <v>1987</v>
      </c>
      <c r="K62" s="27">
        <f t="shared" si="7"/>
        <v>361</v>
      </c>
      <c r="L62" s="27">
        <v>1</v>
      </c>
      <c r="M62" s="30">
        <f t="shared" si="8"/>
        <v>1121</v>
      </c>
      <c r="N62" s="29">
        <v>-744</v>
      </c>
      <c r="O62" s="33">
        <f t="shared" si="3"/>
        <v>1865</v>
      </c>
      <c r="P62" s="27">
        <f t="shared" si="9"/>
        <v>209</v>
      </c>
      <c r="Q62" s="34"/>
      <c r="R62" s="35"/>
    </row>
    <row r="63" spans="1:18" x14ac:dyDescent="0.3">
      <c r="A63" s="26">
        <v>45861</v>
      </c>
      <c r="B63" s="27">
        <v>1</v>
      </c>
      <c r="C63" s="30">
        <f t="shared" si="4"/>
        <v>1301</v>
      </c>
      <c r="D63" s="29">
        <v>-1102</v>
      </c>
      <c r="E63" s="30">
        <f t="shared" si="1"/>
        <v>2403</v>
      </c>
      <c r="F63" s="27">
        <f t="shared" si="5"/>
        <v>284</v>
      </c>
      <c r="G63" s="27">
        <v>1</v>
      </c>
      <c r="H63" s="30">
        <f t="shared" si="6"/>
        <v>1097</v>
      </c>
      <c r="I63" s="32">
        <v>-890</v>
      </c>
      <c r="J63" s="33">
        <f t="shared" si="2"/>
        <v>1987</v>
      </c>
      <c r="K63" s="27">
        <f t="shared" si="7"/>
        <v>363</v>
      </c>
      <c r="L63" s="27">
        <v>1</v>
      </c>
      <c r="M63" s="30">
        <f t="shared" si="8"/>
        <v>1119</v>
      </c>
      <c r="N63" s="29">
        <v>-746</v>
      </c>
      <c r="O63" s="33">
        <f t="shared" si="3"/>
        <v>1865</v>
      </c>
      <c r="P63" s="27">
        <f t="shared" si="9"/>
        <v>211</v>
      </c>
      <c r="Q63" s="34"/>
      <c r="R63" s="35"/>
    </row>
    <row r="64" spans="1:18" x14ac:dyDescent="0.3">
      <c r="A64" s="26">
        <v>45862</v>
      </c>
      <c r="B64" s="27">
        <v>1</v>
      </c>
      <c r="C64" s="30">
        <f t="shared" si="4"/>
        <v>1299</v>
      </c>
      <c r="D64" s="29">
        <v>-1104</v>
      </c>
      <c r="E64" s="30">
        <f t="shared" si="1"/>
        <v>2403</v>
      </c>
      <c r="F64" s="27">
        <f t="shared" si="5"/>
        <v>286</v>
      </c>
      <c r="G64" s="27">
        <v>1</v>
      </c>
      <c r="H64" s="30">
        <f t="shared" si="6"/>
        <v>1095</v>
      </c>
      <c r="I64" s="32">
        <v>-892</v>
      </c>
      <c r="J64" s="33">
        <f t="shared" si="2"/>
        <v>1987</v>
      </c>
      <c r="K64" s="27">
        <f t="shared" si="7"/>
        <v>365</v>
      </c>
      <c r="L64" s="27">
        <v>1</v>
      </c>
      <c r="M64" s="30">
        <f t="shared" si="8"/>
        <v>1117</v>
      </c>
      <c r="N64" s="29">
        <v>-748</v>
      </c>
      <c r="O64" s="33">
        <f t="shared" si="3"/>
        <v>1865</v>
      </c>
      <c r="P64" s="27">
        <f t="shared" si="9"/>
        <v>213</v>
      </c>
      <c r="Q64" s="34"/>
      <c r="R64" s="35"/>
    </row>
    <row r="65" spans="1:18" x14ac:dyDescent="0.3">
      <c r="A65" s="26">
        <v>45863</v>
      </c>
      <c r="B65" s="27">
        <v>1</v>
      </c>
      <c r="C65" s="30">
        <f t="shared" si="4"/>
        <v>1297</v>
      </c>
      <c r="D65" s="29">
        <v>-1106</v>
      </c>
      <c r="E65" s="30">
        <f t="shared" si="1"/>
        <v>2403</v>
      </c>
      <c r="F65" s="27">
        <f t="shared" si="5"/>
        <v>288</v>
      </c>
      <c r="G65" s="27">
        <v>1</v>
      </c>
      <c r="H65" s="30">
        <f t="shared" si="6"/>
        <v>1093</v>
      </c>
      <c r="I65" s="32">
        <v>-894</v>
      </c>
      <c r="J65" s="33">
        <f t="shared" si="2"/>
        <v>1987</v>
      </c>
      <c r="K65" s="27">
        <f t="shared" si="7"/>
        <v>367</v>
      </c>
      <c r="L65" s="27">
        <v>1</v>
      </c>
      <c r="M65" s="30">
        <f t="shared" si="8"/>
        <v>1115</v>
      </c>
      <c r="N65" s="29">
        <v>-750</v>
      </c>
      <c r="O65" s="33">
        <f t="shared" si="3"/>
        <v>1865</v>
      </c>
      <c r="P65" s="27">
        <f t="shared" si="9"/>
        <v>215</v>
      </c>
      <c r="Q65" s="34"/>
      <c r="R65" s="35"/>
    </row>
    <row r="66" spans="1:18" x14ac:dyDescent="0.3">
      <c r="A66" s="26">
        <v>45864</v>
      </c>
      <c r="B66" s="27">
        <v>1</v>
      </c>
      <c r="C66" s="30">
        <f t="shared" si="4"/>
        <v>1295</v>
      </c>
      <c r="D66" s="29">
        <v>-1108</v>
      </c>
      <c r="E66" s="30">
        <f t="shared" si="1"/>
        <v>2403</v>
      </c>
      <c r="F66" s="27">
        <f t="shared" si="5"/>
        <v>290</v>
      </c>
      <c r="G66" s="27">
        <v>1</v>
      </c>
      <c r="H66" s="30">
        <f t="shared" si="6"/>
        <v>1091</v>
      </c>
      <c r="I66" s="32">
        <v>-896</v>
      </c>
      <c r="J66" s="33">
        <f t="shared" si="2"/>
        <v>1987</v>
      </c>
      <c r="K66" s="27">
        <f t="shared" si="7"/>
        <v>369</v>
      </c>
      <c r="L66" s="27">
        <v>1</v>
      </c>
      <c r="M66" s="30">
        <f t="shared" si="8"/>
        <v>1113</v>
      </c>
      <c r="N66" s="29">
        <v>-752</v>
      </c>
      <c r="O66" s="33">
        <f t="shared" si="3"/>
        <v>1865</v>
      </c>
      <c r="P66" s="27">
        <f t="shared" si="9"/>
        <v>217</v>
      </c>
      <c r="Q66" s="34"/>
      <c r="R66" s="35"/>
    </row>
    <row r="67" spans="1:18" x14ac:dyDescent="0.3">
      <c r="A67" s="26">
        <v>45865</v>
      </c>
      <c r="B67" s="27">
        <v>1</v>
      </c>
      <c r="C67" s="30">
        <f t="shared" si="4"/>
        <v>1293</v>
      </c>
      <c r="D67" s="29">
        <v>-1110</v>
      </c>
      <c r="E67" s="30">
        <f t="shared" si="1"/>
        <v>2403</v>
      </c>
      <c r="F67" s="27">
        <f t="shared" si="5"/>
        <v>292</v>
      </c>
      <c r="G67" s="27">
        <v>1</v>
      </c>
      <c r="H67" s="30">
        <f t="shared" si="6"/>
        <v>1089</v>
      </c>
      <c r="I67" s="32">
        <v>-898</v>
      </c>
      <c r="J67" s="33">
        <f t="shared" si="2"/>
        <v>1987</v>
      </c>
      <c r="K67" s="31">
        <v>371</v>
      </c>
      <c r="L67" s="27">
        <v>1</v>
      </c>
      <c r="M67" s="28">
        <v>1000</v>
      </c>
      <c r="N67" s="29">
        <v>-754</v>
      </c>
      <c r="O67" s="33">
        <f t="shared" si="3"/>
        <v>1754</v>
      </c>
      <c r="P67" s="27">
        <f t="shared" si="9"/>
        <v>219</v>
      </c>
      <c r="Q67" s="34"/>
      <c r="R67" s="35"/>
    </row>
    <row r="68" spans="1:18" x14ac:dyDescent="0.3">
      <c r="A68" s="26">
        <v>45866</v>
      </c>
      <c r="B68" s="27">
        <v>1</v>
      </c>
      <c r="C68" s="30">
        <f t="shared" si="4"/>
        <v>1291</v>
      </c>
      <c r="D68" s="29">
        <v>-1112</v>
      </c>
      <c r="E68" s="30">
        <f t="shared" si="1"/>
        <v>2403</v>
      </c>
      <c r="F68" s="27">
        <f t="shared" si="5"/>
        <v>294</v>
      </c>
      <c r="G68" s="27">
        <v>1</v>
      </c>
      <c r="H68" s="30">
        <f t="shared" si="6"/>
        <v>1087</v>
      </c>
      <c r="I68" s="32">
        <v>-900</v>
      </c>
      <c r="J68" s="33">
        <f t="shared" si="2"/>
        <v>1987</v>
      </c>
      <c r="K68" s="27">
        <f>$I$15-I68</f>
        <v>373</v>
      </c>
      <c r="L68" s="27">
        <v>1</v>
      </c>
      <c r="M68" s="30">
        <f>$M$15-P68</f>
        <v>1109</v>
      </c>
      <c r="N68" s="29">
        <v>-756</v>
      </c>
      <c r="O68" s="33">
        <f t="shared" si="3"/>
        <v>1865</v>
      </c>
      <c r="P68" s="27">
        <f t="shared" si="9"/>
        <v>221</v>
      </c>
      <c r="Q68" s="34"/>
      <c r="R68" s="35"/>
    </row>
    <row r="69" spans="1:18" x14ac:dyDescent="0.3">
      <c r="A69" s="26">
        <v>45867</v>
      </c>
      <c r="B69" s="27">
        <v>1</v>
      </c>
      <c r="C69" s="30">
        <f t="shared" si="4"/>
        <v>1289</v>
      </c>
      <c r="D69" s="29">
        <v>-1114</v>
      </c>
      <c r="E69" s="30">
        <f t="shared" si="1"/>
        <v>2403</v>
      </c>
      <c r="F69" s="27">
        <f t="shared" si="5"/>
        <v>296</v>
      </c>
      <c r="G69" s="27">
        <v>1</v>
      </c>
      <c r="H69" s="30">
        <f t="shared" si="6"/>
        <v>1088</v>
      </c>
      <c r="I69" s="32">
        <v>-902</v>
      </c>
      <c r="J69" s="33">
        <f t="shared" si="2"/>
        <v>1990</v>
      </c>
      <c r="K69" s="31">
        <v>372</v>
      </c>
      <c r="L69" s="27">
        <v>1</v>
      </c>
      <c r="M69" s="28">
        <v>1001</v>
      </c>
      <c r="N69" s="29">
        <v>-758</v>
      </c>
      <c r="O69" s="33">
        <f t="shared" si="3"/>
        <v>1759</v>
      </c>
      <c r="P69" s="27">
        <f t="shared" si="9"/>
        <v>223</v>
      </c>
      <c r="Q69" s="34"/>
      <c r="R69" s="35"/>
    </row>
    <row r="70" spans="1:18" x14ac:dyDescent="0.3">
      <c r="A70" s="26">
        <v>45868</v>
      </c>
      <c r="B70" s="27">
        <v>1</v>
      </c>
      <c r="C70" s="30">
        <f t="shared" si="4"/>
        <v>1287</v>
      </c>
      <c r="D70" s="29">
        <v>-1116</v>
      </c>
      <c r="E70" s="30">
        <f t="shared" si="1"/>
        <v>2403</v>
      </c>
      <c r="F70" s="27">
        <f t="shared" si="5"/>
        <v>298</v>
      </c>
      <c r="G70" s="27">
        <v>1</v>
      </c>
      <c r="H70" s="30">
        <f t="shared" si="6"/>
        <v>1083</v>
      </c>
      <c r="I70" s="32">
        <v>-904</v>
      </c>
      <c r="J70" s="33">
        <f t="shared" si="2"/>
        <v>1987</v>
      </c>
      <c r="K70" s="27">
        <f>$I$15-I70</f>
        <v>377</v>
      </c>
      <c r="L70" s="27">
        <v>1</v>
      </c>
      <c r="M70" s="30">
        <f>$M$15-P70</f>
        <v>1105</v>
      </c>
      <c r="N70" s="29">
        <v>-760</v>
      </c>
      <c r="O70" s="33">
        <f t="shared" si="3"/>
        <v>1865</v>
      </c>
      <c r="P70" s="27">
        <f t="shared" si="9"/>
        <v>225</v>
      </c>
      <c r="Q70" s="34"/>
      <c r="R70" s="35"/>
    </row>
    <row r="71" spans="1:18" x14ac:dyDescent="0.3">
      <c r="A71" s="26">
        <v>45869</v>
      </c>
      <c r="B71" s="27">
        <v>1</v>
      </c>
      <c r="C71" s="30">
        <f t="shared" si="4"/>
        <v>1285</v>
      </c>
      <c r="D71" s="29">
        <v>-1118</v>
      </c>
      <c r="E71" s="30">
        <f t="shared" si="1"/>
        <v>2403</v>
      </c>
      <c r="F71" s="27">
        <f t="shared" si="5"/>
        <v>300</v>
      </c>
      <c r="G71" s="27">
        <v>1</v>
      </c>
      <c r="H71" s="30">
        <f t="shared" si="6"/>
        <v>1087</v>
      </c>
      <c r="I71" s="32">
        <v>-906</v>
      </c>
      <c r="J71" s="33">
        <f t="shared" si="2"/>
        <v>1993</v>
      </c>
      <c r="K71" s="31">
        <v>373</v>
      </c>
      <c r="L71" s="27">
        <v>1</v>
      </c>
      <c r="M71" s="28">
        <v>1002</v>
      </c>
      <c r="N71" s="29">
        <v>-762</v>
      </c>
      <c r="O71" s="33">
        <f t="shared" si="3"/>
        <v>1764</v>
      </c>
      <c r="P71" s="27">
        <f t="shared" si="9"/>
        <v>227</v>
      </c>
      <c r="Q71" s="34"/>
      <c r="R71" s="35"/>
    </row>
    <row r="72" spans="1:18" x14ac:dyDescent="0.3">
      <c r="A72" s="26">
        <v>45870</v>
      </c>
      <c r="B72" s="27">
        <v>1</v>
      </c>
      <c r="C72" s="30">
        <f t="shared" si="4"/>
        <v>1283</v>
      </c>
      <c r="D72" s="29">
        <v>-1120</v>
      </c>
      <c r="E72" s="30">
        <f t="shared" si="1"/>
        <v>2403</v>
      </c>
      <c r="F72" s="27">
        <f t="shared" si="5"/>
        <v>302</v>
      </c>
      <c r="G72" s="27">
        <v>1</v>
      </c>
      <c r="H72" s="30">
        <f t="shared" si="6"/>
        <v>1079</v>
      </c>
      <c r="I72" s="32">
        <v>-908</v>
      </c>
      <c r="J72" s="33">
        <f t="shared" si="2"/>
        <v>1987</v>
      </c>
      <c r="K72" s="27">
        <f>$I$15-I72</f>
        <v>381</v>
      </c>
      <c r="L72" s="27">
        <v>1</v>
      </c>
      <c r="M72" s="30">
        <f>$M$15-P72</f>
        <v>1101</v>
      </c>
      <c r="N72" s="29">
        <v>-764</v>
      </c>
      <c r="O72" s="33">
        <f t="shared" si="3"/>
        <v>1865</v>
      </c>
      <c r="P72" s="27">
        <f t="shared" si="9"/>
        <v>229</v>
      </c>
      <c r="Q72" s="34"/>
      <c r="R72" s="35"/>
    </row>
    <row r="73" spans="1:18" x14ac:dyDescent="0.3">
      <c r="A73" s="26">
        <v>45871</v>
      </c>
      <c r="B73" s="27">
        <v>1</v>
      </c>
      <c r="C73" s="30">
        <f t="shared" si="4"/>
        <v>1281</v>
      </c>
      <c r="D73" s="29">
        <v>-1122</v>
      </c>
      <c r="E73" s="30">
        <f t="shared" si="1"/>
        <v>2403</v>
      </c>
      <c r="F73" s="27">
        <f t="shared" si="5"/>
        <v>304</v>
      </c>
      <c r="G73" s="27">
        <v>1</v>
      </c>
      <c r="H73" s="30">
        <f t="shared" si="6"/>
        <v>1086</v>
      </c>
      <c r="I73" s="32">
        <v>-910</v>
      </c>
      <c r="J73" s="33">
        <f t="shared" si="2"/>
        <v>1996</v>
      </c>
      <c r="K73" s="31">
        <v>374</v>
      </c>
      <c r="L73" s="27">
        <v>1</v>
      </c>
      <c r="M73" s="28">
        <v>1003</v>
      </c>
      <c r="N73" s="29">
        <v>-766</v>
      </c>
      <c r="O73" s="33">
        <f t="shared" si="3"/>
        <v>1769</v>
      </c>
      <c r="P73" s="27">
        <f t="shared" si="9"/>
        <v>231</v>
      </c>
      <c r="Q73" s="34"/>
      <c r="R73" s="35"/>
    </row>
    <row r="74" spans="1:18" x14ac:dyDescent="0.3">
      <c r="A74" s="26">
        <v>45872</v>
      </c>
      <c r="B74" s="27">
        <v>1</v>
      </c>
      <c r="C74" s="30">
        <f t="shared" si="4"/>
        <v>1279</v>
      </c>
      <c r="D74" s="29">
        <v>-1124</v>
      </c>
      <c r="E74" s="30">
        <f t="shared" si="1"/>
        <v>2403</v>
      </c>
      <c r="F74" s="27">
        <f t="shared" si="5"/>
        <v>306</v>
      </c>
      <c r="G74" s="27">
        <v>1</v>
      </c>
      <c r="H74" s="30">
        <f t="shared" si="6"/>
        <v>1075</v>
      </c>
      <c r="I74" s="32">
        <v>-912</v>
      </c>
      <c r="J74" s="33">
        <f t="shared" si="2"/>
        <v>1987</v>
      </c>
      <c r="K74" s="27">
        <f>$I$15-I74</f>
        <v>385</v>
      </c>
      <c r="L74" s="27">
        <v>1</v>
      </c>
      <c r="M74" s="30">
        <f>$M$15-P74</f>
        <v>1097</v>
      </c>
      <c r="N74" s="29">
        <v>-768</v>
      </c>
      <c r="O74" s="33">
        <f t="shared" si="3"/>
        <v>1865</v>
      </c>
      <c r="P74" s="27">
        <f t="shared" si="9"/>
        <v>233</v>
      </c>
      <c r="Q74" s="34"/>
      <c r="R74" s="35"/>
    </row>
    <row r="75" spans="1:18" x14ac:dyDescent="0.3">
      <c r="A75" s="26">
        <v>45873</v>
      </c>
      <c r="B75" s="27">
        <v>1</v>
      </c>
      <c r="C75" s="30">
        <f t="shared" si="4"/>
        <v>1277</v>
      </c>
      <c r="D75" s="29">
        <v>-1126</v>
      </c>
      <c r="E75" s="30">
        <f t="shared" si="1"/>
        <v>2403</v>
      </c>
      <c r="F75" s="27">
        <f t="shared" si="5"/>
        <v>308</v>
      </c>
      <c r="G75" s="27">
        <v>1</v>
      </c>
      <c r="H75" s="30">
        <f t="shared" si="6"/>
        <v>1085</v>
      </c>
      <c r="I75" s="32">
        <v>-914</v>
      </c>
      <c r="J75" s="33">
        <f t="shared" si="2"/>
        <v>1999</v>
      </c>
      <c r="K75" s="31">
        <v>375</v>
      </c>
      <c r="L75" s="27">
        <v>1</v>
      </c>
      <c r="M75" s="28">
        <v>1004</v>
      </c>
      <c r="N75" s="29">
        <v>-770</v>
      </c>
      <c r="O75" s="33">
        <f t="shared" si="3"/>
        <v>1774</v>
      </c>
      <c r="P75" s="27">
        <f t="shared" si="9"/>
        <v>235</v>
      </c>
      <c r="Q75" s="34"/>
      <c r="R75" s="35"/>
    </row>
    <row r="76" spans="1:18" x14ac:dyDescent="0.3">
      <c r="A76" s="26">
        <v>45874</v>
      </c>
      <c r="B76" s="27">
        <v>1</v>
      </c>
      <c r="C76" s="30">
        <f t="shared" si="4"/>
        <v>1227</v>
      </c>
      <c r="D76" s="29">
        <v>-1176</v>
      </c>
      <c r="E76" s="30">
        <f t="shared" si="1"/>
        <v>2403</v>
      </c>
      <c r="F76" s="27">
        <f t="shared" si="5"/>
        <v>358</v>
      </c>
      <c r="G76" s="27">
        <v>1</v>
      </c>
      <c r="H76" s="30">
        <f t="shared" si="6"/>
        <v>1014</v>
      </c>
      <c r="I76" s="32">
        <v>-973</v>
      </c>
      <c r="J76" s="33">
        <f t="shared" si="2"/>
        <v>1987</v>
      </c>
      <c r="K76" s="27">
        <f>$I$15-I76</f>
        <v>446</v>
      </c>
      <c r="L76" s="27">
        <v>1</v>
      </c>
      <c r="M76" s="30">
        <f>$M$15-P76</f>
        <v>1060</v>
      </c>
      <c r="N76" s="29">
        <v>-805</v>
      </c>
      <c r="O76" s="33">
        <f t="shared" si="3"/>
        <v>1865</v>
      </c>
      <c r="P76" s="27">
        <f t="shared" si="9"/>
        <v>270</v>
      </c>
      <c r="Q76" s="34"/>
      <c r="R76" s="35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76">
    <cfRule type="cellIs" dxfId="52" priority="1" operator="lessThan">
      <formula>60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 summaryRight="0"/>
  </sheetPr>
  <dimension ref="A1:R76"/>
  <sheetViews>
    <sheetView workbookViewId="0"/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(05/06/25)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68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69</v>
      </c>
      <c r="R10" s="250" t="s">
        <v>70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45813</v>
      </c>
      <c r="B15" s="27">
        <v>1</v>
      </c>
      <c r="C15" s="28">
        <v>1538</v>
      </c>
      <c r="D15" s="29">
        <v>-649</v>
      </c>
      <c r="E15" s="30">
        <f t="shared" ref="E15:E76" si="1">C15-D15</f>
        <v>2187</v>
      </c>
      <c r="F15" s="27">
        <v>0</v>
      </c>
      <c r="G15" s="27">
        <v>1</v>
      </c>
      <c r="H15" s="30">
        <v>1528</v>
      </c>
      <c r="I15" s="32">
        <v>-609</v>
      </c>
      <c r="J15" s="33">
        <f t="shared" ref="J15:J76" si="2">H15-I15</f>
        <v>2137</v>
      </c>
      <c r="K15" s="27">
        <v>0</v>
      </c>
      <c r="L15" s="27">
        <v>1</v>
      </c>
      <c r="M15" s="28">
        <v>1458</v>
      </c>
      <c r="N15" s="29">
        <v>-625</v>
      </c>
      <c r="O15" s="33">
        <f t="shared" ref="O15:O76" si="3">M15-N15</f>
        <v>2083</v>
      </c>
      <c r="P15" s="27">
        <v>0</v>
      </c>
      <c r="Q15" s="34"/>
      <c r="R15" s="35"/>
    </row>
    <row r="16" spans="1:18" x14ac:dyDescent="0.3">
      <c r="A16" s="26">
        <v>45814</v>
      </c>
      <c r="B16" s="27">
        <v>1</v>
      </c>
      <c r="C16" s="30">
        <f t="shared" ref="C16:C76" si="4">$C$15-F16</f>
        <v>1525</v>
      </c>
      <c r="D16" s="29">
        <v>-662</v>
      </c>
      <c r="E16" s="30">
        <f t="shared" si="1"/>
        <v>2187</v>
      </c>
      <c r="F16" s="27">
        <f t="shared" ref="F16:F76" si="5">$D$15-D16</f>
        <v>13</v>
      </c>
      <c r="G16" s="27">
        <v>1</v>
      </c>
      <c r="H16" s="30">
        <f t="shared" ref="H16:H76" si="6">$H$15-K16</f>
        <v>1507</v>
      </c>
      <c r="I16" s="32">
        <v>-630</v>
      </c>
      <c r="J16" s="33">
        <f t="shared" si="2"/>
        <v>2137</v>
      </c>
      <c r="K16" s="27">
        <f t="shared" ref="K16:K76" si="7">$I$15-I16</f>
        <v>21</v>
      </c>
      <c r="L16" s="27">
        <v>1</v>
      </c>
      <c r="M16" s="30">
        <f t="shared" ref="M16:M76" si="8">$M$15-P16</f>
        <v>1445</v>
      </c>
      <c r="N16" s="29">
        <v>-638</v>
      </c>
      <c r="O16" s="33">
        <f t="shared" si="3"/>
        <v>2083</v>
      </c>
      <c r="P16" s="27">
        <f t="shared" ref="P16:P76" si="9">$N$15-N16</f>
        <v>13</v>
      </c>
      <c r="Q16" s="34"/>
      <c r="R16" s="35"/>
    </row>
    <row r="17" spans="1:18" x14ac:dyDescent="0.3">
      <c r="A17" s="26">
        <v>45815</v>
      </c>
      <c r="B17" s="27">
        <v>1</v>
      </c>
      <c r="C17" s="30">
        <f t="shared" si="4"/>
        <v>1512</v>
      </c>
      <c r="D17" s="29">
        <v>-675</v>
      </c>
      <c r="E17" s="30">
        <f t="shared" si="1"/>
        <v>2187</v>
      </c>
      <c r="F17" s="27">
        <f t="shared" si="5"/>
        <v>26</v>
      </c>
      <c r="G17" s="27">
        <v>1</v>
      </c>
      <c r="H17" s="30">
        <f t="shared" si="6"/>
        <v>1486</v>
      </c>
      <c r="I17" s="32">
        <v>-651</v>
      </c>
      <c r="J17" s="33">
        <f t="shared" si="2"/>
        <v>2137</v>
      </c>
      <c r="K17" s="27">
        <f t="shared" si="7"/>
        <v>42</v>
      </c>
      <c r="L17" s="27">
        <v>1</v>
      </c>
      <c r="M17" s="30">
        <f t="shared" si="8"/>
        <v>1432</v>
      </c>
      <c r="N17" s="29">
        <v>-651</v>
      </c>
      <c r="O17" s="33">
        <f t="shared" si="3"/>
        <v>2083</v>
      </c>
      <c r="P17" s="27">
        <f t="shared" si="9"/>
        <v>26</v>
      </c>
      <c r="Q17" s="34"/>
      <c r="R17" s="35"/>
    </row>
    <row r="18" spans="1:18" x14ac:dyDescent="0.3">
      <c r="A18" s="26">
        <v>45816</v>
      </c>
      <c r="B18" s="27">
        <v>1</v>
      </c>
      <c r="C18" s="30">
        <f t="shared" si="4"/>
        <v>1472</v>
      </c>
      <c r="D18" s="29">
        <v>-715</v>
      </c>
      <c r="E18" s="30">
        <f t="shared" si="1"/>
        <v>2187</v>
      </c>
      <c r="F18" s="27">
        <f t="shared" si="5"/>
        <v>66</v>
      </c>
      <c r="G18" s="27">
        <v>1</v>
      </c>
      <c r="H18" s="30">
        <f t="shared" si="6"/>
        <v>1465</v>
      </c>
      <c r="I18" s="32">
        <v>-672</v>
      </c>
      <c r="J18" s="33">
        <f t="shared" si="2"/>
        <v>2137</v>
      </c>
      <c r="K18" s="27">
        <f t="shared" si="7"/>
        <v>63</v>
      </c>
      <c r="L18" s="27">
        <v>1</v>
      </c>
      <c r="M18" s="30">
        <f t="shared" si="8"/>
        <v>1419</v>
      </c>
      <c r="N18" s="29">
        <v>-664</v>
      </c>
      <c r="O18" s="33">
        <f t="shared" si="3"/>
        <v>2083</v>
      </c>
      <c r="P18" s="27">
        <f t="shared" si="9"/>
        <v>39</v>
      </c>
      <c r="Q18" s="34"/>
      <c r="R18" s="35"/>
    </row>
    <row r="19" spans="1:18" x14ac:dyDescent="0.3">
      <c r="A19" s="26">
        <v>45817</v>
      </c>
      <c r="B19" s="27">
        <v>1</v>
      </c>
      <c r="C19" s="30">
        <f t="shared" si="4"/>
        <v>1452</v>
      </c>
      <c r="D19" s="29">
        <v>-735</v>
      </c>
      <c r="E19" s="30">
        <f t="shared" si="1"/>
        <v>2187</v>
      </c>
      <c r="F19" s="27">
        <f t="shared" si="5"/>
        <v>86</v>
      </c>
      <c r="G19" s="27">
        <v>1</v>
      </c>
      <c r="H19" s="30">
        <f t="shared" si="6"/>
        <v>1432</v>
      </c>
      <c r="I19" s="32">
        <v>-705</v>
      </c>
      <c r="J19" s="33">
        <f t="shared" si="2"/>
        <v>2137</v>
      </c>
      <c r="K19" s="27">
        <f t="shared" si="7"/>
        <v>96</v>
      </c>
      <c r="L19" s="27">
        <v>1</v>
      </c>
      <c r="M19" s="30">
        <f t="shared" si="8"/>
        <v>1406</v>
      </c>
      <c r="N19" s="29">
        <v>-677</v>
      </c>
      <c r="O19" s="33">
        <f t="shared" si="3"/>
        <v>2083</v>
      </c>
      <c r="P19" s="27">
        <f t="shared" si="9"/>
        <v>52</v>
      </c>
      <c r="Q19" s="34"/>
      <c r="R19" s="35"/>
    </row>
    <row r="20" spans="1:18" x14ac:dyDescent="0.3">
      <c r="A20" s="26">
        <v>45818</v>
      </c>
      <c r="B20" s="27">
        <v>1</v>
      </c>
      <c r="C20" s="30">
        <f t="shared" si="4"/>
        <v>1432</v>
      </c>
      <c r="D20" s="29">
        <v>-755</v>
      </c>
      <c r="E20" s="30">
        <f t="shared" si="1"/>
        <v>2187</v>
      </c>
      <c r="F20" s="27">
        <f t="shared" si="5"/>
        <v>106</v>
      </c>
      <c r="G20" s="27">
        <v>1</v>
      </c>
      <c r="H20" s="30">
        <f t="shared" si="6"/>
        <v>1405</v>
      </c>
      <c r="I20" s="32">
        <v>-732</v>
      </c>
      <c r="J20" s="33">
        <f t="shared" si="2"/>
        <v>2137</v>
      </c>
      <c r="K20" s="27">
        <f t="shared" si="7"/>
        <v>123</v>
      </c>
      <c r="L20" s="27">
        <v>1</v>
      </c>
      <c r="M20" s="30">
        <f t="shared" si="8"/>
        <v>1377</v>
      </c>
      <c r="N20" s="29">
        <v>-706</v>
      </c>
      <c r="O20" s="33">
        <f t="shared" si="3"/>
        <v>2083</v>
      </c>
      <c r="P20" s="27">
        <f t="shared" si="9"/>
        <v>81</v>
      </c>
      <c r="Q20" s="34"/>
      <c r="R20" s="35"/>
    </row>
    <row r="21" spans="1:18" x14ac:dyDescent="0.3">
      <c r="A21" s="26">
        <v>45819</v>
      </c>
      <c r="B21" s="27">
        <v>1</v>
      </c>
      <c r="C21" s="30">
        <f t="shared" si="4"/>
        <v>1412</v>
      </c>
      <c r="D21" s="29">
        <v>-775</v>
      </c>
      <c r="E21" s="30">
        <f t="shared" si="1"/>
        <v>2187</v>
      </c>
      <c r="F21" s="27">
        <f t="shared" si="5"/>
        <v>126</v>
      </c>
      <c r="G21" s="27">
        <v>1</v>
      </c>
      <c r="H21" s="30">
        <f t="shared" si="6"/>
        <v>1378</v>
      </c>
      <c r="I21" s="32">
        <v>-759</v>
      </c>
      <c r="J21" s="33">
        <f t="shared" si="2"/>
        <v>2137</v>
      </c>
      <c r="K21" s="27">
        <f t="shared" si="7"/>
        <v>150</v>
      </c>
      <c r="L21" s="27">
        <v>1</v>
      </c>
      <c r="M21" s="30">
        <f t="shared" si="8"/>
        <v>1368</v>
      </c>
      <c r="N21" s="29">
        <v>-715</v>
      </c>
      <c r="O21" s="33">
        <f t="shared" si="3"/>
        <v>2083</v>
      </c>
      <c r="P21" s="27">
        <f t="shared" si="9"/>
        <v>90</v>
      </c>
      <c r="Q21" s="34"/>
      <c r="R21" s="35"/>
    </row>
    <row r="22" spans="1:18" x14ac:dyDescent="0.3">
      <c r="A22" s="26">
        <v>45820</v>
      </c>
      <c r="B22" s="27">
        <v>1</v>
      </c>
      <c r="C22" s="30">
        <f t="shared" si="4"/>
        <v>1399</v>
      </c>
      <c r="D22" s="29">
        <v>-788</v>
      </c>
      <c r="E22" s="30">
        <f t="shared" si="1"/>
        <v>2187</v>
      </c>
      <c r="F22" s="27">
        <f t="shared" si="5"/>
        <v>139</v>
      </c>
      <c r="G22" s="27">
        <v>1</v>
      </c>
      <c r="H22" s="30">
        <f t="shared" si="6"/>
        <v>1351</v>
      </c>
      <c r="I22" s="32">
        <v>-786</v>
      </c>
      <c r="J22" s="33">
        <f t="shared" si="2"/>
        <v>2137</v>
      </c>
      <c r="K22" s="27">
        <f t="shared" si="7"/>
        <v>177</v>
      </c>
      <c r="L22" s="27">
        <v>1</v>
      </c>
      <c r="M22" s="30">
        <f t="shared" si="8"/>
        <v>1363</v>
      </c>
      <c r="N22" s="29">
        <v>-720</v>
      </c>
      <c r="O22" s="33">
        <f t="shared" si="3"/>
        <v>2083</v>
      </c>
      <c r="P22" s="27">
        <f t="shared" si="9"/>
        <v>95</v>
      </c>
      <c r="Q22" s="34"/>
      <c r="R22" s="35"/>
    </row>
    <row r="23" spans="1:18" x14ac:dyDescent="0.3">
      <c r="A23" s="26">
        <v>45821</v>
      </c>
      <c r="B23" s="27">
        <v>1</v>
      </c>
      <c r="C23" s="30">
        <f t="shared" si="4"/>
        <v>1395</v>
      </c>
      <c r="D23" s="29">
        <v>-792</v>
      </c>
      <c r="E23" s="30">
        <f t="shared" si="1"/>
        <v>2187</v>
      </c>
      <c r="F23" s="27">
        <f t="shared" si="5"/>
        <v>143</v>
      </c>
      <c r="G23" s="27">
        <v>1</v>
      </c>
      <c r="H23" s="30">
        <f t="shared" si="6"/>
        <v>1324</v>
      </c>
      <c r="I23" s="32">
        <v>-813</v>
      </c>
      <c r="J23" s="33">
        <f t="shared" si="2"/>
        <v>2137</v>
      </c>
      <c r="K23" s="27">
        <f t="shared" si="7"/>
        <v>204</v>
      </c>
      <c r="L23" s="27">
        <v>1</v>
      </c>
      <c r="M23" s="30">
        <f t="shared" si="8"/>
        <v>1358</v>
      </c>
      <c r="N23" s="29">
        <v>-725</v>
      </c>
      <c r="O23" s="33">
        <f t="shared" si="3"/>
        <v>2083</v>
      </c>
      <c r="P23" s="27">
        <f t="shared" si="9"/>
        <v>100</v>
      </c>
      <c r="Q23" s="34"/>
      <c r="R23" s="35"/>
    </row>
    <row r="24" spans="1:18" x14ac:dyDescent="0.3">
      <c r="A24" s="26">
        <v>45822</v>
      </c>
      <c r="B24" s="27">
        <v>1</v>
      </c>
      <c r="C24" s="30">
        <f t="shared" si="4"/>
        <v>1391</v>
      </c>
      <c r="D24" s="29">
        <v>-796</v>
      </c>
      <c r="E24" s="30">
        <f t="shared" si="1"/>
        <v>2187</v>
      </c>
      <c r="F24" s="27">
        <f t="shared" si="5"/>
        <v>147</v>
      </c>
      <c r="G24" s="27">
        <v>1</v>
      </c>
      <c r="H24" s="30">
        <f t="shared" si="6"/>
        <v>1297</v>
      </c>
      <c r="I24" s="32">
        <v>-840</v>
      </c>
      <c r="J24" s="33">
        <f t="shared" si="2"/>
        <v>2137</v>
      </c>
      <c r="K24" s="27">
        <f t="shared" si="7"/>
        <v>231</v>
      </c>
      <c r="L24" s="27">
        <v>1</v>
      </c>
      <c r="M24" s="30">
        <f t="shared" si="8"/>
        <v>1353</v>
      </c>
      <c r="N24" s="29">
        <v>-730</v>
      </c>
      <c r="O24" s="33">
        <f t="shared" si="3"/>
        <v>2083</v>
      </c>
      <c r="P24" s="27">
        <f t="shared" si="9"/>
        <v>105</v>
      </c>
      <c r="Q24" s="34"/>
      <c r="R24" s="35"/>
    </row>
    <row r="25" spans="1:18" x14ac:dyDescent="0.3">
      <c r="A25" s="26">
        <v>45823</v>
      </c>
      <c r="B25" s="27">
        <v>1</v>
      </c>
      <c r="C25" s="30">
        <f t="shared" si="4"/>
        <v>1387</v>
      </c>
      <c r="D25" s="29">
        <v>-800</v>
      </c>
      <c r="E25" s="30">
        <f t="shared" si="1"/>
        <v>2187</v>
      </c>
      <c r="F25" s="27">
        <f t="shared" si="5"/>
        <v>151</v>
      </c>
      <c r="G25" s="27">
        <v>1</v>
      </c>
      <c r="H25" s="30">
        <f t="shared" si="6"/>
        <v>1270</v>
      </c>
      <c r="I25" s="32">
        <v>-867</v>
      </c>
      <c r="J25" s="33">
        <f t="shared" si="2"/>
        <v>2137</v>
      </c>
      <c r="K25" s="27">
        <f t="shared" si="7"/>
        <v>258</v>
      </c>
      <c r="L25" s="27">
        <v>1</v>
      </c>
      <c r="M25" s="30">
        <f t="shared" si="8"/>
        <v>1348</v>
      </c>
      <c r="N25" s="29">
        <v>-735</v>
      </c>
      <c r="O25" s="33">
        <f t="shared" si="3"/>
        <v>2083</v>
      </c>
      <c r="P25" s="27">
        <f t="shared" si="9"/>
        <v>110</v>
      </c>
      <c r="Q25" s="34"/>
      <c r="R25" s="35"/>
    </row>
    <row r="26" spans="1:18" x14ac:dyDescent="0.3">
      <c r="A26" s="26">
        <v>45824</v>
      </c>
      <c r="B26" s="27">
        <v>1</v>
      </c>
      <c r="C26" s="30">
        <f t="shared" si="4"/>
        <v>1383</v>
      </c>
      <c r="D26" s="29">
        <v>-804</v>
      </c>
      <c r="E26" s="30">
        <f t="shared" si="1"/>
        <v>2187</v>
      </c>
      <c r="F26" s="27">
        <f t="shared" si="5"/>
        <v>155</v>
      </c>
      <c r="G26" s="27">
        <v>1</v>
      </c>
      <c r="H26" s="30">
        <f t="shared" si="6"/>
        <v>1266</v>
      </c>
      <c r="I26" s="32">
        <v>-871</v>
      </c>
      <c r="J26" s="33">
        <f t="shared" si="2"/>
        <v>2137</v>
      </c>
      <c r="K26" s="27">
        <f t="shared" si="7"/>
        <v>262</v>
      </c>
      <c r="L26" s="27">
        <v>1</v>
      </c>
      <c r="M26" s="30">
        <f t="shared" si="8"/>
        <v>1343</v>
      </c>
      <c r="N26" s="29">
        <v>-740</v>
      </c>
      <c r="O26" s="33">
        <f t="shared" si="3"/>
        <v>2083</v>
      </c>
      <c r="P26" s="27">
        <f t="shared" si="9"/>
        <v>115</v>
      </c>
      <c r="Q26" s="34"/>
      <c r="R26" s="35"/>
    </row>
    <row r="27" spans="1:18" x14ac:dyDescent="0.3">
      <c r="A27" s="26">
        <v>45825</v>
      </c>
      <c r="B27" s="27">
        <v>1</v>
      </c>
      <c r="C27" s="30">
        <f t="shared" si="4"/>
        <v>1379</v>
      </c>
      <c r="D27" s="29">
        <v>-808</v>
      </c>
      <c r="E27" s="30">
        <f t="shared" si="1"/>
        <v>2187</v>
      </c>
      <c r="F27" s="27">
        <f t="shared" si="5"/>
        <v>159</v>
      </c>
      <c r="G27" s="27">
        <v>1</v>
      </c>
      <c r="H27" s="30">
        <f t="shared" si="6"/>
        <v>1260</v>
      </c>
      <c r="I27" s="32">
        <v>-877</v>
      </c>
      <c r="J27" s="33">
        <f t="shared" si="2"/>
        <v>2137</v>
      </c>
      <c r="K27" s="27">
        <f t="shared" si="7"/>
        <v>268</v>
      </c>
      <c r="L27" s="27">
        <v>1</v>
      </c>
      <c r="M27" s="30">
        <f t="shared" si="8"/>
        <v>1343</v>
      </c>
      <c r="N27" s="29">
        <v>-740</v>
      </c>
      <c r="O27" s="33">
        <f t="shared" si="3"/>
        <v>2083</v>
      </c>
      <c r="P27" s="27">
        <f t="shared" si="9"/>
        <v>115</v>
      </c>
      <c r="Q27" s="34"/>
      <c r="R27" s="35"/>
    </row>
    <row r="28" spans="1:18" x14ac:dyDescent="0.3">
      <c r="A28" s="26">
        <v>45826</v>
      </c>
      <c r="B28" s="27">
        <v>1</v>
      </c>
      <c r="C28" s="30">
        <f t="shared" si="4"/>
        <v>1375</v>
      </c>
      <c r="D28" s="29">
        <v>-812</v>
      </c>
      <c r="E28" s="30">
        <f t="shared" si="1"/>
        <v>2187</v>
      </c>
      <c r="F28" s="27">
        <f t="shared" si="5"/>
        <v>163</v>
      </c>
      <c r="G28" s="27">
        <v>1</v>
      </c>
      <c r="H28" s="30">
        <f t="shared" si="6"/>
        <v>1254</v>
      </c>
      <c r="I28" s="32">
        <v>-883</v>
      </c>
      <c r="J28" s="33">
        <f t="shared" si="2"/>
        <v>2137</v>
      </c>
      <c r="K28" s="27">
        <f t="shared" si="7"/>
        <v>274</v>
      </c>
      <c r="L28" s="27">
        <v>1</v>
      </c>
      <c r="M28" s="30">
        <f t="shared" si="8"/>
        <v>1343</v>
      </c>
      <c r="N28" s="29">
        <v>-740</v>
      </c>
      <c r="O28" s="33">
        <f t="shared" si="3"/>
        <v>2083</v>
      </c>
      <c r="P28" s="27">
        <f t="shared" si="9"/>
        <v>115</v>
      </c>
      <c r="Q28" s="34"/>
      <c r="R28" s="35"/>
    </row>
    <row r="29" spans="1:18" x14ac:dyDescent="0.3">
      <c r="A29" s="26">
        <v>45827</v>
      </c>
      <c r="B29" s="27">
        <v>1</v>
      </c>
      <c r="C29" s="30">
        <f t="shared" si="4"/>
        <v>1371</v>
      </c>
      <c r="D29" s="29">
        <v>-816</v>
      </c>
      <c r="E29" s="30">
        <f t="shared" si="1"/>
        <v>2187</v>
      </c>
      <c r="F29" s="27">
        <f t="shared" si="5"/>
        <v>167</v>
      </c>
      <c r="G29" s="27">
        <v>1</v>
      </c>
      <c r="H29" s="30">
        <f t="shared" si="6"/>
        <v>1248</v>
      </c>
      <c r="I29" s="32">
        <v>-889</v>
      </c>
      <c r="J29" s="33">
        <f t="shared" si="2"/>
        <v>2137</v>
      </c>
      <c r="K29" s="27">
        <f t="shared" si="7"/>
        <v>280</v>
      </c>
      <c r="L29" s="27">
        <v>1</v>
      </c>
      <c r="M29" s="30">
        <f t="shared" si="8"/>
        <v>1343</v>
      </c>
      <c r="N29" s="29">
        <v>-740</v>
      </c>
      <c r="O29" s="33">
        <f t="shared" si="3"/>
        <v>2083</v>
      </c>
      <c r="P29" s="27">
        <f t="shared" si="9"/>
        <v>115</v>
      </c>
      <c r="Q29" s="34"/>
      <c r="R29" s="35"/>
    </row>
    <row r="30" spans="1:18" x14ac:dyDescent="0.3">
      <c r="A30" s="26">
        <v>45828</v>
      </c>
      <c r="B30" s="27">
        <v>1</v>
      </c>
      <c r="C30" s="30">
        <f t="shared" si="4"/>
        <v>1367</v>
      </c>
      <c r="D30" s="29">
        <v>-820</v>
      </c>
      <c r="E30" s="30">
        <f t="shared" si="1"/>
        <v>2187</v>
      </c>
      <c r="F30" s="27">
        <f t="shared" si="5"/>
        <v>171</v>
      </c>
      <c r="G30" s="27">
        <v>1</v>
      </c>
      <c r="H30" s="30">
        <f t="shared" si="6"/>
        <v>1242</v>
      </c>
      <c r="I30" s="32">
        <v>-895</v>
      </c>
      <c r="J30" s="33">
        <f t="shared" si="2"/>
        <v>2137</v>
      </c>
      <c r="K30" s="27">
        <f t="shared" si="7"/>
        <v>286</v>
      </c>
      <c r="L30" s="27">
        <v>1</v>
      </c>
      <c r="M30" s="30">
        <f t="shared" si="8"/>
        <v>1343</v>
      </c>
      <c r="N30" s="29">
        <v>-740</v>
      </c>
      <c r="O30" s="33">
        <f t="shared" si="3"/>
        <v>2083</v>
      </c>
      <c r="P30" s="27">
        <f t="shared" si="9"/>
        <v>115</v>
      </c>
      <c r="Q30" s="34"/>
      <c r="R30" s="35"/>
    </row>
    <row r="31" spans="1:18" x14ac:dyDescent="0.3">
      <c r="A31" s="26">
        <v>45829</v>
      </c>
      <c r="B31" s="27">
        <v>1</v>
      </c>
      <c r="C31" s="30">
        <f t="shared" si="4"/>
        <v>1363</v>
      </c>
      <c r="D31" s="29">
        <v>-824</v>
      </c>
      <c r="E31" s="30">
        <f t="shared" si="1"/>
        <v>2187</v>
      </c>
      <c r="F31" s="27">
        <f t="shared" si="5"/>
        <v>175</v>
      </c>
      <c r="G31" s="27">
        <v>1</v>
      </c>
      <c r="H31" s="30">
        <f t="shared" si="6"/>
        <v>1236</v>
      </c>
      <c r="I31" s="32">
        <v>-901</v>
      </c>
      <c r="J31" s="33">
        <f t="shared" si="2"/>
        <v>2137</v>
      </c>
      <c r="K31" s="27">
        <f t="shared" si="7"/>
        <v>292</v>
      </c>
      <c r="L31" s="27">
        <v>1</v>
      </c>
      <c r="M31" s="30">
        <f t="shared" si="8"/>
        <v>1343</v>
      </c>
      <c r="N31" s="29">
        <v>-740</v>
      </c>
      <c r="O31" s="33">
        <f t="shared" si="3"/>
        <v>2083</v>
      </c>
      <c r="P31" s="27">
        <f t="shared" si="9"/>
        <v>115</v>
      </c>
      <c r="Q31" s="34"/>
      <c r="R31" s="35"/>
    </row>
    <row r="32" spans="1:18" x14ac:dyDescent="0.3">
      <c r="A32" s="26">
        <v>45830</v>
      </c>
      <c r="B32" s="27">
        <v>1</v>
      </c>
      <c r="C32" s="30">
        <f t="shared" si="4"/>
        <v>1359</v>
      </c>
      <c r="D32" s="29">
        <v>-828</v>
      </c>
      <c r="E32" s="30">
        <f t="shared" si="1"/>
        <v>2187</v>
      </c>
      <c r="F32" s="27">
        <f t="shared" si="5"/>
        <v>179</v>
      </c>
      <c r="G32" s="27">
        <v>1</v>
      </c>
      <c r="H32" s="30">
        <f t="shared" si="6"/>
        <v>1230</v>
      </c>
      <c r="I32" s="32">
        <v>-907</v>
      </c>
      <c r="J32" s="33">
        <f t="shared" si="2"/>
        <v>2137</v>
      </c>
      <c r="K32" s="27">
        <f t="shared" si="7"/>
        <v>298</v>
      </c>
      <c r="L32" s="27">
        <v>1</v>
      </c>
      <c r="M32" s="30">
        <f t="shared" si="8"/>
        <v>1343</v>
      </c>
      <c r="N32" s="29">
        <v>-740</v>
      </c>
      <c r="O32" s="33">
        <f t="shared" si="3"/>
        <v>2083</v>
      </c>
      <c r="P32" s="27">
        <f t="shared" si="9"/>
        <v>115</v>
      </c>
      <c r="Q32" s="34"/>
      <c r="R32" s="35"/>
    </row>
    <row r="33" spans="1:18" x14ac:dyDescent="0.3">
      <c r="A33" s="26">
        <v>45831</v>
      </c>
      <c r="B33" s="27">
        <v>1</v>
      </c>
      <c r="C33" s="30">
        <f t="shared" si="4"/>
        <v>1355</v>
      </c>
      <c r="D33" s="29">
        <v>-832</v>
      </c>
      <c r="E33" s="30">
        <f t="shared" si="1"/>
        <v>2187</v>
      </c>
      <c r="F33" s="27">
        <f t="shared" si="5"/>
        <v>183</v>
      </c>
      <c r="G33" s="27">
        <v>1</v>
      </c>
      <c r="H33" s="30">
        <f t="shared" si="6"/>
        <v>1224</v>
      </c>
      <c r="I33" s="32">
        <v>-913</v>
      </c>
      <c r="J33" s="33">
        <f t="shared" si="2"/>
        <v>2137</v>
      </c>
      <c r="K33" s="27">
        <f t="shared" si="7"/>
        <v>304</v>
      </c>
      <c r="L33" s="27">
        <v>1</v>
      </c>
      <c r="M33" s="30">
        <f t="shared" si="8"/>
        <v>1343</v>
      </c>
      <c r="N33" s="29">
        <v>-740</v>
      </c>
      <c r="O33" s="33">
        <f t="shared" si="3"/>
        <v>2083</v>
      </c>
      <c r="P33" s="27">
        <f t="shared" si="9"/>
        <v>115</v>
      </c>
      <c r="Q33" s="34"/>
      <c r="R33" s="35"/>
    </row>
    <row r="34" spans="1:18" x14ac:dyDescent="0.3">
      <c r="A34" s="26">
        <v>45832</v>
      </c>
      <c r="B34" s="27">
        <v>1</v>
      </c>
      <c r="C34" s="30">
        <f t="shared" si="4"/>
        <v>1351</v>
      </c>
      <c r="D34" s="29">
        <v>-836</v>
      </c>
      <c r="E34" s="30">
        <f t="shared" si="1"/>
        <v>2187</v>
      </c>
      <c r="F34" s="27">
        <f t="shared" si="5"/>
        <v>187</v>
      </c>
      <c r="G34" s="27">
        <v>1</v>
      </c>
      <c r="H34" s="30">
        <f t="shared" si="6"/>
        <v>1218</v>
      </c>
      <c r="I34" s="32">
        <v>-919</v>
      </c>
      <c r="J34" s="33">
        <f t="shared" si="2"/>
        <v>2137</v>
      </c>
      <c r="K34" s="27">
        <f t="shared" si="7"/>
        <v>310</v>
      </c>
      <c r="L34" s="27">
        <v>1</v>
      </c>
      <c r="M34" s="30">
        <f t="shared" si="8"/>
        <v>1343</v>
      </c>
      <c r="N34" s="29">
        <v>-740</v>
      </c>
      <c r="O34" s="33">
        <f t="shared" si="3"/>
        <v>2083</v>
      </c>
      <c r="P34" s="27">
        <f t="shared" si="9"/>
        <v>115</v>
      </c>
      <c r="Q34" s="34"/>
      <c r="R34" s="35"/>
    </row>
    <row r="35" spans="1:18" x14ac:dyDescent="0.3">
      <c r="A35" s="26">
        <v>45833</v>
      </c>
      <c r="B35" s="27">
        <v>1</v>
      </c>
      <c r="C35" s="30">
        <f t="shared" si="4"/>
        <v>1347</v>
      </c>
      <c r="D35" s="29">
        <v>-840</v>
      </c>
      <c r="E35" s="30">
        <f t="shared" si="1"/>
        <v>2187</v>
      </c>
      <c r="F35" s="27">
        <f t="shared" si="5"/>
        <v>191</v>
      </c>
      <c r="G35" s="27">
        <v>1</v>
      </c>
      <c r="H35" s="30">
        <f t="shared" si="6"/>
        <v>1212</v>
      </c>
      <c r="I35" s="32">
        <v>-925</v>
      </c>
      <c r="J35" s="33">
        <f t="shared" si="2"/>
        <v>2137</v>
      </c>
      <c r="K35" s="27">
        <f t="shared" si="7"/>
        <v>316</v>
      </c>
      <c r="L35" s="27">
        <v>1</v>
      </c>
      <c r="M35" s="30">
        <f t="shared" si="8"/>
        <v>1343</v>
      </c>
      <c r="N35" s="29">
        <v>-740</v>
      </c>
      <c r="O35" s="33">
        <f t="shared" si="3"/>
        <v>2083</v>
      </c>
      <c r="P35" s="27">
        <f t="shared" si="9"/>
        <v>115</v>
      </c>
      <c r="Q35" s="34"/>
      <c r="R35" s="35"/>
    </row>
    <row r="36" spans="1:18" x14ac:dyDescent="0.3">
      <c r="A36" s="26">
        <v>45834</v>
      </c>
      <c r="B36" s="27">
        <v>1</v>
      </c>
      <c r="C36" s="30">
        <f t="shared" si="4"/>
        <v>1294</v>
      </c>
      <c r="D36" s="29">
        <v>-893</v>
      </c>
      <c r="E36" s="30">
        <f t="shared" si="1"/>
        <v>2187</v>
      </c>
      <c r="F36" s="27">
        <f t="shared" si="5"/>
        <v>244</v>
      </c>
      <c r="G36" s="27">
        <v>1</v>
      </c>
      <c r="H36" s="30">
        <f t="shared" si="6"/>
        <v>1206</v>
      </c>
      <c r="I36" s="32">
        <v>-931</v>
      </c>
      <c r="J36" s="33">
        <f t="shared" si="2"/>
        <v>2137</v>
      </c>
      <c r="K36" s="27">
        <f t="shared" si="7"/>
        <v>322</v>
      </c>
      <c r="L36" s="27">
        <v>1</v>
      </c>
      <c r="M36" s="30">
        <f t="shared" si="8"/>
        <v>1343</v>
      </c>
      <c r="N36" s="29">
        <v>-740</v>
      </c>
      <c r="O36" s="33">
        <f t="shared" si="3"/>
        <v>2083</v>
      </c>
      <c r="P36" s="27">
        <f t="shared" si="9"/>
        <v>115</v>
      </c>
      <c r="Q36" s="34"/>
      <c r="R36" s="35"/>
    </row>
    <row r="37" spans="1:18" x14ac:dyDescent="0.3">
      <c r="A37" s="26">
        <v>45835</v>
      </c>
      <c r="B37" s="27">
        <v>1</v>
      </c>
      <c r="C37" s="30">
        <f t="shared" si="4"/>
        <v>1293</v>
      </c>
      <c r="D37" s="29">
        <v>-894</v>
      </c>
      <c r="E37" s="30">
        <f t="shared" si="1"/>
        <v>2187</v>
      </c>
      <c r="F37" s="27">
        <f t="shared" si="5"/>
        <v>245</v>
      </c>
      <c r="G37" s="27">
        <v>1</v>
      </c>
      <c r="H37" s="30">
        <f t="shared" si="6"/>
        <v>1205</v>
      </c>
      <c r="I37" s="32">
        <v>-932</v>
      </c>
      <c r="J37" s="33">
        <f t="shared" si="2"/>
        <v>2137</v>
      </c>
      <c r="K37" s="27">
        <f t="shared" si="7"/>
        <v>323</v>
      </c>
      <c r="L37" s="27">
        <v>1</v>
      </c>
      <c r="M37" s="30">
        <f t="shared" si="8"/>
        <v>1343</v>
      </c>
      <c r="N37" s="29">
        <v>-740</v>
      </c>
      <c r="O37" s="33">
        <f t="shared" si="3"/>
        <v>2083</v>
      </c>
      <c r="P37" s="27">
        <f t="shared" si="9"/>
        <v>115</v>
      </c>
      <c r="Q37" s="34"/>
      <c r="R37" s="35"/>
    </row>
    <row r="38" spans="1:18" x14ac:dyDescent="0.3">
      <c r="A38" s="26">
        <v>45836</v>
      </c>
      <c r="B38" s="27">
        <v>1</v>
      </c>
      <c r="C38" s="30">
        <f t="shared" si="4"/>
        <v>1292</v>
      </c>
      <c r="D38" s="29">
        <v>-895</v>
      </c>
      <c r="E38" s="30">
        <f t="shared" si="1"/>
        <v>2187</v>
      </c>
      <c r="F38" s="27">
        <f t="shared" si="5"/>
        <v>246</v>
      </c>
      <c r="G38" s="27">
        <v>1</v>
      </c>
      <c r="H38" s="30">
        <f t="shared" si="6"/>
        <v>1204</v>
      </c>
      <c r="I38" s="32">
        <v>-933</v>
      </c>
      <c r="J38" s="33">
        <f t="shared" si="2"/>
        <v>2137</v>
      </c>
      <c r="K38" s="27">
        <f t="shared" si="7"/>
        <v>324</v>
      </c>
      <c r="L38" s="27">
        <v>1</v>
      </c>
      <c r="M38" s="30">
        <f t="shared" si="8"/>
        <v>1343</v>
      </c>
      <c r="N38" s="29">
        <v>-740</v>
      </c>
      <c r="O38" s="33">
        <f t="shared" si="3"/>
        <v>2083</v>
      </c>
      <c r="P38" s="27">
        <f t="shared" si="9"/>
        <v>115</v>
      </c>
      <c r="Q38" s="34"/>
      <c r="R38" s="35"/>
    </row>
    <row r="39" spans="1:18" x14ac:dyDescent="0.3">
      <c r="A39" s="26">
        <v>45837</v>
      </c>
      <c r="B39" s="27">
        <v>1</v>
      </c>
      <c r="C39" s="30">
        <f t="shared" si="4"/>
        <v>1291</v>
      </c>
      <c r="D39" s="29">
        <v>-896</v>
      </c>
      <c r="E39" s="30">
        <f t="shared" si="1"/>
        <v>2187</v>
      </c>
      <c r="F39" s="27">
        <f t="shared" si="5"/>
        <v>247</v>
      </c>
      <c r="G39" s="27">
        <v>1</v>
      </c>
      <c r="H39" s="30">
        <f t="shared" si="6"/>
        <v>1203</v>
      </c>
      <c r="I39" s="32">
        <v>-934</v>
      </c>
      <c r="J39" s="33">
        <f t="shared" si="2"/>
        <v>2137</v>
      </c>
      <c r="K39" s="27">
        <f t="shared" si="7"/>
        <v>325</v>
      </c>
      <c r="L39" s="27">
        <v>1</v>
      </c>
      <c r="M39" s="30">
        <f t="shared" si="8"/>
        <v>1343</v>
      </c>
      <c r="N39" s="29">
        <v>-740</v>
      </c>
      <c r="O39" s="33">
        <f t="shared" si="3"/>
        <v>2083</v>
      </c>
      <c r="P39" s="27">
        <f t="shared" si="9"/>
        <v>115</v>
      </c>
      <c r="Q39" s="34"/>
      <c r="R39" s="35"/>
    </row>
    <row r="40" spans="1:18" x14ac:dyDescent="0.3">
      <c r="A40" s="26">
        <v>45838</v>
      </c>
      <c r="B40" s="27">
        <v>1</v>
      </c>
      <c r="C40" s="30">
        <f t="shared" si="4"/>
        <v>1290</v>
      </c>
      <c r="D40" s="29">
        <v>-897</v>
      </c>
      <c r="E40" s="30">
        <f t="shared" si="1"/>
        <v>2187</v>
      </c>
      <c r="F40" s="27">
        <f t="shared" si="5"/>
        <v>248</v>
      </c>
      <c r="G40" s="27">
        <v>1</v>
      </c>
      <c r="H40" s="30">
        <f t="shared" si="6"/>
        <v>1202</v>
      </c>
      <c r="I40" s="32">
        <v>-935</v>
      </c>
      <c r="J40" s="33">
        <f t="shared" si="2"/>
        <v>2137</v>
      </c>
      <c r="K40" s="27">
        <f t="shared" si="7"/>
        <v>326</v>
      </c>
      <c r="L40" s="27">
        <v>1</v>
      </c>
      <c r="M40" s="30">
        <f t="shared" si="8"/>
        <v>1343</v>
      </c>
      <c r="N40" s="29">
        <v>-740</v>
      </c>
      <c r="O40" s="33">
        <f t="shared" si="3"/>
        <v>2083</v>
      </c>
      <c r="P40" s="27">
        <f t="shared" si="9"/>
        <v>115</v>
      </c>
      <c r="Q40" s="34"/>
      <c r="R40" s="35"/>
    </row>
    <row r="41" spans="1:18" x14ac:dyDescent="0.3">
      <c r="A41" s="26">
        <v>45839</v>
      </c>
      <c r="B41" s="27">
        <v>1</v>
      </c>
      <c r="C41" s="30">
        <f t="shared" si="4"/>
        <v>1289</v>
      </c>
      <c r="D41" s="29">
        <v>-898</v>
      </c>
      <c r="E41" s="30">
        <f t="shared" si="1"/>
        <v>2187</v>
      </c>
      <c r="F41" s="27">
        <f t="shared" si="5"/>
        <v>249</v>
      </c>
      <c r="G41" s="27">
        <v>1</v>
      </c>
      <c r="H41" s="30">
        <f t="shared" si="6"/>
        <v>1201</v>
      </c>
      <c r="I41" s="32">
        <v>-936</v>
      </c>
      <c r="J41" s="33">
        <f t="shared" si="2"/>
        <v>2137</v>
      </c>
      <c r="K41" s="27">
        <f t="shared" si="7"/>
        <v>327</v>
      </c>
      <c r="L41" s="27">
        <v>1</v>
      </c>
      <c r="M41" s="30">
        <f t="shared" si="8"/>
        <v>1343</v>
      </c>
      <c r="N41" s="29">
        <v>-740</v>
      </c>
      <c r="O41" s="33">
        <f t="shared" si="3"/>
        <v>2083</v>
      </c>
      <c r="P41" s="27">
        <f t="shared" si="9"/>
        <v>115</v>
      </c>
      <c r="Q41" s="34"/>
      <c r="R41" s="35"/>
    </row>
    <row r="42" spans="1:18" x14ac:dyDescent="0.3">
      <c r="A42" s="26">
        <v>45840</v>
      </c>
      <c r="B42" s="27">
        <v>1</v>
      </c>
      <c r="C42" s="30">
        <f t="shared" si="4"/>
        <v>1288</v>
      </c>
      <c r="D42" s="29">
        <v>-899</v>
      </c>
      <c r="E42" s="30">
        <f t="shared" si="1"/>
        <v>2187</v>
      </c>
      <c r="F42" s="27">
        <f t="shared" si="5"/>
        <v>250</v>
      </c>
      <c r="G42" s="27">
        <v>1</v>
      </c>
      <c r="H42" s="30">
        <f t="shared" si="6"/>
        <v>1201</v>
      </c>
      <c r="I42" s="32">
        <v>-936</v>
      </c>
      <c r="J42" s="33">
        <f t="shared" si="2"/>
        <v>2137</v>
      </c>
      <c r="K42" s="27">
        <f t="shared" si="7"/>
        <v>327</v>
      </c>
      <c r="L42" s="27">
        <v>1</v>
      </c>
      <c r="M42" s="30">
        <f t="shared" si="8"/>
        <v>1343</v>
      </c>
      <c r="N42" s="29">
        <v>-740</v>
      </c>
      <c r="O42" s="33">
        <f t="shared" si="3"/>
        <v>2083</v>
      </c>
      <c r="P42" s="27">
        <f t="shared" si="9"/>
        <v>115</v>
      </c>
      <c r="Q42" s="34"/>
      <c r="R42" s="35"/>
    </row>
    <row r="43" spans="1:18" x14ac:dyDescent="0.3">
      <c r="A43" s="26">
        <v>45841</v>
      </c>
      <c r="B43" s="27">
        <v>1</v>
      </c>
      <c r="C43" s="30">
        <f t="shared" si="4"/>
        <v>1287</v>
      </c>
      <c r="D43" s="29">
        <v>-900</v>
      </c>
      <c r="E43" s="30">
        <f t="shared" si="1"/>
        <v>2187</v>
      </c>
      <c r="F43" s="27">
        <f t="shared" si="5"/>
        <v>251</v>
      </c>
      <c r="G43" s="27">
        <v>1</v>
      </c>
      <c r="H43" s="30">
        <f t="shared" si="6"/>
        <v>1201</v>
      </c>
      <c r="I43" s="32">
        <v>-936</v>
      </c>
      <c r="J43" s="33">
        <f t="shared" si="2"/>
        <v>2137</v>
      </c>
      <c r="K43" s="27">
        <f t="shared" si="7"/>
        <v>327</v>
      </c>
      <c r="L43" s="27">
        <v>1</v>
      </c>
      <c r="M43" s="30">
        <f t="shared" si="8"/>
        <v>1343</v>
      </c>
      <c r="N43" s="29">
        <v>-740</v>
      </c>
      <c r="O43" s="33">
        <f t="shared" si="3"/>
        <v>2083</v>
      </c>
      <c r="P43" s="27">
        <f t="shared" si="9"/>
        <v>115</v>
      </c>
      <c r="Q43" s="34"/>
      <c r="R43" s="35"/>
    </row>
    <row r="44" spans="1:18" x14ac:dyDescent="0.3">
      <c r="A44" s="26">
        <v>45842</v>
      </c>
      <c r="B44" s="27">
        <v>1</v>
      </c>
      <c r="C44" s="30">
        <f t="shared" si="4"/>
        <v>1286</v>
      </c>
      <c r="D44" s="29">
        <v>-901</v>
      </c>
      <c r="E44" s="30">
        <f t="shared" si="1"/>
        <v>2187</v>
      </c>
      <c r="F44" s="27">
        <f t="shared" si="5"/>
        <v>252</v>
      </c>
      <c r="G44" s="27">
        <v>1</v>
      </c>
      <c r="H44" s="30">
        <f t="shared" si="6"/>
        <v>1201</v>
      </c>
      <c r="I44" s="32">
        <v>-936</v>
      </c>
      <c r="J44" s="33">
        <f t="shared" si="2"/>
        <v>2137</v>
      </c>
      <c r="K44" s="27">
        <f t="shared" si="7"/>
        <v>327</v>
      </c>
      <c r="L44" s="27">
        <v>1</v>
      </c>
      <c r="M44" s="30">
        <f t="shared" si="8"/>
        <v>1343</v>
      </c>
      <c r="N44" s="29">
        <v>-740</v>
      </c>
      <c r="O44" s="33">
        <f t="shared" si="3"/>
        <v>2083</v>
      </c>
      <c r="P44" s="27">
        <f t="shared" si="9"/>
        <v>115</v>
      </c>
      <c r="Q44" s="34"/>
      <c r="R44" s="35"/>
    </row>
    <row r="45" spans="1:18" x14ac:dyDescent="0.3">
      <c r="A45" s="26">
        <v>45843</v>
      </c>
      <c r="B45" s="27">
        <v>1</v>
      </c>
      <c r="C45" s="30">
        <f t="shared" si="4"/>
        <v>1285</v>
      </c>
      <c r="D45" s="29">
        <v>-902</v>
      </c>
      <c r="E45" s="30">
        <f t="shared" si="1"/>
        <v>2187</v>
      </c>
      <c r="F45" s="27">
        <f t="shared" si="5"/>
        <v>253</v>
      </c>
      <c r="G45" s="27">
        <v>1</v>
      </c>
      <c r="H45" s="30">
        <f t="shared" si="6"/>
        <v>1201</v>
      </c>
      <c r="I45" s="32">
        <v>-936</v>
      </c>
      <c r="J45" s="33">
        <f t="shared" si="2"/>
        <v>2137</v>
      </c>
      <c r="K45" s="27">
        <f t="shared" si="7"/>
        <v>327</v>
      </c>
      <c r="L45" s="27">
        <v>1</v>
      </c>
      <c r="M45" s="30">
        <f t="shared" si="8"/>
        <v>1343</v>
      </c>
      <c r="N45" s="29">
        <v>-740</v>
      </c>
      <c r="O45" s="33">
        <f t="shared" si="3"/>
        <v>2083</v>
      </c>
      <c r="P45" s="27">
        <f t="shared" si="9"/>
        <v>115</v>
      </c>
      <c r="Q45" s="34"/>
      <c r="R45" s="35"/>
    </row>
    <row r="46" spans="1:18" x14ac:dyDescent="0.3">
      <c r="A46" s="26">
        <v>45844</v>
      </c>
      <c r="B46" s="27">
        <v>1</v>
      </c>
      <c r="C46" s="30">
        <f t="shared" si="4"/>
        <v>1284</v>
      </c>
      <c r="D46" s="29">
        <v>-903</v>
      </c>
      <c r="E46" s="30">
        <f t="shared" si="1"/>
        <v>2187</v>
      </c>
      <c r="F46" s="27">
        <f t="shared" si="5"/>
        <v>254</v>
      </c>
      <c r="G46" s="27">
        <v>1</v>
      </c>
      <c r="H46" s="30">
        <f t="shared" si="6"/>
        <v>1201</v>
      </c>
      <c r="I46" s="32">
        <v>-936</v>
      </c>
      <c r="J46" s="33">
        <f t="shared" si="2"/>
        <v>2137</v>
      </c>
      <c r="K46" s="27">
        <f t="shared" si="7"/>
        <v>327</v>
      </c>
      <c r="L46" s="27">
        <v>1</v>
      </c>
      <c r="M46" s="30">
        <f t="shared" si="8"/>
        <v>1343</v>
      </c>
      <c r="N46" s="29">
        <v>-740</v>
      </c>
      <c r="O46" s="33">
        <f t="shared" si="3"/>
        <v>2083</v>
      </c>
      <c r="P46" s="27">
        <f t="shared" si="9"/>
        <v>115</v>
      </c>
      <c r="Q46" s="34"/>
      <c r="R46" s="35"/>
    </row>
    <row r="47" spans="1:18" x14ac:dyDescent="0.3">
      <c r="A47" s="26">
        <v>45845</v>
      </c>
      <c r="B47" s="27">
        <v>1</v>
      </c>
      <c r="C47" s="30">
        <f t="shared" si="4"/>
        <v>1283</v>
      </c>
      <c r="D47" s="29">
        <v>-904</v>
      </c>
      <c r="E47" s="30">
        <f t="shared" si="1"/>
        <v>2187</v>
      </c>
      <c r="F47" s="27">
        <f t="shared" si="5"/>
        <v>255</v>
      </c>
      <c r="G47" s="27">
        <v>1</v>
      </c>
      <c r="H47" s="30">
        <f t="shared" si="6"/>
        <v>1201</v>
      </c>
      <c r="I47" s="32">
        <v>-936</v>
      </c>
      <c r="J47" s="33">
        <f t="shared" si="2"/>
        <v>2137</v>
      </c>
      <c r="K47" s="27">
        <f t="shared" si="7"/>
        <v>327</v>
      </c>
      <c r="L47" s="27">
        <v>1</v>
      </c>
      <c r="M47" s="30">
        <f t="shared" si="8"/>
        <v>1331</v>
      </c>
      <c r="N47" s="29">
        <v>-752</v>
      </c>
      <c r="O47" s="33">
        <f t="shared" si="3"/>
        <v>2083</v>
      </c>
      <c r="P47" s="27">
        <f t="shared" si="9"/>
        <v>127</v>
      </c>
      <c r="Q47" s="34"/>
      <c r="R47" s="35"/>
    </row>
    <row r="48" spans="1:18" x14ac:dyDescent="0.3">
      <c r="A48" s="26">
        <v>45846</v>
      </c>
      <c r="B48" s="27">
        <v>1</v>
      </c>
      <c r="C48" s="30">
        <f t="shared" si="4"/>
        <v>1281</v>
      </c>
      <c r="D48" s="29">
        <v>-906</v>
      </c>
      <c r="E48" s="30">
        <f t="shared" si="1"/>
        <v>2187</v>
      </c>
      <c r="F48" s="27">
        <f t="shared" si="5"/>
        <v>257</v>
      </c>
      <c r="G48" s="27">
        <v>1</v>
      </c>
      <c r="H48" s="30">
        <f t="shared" si="6"/>
        <v>1201</v>
      </c>
      <c r="I48" s="32">
        <v>-936</v>
      </c>
      <c r="J48" s="33">
        <f t="shared" si="2"/>
        <v>2137</v>
      </c>
      <c r="K48" s="27">
        <f t="shared" si="7"/>
        <v>327</v>
      </c>
      <c r="L48" s="27">
        <v>1</v>
      </c>
      <c r="M48" s="30">
        <f t="shared" si="8"/>
        <v>1325</v>
      </c>
      <c r="N48" s="29">
        <v>-758</v>
      </c>
      <c r="O48" s="33">
        <f t="shared" si="3"/>
        <v>2083</v>
      </c>
      <c r="P48" s="27">
        <f t="shared" si="9"/>
        <v>133</v>
      </c>
      <c r="Q48" s="34"/>
      <c r="R48" s="35"/>
    </row>
    <row r="49" spans="1:18" x14ac:dyDescent="0.3">
      <c r="A49" s="26">
        <v>45847</v>
      </c>
      <c r="B49" s="27">
        <v>1</v>
      </c>
      <c r="C49" s="30">
        <f t="shared" si="4"/>
        <v>1277</v>
      </c>
      <c r="D49" s="29">
        <v>-910</v>
      </c>
      <c r="E49" s="30">
        <f t="shared" si="1"/>
        <v>2187</v>
      </c>
      <c r="F49" s="27">
        <f t="shared" si="5"/>
        <v>261</v>
      </c>
      <c r="G49" s="27">
        <v>1</v>
      </c>
      <c r="H49" s="30">
        <f t="shared" si="6"/>
        <v>1201</v>
      </c>
      <c r="I49" s="32">
        <v>-936</v>
      </c>
      <c r="J49" s="33">
        <f t="shared" si="2"/>
        <v>2137</v>
      </c>
      <c r="K49" s="27">
        <f t="shared" si="7"/>
        <v>327</v>
      </c>
      <c r="L49" s="27">
        <v>1</v>
      </c>
      <c r="M49" s="30">
        <f t="shared" si="8"/>
        <v>1319</v>
      </c>
      <c r="N49" s="29">
        <v>-764</v>
      </c>
      <c r="O49" s="33">
        <f t="shared" si="3"/>
        <v>2083</v>
      </c>
      <c r="P49" s="27">
        <f t="shared" si="9"/>
        <v>139</v>
      </c>
      <c r="Q49" s="34"/>
      <c r="R49" s="35"/>
    </row>
    <row r="50" spans="1:18" x14ac:dyDescent="0.3">
      <c r="A50" s="26">
        <v>45848</v>
      </c>
      <c r="B50" s="27">
        <v>1</v>
      </c>
      <c r="C50" s="30">
        <f t="shared" si="4"/>
        <v>1273</v>
      </c>
      <c r="D50" s="29">
        <v>-914</v>
      </c>
      <c r="E50" s="30">
        <f t="shared" si="1"/>
        <v>2187</v>
      </c>
      <c r="F50" s="27">
        <f t="shared" si="5"/>
        <v>265</v>
      </c>
      <c r="G50" s="27">
        <v>1</v>
      </c>
      <c r="H50" s="30">
        <f t="shared" si="6"/>
        <v>1201</v>
      </c>
      <c r="I50" s="32">
        <v>-936</v>
      </c>
      <c r="J50" s="33">
        <f t="shared" si="2"/>
        <v>2137</v>
      </c>
      <c r="K50" s="27">
        <f t="shared" si="7"/>
        <v>327</v>
      </c>
      <c r="L50" s="27">
        <v>1</v>
      </c>
      <c r="M50" s="30">
        <f t="shared" si="8"/>
        <v>1313</v>
      </c>
      <c r="N50" s="29">
        <v>-770</v>
      </c>
      <c r="O50" s="33">
        <f t="shared" si="3"/>
        <v>2083</v>
      </c>
      <c r="P50" s="27">
        <f t="shared" si="9"/>
        <v>145</v>
      </c>
      <c r="Q50" s="34"/>
      <c r="R50" s="35"/>
    </row>
    <row r="51" spans="1:18" x14ac:dyDescent="0.3">
      <c r="A51" s="26">
        <v>45849</v>
      </c>
      <c r="B51" s="27">
        <v>1</v>
      </c>
      <c r="C51" s="30">
        <f t="shared" si="4"/>
        <v>1269</v>
      </c>
      <c r="D51" s="29">
        <v>-918</v>
      </c>
      <c r="E51" s="30">
        <f t="shared" si="1"/>
        <v>2187</v>
      </c>
      <c r="F51" s="27">
        <f t="shared" si="5"/>
        <v>269</v>
      </c>
      <c r="G51" s="27">
        <v>1</v>
      </c>
      <c r="H51" s="30">
        <f t="shared" si="6"/>
        <v>1201</v>
      </c>
      <c r="I51" s="32">
        <v>-936</v>
      </c>
      <c r="J51" s="33">
        <f t="shared" si="2"/>
        <v>2137</v>
      </c>
      <c r="K51" s="27">
        <f t="shared" si="7"/>
        <v>327</v>
      </c>
      <c r="L51" s="27">
        <v>1</v>
      </c>
      <c r="M51" s="30">
        <f t="shared" si="8"/>
        <v>1307</v>
      </c>
      <c r="N51" s="29">
        <v>-776</v>
      </c>
      <c r="O51" s="33">
        <f t="shared" si="3"/>
        <v>2083</v>
      </c>
      <c r="P51" s="27">
        <f t="shared" si="9"/>
        <v>151</v>
      </c>
      <c r="Q51" s="34"/>
      <c r="R51" s="35"/>
    </row>
    <row r="52" spans="1:18" x14ac:dyDescent="0.3">
      <c r="A52" s="26">
        <v>45850</v>
      </c>
      <c r="B52" s="27">
        <v>1</v>
      </c>
      <c r="C52" s="30">
        <f t="shared" si="4"/>
        <v>1265</v>
      </c>
      <c r="D52" s="29">
        <v>-922</v>
      </c>
      <c r="E52" s="30">
        <f t="shared" si="1"/>
        <v>2187</v>
      </c>
      <c r="F52" s="27">
        <f t="shared" si="5"/>
        <v>273</v>
      </c>
      <c r="G52" s="27">
        <v>1</v>
      </c>
      <c r="H52" s="30">
        <f t="shared" si="6"/>
        <v>1201</v>
      </c>
      <c r="I52" s="32">
        <v>-936</v>
      </c>
      <c r="J52" s="33">
        <f t="shared" si="2"/>
        <v>2137</v>
      </c>
      <c r="K52" s="27">
        <f t="shared" si="7"/>
        <v>327</v>
      </c>
      <c r="L52" s="27">
        <v>1</v>
      </c>
      <c r="M52" s="30">
        <f t="shared" si="8"/>
        <v>1301</v>
      </c>
      <c r="N52" s="29">
        <v>-782</v>
      </c>
      <c r="O52" s="33">
        <f t="shared" si="3"/>
        <v>2083</v>
      </c>
      <c r="P52" s="27">
        <f t="shared" si="9"/>
        <v>157</v>
      </c>
      <c r="Q52" s="34"/>
      <c r="R52" s="35"/>
    </row>
    <row r="53" spans="1:18" x14ac:dyDescent="0.3">
      <c r="A53" s="26">
        <v>45851</v>
      </c>
      <c r="B53" s="27">
        <v>1</v>
      </c>
      <c r="C53" s="30">
        <f t="shared" si="4"/>
        <v>1261</v>
      </c>
      <c r="D53" s="29">
        <v>-926</v>
      </c>
      <c r="E53" s="30">
        <f t="shared" si="1"/>
        <v>2187</v>
      </c>
      <c r="F53" s="27">
        <f t="shared" si="5"/>
        <v>277</v>
      </c>
      <c r="G53" s="27">
        <v>1</v>
      </c>
      <c r="H53" s="30">
        <f t="shared" si="6"/>
        <v>1201</v>
      </c>
      <c r="I53" s="32">
        <v>-936</v>
      </c>
      <c r="J53" s="33">
        <f t="shared" si="2"/>
        <v>2137</v>
      </c>
      <c r="K53" s="27">
        <f t="shared" si="7"/>
        <v>327</v>
      </c>
      <c r="L53" s="27">
        <v>1</v>
      </c>
      <c r="M53" s="30">
        <f t="shared" si="8"/>
        <v>1295</v>
      </c>
      <c r="N53" s="29">
        <v>-788</v>
      </c>
      <c r="O53" s="33">
        <f t="shared" si="3"/>
        <v>2083</v>
      </c>
      <c r="P53" s="27">
        <f t="shared" si="9"/>
        <v>163</v>
      </c>
      <c r="Q53" s="34"/>
      <c r="R53" s="35"/>
    </row>
    <row r="54" spans="1:18" x14ac:dyDescent="0.3">
      <c r="A54" s="26">
        <v>45852</v>
      </c>
      <c r="B54" s="27">
        <v>1</v>
      </c>
      <c r="C54" s="30">
        <f t="shared" si="4"/>
        <v>1257</v>
      </c>
      <c r="D54" s="29">
        <v>-930</v>
      </c>
      <c r="E54" s="30">
        <f t="shared" si="1"/>
        <v>2187</v>
      </c>
      <c r="F54" s="27">
        <f t="shared" si="5"/>
        <v>281</v>
      </c>
      <c r="G54" s="27">
        <v>1</v>
      </c>
      <c r="H54" s="30">
        <f t="shared" si="6"/>
        <v>1201</v>
      </c>
      <c r="I54" s="32">
        <v>-936</v>
      </c>
      <c r="J54" s="33">
        <f t="shared" si="2"/>
        <v>2137</v>
      </c>
      <c r="K54" s="27">
        <f t="shared" si="7"/>
        <v>327</v>
      </c>
      <c r="L54" s="27">
        <v>1</v>
      </c>
      <c r="M54" s="30">
        <f t="shared" si="8"/>
        <v>1289</v>
      </c>
      <c r="N54" s="29">
        <v>-794</v>
      </c>
      <c r="O54" s="33">
        <f t="shared" si="3"/>
        <v>2083</v>
      </c>
      <c r="P54" s="27">
        <f t="shared" si="9"/>
        <v>169</v>
      </c>
      <c r="Q54" s="34"/>
      <c r="R54" s="35"/>
    </row>
    <row r="55" spans="1:18" x14ac:dyDescent="0.3">
      <c r="A55" s="26">
        <v>45853</v>
      </c>
      <c r="B55" s="27">
        <v>1</v>
      </c>
      <c r="C55" s="30">
        <f t="shared" si="4"/>
        <v>1253</v>
      </c>
      <c r="D55" s="29">
        <v>-934</v>
      </c>
      <c r="E55" s="30">
        <f t="shared" si="1"/>
        <v>2187</v>
      </c>
      <c r="F55" s="27">
        <f t="shared" si="5"/>
        <v>285</v>
      </c>
      <c r="G55" s="27">
        <v>1</v>
      </c>
      <c r="H55" s="30">
        <f t="shared" si="6"/>
        <v>1201</v>
      </c>
      <c r="I55" s="32">
        <v>-936</v>
      </c>
      <c r="J55" s="33">
        <f t="shared" si="2"/>
        <v>2137</v>
      </c>
      <c r="K55" s="27">
        <f t="shared" si="7"/>
        <v>327</v>
      </c>
      <c r="L55" s="27">
        <v>1</v>
      </c>
      <c r="M55" s="30">
        <f t="shared" si="8"/>
        <v>1283</v>
      </c>
      <c r="N55" s="29">
        <v>-800</v>
      </c>
      <c r="O55" s="33">
        <f t="shared" si="3"/>
        <v>2083</v>
      </c>
      <c r="P55" s="27">
        <f t="shared" si="9"/>
        <v>175</v>
      </c>
      <c r="Q55" s="34"/>
      <c r="R55" s="35"/>
    </row>
    <row r="56" spans="1:18" x14ac:dyDescent="0.3">
      <c r="A56" s="26">
        <v>45854</v>
      </c>
      <c r="B56" s="27">
        <v>1</v>
      </c>
      <c r="C56" s="30">
        <f t="shared" si="4"/>
        <v>1249</v>
      </c>
      <c r="D56" s="29">
        <v>-938</v>
      </c>
      <c r="E56" s="30">
        <f t="shared" si="1"/>
        <v>2187</v>
      </c>
      <c r="F56" s="27">
        <f t="shared" si="5"/>
        <v>289</v>
      </c>
      <c r="G56" s="27">
        <v>1</v>
      </c>
      <c r="H56" s="30">
        <f t="shared" si="6"/>
        <v>1201</v>
      </c>
      <c r="I56" s="32">
        <v>-936</v>
      </c>
      <c r="J56" s="33">
        <f t="shared" si="2"/>
        <v>2137</v>
      </c>
      <c r="K56" s="27">
        <f t="shared" si="7"/>
        <v>327</v>
      </c>
      <c r="L56" s="27">
        <v>1</v>
      </c>
      <c r="M56" s="30">
        <f t="shared" si="8"/>
        <v>1277</v>
      </c>
      <c r="N56" s="29">
        <v>-806</v>
      </c>
      <c r="O56" s="33">
        <f t="shared" si="3"/>
        <v>2083</v>
      </c>
      <c r="P56" s="27">
        <f t="shared" si="9"/>
        <v>181</v>
      </c>
      <c r="Q56" s="34"/>
      <c r="R56" s="35"/>
    </row>
    <row r="57" spans="1:18" x14ac:dyDescent="0.3">
      <c r="A57" s="26">
        <v>45855</v>
      </c>
      <c r="B57" s="27">
        <v>1</v>
      </c>
      <c r="C57" s="30">
        <f t="shared" si="4"/>
        <v>1245</v>
      </c>
      <c r="D57" s="29">
        <v>-942</v>
      </c>
      <c r="E57" s="30">
        <f t="shared" si="1"/>
        <v>2187</v>
      </c>
      <c r="F57" s="27">
        <f t="shared" si="5"/>
        <v>293</v>
      </c>
      <c r="G57" s="27">
        <v>1</v>
      </c>
      <c r="H57" s="30">
        <f t="shared" si="6"/>
        <v>1193</v>
      </c>
      <c r="I57" s="32">
        <v>-944</v>
      </c>
      <c r="J57" s="33">
        <f t="shared" si="2"/>
        <v>2137</v>
      </c>
      <c r="K57" s="27">
        <f t="shared" si="7"/>
        <v>335</v>
      </c>
      <c r="L57" s="27">
        <v>1</v>
      </c>
      <c r="M57" s="30">
        <f t="shared" si="8"/>
        <v>1271</v>
      </c>
      <c r="N57" s="29">
        <v>-812</v>
      </c>
      <c r="O57" s="33">
        <f t="shared" si="3"/>
        <v>2083</v>
      </c>
      <c r="P57" s="27">
        <f t="shared" si="9"/>
        <v>187</v>
      </c>
      <c r="Q57" s="34"/>
      <c r="R57" s="35"/>
    </row>
    <row r="58" spans="1:18" x14ac:dyDescent="0.3">
      <c r="A58" s="26">
        <v>45856</v>
      </c>
      <c r="B58" s="27">
        <v>1</v>
      </c>
      <c r="C58" s="30">
        <f t="shared" si="4"/>
        <v>1241</v>
      </c>
      <c r="D58" s="29">
        <v>-946</v>
      </c>
      <c r="E58" s="30">
        <f t="shared" si="1"/>
        <v>2187</v>
      </c>
      <c r="F58" s="27">
        <f t="shared" si="5"/>
        <v>297</v>
      </c>
      <c r="G58" s="27">
        <v>1</v>
      </c>
      <c r="H58" s="30">
        <f t="shared" si="6"/>
        <v>1185</v>
      </c>
      <c r="I58" s="32">
        <v>-952</v>
      </c>
      <c r="J58" s="33">
        <f t="shared" si="2"/>
        <v>2137</v>
      </c>
      <c r="K58" s="27">
        <f t="shared" si="7"/>
        <v>343</v>
      </c>
      <c r="L58" s="27">
        <v>1</v>
      </c>
      <c r="M58" s="30">
        <f t="shared" si="8"/>
        <v>1265</v>
      </c>
      <c r="N58" s="29">
        <v>-818</v>
      </c>
      <c r="O58" s="33">
        <f t="shared" si="3"/>
        <v>2083</v>
      </c>
      <c r="P58" s="27">
        <f t="shared" si="9"/>
        <v>193</v>
      </c>
      <c r="Q58" s="34"/>
      <c r="R58" s="35"/>
    </row>
    <row r="59" spans="1:18" x14ac:dyDescent="0.3">
      <c r="A59" s="26">
        <v>45857</v>
      </c>
      <c r="B59" s="27">
        <v>1</v>
      </c>
      <c r="C59" s="30">
        <f t="shared" si="4"/>
        <v>1237</v>
      </c>
      <c r="D59" s="29">
        <v>-950</v>
      </c>
      <c r="E59" s="30">
        <f t="shared" si="1"/>
        <v>2187</v>
      </c>
      <c r="F59" s="27">
        <f t="shared" si="5"/>
        <v>301</v>
      </c>
      <c r="G59" s="27">
        <v>1</v>
      </c>
      <c r="H59" s="30">
        <f t="shared" si="6"/>
        <v>1177</v>
      </c>
      <c r="I59" s="32">
        <v>-960</v>
      </c>
      <c r="J59" s="33">
        <f t="shared" si="2"/>
        <v>2137</v>
      </c>
      <c r="K59" s="27">
        <f t="shared" si="7"/>
        <v>351</v>
      </c>
      <c r="L59" s="27">
        <v>1</v>
      </c>
      <c r="M59" s="30">
        <f t="shared" si="8"/>
        <v>1259</v>
      </c>
      <c r="N59" s="29">
        <v>-824</v>
      </c>
      <c r="O59" s="33">
        <f t="shared" si="3"/>
        <v>2083</v>
      </c>
      <c r="P59" s="27">
        <f t="shared" si="9"/>
        <v>199</v>
      </c>
      <c r="Q59" s="34"/>
      <c r="R59" s="35"/>
    </row>
    <row r="60" spans="1:18" x14ac:dyDescent="0.3">
      <c r="A60" s="26">
        <v>45858</v>
      </c>
      <c r="B60" s="27">
        <v>1</v>
      </c>
      <c r="C60" s="30">
        <f t="shared" si="4"/>
        <v>1233</v>
      </c>
      <c r="D60" s="29">
        <v>-954</v>
      </c>
      <c r="E60" s="30">
        <f t="shared" si="1"/>
        <v>2187</v>
      </c>
      <c r="F60" s="27">
        <f t="shared" si="5"/>
        <v>305</v>
      </c>
      <c r="G60" s="27">
        <v>1</v>
      </c>
      <c r="H60" s="30">
        <f t="shared" si="6"/>
        <v>1169</v>
      </c>
      <c r="I60" s="32">
        <v>-968</v>
      </c>
      <c r="J60" s="33">
        <f t="shared" si="2"/>
        <v>2137</v>
      </c>
      <c r="K60" s="27">
        <f t="shared" si="7"/>
        <v>359</v>
      </c>
      <c r="L60" s="27">
        <v>1</v>
      </c>
      <c r="M60" s="30">
        <f t="shared" si="8"/>
        <v>1253</v>
      </c>
      <c r="N60" s="29">
        <v>-830</v>
      </c>
      <c r="O60" s="33">
        <f t="shared" si="3"/>
        <v>2083</v>
      </c>
      <c r="P60" s="27">
        <f t="shared" si="9"/>
        <v>205</v>
      </c>
      <c r="Q60" s="34"/>
      <c r="R60" s="35"/>
    </row>
    <row r="61" spans="1:18" x14ac:dyDescent="0.3">
      <c r="A61" s="26">
        <v>45859</v>
      </c>
      <c r="B61" s="27">
        <v>1</v>
      </c>
      <c r="C61" s="30">
        <f t="shared" si="4"/>
        <v>1229</v>
      </c>
      <c r="D61" s="29">
        <v>-958</v>
      </c>
      <c r="E61" s="30">
        <f t="shared" si="1"/>
        <v>2187</v>
      </c>
      <c r="F61" s="27">
        <f t="shared" si="5"/>
        <v>309</v>
      </c>
      <c r="G61" s="27">
        <v>1</v>
      </c>
      <c r="H61" s="30">
        <f t="shared" si="6"/>
        <v>1161</v>
      </c>
      <c r="I61" s="32">
        <v>-976</v>
      </c>
      <c r="J61" s="33">
        <f t="shared" si="2"/>
        <v>2137</v>
      </c>
      <c r="K61" s="27">
        <f t="shared" si="7"/>
        <v>367</v>
      </c>
      <c r="L61" s="27">
        <v>1</v>
      </c>
      <c r="M61" s="30">
        <f t="shared" si="8"/>
        <v>1247</v>
      </c>
      <c r="N61" s="29">
        <v>-836</v>
      </c>
      <c r="O61" s="33">
        <f t="shared" si="3"/>
        <v>2083</v>
      </c>
      <c r="P61" s="27">
        <f t="shared" si="9"/>
        <v>211</v>
      </c>
      <c r="Q61" s="34"/>
      <c r="R61" s="35"/>
    </row>
    <row r="62" spans="1:18" x14ac:dyDescent="0.3">
      <c r="A62" s="26">
        <v>45860</v>
      </c>
      <c r="B62" s="27">
        <v>1</v>
      </c>
      <c r="C62" s="30">
        <f t="shared" si="4"/>
        <v>1225</v>
      </c>
      <c r="D62" s="29">
        <v>-962</v>
      </c>
      <c r="E62" s="30">
        <f t="shared" si="1"/>
        <v>2187</v>
      </c>
      <c r="F62" s="27">
        <f t="shared" si="5"/>
        <v>313</v>
      </c>
      <c r="G62" s="27">
        <v>1</v>
      </c>
      <c r="H62" s="30">
        <f t="shared" si="6"/>
        <v>1153</v>
      </c>
      <c r="I62" s="32">
        <v>-984</v>
      </c>
      <c r="J62" s="33">
        <f t="shared" si="2"/>
        <v>2137</v>
      </c>
      <c r="K62" s="27">
        <f t="shared" si="7"/>
        <v>375</v>
      </c>
      <c r="L62" s="27">
        <v>1</v>
      </c>
      <c r="M62" s="30">
        <f t="shared" si="8"/>
        <v>1241</v>
      </c>
      <c r="N62" s="29">
        <v>-842</v>
      </c>
      <c r="O62" s="33">
        <f t="shared" si="3"/>
        <v>2083</v>
      </c>
      <c r="P62" s="27">
        <f t="shared" si="9"/>
        <v>217</v>
      </c>
      <c r="Q62" s="34"/>
      <c r="R62" s="35"/>
    </row>
    <row r="63" spans="1:18" x14ac:dyDescent="0.3">
      <c r="A63" s="26">
        <v>45861</v>
      </c>
      <c r="B63" s="27">
        <v>1</v>
      </c>
      <c r="C63" s="30">
        <f t="shared" si="4"/>
        <v>1221</v>
      </c>
      <c r="D63" s="29">
        <v>-966</v>
      </c>
      <c r="E63" s="30">
        <f t="shared" si="1"/>
        <v>2187</v>
      </c>
      <c r="F63" s="27">
        <f t="shared" si="5"/>
        <v>317</v>
      </c>
      <c r="G63" s="27">
        <v>1</v>
      </c>
      <c r="H63" s="30">
        <f t="shared" si="6"/>
        <v>1145</v>
      </c>
      <c r="I63" s="32">
        <v>-992</v>
      </c>
      <c r="J63" s="33">
        <f t="shared" si="2"/>
        <v>2137</v>
      </c>
      <c r="K63" s="27">
        <f t="shared" si="7"/>
        <v>383</v>
      </c>
      <c r="L63" s="27">
        <v>1</v>
      </c>
      <c r="M63" s="30">
        <f t="shared" si="8"/>
        <v>1235</v>
      </c>
      <c r="N63" s="29">
        <v>-848</v>
      </c>
      <c r="O63" s="33">
        <f t="shared" si="3"/>
        <v>2083</v>
      </c>
      <c r="P63" s="27">
        <f t="shared" si="9"/>
        <v>223</v>
      </c>
      <c r="Q63" s="34"/>
      <c r="R63" s="35"/>
    </row>
    <row r="64" spans="1:18" x14ac:dyDescent="0.3">
      <c r="A64" s="26">
        <v>45862</v>
      </c>
      <c r="B64" s="27">
        <v>1</v>
      </c>
      <c r="C64" s="30">
        <f t="shared" si="4"/>
        <v>1217</v>
      </c>
      <c r="D64" s="29">
        <v>-970</v>
      </c>
      <c r="E64" s="30">
        <f t="shared" si="1"/>
        <v>2187</v>
      </c>
      <c r="F64" s="27">
        <f t="shared" si="5"/>
        <v>321</v>
      </c>
      <c r="G64" s="27">
        <v>1</v>
      </c>
      <c r="H64" s="30">
        <f t="shared" si="6"/>
        <v>1137</v>
      </c>
      <c r="I64" s="32">
        <v>-1000</v>
      </c>
      <c r="J64" s="33">
        <f t="shared" si="2"/>
        <v>2137</v>
      </c>
      <c r="K64" s="27">
        <f t="shared" si="7"/>
        <v>391</v>
      </c>
      <c r="L64" s="27">
        <v>1</v>
      </c>
      <c r="M64" s="30">
        <f t="shared" si="8"/>
        <v>1229</v>
      </c>
      <c r="N64" s="29">
        <v>-854</v>
      </c>
      <c r="O64" s="33">
        <f t="shared" si="3"/>
        <v>2083</v>
      </c>
      <c r="P64" s="27">
        <f t="shared" si="9"/>
        <v>229</v>
      </c>
      <c r="Q64" s="34"/>
      <c r="R64" s="35"/>
    </row>
    <row r="65" spans="1:18" x14ac:dyDescent="0.3">
      <c r="A65" s="26">
        <v>45863</v>
      </c>
      <c r="B65" s="27">
        <v>1</v>
      </c>
      <c r="C65" s="30">
        <f t="shared" si="4"/>
        <v>1213</v>
      </c>
      <c r="D65" s="29">
        <v>-974</v>
      </c>
      <c r="E65" s="30">
        <f t="shared" si="1"/>
        <v>2187</v>
      </c>
      <c r="F65" s="27">
        <f t="shared" si="5"/>
        <v>325</v>
      </c>
      <c r="G65" s="27">
        <v>1</v>
      </c>
      <c r="H65" s="30">
        <f t="shared" si="6"/>
        <v>1129</v>
      </c>
      <c r="I65" s="32">
        <v>-1008</v>
      </c>
      <c r="J65" s="33">
        <f t="shared" si="2"/>
        <v>2137</v>
      </c>
      <c r="K65" s="27">
        <f t="shared" si="7"/>
        <v>399</v>
      </c>
      <c r="L65" s="27">
        <v>1</v>
      </c>
      <c r="M65" s="30">
        <f t="shared" si="8"/>
        <v>1223</v>
      </c>
      <c r="N65" s="29">
        <v>-860</v>
      </c>
      <c r="O65" s="33">
        <f t="shared" si="3"/>
        <v>2083</v>
      </c>
      <c r="P65" s="27">
        <f t="shared" si="9"/>
        <v>235</v>
      </c>
      <c r="Q65" s="34"/>
      <c r="R65" s="35"/>
    </row>
    <row r="66" spans="1:18" x14ac:dyDescent="0.3">
      <c r="A66" s="26">
        <v>45864</v>
      </c>
      <c r="B66" s="27">
        <v>1</v>
      </c>
      <c r="C66" s="30">
        <f t="shared" si="4"/>
        <v>1209</v>
      </c>
      <c r="D66" s="29">
        <v>-978</v>
      </c>
      <c r="E66" s="30">
        <f t="shared" si="1"/>
        <v>2187</v>
      </c>
      <c r="F66" s="27">
        <f t="shared" si="5"/>
        <v>329</v>
      </c>
      <c r="G66" s="27">
        <v>1</v>
      </c>
      <c r="H66" s="30">
        <f t="shared" si="6"/>
        <v>1121</v>
      </c>
      <c r="I66" s="32">
        <v>-1016</v>
      </c>
      <c r="J66" s="33">
        <f t="shared" si="2"/>
        <v>2137</v>
      </c>
      <c r="K66" s="27">
        <f t="shared" si="7"/>
        <v>407</v>
      </c>
      <c r="L66" s="27">
        <v>1</v>
      </c>
      <c r="M66" s="30">
        <f t="shared" si="8"/>
        <v>1217</v>
      </c>
      <c r="N66" s="29">
        <v>-866</v>
      </c>
      <c r="O66" s="33">
        <f t="shared" si="3"/>
        <v>2083</v>
      </c>
      <c r="P66" s="27">
        <f t="shared" si="9"/>
        <v>241</v>
      </c>
      <c r="Q66" s="34"/>
      <c r="R66" s="35"/>
    </row>
    <row r="67" spans="1:18" x14ac:dyDescent="0.3">
      <c r="A67" s="26">
        <v>45865</v>
      </c>
      <c r="B67" s="27">
        <v>1</v>
      </c>
      <c r="C67" s="30">
        <f t="shared" si="4"/>
        <v>1205</v>
      </c>
      <c r="D67" s="29">
        <v>-982</v>
      </c>
      <c r="E67" s="30">
        <f t="shared" si="1"/>
        <v>2187</v>
      </c>
      <c r="F67" s="27">
        <f t="shared" si="5"/>
        <v>333</v>
      </c>
      <c r="G67" s="27">
        <v>1</v>
      </c>
      <c r="H67" s="30">
        <f t="shared" si="6"/>
        <v>1113</v>
      </c>
      <c r="I67" s="32">
        <v>-1024</v>
      </c>
      <c r="J67" s="33">
        <f t="shared" si="2"/>
        <v>2137</v>
      </c>
      <c r="K67" s="27">
        <f t="shared" si="7"/>
        <v>415</v>
      </c>
      <c r="L67" s="27">
        <v>1</v>
      </c>
      <c r="M67" s="30">
        <f t="shared" si="8"/>
        <v>1211</v>
      </c>
      <c r="N67" s="29">
        <v>-872</v>
      </c>
      <c r="O67" s="33">
        <f t="shared" si="3"/>
        <v>2083</v>
      </c>
      <c r="P67" s="27">
        <f t="shared" si="9"/>
        <v>247</v>
      </c>
      <c r="Q67" s="34"/>
      <c r="R67" s="35"/>
    </row>
    <row r="68" spans="1:18" x14ac:dyDescent="0.3">
      <c r="A68" s="26">
        <v>45866</v>
      </c>
      <c r="B68" s="27">
        <v>1</v>
      </c>
      <c r="C68" s="30">
        <f t="shared" si="4"/>
        <v>1201</v>
      </c>
      <c r="D68" s="29">
        <v>-986</v>
      </c>
      <c r="E68" s="30">
        <f t="shared" si="1"/>
        <v>2187</v>
      </c>
      <c r="F68" s="27">
        <f t="shared" si="5"/>
        <v>337</v>
      </c>
      <c r="G68" s="27">
        <v>1</v>
      </c>
      <c r="H68" s="30">
        <f t="shared" si="6"/>
        <v>1105</v>
      </c>
      <c r="I68" s="32">
        <v>-1032</v>
      </c>
      <c r="J68" s="33">
        <f t="shared" si="2"/>
        <v>2137</v>
      </c>
      <c r="K68" s="27">
        <f t="shared" si="7"/>
        <v>423</v>
      </c>
      <c r="L68" s="27">
        <v>1</v>
      </c>
      <c r="M68" s="30">
        <f t="shared" si="8"/>
        <v>1205</v>
      </c>
      <c r="N68" s="29">
        <v>-878</v>
      </c>
      <c r="O68" s="33">
        <f t="shared" si="3"/>
        <v>2083</v>
      </c>
      <c r="P68" s="27">
        <f t="shared" si="9"/>
        <v>253</v>
      </c>
      <c r="Q68" s="34"/>
      <c r="R68" s="35"/>
    </row>
    <row r="69" spans="1:18" x14ac:dyDescent="0.3">
      <c r="A69" s="26">
        <v>45867</v>
      </c>
      <c r="B69" s="27">
        <v>1</v>
      </c>
      <c r="C69" s="30">
        <f t="shared" si="4"/>
        <v>1197</v>
      </c>
      <c r="D69" s="29">
        <v>-990</v>
      </c>
      <c r="E69" s="30">
        <f t="shared" si="1"/>
        <v>2187</v>
      </c>
      <c r="F69" s="27">
        <f t="shared" si="5"/>
        <v>341</v>
      </c>
      <c r="G69" s="27">
        <v>1</v>
      </c>
      <c r="H69" s="30">
        <f t="shared" si="6"/>
        <v>1097</v>
      </c>
      <c r="I69" s="32">
        <v>-1040</v>
      </c>
      <c r="J69" s="33">
        <f t="shared" si="2"/>
        <v>2137</v>
      </c>
      <c r="K69" s="27">
        <f t="shared" si="7"/>
        <v>431</v>
      </c>
      <c r="L69" s="27">
        <v>1</v>
      </c>
      <c r="M69" s="30">
        <f t="shared" si="8"/>
        <v>1199</v>
      </c>
      <c r="N69" s="29">
        <v>-884</v>
      </c>
      <c r="O69" s="33">
        <f t="shared" si="3"/>
        <v>2083</v>
      </c>
      <c r="P69" s="27">
        <f t="shared" si="9"/>
        <v>259</v>
      </c>
      <c r="Q69" s="34"/>
      <c r="R69" s="35"/>
    </row>
    <row r="70" spans="1:18" x14ac:dyDescent="0.3">
      <c r="A70" s="26">
        <v>45868</v>
      </c>
      <c r="B70" s="27">
        <v>1</v>
      </c>
      <c r="C70" s="30">
        <f t="shared" si="4"/>
        <v>1193</v>
      </c>
      <c r="D70" s="29">
        <v>-994</v>
      </c>
      <c r="E70" s="30">
        <f t="shared" si="1"/>
        <v>2187</v>
      </c>
      <c r="F70" s="27">
        <f t="shared" si="5"/>
        <v>345</v>
      </c>
      <c r="G70" s="27">
        <v>1</v>
      </c>
      <c r="H70" s="30">
        <f t="shared" si="6"/>
        <v>1089</v>
      </c>
      <c r="I70" s="32">
        <v>-1048</v>
      </c>
      <c r="J70" s="33">
        <f t="shared" si="2"/>
        <v>2137</v>
      </c>
      <c r="K70" s="27">
        <f t="shared" si="7"/>
        <v>439</v>
      </c>
      <c r="L70" s="27">
        <v>1</v>
      </c>
      <c r="M70" s="30">
        <f t="shared" si="8"/>
        <v>1193</v>
      </c>
      <c r="N70" s="29">
        <v>-890</v>
      </c>
      <c r="O70" s="33">
        <f t="shared" si="3"/>
        <v>2083</v>
      </c>
      <c r="P70" s="27">
        <f t="shared" si="9"/>
        <v>265</v>
      </c>
      <c r="Q70" s="34"/>
      <c r="R70" s="35"/>
    </row>
    <row r="71" spans="1:18" x14ac:dyDescent="0.3">
      <c r="A71" s="26">
        <v>45869</v>
      </c>
      <c r="B71" s="27">
        <v>1</v>
      </c>
      <c r="C71" s="30">
        <f t="shared" si="4"/>
        <v>1189</v>
      </c>
      <c r="D71" s="29">
        <v>-998</v>
      </c>
      <c r="E71" s="30">
        <f t="shared" si="1"/>
        <v>2187</v>
      </c>
      <c r="F71" s="27">
        <f t="shared" si="5"/>
        <v>349</v>
      </c>
      <c r="G71" s="27">
        <v>1</v>
      </c>
      <c r="H71" s="30">
        <f t="shared" si="6"/>
        <v>1081</v>
      </c>
      <c r="I71" s="32">
        <v>-1056</v>
      </c>
      <c r="J71" s="33">
        <f t="shared" si="2"/>
        <v>2137</v>
      </c>
      <c r="K71" s="27">
        <f t="shared" si="7"/>
        <v>447</v>
      </c>
      <c r="L71" s="27">
        <v>1</v>
      </c>
      <c r="M71" s="30">
        <f t="shared" si="8"/>
        <v>1187</v>
      </c>
      <c r="N71" s="29">
        <v>-896</v>
      </c>
      <c r="O71" s="33">
        <f t="shared" si="3"/>
        <v>2083</v>
      </c>
      <c r="P71" s="27">
        <f t="shared" si="9"/>
        <v>271</v>
      </c>
      <c r="Q71" s="34"/>
      <c r="R71" s="35"/>
    </row>
    <row r="72" spans="1:18" x14ac:dyDescent="0.3">
      <c r="A72" s="26">
        <v>45870</v>
      </c>
      <c r="B72" s="27">
        <v>1</v>
      </c>
      <c r="C72" s="30">
        <f t="shared" si="4"/>
        <v>1185</v>
      </c>
      <c r="D72" s="29">
        <v>-1002</v>
      </c>
      <c r="E72" s="30">
        <f t="shared" si="1"/>
        <v>2187</v>
      </c>
      <c r="F72" s="27">
        <f t="shared" si="5"/>
        <v>353</v>
      </c>
      <c r="G72" s="27">
        <v>1</v>
      </c>
      <c r="H72" s="30">
        <f t="shared" si="6"/>
        <v>1073</v>
      </c>
      <c r="I72" s="32">
        <v>-1064</v>
      </c>
      <c r="J72" s="33">
        <f t="shared" si="2"/>
        <v>2137</v>
      </c>
      <c r="K72" s="27">
        <f t="shared" si="7"/>
        <v>455</v>
      </c>
      <c r="L72" s="27">
        <v>1</v>
      </c>
      <c r="M72" s="30">
        <f t="shared" si="8"/>
        <v>1181</v>
      </c>
      <c r="N72" s="29">
        <v>-902</v>
      </c>
      <c r="O72" s="33">
        <f t="shared" si="3"/>
        <v>2083</v>
      </c>
      <c r="P72" s="27">
        <f t="shared" si="9"/>
        <v>277</v>
      </c>
      <c r="Q72" s="34"/>
      <c r="R72" s="35"/>
    </row>
    <row r="73" spans="1:18" x14ac:dyDescent="0.3">
      <c r="A73" s="26">
        <v>45871</v>
      </c>
      <c r="B73" s="27">
        <v>1</v>
      </c>
      <c r="C73" s="30">
        <f t="shared" si="4"/>
        <v>1181</v>
      </c>
      <c r="D73" s="29">
        <v>-1006</v>
      </c>
      <c r="E73" s="30">
        <f t="shared" si="1"/>
        <v>2187</v>
      </c>
      <c r="F73" s="27">
        <f t="shared" si="5"/>
        <v>357</v>
      </c>
      <c r="G73" s="27">
        <v>1</v>
      </c>
      <c r="H73" s="30">
        <f t="shared" si="6"/>
        <v>1065</v>
      </c>
      <c r="I73" s="32">
        <v>-1072</v>
      </c>
      <c r="J73" s="33">
        <f t="shared" si="2"/>
        <v>2137</v>
      </c>
      <c r="K73" s="27">
        <f t="shared" si="7"/>
        <v>463</v>
      </c>
      <c r="L73" s="27">
        <v>1</v>
      </c>
      <c r="M73" s="30">
        <f t="shared" si="8"/>
        <v>1175</v>
      </c>
      <c r="N73" s="29">
        <v>-908</v>
      </c>
      <c r="O73" s="33">
        <f t="shared" si="3"/>
        <v>2083</v>
      </c>
      <c r="P73" s="27">
        <f t="shared" si="9"/>
        <v>283</v>
      </c>
      <c r="Q73" s="34"/>
      <c r="R73" s="35"/>
    </row>
    <row r="74" spans="1:18" x14ac:dyDescent="0.3">
      <c r="A74" s="26">
        <v>45872</v>
      </c>
      <c r="B74" s="27">
        <v>1</v>
      </c>
      <c r="C74" s="30">
        <f t="shared" si="4"/>
        <v>1177</v>
      </c>
      <c r="D74" s="29">
        <v>-1010</v>
      </c>
      <c r="E74" s="30">
        <f t="shared" si="1"/>
        <v>2187</v>
      </c>
      <c r="F74" s="27">
        <f t="shared" si="5"/>
        <v>361</v>
      </c>
      <c r="G74" s="27">
        <v>1</v>
      </c>
      <c r="H74" s="30">
        <f t="shared" si="6"/>
        <v>1057</v>
      </c>
      <c r="I74" s="32">
        <v>-1080</v>
      </c>
      <c r="J74" s="33">
        <f t="shared" si="2"/>
        <v>2137</v>
      </c>
      <c r="K74" s="27">
        <f t="shared" si="7"/>
        <v>471</v>
      </c>
      <c r="L74" s="27">
        <v>1</v>
      </c>
      <c r="M74" s="30">
        <f t="shared" si="8"/>
        <v>1169</v>
      </c>
      <c r="N74" s="29">
        <v>-914</v>
      </c>
      <c r="O74" s="33">
        <f t="shared" si="3"/>
        <v>2083</v>
      </c>
      <c r="P74" s="27">
        <f t="shared" si="9"/>
        <v>289</v>
      </c>
      <c r="Q74" s="34"/>
      <c r="R74" s="35"/>
    </row>
    <row r="75" spans="1:18" x14ac:dyDescent="0.3">
      <c r="A75" s="26">
        <v>45873</v>
      </c>
      <c r="B75" s="27">
        <v>1</v>
      </c>
      <c r="C75" s="30">
        <f t="shared" si="4"/>
        <v>1173</v>
      </c>
      <c r="D75" s="29">
        <v>-1014</v>
      </c>
      <c r="E75" s="30">
        <f t="shared" si="1"/>
        <v>2187</v>
      </c>
      <c r="F75" s="27">
        <f t="shared" si="5"/>
        <v>365</v>
      </c>
      <c r="G75" s="27">
        <v>1</v>
      </c>
      <c r="H75" s="30">
        <f t="shared" si="6"/>
        <v>1049</v>
      </c>
      <c r="I75" s="32">
        <v>-1088</v>
      </c>
      <c r="J75" s="33">
        <f t="shared" si="2"/>
        <v>2137</v>
      </c>
      <c r="K75" s="27">
        <f t="shared" si="7"/>
        <v>479</v>
      </c>
      <c r="L75" s="27">
        <v>1</v>
      </c>
      <c r="M75" s="30">
        <f t="shared" si="8"/>
        <v>1163</v>
      </c>
      <c r="N75" s="29">
        <v>-920</v>
      </c>
      <c r="O75" s="33">
        <f t="shared" si="3"/>
        <v>2083</v>
      </c>
      <c r="P75" s="27">
        <f t="shared" si="9"/>
        <v>295</v>
      </c>
      <c r="Q75" s="34"/>
      <c r="R75" s="35"/>
    </row>
    <row r="76" spans="1:18" x14ac:dyDescent="0.3">
      <c r="A76" s="26">
        <v>45874</v>
      </c>
      <c r="B76" s="27">
        <v>1</v>
      </c>
      <c r="C76" s="30">
        <f t="shared" si="4"/>
        <v>1169</v>
      </c>
      <c r="D76" s="29">
        <v>-1018</v>
      </c>
      <c r="E76" s="30">
        <f t="shared" si="1"/>
        <v>2187</v>
      </c>
      <c r="F76" s="27">
        <f t="shared" si="5"/>
        <v>369</v>
      </c>
      <c r="G76" s="27">
        <v>1</v>
      </c>
      <c r="H76" s="30">
        <f t="shared" si="6"/>
        <v>1041</v>
      </c>
      <c r="I76" s="32">
        <v>-1096</v>
      </c>
      <c r="J76" s="33">
        <f t="shared" si="2"/>
        <v>2137</v>
      </c>
      <c r="K76" s="27">
        <f t="shared" si="7"/>
        <v>487</v>
      </c>
      <c r="L76" s="27">
        <v>1</v>
      </c>
      <c r="M76" s="30">
        <f t="shared" si="8"/>
        <v>1157</v>
      </c>
      <c r="N76" s="29">
        <v>-926</v>
      </c>
      <c r="O76" s="33">
        <f t="shared" si="3"/>
        <v>2083</v>
      </c>
      <c r="P76" s="27">
        <f t="shared" si="9"/>
        <v>301</v>
      </c>
      <c r="Q76" s="34"/>
      <c r="R76" s="35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76">
    <cfRule type="cellIs" dxfId="51" priority="1" operator="lessThan">
      <formula>60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 summaryRight="0"/>
  </sheetPr>
  <dimension ref="A1:R76"/>
  <sheetViews>
    <sheetView workbookViewId="0"/>
  </sheetViews>
  <sheetFormatPr defaultColWidth="14.44140625" defaultRowHeight="15" customHeight="1" x14ac:dyDescent="0.3"/>
  <sheetData>
    <row r="1" spans="1:18" x14ac:dyDescent="0.3">
      <c r="A1" s="259">
        <v>3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(05/06/25)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71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72</v>
      </c>
      <c r="R10" s="250" t="s">
        <v>73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45813</v>
      </c>
      <c r="B15" s="27">
        <v>1</v>
      </c>
      <c r="C15" s="28">
        <v>1503</v>
      </c>
      <c r="D15" s="29">
        <v>-1793</v>
      </c>
      <c r="E15" s="30">
        <f t="shared" ref="E15:E76" si="1">C15-D15</f>
        <v>3296</v>
      </c>
      <c r="F15" s="27">
        <v>0</v>
      </c>
      <c r="G15" s="27">
        <v>1</v>
      </c>
      <c r="H15" s="30">
        <v>1463</v>
      </c>
      <c r="I15" s="32">
        <v>-1297</v>
      </c>
      <c r="J15" s="33">
        <f t="shared" ref="J15:J76" si="2">H15-I15</f>
        <v>2760</v>
      </c>
      <c r="K15" s="27">
        <v>0</v>
      </c>
      <c r="L15" s="27">
        <v>1</v>
      </c>
      <c r="M15" s="28">
        <v>1552</v>
      </c>
      <c r="N15" s="29">
        <v>-1352</v>
      </c>
      <c r="O15" s="33">
        <f t="shared" ref="O15:O76" si="3">M15-N15</f>
        <v>2904</v>
      </c>
      <c r="P15" s="27">
        <v>0</v>
      </c>
      <c r="Q15" s="34"/>
      <c r="R15" s="35"/>
    </row>
    <row r="16" spans="1:18" x14ac:dyDescent="0.3">
      <c r="A16" s="26">
        <v>45814</v>
      </c>
      <c r="B16" s="27">
        <v>1</v>
      </c>
      <c r="C16" s="30">
        <f t="shared" ref="C16:C76" si="4">$C$15-F16</f>
        <v>1491</v>
      </c>
      <c r="D16" s="29">
        <v>-1805</v>
      </c>
      <c r="E16" s="30">
        <f t="shared" si="1"/>
        <v>3296</v>
      </c>
      <c r="F16" s="27">
        <f t="shared" ref="F16:F76" si="5">$D$15-D16</f>
        <v>12</v>
      </c>
      <c r="G16" s="27">
        <v>1</v>
      </c>
      <c r="H16" s="30">
        <f t="shared" ref="H16:H76" si="6">$H$15-K16</f>
        <v>1447</v>
      </c>
      <c r="I16" s="32">
        <v>-1313</v>
      </c>
      <c r="J16" s="33">
        <f t="shared" si="2"/>
        <v>2760</v>
      </c>
      <c r="K16" s="27">
        <f t="shared" ref="K16:K76" si="7">$I$15-I16</f>
        <v>16</v>
      </c>
      <c r="L16" s="27">
        <v>1</v>
      </c>
      <c r="M16" s="30">
        <f t="shared" ref="M16:M76" si="8">$M$15-P16</f>
        <v>1540</v>
      </c>
      <c r="N16" s="29">
        <v>-1364</v>
      </c>
      <c r="O16" s="33">
        <f t="shared" si="3"/>
        <v>2904</v>
      </c>
      <c r="P16" s="27">
        <f t="shared" ref="P16:P76" si="9">$N$15-N16</f>
        <v>12</v>
      </c>
      <c r="Q16" s="34"/>
      <c r="R16" s="35"/>
    </row>
    <row r="17" spans="1:18" x14ac:dyDescent="0.3">
      <c r="A17" s="26">
        <v>45815</v>
      </c>
      <c r="B17" s="27">
        <v>1</v>
      </c>
      <c r="C17" s="30">
        <f t="shared" si="4"/>
        <v>1479</v>
      </c>
      <c r="D17" s="29">
        <v>-1817</v>
      </c>
      <c r="E17" s="30">
        <f t="shared" si="1"/>
        <v>3296</v>
      </c>
      <c r="F17" s="27">
        <f t="shared" si="5"/>
        <v>24</v>
      </c>
      <c r="G17" s="27">
        <v>1</v>
      </c>
      <c r="H17" s="30">
        <f t="shared" si="6"/>
        <v>1431</v>
      </c>
      <c r="I17" s="32">
        <v>-1329</v>
      </c>
      <c r="J17" s="33">
        <f t="shared" si="2"/>
        <v>2760</v>
      </c>
      <c r="K17" s="27">
        <f t="shared" si="7"/>
        <v>32</v>
      </c>
      <c r="L17" s="27">
        <v>1</v>
      </c>
      <c r="M17" s="30">
        <f t="shared" si="8"/>
        <v>1528</v>
      </c>
      <c r="N17" s="29">
        <v>-1376</v>
      </c>
      <c r="O17" s="33">
        <f t="shared" si="3"/>
        <v>2904</v>
      </c>
      <c r="P17" s="27">
        <f t="shared" si="9"/>
        <v>24</v>
      </c>
      <c r="Q17" s="34"/>
      <c r="R17" s="35"/>
    </row>
    <row r="18" spans="1:18" x14ac:dyDescent="0.3">
      <c r="A18" s="26">
        <v>45816</v>
      </c>
      <c r="B18" s="27">
        <v>1</v>
      </c>
      <c r="C18" s="30">
        <f t="shared" si="4"/>
        <v>1467</v>
      </c>
      <c r="D18" s="29">
        <v>-1829</v>
      </c>
      <c r="E18" s="30">
        <f t="shared" si="1"/>
        <v>3296</v>
      </c>
      <c r="F18" s="27">
        <f t="shared" si="5"/>
        <v>36</v>
      </c>
      <c r="G18" s="27">
        <v>1</v>
      </c>
      <c r="H18" s="30">
        <f t="shared" si="6"/>
        <v>1415</v>
      </c>
      <c r="I18" s="32">
        <v>-1345</v>
      </c>
      <c r="J18" s="33">
        <f t="shared" si="2"/>
        <v>2760</v>
      </c>
      <c r="K18" s="27">
        <f t="shared" si="7"/>
        <v>48</v>
      </c>
      <c r="L18" s="27">
        <v>1</v>
      </c>
      <c r="M18" s="30">
        <f t="shared" si="8"/>
        <v>1516</v>
      </c>
      <c r="N18" s="29">
        <v>-1388</v>
      </c>
      <c r="O18" s="33">
        <f t="shared" si="3"/>
        <v>2904</v>
      </c>
      <c r="P18" s="27">
        <f t="shared" si="9"/>
        <v>36</v>
      </c>
      <c r="Q18" s="34"/>
      <c r="R18" s="35"/>
    </row>
    <row r="19" spans="1:18" x14ac:dyDescent="0.3">
      <c r="A19" s="26">
        <v>45817</v>
      </c>
      <c r="B19" s="27">
        <v>1</v>
      </c>
      <c r="C19" s="30">
        <f t="shared" si="4"/>
        <v>1455</v>
      </c>
      <c r="D19" s="29">
        <v>-1841</v>
      </c>
      <c r="E19" s="30">
        <f t="shared" si="1"/>
        <v>3296</v>
      </c>
      <c r="F19" s="27">
        <f t="shared" si="5"/>
        <v>48</v>
      </c>
      <c r="G19" s="27">
        <v>1</v>
      </c>
      <c r="H19" s="30">
        <f t="shared" si="6"/>
        <v>1415</v>
      </c>
      <c r="I19" s="32">
        <v>-1345</v>
      </c>
      <c r="J19" s="33">
        <f t="shared" si="2"/>
        <v>2760</v>
      </c>
      <c r="K19" s="27">
        <f t="shared" si="7"/>
        <v>48</v>
      </c>
      <c r="L19" s="27">
        <v>1</v>
      </c>
      <c r="M19" s="30">
        <f t="shared" si="8"/>
        <v>1504</v>
      </c>
      <c r="N19" s="29">
        <v>-1400</v>
      </c>
      <c r="O19" s="33">
        <f t="shared" si="3"/>
        <v>2904</v>
      </c>
      <c r="P19" s="27">
        <f t="shared" si="9"/>
        <v>48</v>
      </c>
      <c r="Q19" s="34"/>
      <c r="R19" s="35"/>
    </row>
    <row r="20" spans="1:18" x14ac:dyDescent="0.3">
      <c r="A20" s="26">
        <v>45818</v>
      </c>
      <c r="B20" s="27">
        <v>1</v>
      </c>
      <c r="C20" s="30">
        <f t="shared" si="4"/>
        <v>1450</v>
      </c>
      <c r="D20" s="29">
        <v>-1846</v>
      </c>
      <c r="E20" s="30">
        <f t="shared" si="1"/>
        <v>3296</v>
      </c>
      <c r="F20" s="27">
        <f t="shared" si="5"/>
        <v>53</v>
      </c>
      <c r="G20" s="27">
        <v>1</v>
      </c>
      <c r="H20" s="30">
        <f t="shared" si="6"/>
        <v>1382</v>
      </c>
      <c r="I20" s="32">
        <v>-1378</v>
      </c>
      <c r="J20" s="33">
        <f t="shared" si="2"/>
        <v>2760</v>
      </c>
      <c r="K20" s="27">
        <f t="shared" si="7"/>
        <v>81</v>
      </c>
      <c r="L20" s="27">
        <v>1</v>
      </c>
      <c r="M20" s="30">
        <f t="shared" si="8"/>
        <v>1492</v>
      </c>
      <c r="N20" s="29">
        <v>-1412</v>
      </c>
      <c r="O20" s="33">
        <f t="shared" si="3"/>
        <v>2904</v>
      </c>
      <c r="P20" s="27">
        <f t="shared" si="9"/>
        <v>60</v>
      </c>
      <c r="Q20" s="34"/>
      <c r="R20" s="35"/>
    </row>
    <row r="21" spans="1:18" x14ac:dyDescent="0.3">
      <c r="A21" s="26">
        <v>45819</v>
      </c>
      <c r="B21" s="27">
        <v>1</v>
      </c>
      <c r="C21" s="30">
        <f t="shared" si="4"/>
        <v>1419</v>
      </c>
      <c r="D21" s="29">
        <v>-1877</v>
      </c>
      <c r="E21" s="30">
        <f t="shared" si="1"/>
        <v>3296</v>
      </c>
      <c r="F21" s="27">
        <f t="shared" si="5"/>
        <v>84</v>
      </c>
      <c r="G21" s="27">
        <v>1</v>
      </c>
      <c r="H21" s="30">
        <f t="shared" si="6"/>
        <v>1349</v>
      </c>
      <c r="I21" s="32">
        <v>-1411</v>
      </c>
      <c r="J21" s="33">
        <f t="shared" si="2"/>
        <v>2760</v>
      </c>
      <c r="K21" s="27">
        <f t="shared" si="7"/>
        <v>114</v>
      </c>
      <c r="L21" s="27">
        <v>1</v>
      </c>
      <c r="M21" s="30">
        <f t="shared" si="8"/>
        <v>1469</v>
      </c>
      <c r="N21" s="29">
        <v>-1435</v>
      </c>
      <c r="O21" s="33">
        <f t="shared" si="3"/>
        <v>2904</v>
      </c>
      <c r="P21" s="27">
        <f t="shared" si="9"/>
        <v>83</v>
      </c>
      <c r="Q21" s="34"/>
      <c r="R21" s="35"/>
    </row>
    <row r="22" spans="1:18" x14ac:dyDescent="0.3">
      <c r="A22" s="26">
        <v>45820</v>
      </c>
      <c r="B22" s="27">
        <v>1</v>
      </c>
      <c r="C22" s="30">
        <f t="shared" si="4"/>
        <v>1395</v>
      </c>
      <c r="D22" s="29">
        <v>-1901</v>
      </c>
      <c r="E22" s="30">
        <f t="shared" si="1"/>
        <v>3296</v>
      </c>
      <c r="F22" s="27">
        <f t="shared" si="5"/>
        <v>108</v>
      </c>
      <c r="G22" s="27">
        <v>1</v>
      </c>
      <c r="H22" s="30">
        <f t="shared" si="6"/>
        <v>1316</v>
      </c>
      <c r="I22" s="32">
        <v>-1444</v>
      </c>
      <c r="J22" s="33">
        <f t="shared" si="2"/>
        <v>2760</v>
      </c>
      <c r="K22" s="27">
        <f t="shared" si="7"/>
        <v>147</v>
      </c>
      <c r="L22" s="27">
        <v>1</v>
      </c>
      <c r="M22" s="30">
        <f t="shared" si="8"/>
        <v>1465</v>
      </c>
      <c r="N22" s="29">
        <v>-1439</v>
      </c>
      <c r="O22" s="33">
        <f t="shared" si="3"/>
        <v>2904</v>
      </c>
      <c r="P22" s="27">
        <f t="shared" si="9"/>
        <v>87</v>
      </c>
      <c r="Q22" s="34"/>
      <c r="R22" s="35"/>
    </row>
    <row r="23" spans="1:18" x14ac:dyDescent="0.3">
      <c r="A23" s="26">
        <v>45821</v>
      </c>
      <c r="B23" s="27">
        <v>1</v>
      </c>
      <c r="C23" s="30">
        <f t="shared" si="4"/>
        <v>1387</v>
      </c>
      <c r="D23" s="29">
        <v>-1909</v>
      </c>
      <c r="E23" s="30">
        <f t="shared" si="1"/>
        <v>3296</v>
      </c>
      <c r="F23" s="27">
        <f t="shared" si="5"/>
        <v>116</v>
      </c>
      <c r="G23" s="27">
        <v>1</v>
      </c>
      <c r="H23" s="30">
        <f t="shared" si="6"/>
        <v>1283</v>
      </c>
      <c r="I23" s="32">
        <v>-1477</v>
      </c>
      <c r="J23" s="33">
        <f t="shared" si="2"/>
        <v>2760</v>
      </c>
      <c r="K23" s="27">
        <f t="shared" si="7"/>
        <v>180</v>
      </c>
      <c r="L23" s="27">
        <v>1</v>
      </c>
      <c r="M23" s="30">
        <f t="shared" si="8"/>
        <v>1461</v>
      </c>
      <c r="N23" s="29">
        <v>-1443</v>
      </c>
      <c r="O23" s="33">
        <f t="shared" si="3"/>
        <v>2904</v>
      </c>
      <c r="P23" s="27">
        <f t="shared" si="9"/>
        <v>91</v>
      </c>
      <c r="Q23" s="34"/>
      <c r="R23" s="35"/>
    </row>
    <row r="24" spans="1:18" x14ac:dyDescent="0.3">
      <c r="A24" s="26">
        <v>45822</v>
      </c>
      <c r="B24" s="27">
        <v>1</v>
      </c>
      <c r="C24" s="30">
        <f t="shared" si="4"/>
        <v>1379</v>
      </c>
      <c r="D24" s="29">
        <v>-1917</v>
      </c>
      <c r="E24" s="30">
        <f t="shared" si="1"/>
        <v>3296</v>
      </c>
      <c r="F24" s="27">
        <f t="shared" si="5"/>
        <v>124</v>
      </c>
      <c r="G24" s="27">
        <v>1</v>
      </c>
      <c r="H24" s="30">
        <f t="shared" si="6"/>
        <v>1273</v>
      </c>
      <c r="I24" s="32">
        <v>-1487</v>
      </c>
      <c r="J24" s="33">
        <f t="shared" si="2"/>
        <v>2760</v>
      </c>
      <c r="K24" s="27">
        <f t="shared" si="7"/>
        <v>190</v>
      </c>
      <c r="L24" s="27">
        <v>1</v>
      </c>
      <c r="M24" s="30">
        <f t="shared" si="8"/>
        <v>1457</v>
      </c>
      <c r="N24" s="29">
        <v>-1447</v>
      </c>
      <c r="O24" s="33">
        <f t="shared" si="3"/>
        <v>2904</v>
      </c>
      <c r="P24" s="27">
        <f t="shared" si="9"/>
        <v>95</v>
      </c>
      <c r="Q24" s="34"/>
      <c r="R24" s="35"/>
    </row>
    <row r="25" spans="1:18" x14ac:dyDescent="0.3">
      <c r="A25" s="26">
        <v>45823</v>
      </c>
      <c r="B25" s="27">
        <v>1</v>
      </c>
      <c r="C25" s="30">
        <f t="shared" si="4"/>
        <v>1371</v>
      </c>
      <c r="D25" s="29">
        <v>-1925</v>
      </c>
      <c r="E25" s="30">
        <f t="shared" si="1"/>
        <v>3296</v>
      </c>
      <c r="F25" s="27">
        <f t="shared" si="5"/>
        <v>132</v>
      </c>
      <c r="G25" s="27">
        <v>1</v>
      </c>
      <c r="H25" s="30">
        <f t="shared" si="6"/>
        <v>1268</v>
      </c>
      <c r="I25" s="32">
        <v>-1492</v>
      </c>
      <c r="J25" s="33">
        <f t="shared" si="2"/>
        <v>2760</v>
      </c>
      <c r="K25" s="27">
        <f t="shared" si="7"/>
        <v>195</v>
      </c>
      <c r="L25" s="27">
        <v>1</v>
      </c>
      <c r="M25" s="30">
        <f t="shared" si="8"/>
        <v>1452</v>
      </c>
      <c r="N25" s="29">
        <v>-1452</v>
      </c>
      <c r="O25" s="33">
        <f t="shared" si="3"/>
        <v>2904</v>
      </c>
      <c r="P25" s="27">
        <f t="shared" si="9"/>
        <v>100</v>
      </c>
      <c r="Q25" s="34"/>
      <c r="R25" s="35"/>
    </row>
    <row r="26" spans="1:18" x14ac:dyDescent="0.3">
      <c r="A26" s="26">
        <v>45824</v>
      </c>
      <c r="B26" s="27">
        <v>1</v>
      </c>
      <c r="C26" s="30">
        <f t="shared" si="4"/>
        <v>1363</v>
      </c>
      <c r="D26" s="29">
        <v>-1933</v>
      </c>
      <c r="E26" s="30">
        <f t="shared" si="1"/>
        <v>3296</v>
      </c>
      <c r="F26" s="27">
        <f t="shared" si="5"/>
        <v>140</v>
      </c>
      <c r="G26" s="27">
        <v>1</v>
      </c>
      <c r="H26" s="30">
        <f t="shared" si="6"/>
        <v>1263</v>
      </c>
      <c r="I26" s="32">
        <v>-1497</v>
      </c>
      <c r="J26" s="33">
        <f t="shared" si="2"/>
        <v>2760</v>
      </c>
      <c r="K26" s="27">
        <f t="shared" si="7"/>
        <v>200</v>
      </c>
      <c r="L26" s="27">
        <v>1</v>
      </c>
      <c r="M26" s="30">
        <f t="shared" si="8"/>
        <v>1447</v>
      </c>
      <c r="N26" s="29">
        <v>-1457</v>
      </c>
      <c r="O26" s="33">
        <f t="shared" si="3"/>
        <v>2904</v>
      </c>
      <c r="P26" s="27">
        <f t="shared" si="9"/>
        <v>105</v>
      </c>
      <c r="Q26" s="34"/>
      <c r="R26" s="35"/>
    </row>
    <row r="27" spans="1:18" x14ac:dyDescent="0.3">
      <c r="A27" s="26">
        <v>45825</v>
      </c>
      <c r="B27" s="27">
        <v>1</v>
      </c>
      <c r="C27" s="30">
        <f t="shared" si="4"/>
        <v>1355</v>
      </c>
      <c r="D27" s="29">
        <v>-1941</v>
      </c>
      <c r="E27" s="30">
        <f t="shared" si="1"/>
        <v>3296</v>
      </c>
      <c r="F27" s="27">
        <f t="shared" si="5"/>
        <v>148</v>
      </c>
      <c r="G27" s="27">
        <v>1</v>
      </c>
      <c r="H27" s="30">
        <f t="shared" si="6"/>
        <v>1258</v>
      </c>
      <c r="I27" s="32">
        <v>-1502</v>
      </c>
      <c r="J27" s="33">
        <f t="shared" si="2"/>
        <v>2760</v>
      </c>
      <c r="K27" s="27">
        <f t="shared" si="7"/>
        <v>205</v>
      </c>
      <c r="L27" s="27">
        <v>1</v>
      </c>
      <c r="M27" s="30">
        <f t="shared" si="8"/>
        <v>1442</v>
      </c>
      <c r="N27" s="29">
        <v>-1462</v>
      </c>
      <c r="O27" s="33">
        <f t="shared" si="3"/>
        <v>2904</v>
      </c>
      <c r="P27" s="27">
        <f t="shared" si="9"/>
        <v>110</v>
      </c>
      <c r="Q27" s="34"/>
      <c r="R27" s="35"/>
    </row>
    <row r="28" spans="1:18" x14ac:dyDescent="0.3">
      <c r="A28" s="26">
        <v>45826</v>
      </c>
      <c r="B28" s="27">
        <v>1</v>
      </c>
      <c r="C28" s="30">
        <f t="shared" si="4"/>
        <v>1347</v>
      </c>
      <c r="D28" s="29">
        <v>-1949</v>
      </c>
      <c r="E28" s="30">
        <f t="shared" si="1"/>
        <v>3296</v>
      </c>
      <c r="F28" s="27">
        <f t="shared" si="5"/>
        <v>156</v>
      </c>
      <c r="G28" s="27">
        <v>1</v>
      </c>
      <c r="H28" s="30">
        <f t="shared" si="6"/>
        <v>1253</v>
      </c>
      <c r="I28" s="32">
        <v>-1507</v>
      </c>
      <c r="J28" s="33">
        <f t="shared" si="2"/>
        <v>2760</v>
      </c>
      <c r="K28" s="27">
        <f t="shared" si="7"/>
        <v>210</v>
      </c>
      <c r="L28" s="27">
        <v>1</v>
      </c>
      <c r="M28" s="30">
        <f t="shared" si="8"/>
        <v>1437</v>
      </c>
      <c r="N28" s="29">
        <v>-1467</v>
      </c>
      <c r="O28" s="33">
        <f t="shared" si="3"/>
        <v>2904</v>
      </c>
      <c r="P28" s="27">
        <f t="shared" si="9"/>
        <v>115</v>
      </c>
      <c r="Q28" s="34"/>
      <c r="R28" s="35"/>
    </row>
    <row r="29" spans="1:18" x14ac:dyDescent="0.3">
      <c r="A29" s="26">
        <v>45827</v>
      </c>
      <c r="B29" s="27">
        <v>1</v>
      </c>
      <c r="C29" s="30">
        <f t="shared" si="4"/>
        <v>1339</v>
      </c>
      <c r="D29" s="29">
        <v>-1957</v>
      </c>
      <c r="E29" s="30">
        <f t="shared" si="1"/>
        <v>3296</v>
      </c>
      <c r="F29" s="27">
        <f t="shared" si="5"/>
        <v>164</v>
      </c>
      <c r="G29" s="27">
        <v>1</v>
      </c>
      <c r="H29" s="30">
        <f t="shared" si="6"/>
        <v>1248</v>
      </c>
      <c r="I29" s="32">
        <v>-1512</v>
      </c>
      <c r="J29" s="33">
        <f t="shared" si="2"/>
        <v>2760</v>
      </c>
      <c r="K29" s="27">
        <f t="shared" si="7"/>
        <v>215</v>
      </c>
      <c r="L29" s="27">
        <v>1</v>
      </c>
      <c r="M29" s="30">
        <f t="shared" si="8"/>
        <v>1432</v>
      </c>
      <c r="N29" s="29">
        <v>-1472</v>
      </c>
      <c r="O29" s="33">
        <f t="shared" si="3"/>
        <v>2904</v>
      </c>
      <c r="P29" s="27">
        <f t="shared" si="9"/>
        <v>120</v>
      </c>
      <c r="Q29" s="34"/>
      <c r="R29" s="35"/>
    </row>
    <row r="30" spans="1:18" x14ac:dyDescent="0.3">
      <c r="A30" s="26">
        <v>45828</v>
      </c>
      <c r="B30" s="27">
        <v>1</v>
      </c>
      <c r="C30" s="30">
        <f t="shared" si="4"/>
        <v>1331</v>
      </c>
      <c r="D30" s="29">
        <v>-1965</v>
      </c>
      <c r="E30" s="30">
        <f t="shared" si="1"/>
        <v>3296</v>
      </c>
      <c r="F30" s="27">
        <f t="shared" si="5"/>
        <v>172</v>
      </c>
      <c r="G30" s="27">
        <v>1</v>
      </c>
      <c r="H30" s="30">
        <f t="shared" si="6"/>
        <v>1243</v>
      </c>
      <c r="I30" s="32">
        <v>-1517</v>
      </c>
      <c r="J30" s="33">
        <f t="shared" si="2"/>
        <v>2760</v>
      </c>
      <c r="K30" s="27">
        <f t="shared" si="7"/>
        <v>220</v>
      </c>
      <c r="L30" s="27">
        <v>1</v>
      </c>
      <c r="M30" s="30">
        <f t="shared" si="8"/>
        <v>1427</v>
      </c>
      <c r="N30" s="29">
        <v>-1477</v>
      </c>
      <c r="O30" s="33">
        <f t="shared" si="3"/>
        <v>2904</v>
      </c>
      <c r="P30" s="27">
        <f t="shared" si="9"/>
        <v>125</v>
      </c>
      <c r="Q30" s="34"/>
      <c r="R30" s="35"/>
    </row>
    <row r="31" spans="1:18" x14ac:dyDescent="0.3">
      <c r="A31" s="26">
        <v>45829</v>
      </c>
      <c r="B31" s="27">
        <v>1</v>
      </c>
      <c r="C31" s="30">
        <f t="shared" si="4"/>
        <v>1323</v>
      </c>
      <c r="D31" s="29">
        <v>-1973</v>
      </c>
      <c r="E31" s="30">
        <f t="shared" si="1"/>
        <v>3296</v>
      </c>
      <c r="F31" s="27">
        <f t="shared" si="5"/>
        <v>180</v>
      </c>
      <c r="G31" s="27">
        <v>1</v>
      </c>
      <c r="H31" s="30">
        <f t="shared" si="6"/>
        <v>1238</v>
      </c>
      <c r="I31" s="32">
        <v>-1522</v>
      </c>
      <c r="J31" s="33">
        <f t="shared" si="2"/>
        <v>2760</v>
      </c>
      <c r="K31" s="27">
        <f t="shared" si="7"/>
        <v>225</v>
      </c>
      <c r="L31" s="27">
        <v>1</v>
      </c>
      <c r="M31" s="30">
        <f t="shared" si="8"/>
        <v>1422</v>
      </c>
      <c r="N31" s="29">
        <v>-1482</v>
      </c>
      <c r="O31" s="33">
        <f t="shared" si="3"/>
        <v>2904</v>
      </c>
      <c r="P31" s="27">
        <f t="shared" si="9"/>
        <v>130</v>
      </c>
      <c r="Q31" s="34"/>
      <c r="R31" s="35"/>
    </row>
    <row r="32" spans="1:18" x14ac:dyDescent="0.3">
      <c r="A32" s="26">
        <v>45830</v>
      </c>
      <c r="B32" s="27">
        <v>1</v>
      </c>
      <c r="C32" s="30">
        <f t="shared" si="4"/>
        <v>1315</v>
      </c>
      <c r="D32" s="29">
        <v>-1981</v>
      </c>
      <c r="E32" s="30">
        <f t="shared" si="1"/>
        <v>3296</v>
      </c>
      <c r="F32" s="27">
        <f t="shared" si="5"/>
        <v>188</v>
      </c>
      <c r="G32" s="27">
        <v>1</v>
      </c>
      <c r="H32" s="30">
        <f t="shared" si="6"/>
        <v>1233</v>
      </c>
      <c r="I32" s="32">
        <v>-1527</v>
      </c>
      <c r="J32" s="33">
        <f t="shared" si="2"/>
        <v>2760</v>
      </c>
      <c r="K32" s="27">
        <f t="shared" si="7"/>
        <v>230</v>
      </c>
      <c r="L32" s="27">
        <v>1</v>
      </c>
      <c r="M32" s="30">
        <f t="shared" si="8"/>
        <v>1417</v>
      </c>
      <c r="N32" s="29">
        <v>-1487</v>
      </c>
      <c r="O32" s="33">
        <f t="shared" si="3"/>
        <v>2904</v>
      </c>
      <c r="P32" s="27">
        <f t="shared" si="9"/>
        <v>135</v>
      </c>
      <c r="Q32" s="34"/>
      <c r="R32" s="35"/>
    </row>
    <row r="33" spans="1:18" x14ac:dyDescent="0.3">
      <c r="A33" s="26">
        <v>45831</v>
      </c>
      <c r="B33" s="27">
        <v>1</v>
      </c>
      <c r="C33" s="30">
        <f t="shared" si="4"/>
        <v>1307</v>
      </c>
      <c r="D33" s="29">
        <v>-1989</v>
      </c>
      <c r="E33" s="30">
        <f t="shared" si="1"/>
        <v>3296</v>
      </c>
      <c r="F33" s="27">
        <f t="shared" si="5"/>
        <v>196</v>
      </c>
      <c r="G33" s="27">
        <v>1</v>
      </c>
      <c r="H33" s="30">
        <f t="shared" si="6"/>
        <v>1228</v>
      </c>
      <c r="I33" s="32">
        <v>-1532</v>
      </c>
      <c r="J33" s="33">
        <f t="shared" si="2"/>
        <v>2760</v>
      </c>
      <c r="K33" s="27">
        <f t="shared" si="7"/>
        <v>235</v>
      </c>
      <c r="L33" s="27">
        <v>1</v>
      </c>
      <c r="M33" s="30">
        <f t="shared" si="8"/>
        <v>1412</v>
      </c>
      <c r="N33" s="29">
        <v>-1492</v>
      </c>
      <c r="O33" s="33">
        <f t="shared" si="3"/>
        <v>2904</v>
      </c>
      <c r="P33" s="27">
        <f t="shared" si="9"/>
        <v>140</v>
      </c>
      <c r="Q33" s="34"/>
      <c r="R33" s="35"/>
    </row>
    <row r="34" spans="1:18" x14ac:dyDescent="0.3">
      <c r="A34" s="26">
        <v>45832</v>
      </c>
      <c r="B34" s="27">
        <v>1</v>
      </c>
      <c r="C34" s="30">
        <f t="shared" si="4"/>
        <v>1299</v>
      </c>
      <c r="D34" s="29">
        <v>-1997</v>
      </c>
      <c r="E34" s="30">
        <f t="shared" si="1"/>
        <v>3296</v>
      </c>
      <c r="F34" s="27">
        <f t="shared" si="5"/>
        <v>204</v>
      </c>
      <c r="G34" s="27">
        <v>1</v>
      </c>
      <c r="H34" s="30">
        <f t="shared" si="6"/>
        <v>1223</v>
      </c>
      <c r="I34" s="32">
        <v>-1537</v>
      </c>
      <c r="J34" s="33">
        <f t="shared" si="2"/>
        <v>2760</v>
      </c>
      <c r="K34" s="27">
        <f t="shared" si="7"/>
        <v>240</v>
      </c>
      <c r="L34" s="27">
        <v>1</v>
      </c>
      <c r="M34" s="30">
        <f t="shared" si="8"/>
        <v>1407</v>
      </c>
      <c r="N34" s="29">
        <v>-1497</v>
      </c>
      <c r="O34" s="33">
        <f t="shared" si="3"/>
        <v>2904</v>
      </c>
      <c r="P34" s="27">
        <f t="shared" si="9"/>
        <v>145</v>
      </c>
      <c r="Q34" s="34"/>
      <c r="R34" s="35"/>
    </row>
    <row r="35" spans="1:18" x14ac:dyDescent="0.3">
      <c r="A35" s="26">
        <v>45833</v>
      </c>
      <c r="B35" s="27">
        <v>1</v>
      </c>
      <c r="C35" s="30">
        <f t="shared" si="4"/>
        <v>1291</v>
      </c>
      <c r="D35" s="29">
        <v>-2005</v>
      </c>
      <c r="E35" s="30">
        <f t="shared" si="1"/>
        <v>3296</v>
      </c>
      <c r="F35" s="27">
        <f t="shared" si="5"/>
        <v>212</v>
      </c>
      <c r="G35" s="27">
        <v>1</v>
      </c>
      <c r="H35" s="30">
        <f t="shared" si="6"/>
        <v>1218</v>
      </c>
      <c r="I35" s="32">
        <v>-1542</v>
      </c>
      <c r="J35" s="33">
        <f t="shared" si="2"/>
        <v>2760</v>
      </c>
      <c r="K35" s="27">
        <f t="shared" si="7"/>
        <v>245</v>
      </c>
      <c r="L35" s="27">
        <v>1</v>
      </c>
      <c r="M35" s="30">
        <f t="shared" si="8"/>
        <v>1402</v>
      </c>
      <c r="N35" s="29">
        <v>-1502</v>
      </c>
      <c r="O35" s="33">
        <f t="shared" si="3"/>
        <v>2904</v>
      </c>
      <c r="P35" s="27">
        <f t="shared" si="9"/>
        <v>150</v>
      </c>
      <c r="Q35" s="34"/>
      <c r="R35" s="35"/>
    </row>
    <row r="36" spans="1:18" x14ac:dyDescent="0.3">
      <c r="A36" s="26">
        <v>45834</v>
      </c>
      <c r="B36" s="27">
        <v>1</v>
      </c>
      <c r="C36" s="30">
        <f t="shared" si="4"/>
        <v>1257</v>
      </c>
      <c r="D36" s="29">
        <v>-2039</v>
      </c>
      <c r="E36" s="30">
        <f t="shared" si="1"/>
        <v>3296</v>
      </c>
      <c r="F36" s="27">
        <f t="shared" si="5"/>
        <v>246</v>
      </c>
      <c r="G36" s="27">
        <v>1</v>
      </c>
      <c r="H36" s="30">
        <f t="shared" si="6"/>
        <v>1152</v>
      </c>
      <c r="I36" s="32">
        <v>-1608</v>
      </c>
      <c r="J36" s="33">
        <f t="shared" si="2"/>
        <v>2760</v>
      </c>
      <c r="K36" s="27">
        <f t="shared" si="7"/>
        <v>311</v>
      </c>
      <c r="L36" s="27">
        <v>1</v>
      </c>
      <c r="M36" s="30">
        <f t="shared" si="8"/>
        <v>1376</v>
      </c>
      <c r="N36" s="29">
        <v>-1528</v>
      </c>
      <c r="O36" s="33">
        <f t="shared" si="3"/>
        <v>2904</v>
      </c>
      <c r="P36" s="27">
        <f t="shared" si="9"/>
        <v>176</v>
      </c>
      <c r="Q36" s="34"/>
      <c r="R36" s="35"/>
    </row>
    <row r="37" spans="1:18" x14ac:dyDescent="0.3">
      <c r="A37" s="26">
        <v>45835</v>
      </c>
      <c r="B37" s="27">
        <v>1</v>
      </c>
      <c r="C37" s="30">
        <f t="shared" si="4"/>
        <v>1256</v>
      </c>
      <c r="D37" s="29">
        <v>-2040</v>
      </c>
      <c r="E37" s="30">
        <f t="shared" si="1"/>
        <v>3296</v>
      </c>
      <c r="F37" s="27">
        <f t="shared" si="5"/>
        <v>247</v>
      </c>
      <c r="G37" s="27">
        <v>1</v>
      </c>
      <c r="H37" s="30">
        <f t="shared" si="6"/>
        <v>1151</v>
      </c>
      <c r="I37" s="32">
        <v>-1609</v>
      </c>
      <c r="J37" s="33">
        <f t="shared" si="2"/>
        <v>2760</v>
      </c>
      <c r="K37" s="27">
        <f t="shared" si="7"/>
        <v>312</v>
      </c>
      <c r="L37" s="27">
        <v>1</v>
      </c>
      <c r="M37" s="30">
        <f t="shared" si="8"/>
        <v>1375</v>
      </c>
      <c r="N37" s="29">
        <v>-1529</v>
      </c>
      <c r="O37" s="33">
        <f t="shared" si="3"/>
        <v>2904</v>
      </c>
      <c r="P37" s="27">
        <f t="shared" si="9"/>
        <v>177</v>
      </c>
      <c r="Q37" s="34"/>
      <c r="R37" s="35"/>
    </row>
    <row r="38" spans="1:18" x14ac:dyDescent="0.3">
      <c r="A38" s="26">
        <v>45836</v>
      </c>
      <c r="B38" s="27">
        <v>1</v>
      </c>
      <c r="C38" s="30">
        <f t="shared" si="4"/>
        <v>1255</v>
      </c>
      <c r="D38" s="29">
        <v>-2041</v>
      </c>
      <c r="E38" s="30">
        <f t="shared" si="1"/>
        <v>3296</v>
      </c>
      <c r="F38" s="27">
        <f t="shared" si="5"/>
        <v>248</v>
      </c>
      <c r="G38" s="27">
        <v>1</v>
      </c>
      <c r="H38" s="30">
        <f t="shared" si="6"/>
        <v>1150</v>
      </c>
      <c r="I38" s="32">
        <v>-1610</v>
      </c>
      <c r="J38" s="33">
        <f t="shared" si="2"/>
        <v>2760</v>
      </c>
      <c r="K38" s="27">
        <f t="shared" si="7"/>
        <v>313</v>
      </c>
      <c r="L38" s="27">
        <v>1</v>
      </c>
      <c r="M38" s="30">
        <f t="shared" si="8"/>
        <v>1374</v>
      </c>
      <c r="N38" s="29">
        <v>-1530</v>
      </c>
      <c r="O38" s="33">
        <f t="shared" si="3"/>
        <v>2904</v>
      </c>
      <c r="P38" s="27">
        <f t="shared" si="9"/>
        <v>178</v>
      </c>
      <c r="Q38" s="34"/>
      <c r="R38" s="35"/>
    </row>
    <row r="39" spans="1:18" x14ac:dyDescent="0.3">
      <c r="A39" s="26">
        <v>45837</v>
      </c>
      <c r="B39" s="27">
        <v>1</v>
      </c>
      <c r="C39" s="30">
        <f t="shared" si="4"/>
        <v>1254</v>
      </c>
      <c r="D39" s="29">
        <v>-2042</v>
      </c>
      <c r="E39" s="30">
        <f t="shared" si="1"/>
        <v>3296</v>
      </c>
      <c r="F39" s="27">
        <f t="shared" si="5"/>
        <v>249</v>
      </c>
      <c r="G39" s="27">
        <v>1</v>
      </c>
      <c r="H39" s="30">
        <f t="shared" si="6"/>
        <v>1149</v>
      </c>
      <c r="I39" s="32">
        <v>-1611</v>
      </c>
      <c r="J39" s="33">
        <f t="shared" si="2"/>
        <v>2760</v>
      </c>
      <c r="K39" s="27">
        <f t="shared" si="7"/>
        <v>314</v>
      </c>
      <c r="L39" s="27">
        <v>1</v>
      </c>
      <c r="M39" s="30">
        <f t="shared" si="8"/>
        <v>1373</v>
      </c>
      <c r="N39" s="29">
        <v>-1531</v>
      </c>
      <c r="O39" s="33">
        <f t="shared" si="3"/>
        <v>2904</v>
      </c>
      <c r="P39" s="27">
        <f t="shared" si="9"/>
        <v>179</v>
      </c>
      <c r="Q39" s="34"/>
      <c r="R39" s="35"/>
    </row>
    <row r="40" spans="1:18" x14ac:dyDescent="0.3">
      <c r="A40" s="26">
        <v>45838</v>
      </c>
      <c r="B40" s="27">
        <v>1</v>
      </c>
      <c r="C40" s="30">
        <f t="shared" si="4"/>
        <v>1253</v>
      </c>
      <c r="D40" s="29">
        <v>-2043</v>
      </c>
      <c r="E40" s="30">
        <f t="shared" si="1"/>
        <v>3296</v>
      </c>
      <c r="F40" s="27">
        <f t="shared" si="5"/>
        <v>250</v>
      </c>
      <c r="G40" s="27">
        <v>1</v>
      </c>
      <c r="H40" s="30">
        <f t="shared" si="6"/>
        <v>1148</v>
      </c>
      <c r="I40" s="32">
        <v>-1612</v>
      </c>
      <c r="J40" s="33">
        <f t="shared" si="2"/>
        <v>2760</v>
      </c>
      <c r="K40" s="27">
        <f t="shared" si="7"/>
        <v>315</v>
      </c>
      <c r="L40" s="27">
        <v>1</v>
      </c>
      <c r="M40" s="30">
        <f t="shared" si="8"/>
        <v>1372</v>
      </c>
      <c r="N40" s="29">
        <v>-1532</v>
      </c>
      <c r="O40" s="33">
        <f t="shared" si="3"/>
        <v>2904</v>
      </c>
      <c r="P40" s="27">
        <f t="shared" si="9"/>
        <v>180</v>
      </c>
      <c r="Q40" s="34"/>
      <c r="R40" s="35"/>
    </row>
    <row r="41" spans="1:18" x14ac:dyDescent="0.3">
      <c r="A41" s="26">
        <v>45839</v>
      </c>
      <c r="B41" s="27">
        <v>1</v>
      </c>
      <c r="C41" s="30">
        <f t="shared" si="4"/>
        <v>1252</v>
      </c>
      <c r="D41" s="29">
        <v>-2044</v>
      </c>
      <c r="E41" s="30">
        <f t="shared" si="1"/>
        <v>3296</v>
      </c>
      <c r="F41" s="27">
        <f t="shared" si="5"/>
        <v>251</v>
      </c>
      <c r="G41" s="27">
        <v>1</v>
      </c>
      <c r="H41" s="30">
        <f t="shared" si="6"/>
        <v>1147</v>
      </c>
      <c r="I41" s="32">
        <v>-1613</v>
      </c>
      <c r="J41" s="33">
        <f t="shared" si="2"/>
        <v>2760</v>
      </c>
      <c r="K41" s="27">
        <f t="shared" si="7"/>
        <v>316</v>
      </c>
      <c r="L41" s="27">
        <v>1</v>
      </c>
      <c r="M41" s="30">
        <f t="shared" si="8"/>
        <v>1371</v>
      </c>
      <c r="N41" s="29">
        <v>-1533</v>
      </c>
      <c r="O41" s="33">
        <f t="shared" si="3"/>
        <v>2904</v>
      </c>
      <c r="P41" s="27">
        <f t="shared" si="9"/>
        <v>181</v>
      </c>
      <c r="Q41" s="34"/>
      <c r="R41" s="35"/>
    </row>
    <row r="42" spans="1:18" x14ac:dyDescent="0.3">
      <c r="A42" s="26">
        <v>45840</v>
      </c>
      <c r="B42" s="27">
        <v>1</v>
      </c>
      <c r="C42" s="30">
        <f t="shared" si="4"/>
        <v>1251</v>
      </c>
      <c r="D42" s="29">
        <v>-2045</v>
      </c>
      <c r="E42" s="30">
        <f t="shared" si="1"/>
        <v>3296</v>
      </c>
      <c r="F42" s="27">
        <f t="shared" si="5"/>
        <v>252</v>
      </c>
      <c r="G42" s="27">
        <v>1</v>
      </c>
      <c r="H42" s="30">
        <f t="shared" si="6"/>
        <v>1146</v>
      </c>
      <c r="I42" s="32">
        <v>-1614</v>
      </c>
      <c r="J42" s="33">
        <f t="shared" si="2"/>
        <v>2760</v>
      </c>
      <c r="K42" s="27">
        <f t="shared" si="7"/>
        <v>317</v>
      </c>
      <c r="L42" s="27">
        <v>1</v>
      </c>
      <c r="M42" s="30">
        <f t="shared" si="8"/>
        <v>1370</v>
      </c>
      <c r="N42" s="29">
        <v>-1534</v>
      </c>
      <c r="O42" s="33">
        <f t="shared" si="3"/>
        <v>2904</v>
      </c>
      <c r="P42" s="27">
        <f t="shared" si="9"/>
        <v>182</v>
      </c>
      <c r="Q42" s="34"/>
      <c r="R42" s="35"/>
    </row>
    <row r="43" spans="1:18" x14ac:dyDescent="0.3">
      <c r="A43" s="26">
        <v>45841</v>
      </c>
      <c r="B43" s="27">
        <v>1</v>
      </c>
      <c r="C43" s="30">
        <f t="shared" si="4"/>
        <v>1250</v>
      </c>
      <c r="D43" s="29">
        <v>-2046</v>
      </c>
      <c r="E43" s="30">
        <f t="shared" si="1"/>
        <v>3296</v>
      </c>
      <c r="F43" s="27">
        <f t="shared" si="5"/>
        <v>253</v>
      </c>
      <c r="G43" s="27">
        <v>1</v>
      </c>
      <c r="H43" s="30">
        <f t="shared" si="6"/>
        <v>1145</v>
      </c>
      <c r="I43" s="32">
        <v>-1615</v>
      </c>
      <c r="J43" s="33">
        <f t="shared" si="2"/>
        <v>2760</v>
      </c>
      <c r="K43" s="27">
        <f t="shared" si="7"/>
        <v>318</v>
      </c>
      <c r="L43" s="27">
        <v>1</v>
      </c>
      <c r="M43" s="30">
        <f t="shared" si="8"/>
        <v>1369</v>
      </c>
      <c r="N43" s="29">
        <v>-1535</v>
      </c>
      <c r="O43" s="33">
        <f t="shared" si="3"/>
        <v>2904</v>
      </c>
      <c r="P43" s="27">
        <f t="shared" si="9"/>
        <v>183</v>
      </c>
      <c r="Q43" s="34"/>
      <c r="R43" s="35"/>
    </row>
    <row r="44" spans="1:18" x14ac:dyDescent="0.3">
      <c r="A44" s="26">
        <v>45842</v>
      </c>
      <c r="B44" s="27">
        <v>1</v>
      </c>
      <c r="C44" s="30">
        <f t="shared" si="4"/>
        <v>1249</v>
      </c>
      <c r="D44" s="29">
        <v>-2047</v>
      </c>
      <c r="E44" s="30">
        <f t="shared" si="1"/>
        <v>3296</v>
      </c>
      <c r="F44" s="27">
        <f t="shared" si="5"/>
        <v>254</v>
      </c>
      <c r="G44" s="27">
        <v>1</v>
      </c>
      <c r="H44" s="30">
        <f t="shared" si="6"/>
        <v>1144</v>
      </c>
      <c r="I44" s="32">
        <v>-1616</v>
      </c>
      <c r="J44" s="33">
        <f t="shared" si="2"/>
        <v>2760</v>
      </c>
      <c r="K44" s="27">
        <f t="shared" si="7"/>
        <v>319</v>
      </c>
      <c r="L44" s="27">
        <v>1</v>
      </c>
      <c r="M44" s="30">
        <f t="shared" si="8"/>
        <v>1368</v>
      </c>
      <c r="N44" s="29">
        <v>-1536</v>
      </c>
      <c r="O44" s="33">
        <f t="shared" si="3"/>
        <v>2904</v>
      </c>
      <c r="P44" s="27">
        <f t="shared" si="9"/>
        <v>184</v>
      </c>
      <c r="Q44" s="34"/>
      <c r="R44" s="35"/>
    </row>
    <row r="45" spans="1:18" x14ac:dyDescent="0.3">
      <c r="A45" s="26">
        <v>45843</v>
      </c>
      <c r="B45" s="27">
        <v>1</v>
      </c>
      <c r="C45" s="30">
        <f t="shared" si="4"/>
        <v>1248</v>
      </c>
      <c r="D45" s="29">
        <v>-2048</v>
      </c>
      <c r="E45" s="30">
        <f t="shared" si="1"/>
        <v>3296</v>
      </c>
      <c r="F45" s="27">
        <f t="shared" si="5"/>
        <v>255</v>
      </c>
      <c r="G45" s="27">
        <v>1</v>
      </c>
      <c r="H45" s="30">
        <f t="shared" si="6"/>
        <v>1143</v>
      </c>
      <c r="I45" s="32">
        <v>-1617</v>
      </c>
      <c r="J45" s="33">
        <f t="shared" si="2"/>
        <v>2760</v>
      </c>
      <c r="K45" s="27">
        <f t="shared" si="7"/>
        <v>320</v>
      </c>
      <c r="L45" s="27">
        <v>1</v>
      </c>
      <c r="M45" s="30">
        <f t="shared" si="8"/>
        <v>1367</v>
      </c>
      <c r="N45" s="29">
        <v>-1537</v>
      </c>
      <c r="O45" s="33">
        <f t="shared" si="3"/>
        <v>2904</v>
      </c>
      <c r="P45" s="27">
        <f t="shared" si="9"/>
        <v>185</v>
      </c>
      <c r="Q45" s="34"/>
      <c r="R45" s="35"/>
    </row>
    <row r="46" spans="1:18" x14ac:dyDescent="0.3">
      <c r="A46" s="26">
        <v>45844</v>
      </c>
      <c r="B46" s="27">
        <v>1</v>
      </c>
      <c r="C46" s="30">
        <f t="shared" si="4"/>
        <v>1247</v>
      </c>
      <c r="D46" s="29">
        <v>-2049</v>
      </c>
      <c r="E46" s="30">
        <f t="shared" si="1"/>
        <v>3296</v>
      </c>
      <c r="F46" s="27">
        <f t="shared" si="5"/>
        <v>256</v>
      </c>
      <c r="G46" s="27">
        <v>1</v>
      </c>
      <c r="H46" s="30">
        <f t="shared" si="6"/>
        <v>1142</v>
      </c>
      <c r="I46" s="32">
        <v>-1618</v>
      </c>
      <c r="J46" s="33">
        <f t="shared" si="2"/>
        <v>2760</v>
      </c>
      <c r="K46" s="27">
        <f t="shared" si="7"/>
        <v>321</v>
      </c>
      <c r="L46" s="27">
        <v>1</v>
      </c>
      <c r="M46" s="30">
        <f t="shared" si="8"/>
        <v>1366</v>
      </c>
      <c r="N46" s="29">
        <v>-1538</v>
      </c>
      <c r="O46" s="33">
        <f t="shared" si="3"/>
        <v>2904</v>
      </c>
      <c r="P46" s="27">
        <f t="shared" si="9"/>
        <v>186</v>
      </c>
      <c r="Q46" s="34"/>
      <c r="R46" s="35"/>
    </row>
    <row r="47" spans="1:18" x14ac:dyDescent="0.3">
      <c r="A47" s="26">
        <v>45845</v>
      </c>
      <c r="B47" s="27">
        <v>1</v>
      </c>
      <c r="C47" s="30">
        <f t="shared" si="4"/>
        <v>1246</v>
      </c>
      <c r="D47" s="29">
        <v>-2050</v>
      </c>
      <c r="E47" s="30">
        <f t="shared" si="1"/>
        <v>3296</v>
      </c>
      <c r="F47" s="27">
        <f t="shared" si="5"/>
        <v>257</v>
      </c>
      <c r="G47" s="27">
        <v>1</v>
      </c>
      <c r="H47" s="30">
        <f t="shared" si="6"/>
        <v>1141</v>
      </c>
      <c r="I47" s="32">
        <v>-1619</v>
      </c>
      <c r="J47" s="33">
        <f t="shared" si="2"/>
        <v>2760</v>
      </c>
      <c r="K47" s="27">
        <f t="shared" si="7"/>
        <v>322</v>
      </c>
      <c r="L47" s="27">
        <v>1</v>
      </c>
      <c r="M47" s="30">
        <f t="shared" si="8"/>
        <v>1365</v>
      </c>
      <c r="N47" s="29">
        <v>-1539</v>
      </c>
      <c r="O47" s="33">
        <f t="shared" si="3"/>
        <v>2904</v>
      </c>
      <c r="P47" s="27">
        <f t="shared" si="9"/>
        <v>187</v>
      </c>
      <c r="Q47" s="34"/>
      <c r="R47" s="35"/>
    </row>
    <row r="48" spans="1:18" x14ac:dyDescent="0.3">
      <c r="A48" s="26">
        <v>45846</v>
      </c>
      <c r="B48" s="27">
        <v>1</v>
      </c>
      <c r="C48" s="30">
        <f t="shared" si="4"/>
        <v>1245</v>
      </c>
      <c r="D48" s="29">
        <v>-2051</v>
      </c>
      <c r="E48" s="30">
        <f t="shared" si="1"/>
        <v>3296</v>
      </c>
      <c r="F48" s="27">
        <f t="shared" si="5"/>
        <v>258</v>
      </c>
      <c r="G48" s="27">
        <v>1</v>
      </c>
      <c r="H48" s="30">
        <f t="shared" si="6"/>
        <v>1140</v>
      </c>
      <c r="I48" s="32">
        <v>-1620</v>
      </c>
      <c r="J48" s="33">
        <f t="shared" si="2"/>
        <v>2760</v>
      </c>
      <c r="K48" s="27">
        <f t="shared" si="7"/>
        <v>323</v>
      </c>
      <c r="L48" s="27">
        <v>1</v>
      </c>
      <c r="M48" s="30">
        <f t="shared" si="8"/>
        <v>1364</v>
      </c>
      <c r="N48" s="29">
        <v>-1540</v>
      </c>
      <c r="O48" s="33">
        <f t="shared" si="3"/>
        <v>2904</v>
      </c>
      <c r="P48" s="27">
        <f t="shared" si="9"/>
        <v>188</v>
      </c>
      <c r="Q48" s="34"/>
      <c r="R48" s="35"/>
    </row>
    <row r="49" spans="1:18" x14ac:dyDescent="0.3">
      <c r="A49" s="26">
        <v>45847</v>
      </c>
      <c r="B49" s="27">
        <v>1</v>
      </c>
      <c r="C49" s="30">
        <f t="shared" si="4"/>
        <v>1244</v>
      </c>
      <c r="D49" s="29">
        <v>-2052</v>
      </c>
      <c r="E49" s="30">
        <f t="shared" si="1"/>
        <v>3296</v>
      </c>
      <c r="F49" s="27">
        <f t="shared" si="5"/>
        <v>259</v>
      </c>
      <c r="G49" s="27">
        <v>1</v>
      </c>
      <c r="H49" s="30">
        <f t="shared" si="6"/>
        <v>1138</v>
      </c>
      <c r="I49" s="32">
        <v>-1622</v>
      </c>
      <c r="J49" s="33">
        <f t="shared" si="2"/>
        <v>2760</v>
      </c>
      <c r="K49" s="27">
        <f t="shared" si="7"/>
        <v>325</v>
      </c>
      <c r="L49" s="27">
        <v>1</v>
      </c>
      <c r="M49" s="30">
        <f t="shared" si="8"/>
        <v>1363</v>
      </c>
      <c r="N49" s="29">
        <v>-1541</v>
      </c>
      <c r="O49" s="33">
        <f t="shared" si="3"/>
        <v>2904</v>
      </c>
      <c r="P49" s="27">
        <f t="shared" si="9"/>
        <v>189</v>
      </c>
      <c r="Q49" s="34"/>
      <c r="R49" s="35"/>
    </row>
    <row r="50" spans="1:18" x14ac:dyDescent="0.3">
      <c r="A50" s="26">
        <v>45848</v>
      </c>
      <c r="B50" s="27">
        <v>1</v>
      </c>
      <c r="C50" s="30">
        <f t="shared" si="4"/>
        <v>1243</v>
      </c>
      <c r="D50" s="29">
        <v>-2053</v>
      </c>
      <c r="E50" s="30">
        <f t="shared" si="1"/>
        <v>3296</v>
      </c>
      <c r="F50" s="27">
        <f t="shared" si="5"/>
        <v>260</v>
      </c>
      <c r="G50" s="27">
        <v>1</v>
      </c>
      <c r="H50" s="30">
        <f t="shared" si="6"/>
        <v>1136</v>
      </c>
      <c r="I50" s="32">
        <v>-1624</v>
      </c>
      <c r="J50" s="33">
        <f t="shared" si="2"/>
        <v>2760</v>
      </c>
      <c r="K50" s="27">
        <f t="shared" si="7"/>
        <v>327</v>
      </c>
      <c r="L50" s="27">
        <v>1</v>
      </c>
      <c r="M50" s="30">
        <f t="shared" si="8"/>
        <v>1362</v>
      </c>
      <c r="N50" s="29">
        <v>-1542</v>
      </c>
      <c r="O50" s="33">
        <f t="shared" si="3"/>
        <v>2904</v>
      </c>
      <c r="P50" s="27">
        <f t="shared" si="9"/>
        <v>190</v>
      </c>
      <c r="Q50" s="34"/>
      <c r="R50" s="35"/>
    </row>
    <row r="51" spans="1:18" x14ac:dyDescent="0.3">
      <c r="A51" s="26">
        <v>45849</v>
      </c>
      <c r="B51" s="27">
        <v>1</v>
      </c>
      <c r="C51" s="30">
        <f t="shared" si="4"/>
        <v>1242</v>
      </c>
      <c r="D51" s="29">
        <v>-2054</v>
      </c>
      <c r="E51" s="30">
        <f t="shared" si="1"/>
        <v>3296</v>
      </c>
      <c r="F51" s="27">
        <f t="shared" si="5"/>
        <v>261</v>
      </c>
      <c r="G51" s="27">
        <v>1</v>
      </c>
      <c r="H51" s="30">
        <f t="shared" si="6"/>
        <v>1134</v>
      </c>
      <c r="I51" s="32">
        <v>-1626</v>
      </c>
      <c r="J51" s="33">
        <f t="shared" si="2"/>
        <v>2760</v>
      </c>
      <c r="K51" s="27">
        <f t="shared" si="7"/>
        <v>329</v>
      </c>
      <c r="L51" s="27">
        <v>1</v>
      </c>
      <c r="M51" s="30">
        <f t="shared" si="8"/>
        <v>1361</v>
      </c>
      <c r="N51" s="29">
        <v>-1543</v>
      </c>
      <c r="O51" s="33">
        <f t="shared" si="3"/>
        <v>2904</v>
      </c>
      <c r="P51" s="27">
        <f t="shared" si="9"/>
        <v>191</v>
      </c>
      <c r="Q51" s="34"/>
      <c r="R51" s="35"/>
    </row>
    <row r="52" spans="1:18" x14ac:dyDescent="0.3">
      <c r="A52" s="26">
        <v>45850</v>
      </c>
      <c r="B52" s="27">
        <v>1</v>
      </c>
      <c r="C52" s="30">
        <f t="shared" si="4"/>
        <v>1241</v>
      </c>
      <c r="D52" s="29">
        <v>-2055</v>
      </c>
      <c r="E52" s="30">
        <f t="shared" si="1"/>
        <v>3296</v>
      </c>
      <c r="F52" s="27">
        <f t="shared" si="5"/>
        <v>262</v>
      </c>
      <c r="G52" s="27">
        <v>1</v>
      </c>
      <c r="H52" s="30">
        <f t="shared" si="6"/>
        <v>1132</v>
      </c>
      <c r="I52" s="32">
        <v>-1628</v>
      </c>
      <c r="J52" s="33">
        <f t="shared" si="2"/>
        <v>2760</v>
      </c>
      <c r="K52" s="27">
        <f t="shared" si="7"/>
        <v>331</v>
      </c>
      <c r="L52" s="27">
        <v>1</v>
      </c>
      <c r="M52" s="30">
        <f t="shared" si="8"/>
        <v>1344</v>
      </c>
      <c r="N52" s="29">
        <v>-1560</v>
      </c>
      <c r="O52" s="33">
        <f t="shared" si="3"/>
        <v>2904</v>
      </c>
      <c r="P52" s="27">
        <f t="shared" si="9"/>
        <v>208</v>
      </c>
      <c r="Q52" s="34"/>
      <c r="R52" s="35"/>
    </row>
    <row r="53" spans="1:18" x14ac:dyDescent="0.3">
      <c r="A53" s="26">
        <v>45851</v>
      </c>
      <c r="B53" s="27">
        <v>1</v>
      </c>
      <c r="C53" s="30">
        <f t="shared" si="4"/>
        <v>1240</v>
      </c>
      <c r="D53" s="29">
        <v>-2056</v>
      </c>
      <c r="E53" s="30">
        <f t="shared" si="1"/>
        <v>3296</v>
      </c>
      <c r="F53" s="27">
        <f t="shared" si="5"/>
        <v>263</v>
      </c>
      <c r="G53" s="27">
        <v>1</v>
      </c>
      <c r="H53" s="30">
        <f t="shared" si="6"/>
        <v>1130</v>
      </c>
      <c r="I53" s="32">
        <v>-1630</v>
      </c>
      <c r="J53" s="33">
        <f t="shared" si="2"/>
        <v>2760</v>
      </c>
      <c r="K53" s="27">
        <f t="shared" si="7"/>
        <v>333</v>
      </c>
      <c r="L53" s="27">
        <v>1</v>
      </c>
      <c r="M53" s="30">
        <f t="shared" si="8"/>
        <v>1344</v>
      </c>
      <c r="N53" s="29">
        <v>-1560</v>
      </c>
      <c r="O53" s="33">
        <f t="shared" si="3"/>
        <v>2904</v>
      </c>
      <c r="P53" s="27">
        <f t="shared" si="9"/>
        <v>208</v>
      </c>
      <c r="Q53" s="34"/>
      <c r="R53" s="35"/>
    </row>
    <row r="54" spans="1:18" x14ac:dyDescent="0.3">
      <c r="A54" s="26">
        <v>45852</v>
      </c>
      <c r="B54" s="27">
        <v>1</v>
      </c>
      <c r="C54" s="30">
        <f t="shared" si="4"/>
        <v>1234</v>
      </c>
      <c r="D54" s="29">
        <v>-2062</v>
      </c>
      <c r="E54" s="30">
        <f t="shared" si="1"/>
        <v>3296</v>
      </c>
      <c r="F54" s="27">
        <f t="shared" si="5"/>
        <v>269</v>
      </c>
      <c r="G54" s="27">
        <v>1</v>
      </c>
      <c r="H54" s="30">
        <f t="shared" si="6"/>
        <v>1128</v>
      </c>
      <c r="I54" s="32">
        <v>-1632</v>
      </c>
      <c r="J54" s="33">
        <f t="shared" si="2"/>
        <v>2760</v>
      </c>
      <c r="K54" s="27">
        <f t="shared" si="7"/>
        <v>335</v>
      </c>
      <c r="L54" s="27">
        <v>1</v>
      </c>
      <c r="M54" s="30">
        <f t="shared" si="8"/>
        <v>1344</v>
      </c>
      <c r="N54" s="29">
        <v>-1560</v>
      </c>
      <c r="O54" s="33">
        <f t="shared" si="3"/>
        <v>2904</v>
      </c>
      <c r="P54" s="27">
        <f t="shared" si="9"/>
        <v>208</v>
      </c>
      <c r="Q54" s="34"/>
      <c r="R54" s="35"/>
    </row>
    <row r="55" spans="1:18" x14ac:dyDescent="0.3">
      <c r="A55" s="26">
        <v>45853</v>
      </c>
      <c r="B55" s="27">
        <v>1</v>
      </c>
      <c r="C55" s="30">
        <f t="shared" si="4"/>
        <v>1231</v>
      </c>
      <c r="D55" s="29">
        <v>-2065</v>
      </c>
      <c r="E55" s="30">
        <f t="shared" si="1"/>
        <v>3296</v>
      </c>
      <c r="F55" s="27">
        <f t="shared" si="5"/>
        <v>272</v>
      </c>
      <c r="G55" s="27">
        <v>1</v>
      </c>
      <c r="H55" s="30">
        <f t="shared" si="6"/>
        <v>1126</v>
      </c>
      <c r="I55" s="32">
        <v>-1634</v>
      </c>
      <c r="J55" s="33">
        <f t="shared" si="2"/>
        <v>2760</v>
      </c>
      <c r="K55" s="27">
        <f t="shared" si="7"/>
        <v>337</v>
      </c>
      <c r="L55" s="27">
        <v>1</v>
      </c>
      <c r="M55" s="30">
        <f t="shared" si="8"/>
        <v>1342</v>
      </c>
      <c r="N55" s="29">
        <v>-1562</v>
      </c>
      <c r="O55" s="33">
        <f t="shared" si="3"/>
        <v>2904</v>
      </c>
      <c r="P55" s="27">
        <f t="shared" si="9"/>
        <v>210</v>
      </c>
      <c r="Q55" s="34"/>
      <c r="R55" s="35"/>
    </row>
    <row r="56" spans="1:18" x14ac:dyDescent="0.3">
      <c r="A56" s="26">
        <v>45854</v>
      </c>
      <c r="B56" s="27">
        <v>1</v>
      </c>
      <c r="C56" s="30">
        <f t="shared" si="4"/>
        <v>1228</v>
      </c>
      <c r="D56" s="29">
        <v>-2068</v>
      </c>
      <c r="E56" s="30">
        <f t="shared" si="1"/>
        <v>3296</v>
      </c>
      <c r="F56" s="27">
        <f t="shared" si="5"/>
        <v>275</v>
      </c>
      <c r="G56" s="27">
        <v>1</v>
      </c>
      <c r="H56" s="30">
        <f t="shared" si="6"/>
        <v>1124</v>
      </c>
      <c r="I56" s="32">
        <v>-1636</v>
      </c>
      <c r="J56" s="33">
        <f t="shared" si="2"/>
        <v>2760</v>
      </c>
      <c r="K56" s="27">
        <f t="shared" si="7"/>
        <v>339</v>
      </c>
      <c r="L56" s="27">
        <v>1</v>
      </c>
      <c r="M56" s="30">
        <f t="shared" si="8"/>
        <v>1336</v>
      </c>
      <c r="N56" s="29">
        <v>-1568</v>
      </c>
      <c r="O56" s="33">
        <f t="shared" si="3"/>
        <v>2904</v>
      </c>
      <c r="P56" s="27">
        <f t="shared" si="9"/>
        <v>216</v>
      </c>
      <c r="Q56" s="34"/>
      <c r="R56" s="35"/>
    </row>
    <row r="57" spans="1:18" x14ac:dyDescent="0.3">
      <c r="A57" s="26">
        <v>45855</v>
      </c>
      <c r="B57" s="27">
        <v>1</v>
      </c>
      <c r="C57" s="30">
        <f t="shared" si="4"/>
        <v>1225</v>
      </c>
      <c r="D57" s="29">
        <v>-2071</v>
      </c>
      <c r="E57" s="30">
        <f t="shared" si="1"/>
        <v>3296</v>
      </c>
      <c r="F57" s="27">
        <f t="shared" si="5"/>
        <v>278</v>
      </c>
      <c r="G57" s="27">
        <v>1</v>
      </c>
      <c r="H57" s="30">
        <f t="shared" si="6"/>
        <v>1122</v>
      </c>
      <c r="I57" s="32">
        <v>-1638</v>
      </c>
      <c r="J57" s="33">
        <f t="shared" si="2"/>
        <v>2760</v>
      </c>
      <c r="K57" s="27">
        <f t="shared" si="7"/>
        <v>341</v>
      </c>
      <c r="L57" s="27">
        <v>1</v>
      </c>
      <c r="M57" s="30">
        <f t="shared" si="8"/>
        <v>1330</v>
      </c>
      <c r="N57" s="29">
        <v>-1574</v>
      </c>
      <c r="O57" s="33">
        <f t="shared" si="3"/>
        <v>2904</v>
      </c>
      <c r="P57" s="27">
        <f t="shared" si="9"/>
        <v>222</v>
      </c>
      <c r="Q57" s="34"/>
      <c r="R57" s="35"/>
    </row>
    <row r="58" spans="1:18" x14ac:dyDescent="0.3">
      <c r="A58" s="26">
        <v>45856</v>
      </c>
      <c r="B58" s="27">
        <v>1</v>
      </c>
      <c r="C58" s="30">
        <f t="shared" si="4"/>
        <v>1222</v>
      </c>
      <c r="D58" s="29">
        <v>-2074</v>
      </c>
      <c r="E58" s="30">
        <f t="shared" si="1"/>
        <v>3296</v>
      </c>
      <c r="F58" s="27">
        <f t="shared" si="5"/>
        <v>281</v>
      </c>
      <c r="G58" s="27">
        <v>1</v>
      </c>
      <c r="H58" s="30">
        <f t="shared" si="6"/>
        <v>1120</v>
      </c>
      <c r="I58" s="32">
        <v>-1640</v>
      </c>
      <c r="J58" s="33">
        <f t="shared" si="2"/>
        <v>2760</v>
      </c>
      <c r="K58" s="27">
        <f t="shared" si="7"/>
        <v>343</v>
      </c>
      <c r="L58" s="27">
        <v>1</v>
      </c>
      <c r="M58" s="30">
        <f t="shared" si="8"/>
        <v>1324</v>
      </c>
      <c r="N58" s="29">
        <v>-1580</v>
      </c>
      <c r="O58" s="33">
        <f t="shared" si="3"/>
        <v>2904</v>
      </c>
      <c r="P58" s="27">
        <f t="shared" si="9"/>
        <v>228</v>
      </c>
      <c r="Q58" s="34"/>
      <c r="R58" s="35"/>
    </row>
    <row r="59" spans="1:18" x14ac:dyDescent="0.3">
      <c r="A59" s="26">
        <v>45857</v>
      </c>
      <c r="B59" s="27">
        <v>1</v>
      </c>
      <c r="C59" s="30">
        <f t="shared" si="4"/>
        <v>1219</v>
      </c>
      <c r="D59" s="29">
        <v>-2077</v>
      </c>
      <c r="E59" s="30">
        <f t="shared" si="1"/>
        <v>3296</v>
      </c>
      <c r="F59" s="27">
        <f t="shared" si="5"/>
        <v>284</v>
      </c>
      <c r="G59" s="27">
        <v>1</v>
      </c>
      <c r="H59" s="30">
        <f t="shared" si="6"/>
        <v>1118</v>
      </c>
      <c r="I59" s="32">
        <v>-1642</v>
      </c>
      <c r="J59" s="33">
        <f t="shared" si="2"/>
        <v>2760</v>
      </c>
      <c r="K59" s="27">
        <f t="shared" si="7"/>
        <v>345</v>
      </c>
      <c r="L59" s="27">
        <v>1</v>
      </c>
      <c r="M59" s="30">
        <f t="shared" si="8"/>
        <v>1318</v>
      </c>
      <c r="N59" s="29">
        <v>-1586</v>
      </c>
      <c r="O59" s="33">
        <f t="shared" si="3"/>
        <v>2904</v>
      </c>
      <c r="P59" s="27">
        <f t="shared" si="9"/>
        <v>234</v>
      </c>
      <c r="Q59" s="34"/>
      <c r="R59" s="35"/>
    </row>
    <row r="60" spans="1:18" x14ac:dyDescent="0.3">
      <c r="A60" s="26">
        <v>45858</v>
      </c>
      <c r="B60" s="27">
        <v>1</v>
      </c>
      <c r="C60" s="30">
        <f t="shared" si="4"/>
        <v>1216</v>
      </c>
      <c r="D60" s="29">
        <v>-2080</v>
      </c>
      <c r="E60" s="30">
        <f t="shared" si="1"/>
        <v>3296</v>
      </c>
      <c r="F60" s="27">
        <f t="shared" si="5"/>
        <v>287</v>
      </c>
      <c r="G60" s="27">
        <v>1</v>
      </c>
      <c r="H60" s="30">
        <f t="shared" si="6"/>
        <v>1116</v>
      </c>
      <c r="I60" s="32">
        <v>-1644</v>
      </c>
      <c r="J60" s="33">
        <f t="shared" si="2"/>
        <v>2760</v>
      </c>
      <c r="K60" s="27">
        <f t="shared" si="7"/>
        <v>347</v>
      </c>
      <c r="L60" s="27">
        <v>1</v>
      </c>
      <c r="M60" s="30">
        <f t="shared" si="8"/>
        <v>1312</v>
      </c>
      <c r="N60" s="29">
        <v>-1592</v>
      </c>
      <c r="O60" s="33">
        <f t="shared" si="3"/>
        <v>2904</v>
      </c>
      <c r="P60" s="27">
        <f t="shared" si="9"/>
        <v>240</v>
      </c>
      <c r="Q60" s="34"/>
      <c r="R60" s="35"/>
    </row>
    <row r="61" spans="1:18" x14ac:dyDescent="0.3">
      <c r="A61" s="26">
        <v>45859</v>
      </c>
      <c r="B61" s="27">
        <v>1</v>
      </c>
      <c r="C61" s="30">
        <f t="shared" si="4"/>
        <v>1213</v>
      </c>
      <c r="D61" s="29">
        <v>-2083</v>
      </c>
      <c r="E61" s="30">
        <f t="shared" si="1"/>
        <v>3296</v>
      </c>
      <c r="F61" s="27">
        <f t="shared" si="5"/>
        <v>290</v>
      </c>
      <c r="G61" s="27">
        <v>1</v>
      </c>
      <c r="H61" s="30">
        <f t="shared" si="6"/>
        <v>1114</v>
      </c>
      <c r="I61" s="32">
        <v>-1646</v>
      </c>
      <c r="J61" s="33">
        <f t="shared" si="2"/>
        <v>2760</v>
      </c>
      <c r="K61" s="27">
        <f t="shared" si="7"/>
        <v>349</v>
      </c>
      <c r="L61" s="27">
        <v>1</v>
      </c>
      <c r="M61" s="30">
        <f t="shared" si="8"/>
        <v>1306</v>
      </c>
      <c r="N61" s="29">
        <v>-1598</v>
      </c>
      <c r="O61" s="33">
        <f t="shared" si="3"/>
        <v>2904</v>
      </c>
      <c r="P61" s="27">
        <f t="shared" si="9"/>
        <v>246</v>
      </c>
      <c r="Q61" s="34"/>
      <c r="R61" s="35"/>
    </row>
    <row r="62" spans="1:18" x14ac:dyDescent="0.3">
      <c r="A62" s="26">
        <v>45860</v>
      </c>
      <c r="B62" s="27">
        <v>1</v>
      </c>
      <c r="C62" s="30">
        <f t="shared" si="4"/>
        <v>1210</v>
      </c>
      <c r="D62" s="29">
        <v>-2086</v>
      </c>
      <c r="E62" s="30">
        <f t="shared" si="1"/>
        <v>3296</v>
      </c>
      <c r="F62" s="27">
        <f t="shared" si="5"/>
        <v>293</v>
      </c>
      <c r="G62" s="27">
        <v>1</v>
      </c>
      <c r="H62" s="30">
        <f t="shared" si="6"/>
        <v>1112</v>
      </c>
      <c r="I62" s="32">
        <v>-1648</v>
      </c>
      <c r="J62" s="33">
        <f t="shared" si="2"/>
        <v>2760</v>
      </c>
      <c r="K62" s="27">
        <f t="shared" si="7"/>
        <v>351</v>
      </c>
      <c r="L62" s="27">
        <v>1</v>
      </c>
      <c r="M62" s="30">
        <f t="shared" si="8"/>
        <v>1300</v>
      </c>
      <c r="N62" s="29">
        <v>-1604</v>
      </c>
      <c r="O62" s="33">
        <f t="shared" si="3"/>
        <v>2904</v>
      </c>
      <c r="P62" s="27">
        <f t="shared" si="9"/>
        <v>252</v>
      </c>
      <c r="Q62" s="34"/>
      <c r="R62" s="35"/>
    </row>
    <row r="63" spans="1:18" x14ac:dyDescent="0.3">
      <c r="A63" s="26">
        <v>45861</v>
      </c>
      <c r="B63" s="27">
        <v>1</v>
      </c>
      <c r="C63" s="30">
        <f t="shared" si="4"/>
        <v>1207</v>
      </c>
      <c r="D63" s="29">
        <v>-2089</v>
      </c>
      <c r="E63" s="30">
        <f t="shared" si="1"/>
        <v>3296</v>
      </c>
      <c r="F63" s="27">
        <f t="shared" si="5"/>
        <v>296</v>
      </c>
      <c r="G63" s="27">
        <v>1</v>
      </c>
      <c r="H63" s="30">
        <f t="shared" si="6"/>
        <v>1111</v>
      </c>
      <c r="I63" s="32">
        <v>-1649</v>
      </c>
      <c r="J63" s="33">
        <f t="shared" si="2"/>
        <v>2760</v>
      </c>
      <c r="K63" s="27">
        <f t="shared" si="7"/>
        <v>352</v>
      </c>
      <c r="L63" s="27">
        <v>1</v>
      </c>
      <c r="M63" s="30">
        <f t="shared" si="8"/>
        <v>1294</v>
      </c>
      <c r="N63" s="29">
        <v>-1610</v>
      </c>
      <c r="O63" s="33">
        <f t="shared" si="3"/>
        <v>2904</v>
      </c>
      <c r="P63" s="27">
        <f t="shared" si="9"/>
        <v>258</v>
      </c>
      <c r="Q63" s="34"/>
      <c r="R63" s="35"/>
    </row>
    <row r="64" spans="1:18" x14ac:dyDescent="0.3">
      <c r="A64" s="26">
        <v>45862</v>
      </c>
      <c r="B64" s="27">
        <v>1</v>
      </c>
      <c r="C64" s="30">
        <f t="shared" si="4"/>
        <v>1204</v>
      </c>
      <c r="D64" s="29">
        <v>-2092</v>
      </c>
      <c r="E64" s="30">
        <f t="shared" si="1"/>
        <v>3296</v>
      </c>
      <c r="F64" s="27">
        <f t="shared" si="5"/>
        <v>299</v>
      </c>
      <c r="G64" s="27">
        <v>1</v>
      </c>
      <c r="H64" s="30">
        <f t="shared" si="6"/>
        <v>1107</v>
      </c>
      <c r="I64" s="32">
        <v>-1653</v>
      </c>
      <c r="J64" s="33">
        <f t="shared" si="2"/>
        <v>2760</v>
      </c>
      <c r="K64" s="27">
        <f t="shared" si="7"/>
        <v>356</v>
      </c>
      <c r="L64" s="27">
        <v>1</v>
      </c>
      <c r="M64" s="30">
        <f t="shared" si="8"/>
        <v>1288</v>
      </c>
      <c r="N64" s="29">
        <v>-1616</v>
      </c>
      <c r="O64" s="33">
        <f t="shared" si="3"/>
        <v>2904</v>
      </c>
      <c r="P64" s="27">
        <f t="shared" si="9"/>
        <v>264</v>
      </c>
      <c r="Q64" s="34"/>
      <c r="R64" s="35"/>
    </row>
    <row r="65" spans="1:18" x14ac:dyDescent="0.3">
      <c r="A65" s="26">
        <v>45863</v>
      </c>
      <c r="B65" s="27">
        <v>1</v>
      </c>
      <c r="C65" s="30">
        <f t="shared" si="4"/>
        <v>1201</v>
      </c>
      <c r="D65" s="29">
        <v>-2095</v>
      </c>
      <c r="E65" s="30">
        <f t="shared" si="1"/>
        <v>3296</v>
      </c>
      <c r="F65" s="27">
        <f t="shared" si="5"/>
        <v>302</v>
      </c>
      <c r="G65" s="27">
        <v>1</v>
      </c>
      <c r="H65" s="30">
        <f t="shared" si="6"/>
        <v>1103</v>
      </c>
      <c r="I65" s="32">
        <v>-1657</v>
      </c>
      <c r="J65" s="33">
        <f t="shared" si="2"/>
        <v>2760</v>
      </c>
      <c r="K65" s="27">
        <f t="shared" si="7"/>
        <v>360</v>
      </c>
      <c r="L65" s="27">
        <v>1</v>
      </c>
      <c r="M65" s="30">
        <f t="shared" si="8"/>
        <v>1282</v>
      </c>
      <c r="N65" s="29">
        <v>-1622</v>
      </c>
      <c r="O65" s="33">
        <f t="shared" si="3"/>
        <v>2904</v>
      </c>
      <c r="P65" s="27">
        <f t="shared" si="9"/>
        <v>270</v>
      </c>
      <c r="Q65" s="34"/>
      <c r="R65" s="35"/>
    </row>
    <row r="66" spans="1:18" x14ac:dyDescent="0.3">
      <c r="A66" s="26">
        <v>45864</v>
      </c>
      <c r="B66" s="27">
        <v>1</v>
      </c>
      <c r="C66" s="30">
        <f t="shared" si="4"/>
        <v>1198</v>
      </c>
      <c r="D66" s="29">
        <v>-2098</v>
      </c>
      <c r="E66" s="30">
        <f t="shared" si="1"/>
        <v>3296</v>
      </c>
      <c r="F66" s="27">
        <f t="shared" si="5"/>
        <v>305</v>
      </c>
      <c r="G66" s="27">
        <v>1</v>
      </c>
      <c r="H66" s="30">
        <f t="shared" si="6"/>
        <v>1099</v>
      </c>
      <c r="I66" s="32">
        <v>-1661</v>
      </c>
      <c r="J66" s="33">
        <f t="shared" si="2"/>
        <v>2760</v>
      </c>
      <c r="K66" s="27">
        <f t="shared" si="7"/>
        <v>364</v>
      </c>
      <c r="L66" s="27">
        <v>1</v>
      </c>
      <c r="M66" s="30">
        <f t="shared" si="8"/>
        <v>1276</v>
      </c>
      <c r="N66" s="29">
        <v>-1628</v>
      </c>
      <c r="O66" s="33">
        <f t="shared" si="3"/>
        <v>2904</v>
      </c>
      <c r="P66" s="27">
        <f t="shared" si="9"/>
        <v>276</v>
      </c>
      <c r="Q66" s="34"/>
      <c r="R66" s="35"/>
    </row>
    <row r="67" spans="1:18" x14ac:dyDescent="0.3">
      <c r="A67" s="26">
        <v>45865</v>
      </c>
      <c r="B67" s="27">
        <v>1</v>
      </c>
      <c r="C67" s="30">
        <f t="shared" si="4"/>
        <v>1195</v>
      </c>
      <c r="D67" s="29">
        <v>-2101</v>
      </c>
      <c r="E67" s="30">
        <f t="shared" si="1"/>
        <v>3296</v>
      </c>
      <c r="F67" s="27">
        <f t="shared" si="5"/>
        <v>308</v>
      </c>
      <c r="G67" s="27">
        <v>1</v>
      </c>
      <c r="H67" s="30">
        <f t="shared" si="6"/>
        <v>1095</v>
      </c>
      <c r="I67" s="32">
        <v>-1665</v>
      </c>
      <c r="J67" s="33">
        <f t="shared" si="2"/>
        <v>2760</v>
      </c>
      <c r="K67" s="27">
        <f t="shared" si="7"/>
        <v>368</v>
      </c>
      <c r="L67" s="27">
        <v>1</v>
      </c>
      <c r="M67" s="30">
        <f t="shared" si="8"/>
        <v>1270</v>
      </c>
      <c r="N67" s="29">
        <v>-1634</v>
      </c>
      <c r="O67" s="33">
        <f t="shared" si="3"/>
        <v>2904</v>
      </c>
      <c r="P67" s="27">
        <f t="shared" si="9"/>
        <v>282</v>
      </c>
      <c r="Q67" s="34"/>
      <c r="R67" s="35"/>
    </row>
    <row r="68" spans="1:18" x14ac:dyDescent="0.3">
      <c r="A68" s="26">
        <v>45866</v>
      </c>
      <c r="B68" s="27">
        <v>1</v>
      </c>
      <c r="C68" s="30">
        <f t="shared" si="4"/>
        <v>1192</v>
      </c>
      <c r="D68" s="29">
        <v>-2104</v>
      </c>
      <c r="E68" s="30">
        <f t="shared" si="1"/>
        <v>3296</v>
      </c>
      <c r="F68" s="27">
        <f t="shared" si="5"/>
        <v>311</v>
      </c>
      <c r="G68" s="27">
        <v>1</v>
      </c>
      <c r="H68" s="30">
        <f t="shared" si="6"/>
        <v>1091</v>
      </c>
      <c r="I68" s="32">
        <v>-1669</v>
      </c>
      <c r="J68" s="33">
        <f t="shared" si="2"/>
        <v>2760</v>
      </c>
      <c r="K68" s="27">
        <f t="shared" si="7"/>
        <v>372</v>
      </c>
      <c r="L68" s="27">
        <v>1</v>
      </c>
      <c r="M68" s="30">
        <f t="shared" si="8"/>
        <v>1264</v>
      </c>
      <c r="N68" s="29">
        <v>-1640</v>
      </c>
      <c r="O68" s="33">
        <f t="shared" si="3"/>
        <v>2904</v>
      </c>
      <c r="P68" s="27">
        <f t="shared" si="9"/>
        <v>288</v>
      </c>
      <c r="Q68" s="34"/>
      <c r="R68" s="35"/>
    </row>
    <row r="69" spans="1:18" x14ac:dyDescent="0.3">
      <c r="A69" s="26">
        <v>45867</v>
      </c>
      <c r="B69" s="27">
        <v>1</v>
      </c>
      <c r="C69" s="30">
        <f t="shared" si="4"/>
        <v>1189</v>
      </c>
      <c r="D69" s="29">
        <v>-2107</v>
      </c>
      <c r="E69" s="30">
        <f t="shared" si="1"/>
        <v>3296</v>
      </c>
      <c r="F69" s="27">
        <f t="shared" si="5"/>
        <v>314</v>
      </c>
      <c r="G69" s="27">
        <v>1</v>
      </c>
      <c r="H69" s="30">
        <f t="shared" si="6"/>
        <v>1087</v>
      </c>
      <c r="I69" s="32">
        <v>-1673</v>
      </c>
      <c r="J69" s="33">
        <f t="shared" si="2"/>
        <v>2760</v>
      </c>
      <c r="K69" s="27">
        <f t="shared" si="7"/>
        <v>376</v>
      </c>
      <c r="L69" s="27">
        <v>1</v>
      </c>
      <c r="M69" s="30">
        <f t="shared" si="8"/>
        <v>1258</v>
      </c>
      <c r="N69" s="29">
        <v>-1646</v>
      </c>
      <c r="O69" s="33">
        <f t="shared" si="3"/>
        <v>2904</v>
      </c>
      <c r="P69" s="27">
        <f t="shared" si="9"/>
        <v>294</v>
      </c>
      <c r="Q69" s="34"/>
      <c r="R69" s="35"/>
    </row>
    <row r="70" spans="1:18" x14ac:dyDescent="0.3">
      <c r="A70" s="26">
        <v>45868</v>
      </c>
      <c r="B70" s="27">
        <v>1</v>
      </c>
      <c r="C70" s="30">
        <f t="shared" si="4"/>
        <v>1186</v>
      </c>
      <c r="D70" s="29">
        <v>-2110</v>
      </c>
      <c r="E70" s="30">
        <f t="shared" si="1"/>
        <v>3296</v>
      </c>
      <c r="F70" s="27">
        <f t="shared" si="5"/>
        <v>317</v>
      </c>
      <c r="G70" s="27">
        <v>1</v>
      </c>
      <c r="H70" s="30">
        <f t="shared" si="6"/>
        <v>1083</v>
      </c>
      <c r="I70" s="32">
        <v>-1677</v>
      </c>
      <c r="J70" s="33">
        <f t="shared" si="2"/>
        <v>2760</v>
      </c>
      <c r="K70" s="27">
        <f t="shared" si="7"/>
        <v>380</v>
      </c>
      <c r="L70" s="27">
        <v>1</v>
      </c>
      <c r="M70" s="30">
        <f t="shared" si="8"/>
        <v>1252</v>
      </c>
      <c r="N70" s="29">
        <v>-1652</v>
      </c>
      <c r="O70" s="33">
        <f t="shared" si="3"/>
        <v>2904</v>
      </c>
      <c r="P70" s="27">
        <f t="shared" si="9"/>
        <v>300</v>
      </c>
      <c r="Q70" s="34"/>
      <c r="R70" s="35"/>
    </row>
    <row r="71" spans="1:18" x14ac:dyDescent="0.3">
      <c r="A71" s="26">
        <v>45869</v>
      </c>
      <c r="B71" s="27">
        <v>1</v>
      </c>
      <c r="C71" s="30">
        <f t="shared" si="4"/>
        <v>1183</v>
      </c>
      <c r="D71" s="29">
        <v>-2113</v>
      </c>
      <c r="E71" s="30">
        <f t="shared" si="1"/>
        <v>3296</v>
      </c>
      <c r="F71" s="27">
        <f t="shared" si="5"/>
        <v>320</v>
      </c>
      <c r="G71" s="27">
        <v>1</v>
      </c>
      <c r="H71" s="30">
        <f t="shared" si="6"/>
        <v>1079</v>
      </c>
      <c r="I71" s="32">
        <v>-1681</v>
      </c>
      <c r="J71" s="33">
        <f t="shared" si="2"/>
        <v>2760</v>
      </c>
      <c r="K71" s="27">
        <f t="shared" si="7"/>
        <v>384</v>
      </c>
      <c r="L71" s="27">
        <v>1</v>
      </c>
      <c r="M71" s="30">
        <f t="shared" si="8"/>
        <v>1246</v>
      </c>
      <c r="N71" s="29">
        <v>-1658</v>
      </c>
      <c r="O71" s="33">
        <f t="shared" si="3"/>
        <v>2904</v>
      </c>
      <c r="P71" s="27">
        <f t="shared" si="9"/>
        <v>306</v>
      </c>
      <c r="Q71" s="34"/>
      <c r="R71" s="35"/>
    </row>
    <row r="72" spans="1:18" x14ac:dyDescent="0.3">
      <c r="A72" s="26">
        <v>45870</v>
      </c>
      <c r="B72" s="27">
        <v>1</v>
      </c>
      <c r="C72" s="30">
        <f t="shared" si="4"/>
        <v>1180</v>
      </c>
      <c r="D72" s="29">
        <v>-2116</v>
      </c>
      <c r="E72" s="30">
        <f t="shared" si="1"/>
        <v>3296</v>
      </c>
      <c r="F72" s="27">
        <f t="shared" si="5"/>
        <v>323</v>
      </c>
      <c r="G72" s="27">
        <v>1</v>
      </c>
      <c r="H72" s="30">
        <f t="shared" si="6"/>
        <v>1075</v>
      </c>
      <c r="I72" s="32">
        <v>-1685</v>
      </c>
      <c r="J72" s="33">
        <f t="shared" si="2"/>
        <v>2760</v>
      </c>
      <c r="K72" s="27">
        <f t="shared" si="7"/>
        <v>388</v>
      </c>
      <c r="L72" s="27">
        <v>1</v>
      </c>
      <c r="M72" s="30">
        <f t="shared" si="8"/>
        <v>1240</v>
      </c>
      <c r="N72" s="29">
        <v>-1664</v>
      </c>
      <c r="O72" s="33">
        <f t="shared" si="3"/>
        <v>2904</v>
      </c>
      <c r="P72" s="27">
        <f t="shared" si="9"/>
        <v>312</v>
      </c>
      <c r="Q72" s="34"/>
      <c r="R72" s="35"/>
    </row>
    <row r="73" spans="1:18" x14ac:dyDescent="0.3">
      <c r="A73" s="26">
        <v>45871</v>
      </c>
      <c r="B73" s="27">
        <v>1</v>
      </c>
      <c r="C73" s="30">
        <f t="shared" si="4"/>
        <v>1177</v>
      </c>
      <c r="D73" s="29">
        <v>-2119</v>
      </c>
      <c r="E73" s="30">
        <f t="shared" si="1"/>
        <v>3296</v>
      </c>
      <c r="F73" s="27">
        <f t="shared" si="5"/>
        <v>326</v>
      </c>
      <c r="G73" s="27">
        <v>1</v>
      </c>
      <c r="H73" s="30">
        <f t="shared" si="6"/>
        <v>1071</v>
      </c>
      <c r="I73" s="32">
        <v>-1689</v>
      </c>
      <c r="J73" s="33">
        <f t="shared" si="2"/>
        <v>2760</v>
      </c>
      <c r="K73" s="27">
        <f t="shared" si="7"/>
        <v>392</v>
      </c>
      <c r="L73" s="27">
        <v>1</v>
      </c>
      <c r="M73" s="30">
        <f t="shared" si="8"/>
        <v>1234</v>
      </c>
      <c r="N73" s="29">
        <v>-1670</v>
      </c>
      <c r="O73" s="33">
        <f t="shared" si="3"/>
        <v>2904</v>
      </c>
      <c r="P73" s="27">
        <f t="shared" si="9"/>
        <v>318</v>
      </c>
      <c r="Q73" s="34"/>
      <c r="R73" s="35"/>
    </row>
    <row r="74" spans="1:18" x14ac:dyDescent="0.3">
      <c r="A74" s="26">
        <v>45872</v>
      </c>
      <c r="B74" s="27">
        <v>1</v>
      </c>
      <c r="C74" s="30">
        <f t="shared" si="4"/>
        <v>1174</v>
      </c>
      <c r="D74" s="29">
        <v>-2122</v>
      </c>
      <c r="E74" s="30">
        <f t="shared" si="1"/>
        <v>3296</v>
      </c>
      <c r="F74" s="27">
        <f t="shared" si="5"/>
        <v>329</v>
      </c>
      <c r="G74" s="27">
        <v>1</v>
      </c>
      <c r="H74" s="30">
        <f t="shared" si="6"/>
        <v>1067</v>
      </c>
      <c r="I74" s="32">
        <v>-1693</v>
      </c>
      <c r="J74" s="33">
        <f t="shared" si="2"/>
        <v>2760</v>
      </c>
      <c r="K74" s="27">
        <f t="shared" si="7"/>
        <v>396</v>
      </c>
      <c r="L74" s="27">
        <v>1</v>
      </c>
      <c r="M74" s="30">
        <f t="shared" si="8"/>
        <v>1228</v>
      </c>
      <c r="N74" s="29">
        <v>-1676</v>
      </c>
      <c r="O74" s="33">
        <f t="shared" si="3"/>
        <v>2904</v>
      </c>
      <c r="P74" s="27">
        <f t="shared" si="9"/>
        <v>324</v>
      </c>
      <c r="Q74" s="34"/>
      <c r="R74" s="35"/>
    </row>
    <row r="75" spans="1:18" x14ac:dyDescent="0.3">
      <c r="A75" s="26">
        <v>45873</v>
      </c>
      <c r="B75" s="27">
        <v>1</v>
      </c>
      <c r="C75" s="30">
        <f t="shared" si="4"/>
        <v>1171</v>
      </c>
      <c r="D75" s="29">
        <v>-2125</v>
      </c>
      <c r="E75" s="30">
        <f t="shared" si="1"/>
        <v>3296</v>
      </c>
      <c r="F75" s="27">
        <f t="shared" si="5"/>
        <v>332</v>
      </c>
      <c r="G75" s="27">
        <v>1</v>
      </c>
      <c r="H75" s="30">
        <f t="shared" si="6"/>
        <v>1063</v>
      </c>
      <c r="I75" s="32">
        <v>-1697</v>
      </c>
      <c r="J75" s="33">
        <f t="shared" si="2"/>
        <v>2760</v>
      </c>
      <c r="K75" s="27">
        <f t="shared" si="7"/>
        <v>400</v>
      </c>
      <c r="L75" s="27">
        <v>1</v>
      </c>
      <c r="M75" s="30">
        <f t="shared" si="8"/>
        <v>1222</v>
      </c>
      <c r="N75" s="29">
        <v>-1682</v>
      </c>
      <c r="O75" s="33">
        <f t="shared" si="3"/>
        <v>2904</v>
      </c>
      <c r="P75" s="27">
        <f t="shared" si="9"/>
        <v>330</v>
      </c>
      <c r="Q75" s="34"/>
      <c r="R75" s="35"/>
    </row>
    <row r="76" spans="1:18" x14ac:dyDescent="0.3">
      <c r="A76" s="26">
        <v>45874</v>
      </c>
      <c r="B76" s="27">
        <v>1</v>
      </c>
      <c r="C76" s="30">
        <f t="shared" si="4"/>
        <v>1132</v>
      </c>
      <c r="D76" s="29">
        <v>-2164</v>
      </c>
      <c r="E76" s="30">
        <f t="shared" si="1"/>
        <v>3296</v>
      </c>
      <c r="F76" s="27">
        <f t="shared" si="5"/>
        <v>371</v>
      </c>
      <c r="G76" s="27">
        <v>1</v>
      </c>
      <c r="H76" s="30">
        <f t="shared" si="6"/>
        <v>999</v>
      </c>
      <c r="I76" s="32">
        <v>-1761</v>
      </c>
      <c r="J76" s="33">
        <f t="shared" si="2"/>
        <v>2760</v>
      </c>
      <c r="K76" s="27">
        <f t="shared" si="7"/>
        <v>464</v>
      </c>
      <c r="L76" s="27">
        <v>1</v>
      </c>
      <c r="M76" s="30">
        <f t="shared" si="8"/>
        <v>1216</v>
      </c>
      <c r="N76" s="29">
        <v>-1688</v>
      </c>
      <c r="O76" s="33">
        <f t="shared" si="3"/>
        <v>2904</v>
      </c>
      <c r="P76" s="27">
        <f t="shared" si="9"/>
        <v>336</v>
      </c>
      <c r="Q76" s="34"/>
      <c r="R76" s="35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76">
    <cfRule type="cellIs" dxfId="50" priority="1" operator="lessThan">
      <formula>60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 summaryRight="0"/>
  </sheetPr>
  <dimension ref="A1:S100"/>
  <sheetViews>
    <sheetView workbookViewId="0"/>
  </sheetViews>
  <sheetFormatPr defaultColWidth="14.44140625" defaultRowHeight="15" customHeight="1" x14ac:dyDescent="0.3"/>
  <sheetData>
    <row r="1" spans="1:19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0"/>
    </row>
    <row r="2" spans="1:19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0"/>
    </row>
    <row r="3" spans="1:19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0"/>
    </row>
    <row r="4" spans="1:19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1"/>
      <c r="M4" s="210"/>
      <c r="N4" s="286" t="s">
        <v>77</v>
      </c>
      <c r="O4" s="211"/>
      <c r="P4" s="211"/>
      <c r="Q4" s="211"/>
      <c r="R4" s="211"/>
      <c r="S4" s="210"/>
    </row>
    <row r="5" spans="1:19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1"/>
      <c r="M5" s="210"/>
      <c r="N5" s="283" t="s">
        <v>79</v>
      </c>
      <c r="O5" s="211"/>
      <c r="P5" s="211"/>
      <c r="Q5" s="211"/>
      <c r="R5" s="211"/>
      <c r="S5" s="210"/>
    </row>
    <row r="6" spans="1:19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0"/>
      <c r="S6" s="42"/>
    </row>
    <row r="7" spans="1:19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</row>
    <row r="8" spans="1:19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5"/>
    </row>
    <row r="9" spans="1:19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(20/05/25)</v>
      </c>
      <c r="G9" s="211"/>
      <c r="H9" s="211"/>
      <c r="I9" s="211"/>
      <c r="J9" s="211"/>
      <c r="K9" s="211"/>
      <c r="L9" s="211"/>
      <c r="M9" s="253" t="s">
        <v>23</v>
      </c>
      <c r="N9" s="211"/>
      <c r="O9" s="211"/>
      <c r="P9" s="211"/>
      <c r="Q9" s="261" t="s">
        <v>24</v>
      </c>
      <c r="R9" s="262"/>
      <c r="S9" s="231"/>
    </row>
    <row r="10" spans="1:19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1"/>
      <c r="K10" s="210"/>
      <c r="L10" s="7" t="s">
        <v>28</v>
      </c>
      <c r="M10" s="253" t="s">
        <v>29</v>
      </c>
      <c r="N10" s="210"/>
      <c r="O10" s="253" t="s">
        <v>30</v>
      </c>
      <c r="P10" s="211"/>
      <c r="Q10" s="229"/>
      <c r="R10" s="219"/>
      <c r="S10" s="220"/>
    </row>
    <row r="11" spans="1:19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7"/>
      <c r="K11" s="255"/>
      <c r="L11" s="9"/>
      <c r="M11" s="254"/>
      <c r="N11" s="255"/>
      <c r="O11" s="254"/>
      <c r="P11" s="255"/>
      <c r="Q11" s="256" t="s">
        <v>33</v>
      </c>
      <c r="R11" s="257"/>
      <c r="S11" s="258"/>
    </row>
    <row r="12" spans="1:19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70"/>
      <c r="K12" s="265"/>
      <c r="L12" s="12"/>
      <c r="M12" s="269"/>
      <c r="N12" s="265"/>
      <c r="O12" s="269"/>
      <c r="P12" s="265"/>
      <c r="Q12" s="266" t="s">
        <v>80</v>
      </c>
      <c r="R12" s="270"/>
      <c r="S12" s="271"/>
    </row>
    <row r="13" spans="1:19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42"/>
      <c r="K13" s="238"/>
      <c r="L13" s="15"/>
      <c r="M13" s="240"/>
      <c r="N13" s="238"/>
      <c r="O13" s="240"/>
      <c r="P13" s="238"/>
      <c r="Q13" s="241"/>
      <c r="R13" s="242"/>
      <c r="S13" s="243"/>
    </row>
    <row r="14" spans="1:19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5"/>
    </row>
    <row r="15" spans="1:19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5"/>
    </row>
    <row r="16" spans="1:19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11"/>
      <c r="M16" s="248" t="s">
        <v>40</v>
      </c>
      <c r="N16" s="211"/>
      <c r="O16" s="211"/>
      <c r="P16" s="211"/>
      <c r="Q16" s="211"/>
      <c r="R16" s="244" t="s">
        <v>81</v>
      </c>
      <c r="S16" s="250" t="s">
        <v>82</v>
      </c>
    </row>
    <row r="17" spans="1:19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38"/>
      <c r="K17" s="244" t="s">
        <v>55</v>
      </c>
      <c r="L17" s="244" t="s">
        <v>43</v>
      </c>
      <c r="M17" s="244" t="s">
        <v>41</v>
      </c>
      <c r="N17" s="244" t="s">
        <v>54</v>
      </c>
      <c r="O17" s="244" t="s">
        <v>42</v>
      </c>
      <c r="P17" s="244" t="s">
        <v>55</v>
      </c>
      <c r="Q17" s="244" t="s">
        <v>43</v>
      </c>
      <c r="R17" s="249"/>
      <c r="S17" s="251"/>
    </row>
    <row r="18" spans="1:19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38"/>
      <c r="K18" s="214"/>
      <c r="L18" s="214"/>
      <c r="M18" s="214"/>
      <c r="N18" s="214"/>
      <c r="O18" s="214"/>
      <c r="P18" s="214"/>
      <c r="Q18" s="214"/>
      <c r="R18" s="214"/>
      <c r="S18" s="251"/>
    </row>
    <row r="19" spans="1:19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/>
      <c r="K19" s="20" t="s">
        <v>44</v>
      </c>
      <c r="L19" s="20" t="s">
        <v>45</v>
      </c>
      <c r="M19" s="19" t="s">
        <v>46</v>
      </c>
      <c r="N19" s="20" t="s">
        <v>44</v>
      </c>
      <c r="O19" s="20" t="s">
        <v>45</v>
      </c>
      <c r="P19" s="20" t="s">
        <v>44</v>
      </c>
      <c r="Q19" s="20" t="s">
        <v>45</v>
      </c>
      <c r="R19" s="22" t="s">
        <v>47</v>
      </c>
      <c r="S19" s="252"/>
    </row>
    <row r="20" spans="1:19" x14ac:dyDescent="0.3">
      <c r="A20" s="23">
        <v>1</v>
      </c>
      <c r="B20" s="24">
        <f t="shared" ref="B20:I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43"/>
      <c r="K20" s="24">
        <f>+I20+1</f>
        <v>10</v>
      </c>
      <c r="L20" s="24">
        <f t="shared" ref="L20:S20" si="1">+K20+1</f>
        <v>11</v>
      </c>
      <c r="M20" s="24">
        <f t="shared" si="1"/>
        <v>12</v>
      </c>
      <c r="N20" s="24">
        <f t="shared" si="1"/>
        <v>13</v>
      </c>
      <c r="O20" s="24">
        <f t="shared" si="1"/>
        <v>14</v>
      </c>
      <c r="P20" s="24">
        <f t="shared" si="1"/>
        <v>15</v>
      </c>
      <c r="Q20" s="24">
        <f t="shared" si="1"/>
        <v>16</v>
      </c>
      <c r="R20" s="24">
        <f t="shared" si="1"/>
        <v>17</v>
      </c>
      <c r="S20" s="24">
        <f t="shared" si="1"/>
        <v>18</v>
      </c>
    </row>
    <row r="21" spans="1:19" x14ac:dyDescent="0.3">
      <c r="A21" s="26">
        <v>45797</v>
      </c>
      <c r="B21" s="27">
        <v>1</v>
      </c>
      <c r="C21" s="28">
        <v>1507</v>
      </c>
      <c r="D21" s="29">
        <v>-413</v>
      </c>
      <c r="E21" s="30">
        <f t="shared" ref="E21:E98" si="2">C21-D21</f>
        <v>1920</v>
      </c>
      <c r="F21" s="27">
        <v>0</v>
      </c>
      <c r="G21" s="27">
        <v>1</v>
      </c>
      <c r="H21" s="30">
        <v>1492</v>
      </c>
      <c r="I21" s="32">
        <v>-683</v>
      </c>
      <c r="J21" s="33"/>
      <c r="K21" s="33">
        <f t="shared" ref="K21:K98" si="3">H21-I21</f>
        <v>2175</v>
      </c>
      <c r="L21" s="27">
        <v>0</v>
      </c>
      <c r="M21" s="27">
        <v>1</v>
      </c>
      <c r="N21" s="28">
        <v>1447</v>
      </c>
      <c r="O21" s="29">
        <v>-390</v>
      </c>
      <c r="P21" s="33">
        <f t="shared" ref="P21:P98" si="4">N21-O21</f>
        <v>1837</v>
      </c>
      <c r="Q21" s="27">
        <v>0</v>
      </c>
      <c r="R21" s="34"/>
      <c r="S21" s="35"/>
    </row>
    <row r="22" spans="1:19" x14ac:dyDescent="0.3">
      <c r="A22" s="26">
        <v>45798</v>
      </c>
      <c r="B22" s="31">
        <v>2</v>
      </c>
      <c r="C22" s="33">
        <f t="shared" ref="C22:C98" si="5">$C$21-F22</f>
        <v>1502</v>
      </c>
      <c r="D22" s="29">
        <v>-418</v>
      </c>
      <c r="E22" s="30">
        <f t="shared" si="2"/>
        <v>1920</v>
      </c>
      <c r="F22" s="27">
        <f t="shared" ref="F22:F98" si="6">$D$21-D22</f>
        <v>5</v>
      </c>
      <c r="G22" s="27">
        <f t="shared" ref="G22:G98" si="7">G21+1</f>
        <v>2</v>
      </c>
      <c r="H22" s="33">
        <f t="shared" ref="H22:H98" si="8">$H$21-L22</f>
        <v>1487</v>
      </c>
      <c r="I22" s="32">
        <v>-688</v>
      </c>
      <c r="J22" s="33"/>
      <c r="K22" s="33">
        <f t="shared" si="3"/>
        <v>2175</v>
      </c>
      <c r="L22" s="27">
        <f t="shared" ref="L22:L98" si="9">$I$21-I22</f>
        <v>5</v>
      </c>
      <c r="M22" s="27">
        <f t="shared" ref="M22:M98" si="10">M21+1</f>
        <v>2</v>
      </c>
      <c r="N22" s="33">
        <f t="shared" ref="N22:N98" si="11">$N$21-Q22</f>
        <v>1447</v>
      </c>
      <c r="O22" s="29">
        <v>-390</v>
      </c>
      <c r="P22" s="33">
        <f t="shared" si="4"/>
        <v>1837</v>
      </c>
      <c r="Q22" s="27">
        <f t="shared" ref="Q22:Q98" si="12">$O$21-O22</f>
        <v>0</v>
      </c>
      <c r="R22" s="34"/>
      <c r="S22" s="35"/>
    </row>
    <row r="23" spans="1:19" x14ac:dyDescent="0.3">
      <c r="A23" s="26">
        <v>45799</v>
      </c>
      <c r="B23" s="31">
        <v>3</v>
      </c>
      <c r="C23" s="33">
        <f t="shared" si="5"/>
        <v>1502</v>
      </c>
      <c r="D23" s="29">
        <v>-418</v>
      </c>
      <c r="E23" s="30">
        <f t="shared" si="2"/>
        <v>1920</v>
      </c>
      <c r="F23" s="27">
        <f t="shared" si="6"/>
        <v>5</v>
      </c>
      <c r="G23" s="27">
        <f t="shared" si="7"/>
        <v>3</v>
      </c>
      <c r="H23" s="33">
        <f t="shared" si="8"/>
        <v>1487</v>
      </c>
      <c r="I23" s="32">
        <v>-688</v>
      </c>
      <c r="J23" s="33"/>
      <c r="K23" s="33">
        <f t="shared" si="3"/>
        <v>2175</v>
      </c>
      <c r="L23" s="27">
        <f t="shared" si="9"/>
        <v>5</v>
      </c>
      <c r="M23" s="27">
        <f t="shared" si="10"/>
        <v>3</v>
      </c>
      <c r="N23" s="33">
        <f t="shared" si="11"/>
        <v>1447</v>
      </c>
      <c r="O23" s="29">
        <v>-390</v>
      </c>
      <c r="P23" s="33">
        <f t="shared" si="4"/>
        <v>1837</v>
      </c>
      <c r="Q23" s="27">
        <f t="shared" si="12"/>
        <v>0</v>
      </c>
      <c r="R23" s="34"/>
      <c r="S23" s="35"/>
    </row>
    <row r="24" spans="1:19" x14ac:dyDescent="0.3">
      <c r="A24" s="26">
        <v>45800</v>
      </c>
      <c r="B24" s="31">
        <v>4</v>
      </c>
      <c r="C24" s="33">
        <f t="shared" si="5"/>
        <v>1502</v>
      </c>
      <c r="D24" s="29">
        <v>-418</v>
      </c>
      <c r="E24" s="30">
        <f t="shared" si="2"/>
        <v>1920</v>
      </c>
      <c r="F24" s="27">
        <f t="shared" si="6"/>
        <v>5</v>
      </c>
      <c r="G24" s="27">
        <f t="shared" si="7"/>
        <v>4</v>
      </c>
      <c r="H24" s="33">
        <f t="shared" si="8"/>
        <v>1487</v>
      </c>
      <c r="I24" s="32">
        <v>-688</v>
      </c>
      <c r="J24" s="33"/>
      <c r="K24" s="33">
        <f t="shared" si="3"/>
        <v>2175</v>
      </c>
      <c r="L24" s="27">
        <f t="shared" si="9"/>
        <v>5</v>
      </c>
      <c r="M24" s="27">
        <f t="shared" si="10"/>
        <v>4</v>
      </c>
      <c r="N24" s="33">
        <f t="shared" si="11"/>
        <v>1447</v>
      </c>
      <c r="O24" s="29">
        <v>-390</v>
      </c>
      <c r="P24" s="33">
        <f t="shared" si="4"/>
        <v>1837</v>
      </c>
      <c r="Q24" s="27">
        <f t="shared" si="12"/>
        <v>0</v>
      </c>
      <c r="R24" s="34"/>
      <c r="S24" s="35"/>
    </row>
    <row r="25" spans="1:19" x14ac:dyDescent="0.3">
      <c r="A25" s="26">
        <v>45801</v>
      </c>
      <c r="B25" s="31">
        <v>4</v>
      </c>
      <c r="C25" s="33">
        <f t="shared" si="5"/>
        <v>1502</v>
      </c>
      <c r="D25" s="29">
        <v>-418</v>
      </c>
      <c r="E25" s="30">
        <f t="shared" si="2"/>
        <v>1920</v>
      </c>
      <c r="F25" s="27">
        <f t="shared" si="6"/>
        <v>5</v>
      </c>
      <c r="G25" s="27">
        <f t="shared" si="7"/>
        <v>5</v>
      </c>
      <c r="H25" s="33">
        <f t="shared" si="8"/>
        <v>1487</v>
      </c>
      <c r="I25" s="32">
        <v>-688</v>
      </c>
      <c r="J25" s="33"/>
      <c r="K25" s="33">
        <f t="shared" si="3"/>
        <v>2175</v>
      </c>
      <c r="L25" s="27">
        <f t="shared" si="9"/>
        <v>5</v>
      </c>
      <c r="M25" s="27">
        <f t="shared" si="10"/>
        <v>5</v>
      </c>
      <c r="N25" s="33">
        <f t="shared" si="11"/>
        <v>1447</v>
      </c>
      <c r="O25" s="29">
        <v>-390</v>
      </c>
      <c r="P25" s="33">
        <f t="shared" si="4"/>
        <v>1837</v>
      </c>
      <c r="Q25" s="27">
        <f t="shared" si="12"/>
        <v>0</v>
      </c>
      <c r="R25" s="34"/>
      <c r="S25" s="35"/>
    </row>
    <row r="26" spans="1:19" x14ac:dyDescent="0.3">
      <c r="A26" s="26">
        <v>45802</v>
      </c>
      <c r="B26" s="31">
        <v>4</v>
      </c>
      <c r="C26" s="33">
        <f t="shared" si="5"/>
        <v>1502</v>
      </c>
      <c r="D26" s="29">
        <v>-418</v>
      </c>
      <c r="E26" s="30">
        <f t="shared" si="2"/>
        <v>1920</v>
      </c>
      <c r="F26" s="27">
        <f t="shared" si="6"/>
        <v>5</v>
      </c>
      <c r="G26" s="27">
        <f t="shared" si="7"/>
        <v>6</v>
      </c>
      <c r="H26" s="33">
        <f t="shared" si="8"/>
        <v>1487</v>
      </c>
      <c r="I26" s="32">
        <v>-688</v>
      </c>
      <c r="J26" s="33"/>
      <c r="K26" s="33">
        <f t="shared" si="3"/>
        <v>2175</v>
      </c>
      <c r="L26" s="27">
        <f t="shared" si="9"/>
        <v>5</v>
      </c>
      <c r="M26" s="27">
        <f t="shared" si="10"/>
        <v>6</v>
      </c>
      <c r="N26" s="33">
        <f t="shared" si="11"/>
        <v>1447</v>
      </c>
      <c r="O26" s="29">
        <v>-390</v>
      </c>
      <c r="P26" s="33">
        <f t="shared" si="4"/>
        <v>1837</v>
      </c>
      <c r="Q26" s="27">
        <f t="shared" si="12"/>
        <v>0</v>
      </c>
      <c r="R26" s="34"/>
      <c r="S26" s="35"/>
    </row>
    <row r="27" spans="1:19" x14ac:dyDescent="0.3">
      <c r="A27" s="26">
        <v>45803</v>
      </c>
      <c r="B27" s="31">
        <v>4</v>
      </c>
      <c r="C27" s="33">
        <f t="shared" si="5"/>
        <v>1502</v>
      </c>
      <c r="D27" s="29">
        <v>-418</v>
      </c>
      <c r="E27" s="30">
        <f t="shared" si="2"/>
        <v>1920</v>
      </c>
      <c r="F27" s="27">
        <f t="shared" si="6"/>
        <v>5</v>
      </c>
      <c r="G27" s="27">
        <f t="shared" si="7"/>
        <v>7</v>
      </c>
      <c r="H27" s="33">
        <f t="shared" si="8"/>
        <v>1487</v>
      </c>
      <c r="I27" s="32">
        <v>-688</v>
      </c>
      <c r="J27" s="33"/>
      <c r="K27" s="33">
        <f t="shared" si="3"/>
        <v>2175</v>
      </c>
      <c r="L27" s="27">
        <f t="shared" si="9"/>
        <v>5</v>
      </c>
      <c r="M27" s="27">
        <f t="shared" si="10"/>
        <v>7</v>
      </c>
      <c r="N27" s="33">
        <f t="shared" si="11"/>
        <v>1447</v>
      </c>
      <c r="O27" s="29">
        <v>-390</v>
      </c>
      <c r="P27" s="33">
        <f t="shared" si="4"/>
        <v>1837</v>
      </c>
      <c r="Q27" s="27">
        <f t="shared" si="12"/>
        <v>0</v>
      </c>
      <c r="R27" s="34"/>
      <c r="S27" s="35"/>
    </row>
    <row r="28" spans="1:19" x14ac:dyDescent="0.3">
      <c r="A28" s="26">
        <v>45804</v>
      </c>
      <c r="B28" s="31">
        <v>4</v>
      </c>
      <c r="C28" s="33">
        <f t="shared" si="5"/>
        <v>1502</v>
      </c>
      <c r="D28" s="29">
        <v>-418</v>
      </c>
      <c r="E28" s="30">
        <f t="shared" si="2"/>
        <v>1920</v>
      </c>
      <c r="F28" s="27">
        <f t="shared" si="6"/>
        <v>5</v>
      </c>
      <c r="G28" s="27">
        <f t="shared" si="7"/>
        <v>8</v>
      </c>
      <c r="H28" s="33">
        <f t="shared" si="8"/>
        <v>1487</v>
      </c>
      <c r="I28" s="32">
        <v>-688</v>
      </c>
      <c r="J28" s="33"/>
      <c r="K28" s="33">
        <f t="shared" si="3"/>
        <v>2175</v>
      </c>
      <c r="L28" s="27">
        <f t="shared" si="9"/>
        <v>5</v>
      </c>
      <c r="M28" s="27">
        <f t="shared" si="10"/>
        <v>8</v>
      </c>
      <c r="N28" s="33">
        <f t="shared" si="11"/>
        <v>1447</v>
      </c>
      <c r="O28" s="29">
        <v>-390</v>
      </c>
      <c r="P28" s="33">
        <f t="shared" si="4"/>
        <v>1837</v>
      </c>
      <c r="Q28" s="27">
        <f t="shared" si="12"/>
        <v>0</v>
      </c>
      <c r="R28" s="34"/>
      <c r="S28" s="35"/>
    </row>
    <row r="29" spans="1:19" x14ac:dyDescent="0.3">
      <c r="A29" s="26">
        <v>45805</v>
      </c>
      <c r="B29" s="31">
        <v>4</v>
      </c>
      <c r="C29" s="33">
        <f t="shared" si="5"/>
        <v>1502</v>
      </c>
      <c r="D29" s="29">
        <v>-418</v>
      </c>
      <c r="E29" s="30">
        <f t="shared" si="2"/>
        <v>1920</v>
      </c>
      <c r="F29" s="27">
        <f t="shared" si="6"/>
        <v>5</v>
      </c>
      <c r="G29" s="27">
        <f t="shared" si="7"/>
        <v>9</v>
      </c>
      <c r="H29" s="33">
        <f t="shared" si="8"/>
        <v>1487</v>
      </c>
      <c r="I29" s="32">
        <v>-688</v>
      </c>
      <c r="J29" s="33"/>
      <c r="K29" s="33">
        <f t="shared" si="3"/>
        <v>2175</v>
      </c>
      <c r="L29" s="27">
        <f t="shared" si="9"/>
        <v>5</v>
      </c>
      <c r="M29" s="27">
        <f t="shared" si="10"/>
        <v>9</v>
      </c>
      <c r="N29" s="33">
        <f t="shared" si="11"/>
        <v>1447</v>
      </c>
      <c r="O29" s="29">
        <v>-390</v>
      </c>
      <c r="P29" s="33">
        <f t="shared" si="4"/>
        <v>1837</v>
      </c>
      <c r="Q29" s="27">
        <f t="shared" si="12"/>
        <v>0</v>
      </c>
      <c r="R29" s="34"/>
      <c r="S29" s="35"/>
    </row>
    <row r="30" spans="1:19" x14ac:dyDescent="0.3">
      <c r="A30" s="26">
        <v>45806</v>
      </c>
      <c r="B30" s="31">
        <v>4</v>
      </c>
      <c r="C30" s="33">
        <f t="shared" si="5"/>
        <v>1502</v>
      </c>
      <c r="D30" s="29">
        <v>-418</v>
      </c>
      <c r="E30" s="30">
        <f t="shared" si="2"/>
        <v>1920</v>
      </c>
      <c r="F30" s="27">
        <f t="shared" si="6"/>
        <v>5</v>
      </c>
      <c r="G30" s="27">
        <f t="shared" si="7"/>
        <v>10</v>
      </c>
      <c r="H30" s="33">
        <f t="shared" si="8"/>
        <v>1487</v>
      </c>
      <c r="I30" s="32">
        <v>-688</v>
      </c>
      <c r="J30" s="33"/>
      <c r="K30" s="33">
        <f t="shared" si="3"/>
        <v>2175</v>
      </c>
      <c r="L30" s="27">
        <f t="shared" si="9"/>
        <v>5</v>
      </c>
      <c r="M30" s="27">
        <f t="shared" si="10"/>
        <v>10</v>
      </c>
      <c r="N30" s="33">
        <f t="shared" si="11"/>
        <v>1447</v>
      </c>
      <c r="O30" s="29">
        <v>-390</v>
      </c>
      <c r="P30" s="33">
        <f t="shared" si="4"/>
        <v>1837</v>
      </c>
      <c r="Q30" s="27">
        <f t="shared" si="12"/>
        <v>0</v>
      </c>
      <c r="R30" s="34"/>
      <c r="S30" s="35"/>
    </row>
    <row r="31" spans="1:19" x14ac:dyDescent="0.3">
      <c r="A31" s="26">
        <v>45807</v>
      </c>
      <c r="B31" s="31">
        <v>4</v>
      </c>
      <c r="C31" s="33">
        <f t="shared" si="5"/>
        <v>1502</v>
      </c>
      <c r="D31" s="29">
        <v>-418</v>
      </c>
      <c r="E31" s="30">
        <f t="shared" si="2"/>
        <v>1920</v>
      </c>
      <c r="F31" s="27">
        <f t="shared" si="6"/>
        <v>5</v>
      </c>
      <c r="G31" s="27">
        <f t="shared" si="7"/>
        <v>11</v>
      </c>
      <c r="H31" s="33">
        <f t="shared" si="8"/>
        <v>1487</v>
      </c>
      <c r="I31" s="32">
        <v>-688</v>
      </c>
      <c r="J31" s="33"/>
      <c r="K31" s="33">
        <f t="shared" si="3"/>
        <v>2175</v>
      </c>
      <c r="L31" s="27">
        <f t="shared" si="9"/>
        <v>5</v>
      </c>
      <c r="M31" s="27">
        <f t="shared" si="10"/>
        <v>11</v>
      </c>
      <c r="N31" s="33">
        <f t="shared" si="11"/>
        <v>1447</v>
      </c>
      <c r="O31" s="29">
        <v>-390</v>
      </c>
      <c r="P31" s="33">
        <f t="shared" si="4"/>
        <v>1837</v>
      </c>
      <c r="Q31" s="27">
        <f t="shared" si="12"/>
        <v>0</v>
      </c>
      <c r="R31" s="34"/>
      <c r="S31" s="35"/>
    </row>
    <row r="32" spans="1:19" x14ac:dyDescent="0.3">
      <c r="A32" s="26">
        <v>45808</v>
      </c>
      <c r="B32" s="31">
        <v>4</v>
      </c>
      <c r="C32" s="33">
        <f t="shared" si="5"/>
        <v>1502</v>
      </c>
      <c r="D32" s="29">
        <v>-418</v>
      </c>
      <c r="E32" s="30">
        <f t="shared" si="2"/>
        <v>1920</v>
      </c>
      <c r="F32" s="27">
        <f t="shared" si="6"/>
        <v>5</v>
      </c>
      <c r="G32" s="27">
        <f t="shared" si="7"/>
        <v>12</v>
      </c>
      <c r="H32" s="33">
        <f t="shared" si="8"/>
        <v>1487</v>
      </c>
      <c r="I32" s="32">
        <v>-688</v>
      </c>
      <c r="J32" s="33"/>
      <c r="K32" s="33">
        <f t="shared" si="3"/>
        <v>2175</v>
      </c>
      <c r="L32" s="27">
        <f t="shared" si="9"/>
        <v>5</v>
      </c>
      <c r="M32" s="27">
        <f t="shared" si="10"/>
        <v>12</v>
      </c>
      <c r="N32" s="33">
        <f t="shared" si="11"/>
        <v>1447</v>
      </c>
      <c r="O32" s="29">
        <v>-390</v>
      </c>
      <c r="P32" s="33">
        <f t="shared" si="4"/>
        <v>1837</v>
      </c>
      <c r="Q32" s="27">
        <f t="shared" si="12"/>
        <v>0</v>
      </c>
      <c r="R32" s="34"/>
      <c r="S32" s="35"/>
    </row>
    <row r="33" spans="1:19" x14ac:dyDescent="0.3">
      <c r="A33" s="26">
        <v>45809</v>
      </c>
      <c r="B33" s="31">
        <v>4</v>
      </c>
      <c r="C33" s="33">
        <f t="shared" si="5"/>
        <v>1502</v>
      </c>
      <c r="D33" s="29">
        <v>-418</v>
      </c>
      <c r="E33" s="30">
        <f t="shared" si="2"/>
        <v>1920</v>
      </c>
      <c r="F33" s="27">
        <f t="shared" si="6"/>
        <v>5</v>
      </c>
      <c r="G33" s="27">
        <f t="shared" si="7"/>
        <v>13</v>
      </c>
      <c r="H33" s="33">
        <f t="shared" si="8"/>
        <v>1473</v>
      </c>
      <c r="I33" s="32">
        <v>-702</v>
      </c>
      <c r="J33" s="33"/>
      <c r="K33" s="33">
        <f t="shared" si="3"/>
        <v>2175</v>
      </c>
      <c r="L33" s="27">
        <f t="shared" si="9"/>
        <v>19</v>
      </c>
      <c r="M33" s="27">
        <f t="shared" si="10"/>
        <v>13</v>
      </c>
      <c r="N33" s="33">
        <f t="shared" si="11"/>
        <v>1447</v>
      </c>
      <c r="O33" s="29">
        <v>-390</v>
      </c>
      <c r="P33" s="33">
        <f t="shared" si="4"/>
        <v>1837</v>
      </c>
      <c r="Q33" s="27">
        <f t="shared" si="12"/>
        <v>0</v>
      </c>
      <c r="R33" s="34"/>
      <c r="S33" s="35"/>
    </row>
    <row r="34" spans="1:19" x14ac:dyDescent="0.3">
      <c r="A34" s="26">
        <v>45810</v>
      </c>
      <c r="B34" s="31">
        <v>4</v>
      </c>
      <c r="C34" s="33">
        <f t="shared" si="5"/>
        <v>1502</v>
      </c>
      <c r="D34" s="29">
        <v>-418</v>
      </c>
      <c r="E34" s="30">
        <f t="shared" si="2"/>
        <v>1920</v>
      </c>
      <c r="F34" s="27">
        <f t="shared" si="6"/>
        <v>5</v>
      </c>
      <c r="G34" s="27">
        <f t="shared" si="7"/>
        <v>14</v>
      </c>
      <c r="H34" s="33">
        <f t="shared" si="8"/>
        <v>1456</v>
      </c>
      <c r="I34" s="32">
        <v>-719</v>
      </c>
      <c r="J34" s="33"/>
      <c r="K34" s="33">
        <f t="shared" si="3"/>
        <v>2175</v>
      </c>
      <c r="L34" s="27">
        <f t="shared" si="9"/>
        <v>36</v>
      </c>
      <c r="M34" s="27">
        <f t="shared" si="10"/>
        <v>14</v>
      </c>
      <c r="N34" s="33">
        <f t="shared" si="11"/>
        <v>1443</v>
      </c>
      <c r="O34" s="29">
        <v>-394</v>
      </c>
      <c r="P34" s="33">
        <f t="shared" si="4"/>
        <v>1837</v>
      </c>
      <c r="Q34" s="27">
        <f t="shared" si="12"/>
        <v>4</v>
      </c>
      <c r="R34" s="34"/>
      <c r="S34" s="35"/>
    </row>
    <row r="35" spans="1:19" x14ac:dyDescent="0.3">
      <c r="A35" s="26">
        <v>45811</v>
      </c>
      <c r="B35" s="31">
        <v>4</v>
      </c>
      <c r="C35" s="33">
        <f t="shared" si="5"/>
        <v>1502</v>
      </c>
      <c r="D35" s="29">
        <v>-418</v>
      </c>
      <c r="E35" s="30">
        <f t="shared" si="2"/>
        <v>1920</v>
      </c>
      <c r="F35" s="27">
        <f t="shared" si="6"/>
        <v>5</v>
      </c>
      <c r="G35" s="27">
        <f t="shared" si="7"/>
        <v>15</v>
      </c>
      <c r="H35" s="33">
        <f t="shared" si="8"/>
        <v>1439</v>
      </c>
      <c r="I35" s="32">
        <v>-736</v>
      </c>
      <c r="J35" s="33"/>
      <c r="K35" s="33">
        <f t="shared" si="3"/>
        <v>2175</v>
      </c>
      <c r="L35" s="27">
        <f t="shared" si="9"/>
        <v>53</v>
      </c>
      <c r="M35" s="27">
        <f t="shared" si="10"/>
        <v>15</v>
      </c>
      <c r="N35" s="33">
        <f t="shared" si="11"/>
        <v>1439</v>
      </c>
      <c r="O35" s="29">
        <v>-398</v>
      </c>
      <c r="P35" s="33">
        <f t="shared" si="4"/>
        <v>1837</v>
      </c>
      <c r="Q35" s="27">
        <f t="shared" si="12"/>
        <v>8</v>
      </c>
      <c r="R35" s="34"/>
      <c r="S35" s="35"/>
    </row>
    <row r="36" spans="1:19" x14ac:dyDescent="0.3">
      <c r="A36" s="26">
        <v>45812</v>
      </c>
      <c r="B36" s="31">
        <v>4</v>
      </c>
      <c r="C36" s="33">
        <f t="shared" si="5"/>
        <v>1498</v>
      </c>
      <c r="D36" s="29">
        <v>-422</v>
      </c>
      <c r="E36" s="30">
        <f t="shared" si="2"/>
        <v>1920</v>
      </c>
      <c r="F36" s="27">
        <f t="shared" si="6"/>
        <v>9</v>
      </c>
      <c r="G36" s="27">
        <f t="shared" si="7"/>
        <v>16</v>
      </c>
      <c r="H36" s="33">
        <f t="shared" si="8"/>
        <v>1422</v>
      </c>
      <c r="I36" s="32">
        <v>-753</v>
      </c>
      <c r="J36" s="33"/>
      <c r="K36" s="33">
        <f t="shared" si="3"/>
        <v>2175</v>
      </c>
      <c r="L36" s="27">
        <f t="shared" si="9"/>
        <v>70</v>
      </c>
      <c r="M36" s="27">
        <f t="shared" si="10"/>
        <v>16</v>
      </c>
      <c r="N36" s="33">
        <f t="shared" si="11"/>
        <v>1435</v>
      </c>
      <c r="O36" s="29">
        <v>-402</v>
      </c>
      <c r="P36" s="33">
        <f t="shared" si="4"/>
        <v>1837</v>
      </c>
      <c r="Q36" s="27">
        <f t="shared" si="12"/>
        <v>12</v>
      </c>
      <c r="R36" s="34"/>
      <c r="S36" s="35"/>
    </row>
    <row r="37" spans="1:19" x14ac:dyDescent="0.3">
      <c r="A37" s="26">
        <v>45813</v>
      </c>
      <c r="B37" s="31">
        <v>4</v>
      </c>
      <c r="C37" s="33">
        <f t="shared" si="5"/>
        <v>1493</v>
      </c>
      <c r="D37" s="29">
        <v>-427</v>
      </c>
      <c r="E37" s="30">
        <f t="shared" si="2"/>
        <v>1920</v>
      </c>
      <c r="F37" s="27">
        <f t="shared" si="6"/>
        <v>14</v>
      </c>
      <c r="G37" s="27">
        <f t="shared" si="7"/>
        <v>17</v>
      </c>
      <c r="H37" s="33">
        <f t="shared" si="8"/>
        <v>1405</v>
      </c>
      <c r="I37" s="32">
        <v>-770</v>
      </c>
      <c r="J37" s="33"/>
      <c r="K37" s="33">
        <f t="shared" si="3"/>
        <v>2175</v>
      </c>
      <c r="L37" s="27">
        <f t="shared" si="9"/>
        <v>87</v>
      </c>
      <c r="M37" s="27">
        <f t="shared" si="10"/>
        <v>17</v>
      </c>
      <c r="N37" s="33">
        <f t="shared" si="11"/>
        <v>1431</v>
      </c>
      <c r="O37" s="29">
        <v>-406</v>
      </c>
      <c r="P37" s="33">
        <f t="shared" si="4"/>
        <v>1837</v>
      </c>
      <c r="Q37" s="27">
        <f t="shared" si="12"/>
        <v>16</v>
      </c>
      <c r="R37" s="34"/>
      <c r="S37" s="35"/>
    </row>
    <row r="38" spans="1:19" x14ac:dyDescent="0.3">
      <c r="A38" s="26">
        <v>45814</v>
      </c>
      <c r="B38" s="31">
        <v>4</v>
      </c>
      <c r="C38" s="33">
        <f t="shared" si="5"/>
        <v>1488</v>
      </c>
      <c r="D38" s="29">
        <v>-432</v>
      </c>
      <c r="E38" s="30">
        <f t="shared" si="2"/>
        <v>1920</v>
      </c>
      <c r="F38" s="27">
        <f t="shared" si="6"/>
        <v>19</v>
      </c>
      <c r="G38" s="27">
        <f t="shared" si="7"/>
        <v>18</v>
      </c>
      <c r="H38" s="33">
        <f t="shared" si="8"/>
        <v>1388</v>
      </c>
      <c r="I38" s="32">
        <v>-787</v>
      </c>
      <c r="J38" s="33"/>
      <c r="K38" s="33">
        <f t="shared" si="3"/>
        <v>2175</v>
      </c>
      <c r="L38" s="27">
        <f t="shared" si="9"/>
        <v>104</v>
      </c>
      <c r="M38" s="27">
        <f t="shared" si="10"/>
        <v>18</v>
      </c>
      <c r="N38" s="33">
        <f t="shared" si="11"/>
        <v>1427</v>
      </c>
      <c r="O38" s="29">
        <v>-410</v>
      </c>
      <c r="P38" s="33">
        <f t="shared" si="4"/>
        <v>1837</v>
      </c>
      <c r="Q38" s="27">
        <f t="shared" si="12"/>
        <v>20</v>
      </c>
      <c r="R38" s="34"/>
      <c r="S38" s="35"/>
    </row>
    <row r="39" spans="1:19" x14ac:dyDescent="0.3">
      <c r="A39" s="26">
        <v>45815</v>
      </c>
      <c r="B39" s="31">
        <v>4</v>
      </c>
      <c r="C39" s="33">
        <f t="shared" si="5"/>
        <v>1483</v>
      </c>
      <c r="D39" s="29">
        <v>-437</v>
      </c>
      <c r="E39" s="30">
        <f t="shared" si="2"/>
        <v>1920</v>
      </c>
      <c r="F39" s="27">
        <f t="shared" si="6"/>
        <v>24</v>
      </c>
      <c r="G39" s="27">
        <f t="shared" si="7"/>
        <v>19</v>
      </c>
      <c r="H39" s="33">
        <f t="shared" si="8"/>
        <v>1371</v>
      </c>
      <c r="I39" s="32">
        <v>-804</v>
      </c>
      <c r="J39" s="33"/>
      <c r="K39" s="33">
        <f t="shared" si="3"/>
        <v>2175</v>
      </c>
      <c r="L39" s="27">
        <f t="shared" si="9"/>
        <v>121</v>
      </c>
      <c r="M39" s="27">
        <f t="shared" si="10"/>
        <v>19</v>
      </c>
      <c r="N39" s="33">
        <f t="shared" si="11"/>
        <v>1423</v>
      </c>
      <c r="O39" s="29">
        <v>-414</v>
      </c>
      <c r="P39" s="33">
        <f t="shared" si="4"/>
        <v>1837</v>
      </c>
      <c r="Q39" s="27">
        <f t="shared" si="12"/>
        <v>24</v>
      </c>
      <c r="R39" s="34"/>
      <c r="S39" s="35"/>
    </row>
    <row r="40" spans="1:19" x14ac:dyDescent="0.3">
      <c r="A40" s="26">
        <v>45816</v>
      </c>
      <c r="B40" s="31">
        <v>4</v>
      </c>
      <c r="C40" s="33">
        <f t="shared" si="5"/>
        <v>1478</v>
      </c>
      <c r="D40" s="29">
        <v>-442</v>
      </c>
      <c r="E40" s="30">
        <f t="shared" si="2"/>
        <v>1920</v>
      </c>
      <c r="F40" s="27">
        <f t="shared" si="6"/>
        <v>29</v>
      </c>
      <c r="G40" s="27">
        <f t="shared" si="7"/>
        <v>20</v>
      </c>
      <c r="H40" s="33">
        <f t="shared" si="8"/>
        <v>1354</v>
      </c>
      <c r="I40" s="32">
        <v>-821</v>
      </c>
      <c r="J40" s="33"/>
      <c r="K40" s="33">
        <f t="shared" si="3"/>
        <v>2175</v>
      </c>
      <c r="L40" s="27">
        <f t="shared" si="9"/>
        <v>138</v>
      </c>
      <c r="M40" s="27">
        <f t="shared" si="10"/>
        <v>20</v>
      </c>
      <c r="N40" s="33">
        <f t="shared" si="11"/>
        <v>1419</v>
      </c>
      <c r="O40" s="29">
        <v>-418</v>
      </c>
      <c r="P40" s="33">
        <f t="shared" si="4"/>
        <v>1837</v>
      </c>
      <c r="Q40" s="27">
        <f t="shared" si="12"/>
        <v>28</v>
      </c>
      <c r="R40" s="34"/>
      <c r="S40" s="35"/>
    </row>
    <row r="41" spans="1:19" x14ac:dyDescent="0.3">
      <c r="A41" s="26">
        <v>45817</v>
      </c>
      <c r="B41" s="31">
        <v>4</v>
      </c>
      <c r="C41" s="33">
        <f t="shared" si="5"/>
        <v>1478</v>
      </c>
      <c r="D41" s="29">
        <v>-442</v>
      </c>
      <c r="E41" s="30">
        <f t="shared" si="2"/>
        <v>1920</v>
      </c>
      <c r="F41" s="27">
        <f t="shared" si="6"/>
        <v>29</v>
      </c>
      <c r="G41" s="27">
        <f t="shared" si="7"/>
        <v>21</v>
      </c>
      <c r="H41" s="33">
        <f t="shared" si="8"/>
        <v>1350</v>
      </c>
      <c r="I41" s="32">
        <v>-825</v>
      </c>
      <c r="J41" s="33"/>
      <c r="K41" s="33">
        <f t="shared" si="3"/>
        <v>2175</v>
      </c>
      <c r="L41" s="27">
        <f t="shared" si="9"/>
        <v>142</v>
      </c>
      <c r="M41" s="27">
        <f t="shared" si="10"/>
        <v>21</v>
      </c>
      <c r="N41" s="33">
        <f t="shared" si="11"/>
        <v>1415</v>
      </c>
      <c r="O41" s="29">
        <v>-422</v>
      </c>
      <c r="P41" s="33">
        <f t="shared" si="4"/>
        <v>1837</v>
      </c>
      <c r="Q41" s="27">
        <f t="shared" si="12"/>
        <v>32</v>
      </c>
      <c r="R41" s="34"/>
      <c r="S41" s="35"/>
    </row>
    <row r="42" spans="1:19" x14ac:dyDescent="0.3">
      <c r="A42" s="26">
        <v>45818</v>
      </c>
      <c r="B42" s="31">
        <v>4</v>
      </c>
      <c r="C42" s="33">
        <f t="shared" si="5"/>
        <v>1425</v>
      </c>
      <c r="D42" s="29">
        <v>-495</v>
      </c>
      <c r="E42" s="30">
        <f t="shared" si="2"/>
        <v>1920</v>
      </c>
      <c r="F42" s="27">
        <f t="shared" si="6"/>
        <v>82</v>
      </c>
      <c r="G42" s="27">
        <f t="shared" si="7"/>
        <v>22</v>
      </c>
      <c r="H42" s="33">
        <f t="shared" si="8"/>
        <v>1317</v>
      </c>
      <c r="I42" s="32">
        <v>-858</v>
      </c>
      <c r="J42" s="33"/>
      <c r="K42" s="33">
        <f t="shared" si="3"/>
        <v>2175</v>
      </c>
      <c r="L42" s="27">
        <f t="shared" si="9"/>
        <v>175</v>
      </c>
      <c r="M42" s="27">
        <f t="shared" si="10"/>
        <v>22</v>
      </c>
      <c r="N42" s="33">
        <f t="shared" si="11"/>
        <v>1411</v>
      </c>
      <c r="O42" s="29">
        <v>-426</v>
      </c>
      <c r="P42" s="33">
        <f t="shared" si="4"/>
        <v>1837</v>
      </c>
      <c r="Q42" s="27">
        <f t="shared" si="12"/>
        <v>36</v>
      </c>
      <c r="R42" s="34"/>
      <c r="S42" s="35"/>
    </row>
    <row r="43" spans="1:19" x14ac:dyDescent="0.3">
      <c r="A43" s="26">
        <v>45819</v>
      </c>
      <c r="B43" s="31">
        <v>4</v>
      </c>
      <c r="C43" s="33">
        <f t="shared" si="5"/>
        <v>1420</v>
      </c>
      <c r="D43" s="29">
        <v>-500</v>
      </c>
      <c r="E43" s="30">
        <f t="shared" si="2"/>
        <v>1920</v>
      </c>
      <c r="F43" s="27">
        <f t="shared" si="6"/>
        <v>87</v>
      </c>
      <c r="G43" s="27">
        <f t="shared" si="7"/>
        <v>23</v>
      </c>
      <c r="H43" s="33">
        <f t="shared" si="8"/>
        <v>1284</v>
      </c>
      <c r="I43" s="32">
        <v>-891</v>
      </c>
      <c r="J43" s="33"/>
      <c r="K43" s="33">
        <f t="shared" si="3"/>
        <v>2175</v>
      </c>
      <c r="L43" s="27">
        <f t="shared" si="9"/>
        <v>208</v>
      </c>
      <c r="M43" s="27">
        <f t="shared" si="10"/>
        <v>23</v>
      </c>
      <c r="N43" s="33">
        <f t="shared" si="11"/>
        <v>1407</v>
      </c>
      <c r="O43" s="29">
        <v>-430</v>
      </c>
      <c r="P43" s="33">
        <f t="shared" si="4"/>
        <v>1837</v>
      </c>
      <c r="Q43" s="27">
        <f t="shared" si="12"/>
        <v>40</v>
      </c>
      <c r="R43" s="34"/>
      <c r="S43" s="35"/>
    </row>
    <row r="44" spans="1:19" x14ac:dyDescent="0.3">
      <c r="A44" s="26">
        <v>45820</v>
      </c>
      <c r="B44" s="31">
        <v>4</v>
      </c>
      <c r="C44" s="33">
        <f t="shared" si="5"/>
        <v>1415</v>
      </c>
      <c r="D44" s="29">
        <v>-505</v>
      </c>
      <c r="E44" s="30">
        <f t="shared" si="2"/>
        <v>1920</v>
      </c>
      <c r="F44" s="27">
        <f t="shared" si="6"/>
        <v>92</v>
      </c>
      <c r="G44" s="27">
        <f t="shared" si="7"/>
        <v>24</v>
      </c>
      <c r="H44" s="33">
        <f t="shared" si="8"/>
        <v>1251</v>
      </c>
      <c r="I44" s="32">
        <v>-924</v>
      </c>
      <c r="J44" s="33"/>
      <c r="K44" s="33">
        <f t="shared" si="3"/>
        <v>2175</v>
      </c>
      <c r="L44" s="27">
        <f t="shared" si="9"/>
        <v>241</v>
      </c>
      <c r="M44" s="27">
        <f t="shared" si="10"/>
        <v>24</v>
      </c>
      <c r="N44" s="33">
        <f t="shared" si="11"/>
        <v>1403</v>
      </c>
      <c r="O44" s="29">
        <v>-434</v>
      </c>
      <c r="P44" s="33">
        <f t="shared" si="4"/>
        <v>1837</v>
      </c>
      <c r="Q44" s="27">
        <f t="shared" si="12"/>
        <v>44</v>
      </c>
      <c r="R44" s="34"/>
      <c r="S44" s="35"/>
    </row>
    <row r="45" spans="1:19" x14ac:dyDescent="0.3">
      <c r="A45" s="26">
        <v>45821</v>
      </c>
      <c r="B45" s="31">
        <v>4</v>
      </c>
      <c r="C45" s="33">
        <f t="shared" si="5"/>
        <v>1410</v>
      </c>
      <c r="D45" s="29">
        <v>-510</v>
      </c>
      <c r="E45" s="30">
        <f t="shared" si="2"/>
        <v>1920</v>
      </c>
      <c r="F45" s="27">
        <f t="shared" si="6"/>
        <v>97</v>
      </c>
      <c r="G45" s="27">
        <f t="shared" si="7"/>
        <v>25</v>
      </c>
      <c r="H45" s="33">
        <f t="shared" si="8"/>
        <v>1231</v>
      </c>
      <c r="I45" s="32">
        <v>-944</v>
      </c>
      <c r="J45" s="33"/>
      <c r="K45" s="33">
        <f t="shared" si="3"/>
        <v>2175</v>
      </c>
      <c r="L45" s="27">
        <f t="shared" si="9"/>
        <v>261</v>
      </c>
      <c r="M45" s="27">
        <f t="shared" si="10"/>
        <v>25</v>
      </c>
      <c r="N45" s="33">
        <f t="shared" si="11"/>
        <v>1399</v>
      </c>
      <c r="O45" s="29">
        <v>-438</v>
      </c>
      <c r="P45" s="33">
        <f t="shared" si="4"/>
        <v>1837</v>
      </c>
      <c r="Q45" s="27">
        <f t="shared" si="12"/>
        <v>48</v>
      </c>
      <c r="R45" s="34"/>
      <c r="S45" s="35"/>
    </row>
    <row r="46" spans="1:19" x14ac:dyDescent="0.3">
      <c r="A46" s="26">
        <v>45822</v>
      </c>
      <c r="B46" s="31">
        <v>4</v>
      </c>
      <c r="C46" s="33">
        <f t="shared" si="5"/>
        <v>1405</v>
      </c>
      <c r="D46" s="29">
        <v>-515</v>
      </c>
      <c r="E46" s="30">
        <f t="shared" si="2"/>
        <v>1920</v>
      </c>
      <c r="F46" s="27">
        <f t="shared" si="6"/>
        <v>102</v>
      </c>
      <c r="G46" s="27">
        <f t="shared" si="7"/>
        <v>26</v>
      </c>
      <c r="H46" s="33">
        <f t="shared" si="8"/>
        <v>1223</v>
      </c>
      <c r="I46" s="32">
        <v>-952</v>
      </c>
      <c r="J46" s="33"/>
      <c r="K46" s="33">
        <f t="shared" si="3"/>
        <v>2175</v>
      </c>
      <c r="L46" s="27">
        <f t="shared" si="9"/>
        <v>269</v>
      </c>
      <c r="M46" s="27">
        <f t="shared" si="10"/>
        <v>26</v>
      </c>
      <c r="N46" s="33">
        <f t="shared" si="11"/>
        <v>1395</v>
      </c>
      <c r="O46" s="29">
        <v>-442</v>
      </c>
      <c r="P46" s="33">
        <f t="shared" si="4"/>
        <v>1837</v>
      </c>
      <c r="Q46" s="27">
        <f t="shared" si="12"/>
        <v>52</v>
      </c>
      <c r="R46" s="34"/>
      <c r="S46" s="35"/>
    </row>
    <row r="47" spans="1:19" x14ac:dyDescent="0.3">
      <c r="A47" s="26">
        <v>45823</v>
      </c>
      <c r="B47" s="31">
        <v>4</v>
      </c>
      <c r="C47" s="33">
        <f t="shared" si="5"/>
        <v>1400</v>
      </c>
      <c r="D47" s="29">
        <v>-520</v>
      </c>
      <c r="E47" s="30">
        <f t="shared" si="2"/>
        <v>1920</v>
      </c>
      <c r="F47" s="27">
        <f t="shared" si="6"/>
        <v>107</v>
      </c>
      <c r="G47" s="27">
        <f t="shared" si="7"/>
        <v>27</v>
      </c>
      <c r="H47" s="33">
        <f t="shared" si="8"/>
        <v>1215</v>
      </c>
      <c r="I47" s="32">
        <v>-960</v>
      </c>
      <c r="J47" s="33"/>
      <c r="K47" s="33">
        <f t="shared" si="3"/>
        <v>2175</v>
      </c>
      <c r="L47" s="27">
        <f t="shared" si="9"/>
        <v>277</v>
      </c>
      <c r="M47" s="27">
        <f t="shared" si="10"/>
        <v>27</v>
      </c>
      <c r="N47" s="33">
        <f t="shared" si="11"/>
        <v>1391</v>
      </c>
      <c r="O47" s="29">
        <v>-446</v>
      </c>
      <c r="P47" s="33">
        <f t="shared" si="4"/>
        <v>1837</v>
      </c>
      <c r="Q47" s="27">
        <f t="shared" si="12"/>
        <v>56</v>
      </c>
      <c r="R47" s="34"/>
      <c r="S47" s="35"/>
    </row>
    <row r="48" spans="1:19" x14ac:dyDescent="0.3">
      <c r="A48" s="26">
        <v>45824</v>
      </c>
      <c r="B48" s="31">
        <v>4</v>
      </c>
      <c r="C48" s="33">
        <f t="shared" si="5"/>
        <v>1395</v>
      </c>
      <c r="D48" s="29">
        <v>-525</v>
      </c>
      <c r="E48" s="30">
        <f t="shared" si="2"/>
        <v>1920</v>
      </c>
      <c r="F48" s="27">
        <f t="shared" si="6"/>
        <v>112</v>
      </c>
      <c r="G48" s="27">
        <f t="shared" si="7"/>
        <v>28</v>
      </c>
      <c r="H48" s="33">
        <f t="shared" si="8"/>
        <v>1207</v>
      </c>
      <c r="I48" s="32">
        <v>-968</v>
      </c>
      <c r="J48" s="33"/>
      <c r="K48" s="33">
        <f t="shared" si="3"/>
        <v>2175</v>
      </c>
      <c r="L48" s="27">
        <f t="shared" si="9"/>
        <v>285</v>
      </c>
      <c r="M48" s="27">
        <f t="shared" si="10"/>
        <v>28</v>
      </c>
      <c r="N48" s="33">
        <f t="shared" si="11"/>
        <v>1387</v>
      </c>
      <c r="O48" s="29">
        <v>-450</v>
      </c>
      <c r="P48" s="33">
        <f t="shared" si="4"/>
        <v>1837</v>
      </c>
      <c r="Q48" s="27">
        <f t="shared" si="12"/>
        <v>60</v>
      </c>
      <c r="R48" s="34"/>
      <c r="S48" s="35"/>
    </row>
    <row r="49" spans="1:19" x14ac:dyDescent="0.3">
      <c r="A49" s="26">
        <v>45825</v>
      </c>
      <c r="B49" s="31">
        <v>4</v>
      </c>
      <c r="C49" s="33">
        <f t="shared" si="5"/>
        <v>1390</v>
      </c>
      <c r="D49" s="29">
        <v>-530</v>
      </c>
      <c r="E49" s="30">
        <f t="shared" si="2"/>
        <v>1920</v>
      </c>
      <c r="F49" s="27">
        <f t="shared" si="6"/>
        <v>117</v>
      </c>
      <c r="G49" s="27">
        <f t="shared" si="7"/>
        <v>29</v>
      </c>
      <c r="H49" s="33">
        <f t="shared" si="8"/>
        <v>1199</v>
      </c>
      <c r="I49" s="32">
        <v>-976</v>
      </c>
      <c r="J49" s="33"/>
      <c r="K49" s="33">
        <f t="shared" si="3"/>
        <v>2175</v>
      </c>
      <c r="L49" s="27">
        <f t="shared" si="9"/>
        <v>293</v>
      </c>
      <c r="M49" s="27">
        <f t="shared" si="10"/>
        <v>29</v>
      </c>
      <c r="N49" s="33">
        <f t="shared" si="11"/>
        <v>1383</v>
      </c>
      <c r="O49" s="29">
        <v>-454</v>
      </c>
      <c r="P49" s="33">
        <f t="shared" si="4"/>
        <v>1837</v>
      </c>
      <c r="Q49" s="27">
        <f t="shared" si="12"/>
        <v>64</v>
      </c>
      <c r="R49" s="34"/>
      <c r="S49" s="35"/>
    </row>
    <row r="50" spans="1:19" x14ac:dyDescent="0.3">
      <c r="A50" s="26">
        <v>45826</v>
      </c>
      <c r="B50" s="31">
        <v>4</v>
      </c>
      <c r="C50" s="33">
        <f t="shared" si="5"/>
        <v>1380</v>
      </c>
      <c r="D50" s="29">
        <v>-540</v>
      </c>
      <c r="E50" s="30">
        <f t="shared" si="2"/>
        <v>1920</v>
      </c>
      <c r="F50" s="27">
        <f t="shared" si="6"/>
        <v>127</v>
      </c>
      <c r="G50" s="27">
        <f t="shared" si="7"/>
        <v>30</v>
      </c>
      <c r="H50" s="33">
        <f t="shared" si="8"/>
        <v>1191</v>
      </c>
      <c r="I50" s="32">
        <v>-984</v>
      </c>
      <c r="J50" s="33"/>
      <c r="K50" s="33">
        <f t="shared" si="3"/>
        <v>2175</v>
      </c>
      <c r="L50" s="27">
        <f t="shared" si="9"/>
        <v>301</v>
      </c>
      <c r="M50" s="27">
        <f t="shared" si="10"/>
        <v>30</v>
      </c>
      <c r="N50" s="33">
        <f t="shared" si="11"/>
        <v>1379</v>
      </c>
      <c r="O50" s="29">
        <v>-458</v>
      </c>
      <c r="P50" s="33">
        <f t="shared" si="4"/>
        <v>1837</v>
      </c>
      <c r="Q50" s="27">
        <f t="shared" si="12"/>
        <v>68</v>
      </c>
      <c r="R50" s="34"/>
      <c r="S50" s="35"/>
    </row>
    <row r="51" spans="1:19" x14ac:dyDescent="0.3">
      <c r="A51" s="26">
        <v>45827</v>
      </c>
      <c r="B51" s="31">
        <v>4</v>
      </c>
      <c r="C51" s="33">
        <f t="shared" si="5"/>
        <v>1370</v>
      </c>
      <c r="D51" s="29">
        <v>-550</v>
      </c>
      <c r="E51" s="30">
        <f t="shared" si="2"/>
        <v>1920</v>
      </c>
      <c r="F51" s="27">
        <f t="shared" si="6"/>
        <v>137</v>
      </c>
      <c r="G51" s="27">
        <f t="shared" si="7"/>
        <v>31</v>
      </c>
      <c r="H51" s="33">
        <f t="shared" si="8"/>
        <v>1183</v>
      </c>
      <c r="I51" s="32">
        <v>-992</v>
      </c>
      <c r="J51" s="33"/>
      <c r="K51" s="33">
        <f t="shared" si="3"/>
        <v>2175</v>
      </c>
      <c r="L51" s="27">
        <f t="shared" si="9"/>
        <v>309</v>
      </c>
      <c r="M51" s="27">
        <f t="shared" si="10"/>
        <v>31</v>
      </c>
      <c r="N51" s="33">
        <f t="shared" si="11"/>
        <v>1375</v>
      </c>
      <c r="O51" s="29">
        <v>-462</v>
      </c>
      <c r="P51" s="33">
        <f t="shared" si="4"/>
        <v>1837</v>
      </c>
      <c r="Q51" s="27">
        <f t="shared" si="12"/>
        <v>72</v>
      </c>
      <c r="R51" s="34"/>
      <c r="S51" s="35"/>
    </row>
    <row r="52" spans="1:19" x14ac:dyDescent="0.3">
      <c r="A52" s="26">
        <v>45828</v>
      </c>
      <c r="B52" s="31">
        <v>4</v>
      </c>
      <c r="C52" s="33">
        <f t="shared" si="5"/>
        <v>1360</v>
      </c>
      <c r="D52" s="29">
        <v>-560</v>
      </c>
      <c r="E52" s="30">
        <f t="shared" si="2"/>
        <v>1920</v>
      </c>
      <c r="F52" s="27">
        <f t="shared" si="6"/>
        <v>147</v>
      </c>
      <c r="G52" s="27">
        <f t="shared" si="7"/>
        <v>32</v>
      </c>
      <c r="H52" s="33">
        <f t="shared" si="8"/>
        <v>1175</v>
      </c>
      <c r="I52" s="32">
        <v>-1000</v>
      </c>
      <c r="J52" s="33"/>
      <c r="K52" s="33">
        <f t="shared" si="3"/>
        <v>2175</v>
      </c>
      <c r="L52" s="27">
        <f t="shared" si="9"/>
        <v>317</v>
      </c>
      <c r="M52" s="27">
        <f t="shared" si="10"/>
        <v>32</v>
      </c>
      <c r="N52" s="33">
        <f t="shared" si="11"/>
        <v>1364</v>
      </c>
      <c r="O52" s="29">
        <v>-473</v>
      </c>
      <c r="P52" s="33">
        <f t="shared" si="4"/>
        <v>1837</v>
      </c>
      <c r="Q52" s="27">
        <f t="shared" si="12"/>
        <v>83</v>
      </c>
      <c r="R52" s="34"/>
      <c r="S52" s="35"/>
    </row>
    <row r="53" spans="1:19" x14ac:dyDescent="0.3">
      <c r="A53" s="26">
        <v>45829</v>
      </c>
      <c r="B53" s="31">
        <v>4</v>
      </c>
      <c r="C53" s="33">
        <f t="shared" si="5"/>
        <v>1350</v>
      </c>
      <c r="D53" s="29">
        <v>-570</v>
      </c>
      <c r="E53" s="30">
        <f t="shared" si="2"/>
        <v>1920</v>
      </c>
      <c r="F53" s="27">
        <f t="shared" si="6"/>
        <v>157</v>
      </c>
      <c r="G53" s="27">
        <f t="shared" si="7"/>
        <v>33</v>
      </c>
      <c r="H53" s="33">
        <f t="shared" si="8"/>
        <v>1167</v>
      </c>
      <c r="I53" s="32">
        <v>-1008</v>
      </c>
      <c r="J53" s="33">
        <f t="shared" ref="J53:J98" si="13">I53-I52</f>
        <v>-8</v>
      </c>
      <c r="K53" s="33">
        <f t="shared" si="3"/>
        <v>2175</v>
      </c>
      <c r="L53" s="27">
        <f t="shared" si="9"/>
        <v>325</v>
      </c>
      <c r="M53" s="27">
        <f t="shared" si="10"/>
        <v>33</v>
      </c>
      <c r="N53" s="33">
        <f t="shared" si="11"/>
        <v>1353</v>
      </c>
      <c r="O53" s="29">
        <v>-484</v>
      </c>
      <c r="P53" s="33">
        <f t="shared" si="4"/>
        <v>1837</v>
      </c>
      <c r="Q53" s="27">
        <f t="shared" si="12"/>
        <v>94</v>
      </c>
      <c r="R53" s="34"/>
      <c r="S53" s="35"/>
    </row>
    <row r="54" spans="1:19" x14ac:dyDescent="0.3">
      <c r="A54" s="26">
        <v>45830</v>
      </c>
      <c r="B54" s="31">
        <v>4</v>
      </c>
      <c r="C54" s="33">
        <f t="shared" si="5"/>
        <v>1340</v>
      </c>
      <c r="D54" s="29">
        <v>-580</v>
      </c>
      <c r="E54" s="30">
        <f t="shared" si="2"/>
        <v>1920</v>
      </c>
      <c r="F54" s="27">
        <f t="shared" si="6"/>
        <v>167</v>
      </c>
      <c r="G54" s="27">
        <f t="shared" si="7"/>
        <v>34</v>
      </c>
      <c r="H54" s="33">
        <f t="shared" si="8"/>
        <v>1159</v>
      </c>
      <c r="I54" s="32">
        <v>-1016</v>
      </c>
      <c r="J54" s="33">
        <f t="shared" si="13"/>
        <v>-8</v>
      </c>
      <c r="K54" s="33">
        <f t="shared" si="3"/>
        <v>2175</v>
      </c>
      <c r="L54" s="27">
        <f t="shared" si="9"/>
        <v>333</v>
      </c>
      <c r="M54" s="27">
        <f t="shared" si="10"/>
        <v>34</v>
      </c>
      <c r="N54" s="33">
        <f t="shared" si="11"/>
        <v>1342</v>
      </c>
      <c r="O54" s="29">
        <v>-495</v>
      </c>
      <c r="P54" s="33">
        <f t="shared" si="4"/>
        <v>1837</v>
      </c>
      <c r="Q54" s="27">
        <f t="shared" si="12"/>
        <v>105</v>
      </c>
      <c r="R54" s="34"/>
      <c r="S54" s="35"/>
    </row>
    <row r="55" spans="1:19" x14ac:dyDescent="0.3">
      <c r="A55" s="26">
        <v>45831</v>
      </c>
      <c r="B55" s="31">
        <v>4</v>
      </c>
      <c r="C55" s="33">
        <f t="shared" si="5"/>
        <v>1330</v>
      </c>
      <c r="D55" s="29">
        <v>-590</v>
      </c>
      <c r="E55" s="30">
        <f t="shared" si="2"/>
        <v>1920</v>
      </c>
      <c r="F55" s="27">
        <f t="shared" si="6"/>
        <v>177</v>
      </c>
      <c r="G55" s="27">
        <f t="shared" si="7"/>
        <v>35</v>
      </c>
      <c r="H55" s="33">
        <f t="shared" si="8"/>
        <v>1151</v>
      </c>
      <c r="I55" s="32">
        <v>-1024</v>
      </c>
      <c r="J55" s="33">
        <f t="shared" si="13"/>
        <v>-8</v>
      </c>
      <c r="K55" s="33">
        <f t="shared" si="3"/>
        <v>2175</v>
      </c>
      <c r="L55" s="27">
        <f t="shared" si="9"/>
        <v>341</v>
      </c>
      <c r="M55" s="27">
        <f t="shared" si="10"/>
        <v>35</v>
      </c>
      <c r="N55" s="33">
        <f t="shared" si="11"/>
        <v>1331</v>
      </c>
      <c r="O55" s="29">
        <v>-506</v>
      </c>
      <c r="P55" s="33">
        <f t="shared" si="4"/>
        <v>1837</v>
      </c>
      <c r="Q55" s="27">
        <f t="shared" si="12"/>
        <v>116</v>
      </c>
      <c r="R55" s="34"/>
      <c r="S55" s="35"/>
    </row>
    <row r="56" spans="1:19" x14ac:dyDescent="0.3">
      <c r="A56" s="26">
        <v>45832</v>
      </c>
      <c r="B56" s="31">
        <v>4</v>
      </c>
      <c r="C56" s="33">
        <f t="shared" si="5"/>
        <v>1320</v>
      </c>
      <c r="D56" s="29">
        <v>-600</v>
      </c>
      <c r="E56" s="30">
        <f t="shared" si="2"/>
        <v>1920</v>
      </c>
      <c r="F56" s="27">
        <f t="shared" si="6"/>
        <v>187</v>
      </c>
      <c r="G56" s="27">
        <f t="shared" si="7"/>
        <v>36</v>
      </c>
      <c r="H56" s="33">
        <f t="shared" si="8"/>
        <v>1143</v>
      </c>
      <c r="I56" s="32">
        <v>-1032</v>
      </c>
      <c r="J56" s="33">
        <f t="shared" si="13"/>
        <v>-8</v>
      </c>
      <c r="K56" s="33">
        <f t="shared" si="3"/>
        <v>2175</v>
      </c>
      <c r="L56" s="27">
        <f t="shared" si="9"/>
        <v>349</v>
      </c>
      <c r="M56" s="27">
        <f t="shared" si="10"/>
        <v>36</v>
      </c>
      <c r="N56" s="33">
        <f t="shared" si="11"/>
        <v>1320</v>
      </c>
      <c r="O56" s="29">
        <v>-517</v>
      </c>
      <c r="P56" s="33">
        <f t="shared" si="4"/>
        <v>1837</v>
      </c>
      <c r="Q56" s="27">
        <f t="shared" si="12"/>
        <v>127</v>
      </c>
      <c r="R56" s="34"/>
      <c r="S56" s="35"/>
    </row>
    <row r="57" spans="1:19" x14ac:dyDescent="0.3">
      <c r="A57" s="26">
        <v>45833</v>
      </c>
      <c r="B57" s="31">
        <v>4</v>
      </c>
      <c r="C57" s="33">
        <f t="shared" si="5"/>
        <v>1310</v>
      </c>
      <c r="D57" s="29">
        <v>-610</v>
      </c>
      <c r="E57" s="30">
        <f t="shared" si="2"/>
        <v>1920</v>
      </c>
      <c r="F57" s="27">
        <f t="shared" si="6"/>
        <v>197</v>
      </c>
      <c r="G57" s="27">
        <f t="shared" si="7"/>
        <v>37</v>
      </c>
      <c r="H57" s="33">
        <f t="shared" si="8"/>
        <v>1135</v>
      </c>
      <c r="I57" s="32">
        <v>-1040</v>
      </c>
      <c r="J57" s="33">
        <f t="shared" si="13"/>
        <v>-8</v>
      </c>
      <c r="K57" s="33">
        <f t="shared" si="3"/>
        <v>2175</v>
      </c>
      <c r="L57" s="27">
        <f t="shared" si="9"/>
        <v>357</v>
      </c>
      <c r="M57" s="27">
        <f t="shared" si="10"/>
        <v>37</v>
      </c>
      <c r="N57" s="33">
        <f t="shared" si="11"/>
        <v>1309</v>
      </c>
      <c r="O57" s="29">
        <v>-528</v>
      </c>
      <c r="P57" s="33">
        <f t="shared" si="4"/>
        <v>1837</v>
      </c>
      <c r="Q57" s="27">
        <f t="shared" si="12"/>
        <v>138</v>
      </c>
      <c r="R57" s="34"/>
      <c r="S57" s="35"/>
    </row>
    <row r="58" spans="1:19" x14ac:dyDescent="0.3">
      <c r="A58" s="26">
        <v>45834</v>
      </c>
      <c r="B58" s="31">
        <v>4</v>
      </c>
      <c r="C58" s="33">
        <f t="shared" si="5"/>
        <v>1300</v>
      </c>
      <c r="D58" s="29">
        <v>-620</v>
      </c>
      <c r="E58" s="30">
        <f t="shared" si="2"/>
        <v>1920</v>
      </c>
      <c r="F58" s="27">
        <f t="shared" si="6"/>
        <v>207</v>
      </c>
      <c r="G58" s="27">
        <f t="shared" si="7"/>
        <v>38</v>
      </c>
      <c r="H58" s="33">
        <f t="shared" si="8"/>
        <v>1114</v>
      </c>
      <c r="I58" s="32">
        <v>-1061</v>
      </c>
      <c r="J58" s="33">
        <f t="shared" si="13"/>
        <v>-21</v>
      </c>
      <c r="K58" s="33">
        <f t="shared" si="3"/>
        <v>2175</v>
      </c>
      <c r="L58" s="27">
        <f t="shared" si="9"/>
        <v>378</v>
      </c>
      <c r="M58" s="27">
        <f t="shared" si="10"/>
        <v>38</v>
      </c>
      <c r="N58" s="33">
        <f t="shared" si="11"/>
        <v>1298</v>
      </c>
      <c r="O58" s="29">
        <v>-539</v>
      </c>
      <c r="P58" s="33">
        <f t="shared" si="4"/>
        <v>1837</v>
      </c>
      <c r="Q58" s="27">
        <f t="shared" si="12"/>
        <v>149</v>
      </c>
      <c r="R58" s="34"/>
      <c r="S58" s="35"/>
    </row>
    <row r="59" spans="1:19" x14ac:dyDescent="0.3">
      <c r="A59" s="26">
        <v>45835</v>
      </c>
      <c r="B59" s="31">
        <v>4</v>
      </c>
      <c r="C59" s="33">
        <f t="shared" si="5"/>
        <v>1295</v>
      </c>
      <c r="D59" s="29">
        <v>-625</v>
      </c>
      <c r="E59" s="30">
        <f t="shared" si="2"/>
        <v>1920</v>
      </c>
      <c r="F59" s="27">
        <f t="shared" si="6"/>
        <v>212</v>
      </c>
      <c r="G59" s="27">
        <f t="shared" si="7"/>
        <v>39</v>
      </c>
      <c r="H59" s="33">
        <f t="shared" si="8"/>
        <v>1113</v>
      </c>
      <c r="I59" s="32">
        <v>-1062</v>
      </c>
      <c r="J59" s="33">
        <f t="shared" si="13"/>
        <v>-1</v>
      </c>
      <c r="K59" s="33">
        <f t="shared" si="3"/>
        <v>2175</v>
      </c>
      <c r="L59" s="27">
        <f t="shared" si="9"/>
        <v>379</v>
      </c>
      <c r="M59" s="27">
        <f t="shared" si="10"/>
        <v>39</v>
      </c>
      <c r="N59" s="33">
        <f t="shared" si="11"/>
        <v>1293</v>
      </c>
      <c r="O59" s="29">
        <v>-544</v>
      </c>
      <c r="P59" s="33">
        <f t="shared" si="4"/>
        <v>1837</v>
      </c>
      <c r="Q59" s="27">
        <f t="shared" si="12"/>
        <v>154</v>
      </c>
      <c r="R59" s="34"/>
      <c r="S59" s="35"/>
    </row>
    <row r="60" spans="1:19" x14ac:dyDescent="0.3">
      <c r="A60" s="26">
        <v>45836</v>
      </c>
      <c r="B60" s="31">
        <v>4</v>
      </c>
      <c r="C60" s="33">
        <f t="shared" si="5"/>
        <v>1290</v>
      </c>
      <c r="D60" s="29">
        <v>-630</v>
      </c>
      <c r="E60" s="30">
        <f t="shared" si="2"/>
        <v>1920</v>
      </c>
      <c r="F60" s="27">
        <f t="shared" si="6"/>
        <v>217</v>
      </c>
      <c r="G60" s="27">
        <f t="shared" si="7"/>
        <v>40</v>
      </c>
      <c r="H60" s="33">
        <f t="shared" si="8"/>
        <v>1112</v>
      </c>
      <c r="I60" s="32">
        <v>-1063</v>
      </c>
      <c r="J60" s="33">
        <f t="shared" si="13"/>
        <v>-1</v>
      </c>
      <c r="K60" s="33">
        <f t="shared" si="3"/>
        <v>2175</v>
      </c>
      <c r="L60" s="27">
        <f t="shared" si="9"/>
        <v>380</v>
      </c>
      <c r="M60" s="27">
        <f t="shared" si="10"/>
        <v>40</v>
      </c>
      <c r="N60" s="33">
        <f t="shared" si="11"/>
        <v>1288</v>
      </c>
      <c r="O60" s="29">
        <v>-549</v>
      </c>
      <c r="P60" s="33">
        <f t="shared" si="4"/>
        <v>1837</v>
      </c>
      <c r="Q60" s="27">
        <f t="shared" si="12"/>
        <v>159</v>
      </c>
      <c r="R60" s="34"/>
      <c r="S60" s="35"/>
    </row>
    <row r="61" spans="1:19" x14ac:dyDescent="0.3">
      <c r="A61" s="26">
        <v>45837</v>
      </c>
      <c r="B61" s="31">
        <v>4</v>
      </c>
      <c r="C61" s="33">
        <f t="shared" si="5"/>
        <v>1285</v>
      </c>
      <c r="D61" s="29">
        <v>-635</v>
      </c>
      <c r="E61" s="30">
        <f t="shared" si="2"/>
        <v>1920</v>
      </c>
      <c r="F61" s="27">
        <f t="shared" si="6"/>
        <v>222</v>
      </c>
      <c r="G61" s="27">
        <f t="shared" si="7"/>
        <v>41</v>
      </c>
      <c r="H61" s="33">
        <f t="shared" si="8"/>
        <v>1111</v>
      </c>
      <c r="I61" s="32">
        <v>-1064</v>
      </c>
      <c r="J61" s="33">
        <f t="shared" si="13"/>
        <v>-1</v>
      </c>
      <c r="K61" s="33">
        <f t="shared" si="3"/>
        <v>2175</v>
      </c>
      <c r="L61" s="27">
        <f t="shared" si="9"/>
        <v>381</v>
      </c>
      <c r="M61" s="27">
        <f t="shared" si="10"/>
        <v>41</v>
      </c>
      <c r="N61" s="33">
        <f t="shared" si="11"/>
        <v>1283</v>
      </c>
      <c r="O61" s="29">
        <v>-554</v>
      </c>
      <c r="P61" s="33">
        <f t="shared" si="4"/>
        <v>1837</v>
      </c>
      <c r="Q61" s="27">
        <f t="shared" si="12"/>
        <v>164</v>
      </c>
      <c r="R61" s="34"/>
      <c r="S61" s="35"/>
    </row>
    <row r="62" spans="1:19" x14ac:dyDescent="0.3">
      <c r="A62" s="26">
        <v>45838</v>
      </c>
      <c r="B62" s="31">
        <v>4</v>
      </c>
      <c r="C62" s="33">
        <f t="shared" si="5"/>
        <v>1280</v>
      </c>
      <c r="D62" s="29">
        <v>-640</v>
      </c>
      <c r="E62" s="30">
        <f t="shared" si="2"/>
        <v>1920</v>
      </c>
      <c r="F62" s="27">
        <f t="shared" si="6"/>
        <v>227</v>
      </c>
      <c r="G62" s="27">
        <f t="shared" si="7"/>
        <v>42</v>
      </c>
      <c r="H62" s="33">
        <f t="shared" si="8"/>
        <v>1110</v>
      </c>
      <c r="I62" s="32">
        <v>-1065</v>
      </c>
      <c r="J62" s="33">
        <f t="shared" si="13"/>
        <v>-1</v>
      </c>
      <c r="K62" s="33">
        <f t="shared" si="3"/>
        <v>2175</v>
      </c>
      <c r="L62" s="27">
        <f t="shared" si="9"/>
        <v>382</v>
      </c>
      <c r="M62" s="27">
        <f t="shared" si="10"/>
        <v>42</v>
      </c>
      <c r="N62" s="33">
        <f t="shared" si="11"/>
        <v>1278</v>
      </c>
      <c r="O62" s="29">
        <v>-559</v>
      </c>
      <c r="P62" s="33">
        <f t="shared" si="4"/>
        <v>1837</v>
      </c>
      <c r="Q62" s="27">
        <f t="shared" si="12"/>
        <v>169</v>
      </c>
      <c r="R62" s="34"/>
      <c r="S62" s="35"/>
    </row>
    <row r="63" spans="1:19" x14ac:dyDescent="0.3">
      <c r="A63" s="26">
        <v>45839</v>
      </c>
      <c r="B63" s="31">
        <v>4</v>
      </c>
      <c r="C63" s="33">
        <f t="shared" si="5"/>
        <v>1275</v>
      </c>
      <c r="D63" s="29">
        <v>-645</v>
      </c>
      <c r="E63" s="30">
        <f t="shared" si="2"/>
        <v>1920</v>
      </c>
      <c r="F63" s="27">
        <f t="shared" si="6"/>
        <v>232</v>
      </c>
      <c r="G63" s="27">
        <f t="shared" si="7"/>
        <v>43</v>
      </c>
      <c r="H63" s="33">
        <f t="shared" si="8"/>
        <v>1109</v>
      </c>
      <c r="I63" s="32">
        <v>-1066</v>
      </c>
      <c r="J63" s="33">
        <f t="shared" si="13"/>
        <v>-1</v>
      </c>
      <c r="K63" s="33">
        <f t="shared" si="3"/>
        <v>2175</v>
      </c>
      <c r="L63" s="27">
        <f t="shared" si="9"/>
        <v>383</v>
      </c>
      <c r="M63" s="27">
        <f t="shared" si="10"/>
        <v>43</v>
      </c>
      <c r="N63" s="33">
        <f t="shared" si="11"/>
        <v>1273</v>
      </c>
      <c r="O63" s="29">
        <v>-564</v>
      </c>
      <c r="P63" s="33">
        <f t="shared" si="4"/>
        <v>1837</v>
      </c>
      <c r="Q63" s="27">
        <f t="shared" si="12"/>
        <v>174</v>
      </c>
      <c r="R63" s="34"/>
      <c r="S63" s="35"/>
    </row>
    <row r="64" spans="1:19" x14ac:dyDescent="0.3">
      <c r="A64" s="26">
        <v>45840</v>
      </c>
      <c r="B64" s="31">
        <v>4</v>
      </c>
      <c r="C64" s="33">
        <f t="shared" si="5"/>
        <v>1270</v>
      </c>
      <c r="D64" s="29">
        <v>-650</v>
      </c>
      <c r="E64" s="30">
        <f t="shared" si="2"/>
        <v>1920</v>
      </c>
      <c r="F64" s="27">
        <f t="shared" si="6"/>
        <v>237</v>
      </c>
      <c r="G64" s="27">
        <f t="shared" si="7"/>
        <v>44</v>
      </c>
      <c r="H64" s="33">
        <f t="shared" si="8"/>
        <v>1108</v>
      </c>
      <c r="I64" s="32">
        <v>-1067</v>
      </c>
      <c r="J64" s="33">
        <f t="shared" si="13"/>
        <v>-1</v>
      </c>
      <c r="K64" s="33">
        <f t="shared" si="3"/>
        <v>2175</v>
      </c>
      <c r="L64" s="27">
        <f t="shared" si="9"/>
        <v>384</v>
      </c>
      <c r="M64" s="27">
        <f t="shared" si="10"/>
        <v>44</v>
      </c>
      <c r="N64" s="33">
        <f t="shared" si="11"/>
        <v>1268</v>
      </c>
      <c r="O64" s="29">
        <v>-569</v>
      </c>
      <c r="P64" s="33">
        <f t="shared" si="4"/>
        <v>1837</v>
      </c>
      <c r="Q64" s="27">
        <f t="shared" si="12"/>
        <v>179</v>
      </c>
      <c r="R64" s="34"/>
      <c r="S64" s="35"/>
    </row>
    <row r="65" spans="1:19" x14ac:dyDescent="0.3">
      <c r="A65" s="26">
        <v>45841</v>
      </c>
      <c r="B65" s="31">
        <v>4</v>
      </c>
      <c r="C65" s="33">
        <f t="shared" si="5"/>
        <v>1265</v>
      </c>
      <c r="D65" s="29">
        <v>-655</v>
      </c>
      <c r="E65" s="30">
        <f t="shared" si="2"/>
        <v>1920</v>
      </c>
      <c r="F65" s="27">
        <f t="shared" si="6"/>
        <v>242</v>
      </c>
      <c r="G65" s="27">
        <f t="shared" si="7"/>
        <v>45</v>
      </c>
      <c r="H65" s="33">
        <f t="shared" si="8"/>
        <v>1107</v>
      </c>
      <c r="I65" s="32">
        <v>-1068</v>
      </c>
      <c r="J65" s="33">
        <f t="shared" si="13"/>
        <v>-1</v>
      </c>
      <c r="K65" s="33">
        <f t="shared" si="3"/>
        <v>2175</v>
      </c>
      <c r="L65" s="27">
        <f t="shared" si="9"/>
        <v>385</v>
      </c>
      <c r="M65" s="27">
        <f t="shared" si="10"/>
        <v>45</v>
      </c>
      <c r="N65" s="33">
        <f t="shared" si="11"/>
        <v>1262</v>
      </c>
      <c r="O65" s="29">
        <v>-575</v>
      </c>
      <c r="P65" s="33">
        <f t="shared" si="4"/>
        <v>1837</v>
      </c>
      <c r="Q65" s="27">
        <f t="shared" si="12"/>
        <v>185</v>
      </c>
      <c r="R65" s="34"/>
      <c r="S65" s="35"/>
    </row>
    <row r="66" spans="1:19" x14ac:dyDescent="0.3">
      <c r="A66" s="26">
        <v>45842</v>
      </c>
      <c r="B66" s="31">
        <v>4</v>
      </c>
      <c r="C66" s="33">
        <f t="shared" si="5"/>
        <v>1260</v>
      </c>
      <c r="D66" s="29">
        <v>-660</v>
      </c>
      <c r="E66" s="30">
        <f t="shared" si="2"/>
        <v>1920</v>
      </c>
      <c r="F66" s="27">
        <f t="shared" si="6"/>
        <v>247</v>
      </c>
      <c r="G66" s="27">
        <f t="shared" si="7"/>
        <v>46</v>
      </c>
      <c r="H66" s="33">
        <f t="shared" si="8"/>
        <v>1106</v>
      </c>
      <c r="I66" s="32">
        <v>-1069</v>
      </c>
      <c r="J66" s="33">
        <f t="shared" si="13"/>
        <v>-1</v>
      </c>
      <c r="K66" s="33">
        <f t="shared" si="3"/>
        <v>2175</v>
      </c>
      <c r="L66" s="27">
        <f t="shared" si="9"/>
        <v>386</v>
      </c>
      <c r="M66" s="27">
        <f t="shared" si="10"/>
        <v>46</v>
      </c>
      <c r="N66" s="33">
        <f t="shared" si="11"/>
        <v>1256</v>
      </c>
      <c r="O66" s="29">
        <v>-581</v>
      </c>
      <c r="P66" s="33">
        <f t="shared" si="4"/>
        <v>1837</v>
      </c>
      <c r="Q66" s="27">
        <f t="shared" si="12"/>
        <v>191</v>
      </c>
      <c r="R66" s="34"/>
      <c r="S66" s="35"/>
    </row>
    <row r="67" spans="1:19" x14ac:dyDescent="0.3">
      <c r="A67" s="26">
        <v>45843</v>
      </c>
      <c r="B67" s="31">
        <v>4</v>
      </c>
      <c r="C67" s="33">
        <f t="shared" si="5"/>
        <v>1255</v>
      </c>
      <c r="D67" s="29">
        <v>-665</v>
      </c>
      <c r="E67" s="30">
        <f t="shared" si="2"/>
        <v>1920</v>
      </c>
      <c r="F67" s="27">
        <f t="shared" si="6"/>
        <v>252</v>
      </c>
      <c r="G67" s="27">
        <f t="shared" si="7"/>
        <v>47</v>
      </c>
      <c r="H67" s="33">
        <f t="shared" si="8"/>
        <v>1105</v>
      </c>
      <c r="I67" s="32">
        <v>-1070</v>
      </c>
      <c r="J67" s="33">
        <f t="shared" si="13"/>
        <v>-1</v>
      </c>
      <c r="K67" s="33">
        <f t="shared" si="3"/>
        <v>2175</v>
      </c>
      <c r="L67" s="27">
        <f t="shared" si="9"/>
        <v>387</v>
      </c>
      <c r="M67" s="27">
        <f t="shared" si="10"/>
        <v>47</v>
      </c>
      <c r="N67" s="33">
        <f t="shared" si="11"/>
        <v>1250</v>
      </c>
      <c r="O67" s="29">
        <v>-587</v>
      </c>
      <c r="P67" s="33">
        <f t="shared" si="4"/>
        <v>1837</v>
      </c>
      <c r="Q67" s="27">
        <f t="shared" si="12"/>
        <v>197</v>
      </c>
      <c r="R67" s="34"/>
      <c r="S67" s="35"/>
    </row>
    <row r="68" spans="1:19" x14ac:dyDescent="0.3">
      <c r="A68" s="26">
        <v>45844</v>
      </c>
      <c r="B68" s="31">
        <v>4</v>
      </c>
      <c r="C68" s="33">
        <f t="shared" si="5"/>
        <v>1250</v>
      </c>
      <c r="D68" s="29">
        <v>-670</v>
      </c>
      <c r="E68" s="30">
        <f t="shared" si="2"/>
        <v>1920</v>
      </c>
      <c r="F68" s="27">
        <f t="shared" si="6"/>
        <v>257</v>
      </c>
      <c r="G68" s="27">
        <f t="shared" si="7"/>
        <v>48</v>
      </c>
      <c r="H68" s="33">
        <f t="shared" si="8"/>
        <v>1104</v>
      </c>
      <c r="I68" s="32">
        <v>-1071</v>
      </c>
      <c r="J68" s="33">
        <f t="shared" si="13"/>
        <v>-1</v>
      </c>
      <c r="K68" s="33">
        <f t="shared" si="3"/>
        <v>2175</v>
      </c>
      <c r="L68" s="27">
        <f t="shared" si="9"/>
        <v>388</v>
      </c>
      <c r="M68" s="27">
        <f t="shared" si="10"/>
        <v>48</v>
      </c>
      <c r="N68" s="33">
        <f t="shared" si="11"/>
        <v>1244</v>
      </c>
      <c r="O68" s="29">
        <v>-593</v>
      </c>
      <c r="P68" s="33">
        <f t="shared" si="4"/>
        <v>1837</v>
      </c>
      <c r="Q68" s="27">
        <f t="shared" si="12"/>
        <v>203</v>
      </c>
      <c r="R68" s="34"/>
      <c r="S68" s="35"/>
    </row>
    <row r="69" spans="1:19" x14ac:dyDescent="0.3">
      <c r="A69" s="26">
        <v>45845</v>
      </c>
      <c r="B69" s="31">
        <v>4</v>
      </c>
      <c r="C69" s="33">
        <f t="shared" si="5"/>
        <v>1245</v>
      </c>
      <c r="D69" s="29">
        <v>-675</v>
      </c>
      <c r="E69" s="30">
        <f t="shared" si="2"/>
        <v>1920</v>
      </c>
      <c r="F69" s="27">
        <f t="shared" si="6"/>
        <v>262</v>
      </c>
      <c r="G69" s="27">
        <f t="shared" si="7"/>
        <v>49</v>
      </c>
      <c r="H69" s="33">
        <f t="shared" si="8"/>
        <v>1103</v>
      </c>
      <c r="I69" s="32">
        <v>-1072</v>
      </c>
      <c r="J69" s="33">
        <f t="shared" si="13"/>
        <v>-1</v>
      </c>
      <c r="K69" s="33">
        <f t="shared" si="3"/>
        <v>2175</v>
      </c>
      <c r="L69" s="27">
        <f t="shared" si="9"/>
        <v>389</v>
      </c>
      <c r="M69" s="27">
        <f t="shared" si="10"/>
        <v>49</v>
      </c>
      <c r="N69" s="33">
        <f t="shared" si="11"/>
        <v>1238</v>
      </c>
      <c r="O69" s="29">
        <v>-599</v>
      </c>
      <c r="P69" s="33">
        <f t="shared" si="4"/>
        <v>1837</v>
      </c>
      <c r="Q69" s="27">
        <f t="shared" si="12"/>
        <v>209</v>
      </c>
      <c r="R69" s="34"/>
      <c r="S69" s="35"/>
    </row>
    <row r="70" spans="1:19" x14ac:dyDescent="0.3">
      <c r="A70" s="26">
        <v>45846</v>
      </c>
      <c r="B70" s="31">
        <v>4</v>
      </c>
      <c r="C70" s="33">
        <f t="shared" si="5"/>
        <v>1240</v>
      </c>
      <c r="D70" s="29">
        <v>-680</v>
      </c>
      <c r="E70" s="30">
        <f t="shared" si="2"/>
        <v>1920</v>
      </c>
      <c r="F70" s="27">
        <f t="shared" si="6"/>
        <v>267</v>
      </c>
      <c r="G70" s="27">
        <f t="shared" si="7"/>
        <v>50</v>
      </c>
      <c r="H70" s="33">
        <f t="shared" si="8"/>
        <v>1102</v>
      </c>
      <c r="I70" s="32">
        <v>-1073</v>
      </c>
      <c r="J70" s="33">
        <f t="shared" si="13"/>
        <v>-1</v>
      </c>
      <c r="K70" s="33">
        <f t="shared" si="3"/>
        <v>2175</v>
      </c>
      <c r="L70" s="27">
        <f t="shared" si="9"/>
        <v>390</v>
      </c>
      <c r="M70" s="27">
        <f t="shared" si="10"/>
        <v>50</v>
      </c>
      <c r="N70" s="33">
        <f t="shared" si="11"/>
        <v>1232</v>
      </c>
      <c r="O70" s="29">
        <v>-605</v>
      </c>
      <c r="P70" s="33">
        <f t="shared" si="4"/>
        <v>1837</v>
      </c>
      <c r="Q70" s="27">
        <f t="shared" si="12"/>
        <v>215</v>
      </c>
      <c r="R70" s="34"/>
      <c r="S70" s="35"/>
    </row>
    <row r="71" spans="1:19" x14ac:dyDescent="0.3">
      <c r="A71" s="26">
        <v>45847</v>
      </c>
      <c r="B71" s="31">
        <v>4</v>
      </c>
      <c r="C71" s="33">
        <f t="shared" si="5"/>
        <v>1235</v>
      </c>
      <c r="D71" s="29">
        <v>-685</v>
      </c>
      <c r="E71" s="30">
        <f t="shared" si="2"/>
        <v>1920</v>
      </c>
      <c r="F71" s="27">
        <f t="shared" si="6"/>
        <v>272</v>
      </c>
      <c r="G71" s="27">
        <f t="shared" si="7"/>
        <v>51</v>
      </c>
      <c r="H71" s="33">
        <f t="shared" si="8"/>
        <v>1101</v>
      </c>
      <c r="I71" s="32">
        <v>-1074</v>
      </c>
      <c r="J71" s="33">
        <f t="shared" si="13"/>
        <v>-1</v>
      </c>
      <c r="K71" s="33">
        <f t="shared" si="3"/>
        <v>2175</v>
      </c>
      <c r="L71" s="27">
        <f t="shared" si="9"/>
        <v>391</v>
      </c>
      <c r="M71" s="27">
        <f t="shared" si="10"/>
        <v>51</v>
      </c>
      <c r="N71" s="33">
        <f t="shared" si="11"/>
        <v>1226</v>
      </c>
      <c r="O71" s="29">
        <v>-611</v>
      </c>
      <c r="P71" s="33">
        <f t="shared" si="4"/>
        <v>1837</v>
      </c>
      <c r="Q71" s="27">
        <f t="shared" si="12"/>
        <v>221</v>
      </c>
      <c r="R71" s="34"/>
      <c r="S71" s="35"/>
    </row>
    <row r="72" spans="1:19" x14ac:dyDescent="0.3">
      <c r="A72" s="26">
        <v>45848</v>
      </c>
      <c r="B72" s="31">
        <v>4</v>
      </c>
      <c r="C72" s="33">
        <f t="shared" si="5"/>
        <v>1230</v>
      </c>
      <c r="D72" s="29">
        <v>-690</v>
      </c>
      <c r="E72" s="30">
        <f t="shared" si="2"/>
        <v>1920</v>
      </c>
      <c r="F72" s="27">
        <f t="shared" si="6"/>
        <v>277</v>
      </c>
      <c r="G72" s="27">
        <f t="shared" si="7"/>
        <v>52</v>
      </c>
      <c r="H72" s="33">
        <f t="shared" si="8"/>
        <v>1100</v>
      </c>
      <c r="I72" s="32">
        <v>-1075</v>
      </c>
      <c r="J72" s="33">
        <f t="shared" si="13"/>
        <v>-1</v>
      </c>
      <c r="K72" s="33">
        <f t="shared" si="3"/>
        <v>2175</v>
      </c>
      <c r="L72" s="27">
        <f t="shared" si="9"/>
        <v>392</v>
      </c>
      <c r="M72" s="27">
        <f t="shared" si="10"/>
        <v>52</v>
      </c>
      <c r="N72" s="33">
        <f t="shared" si="11"/>
        <v>1220</v>
      </c>
      <c r="O72" s="29">
        <v>-617</v>
      </c>
      <c r="P72" s="33">
        <f t="shared" si="4"/>
        <v>1837</v>
      </c>
      <c r="Q72" s="27">
        <f t="shared" si="12"/>
        <v>227</v>
      </c>
      <c r="R72" s="34"/>
      <c r="S72" s="35"/>
    </row>
    <row r="73" spans="1:19" x14ac:dyDescent="0.3">
      <c r="A73" s="26">
        <v>45849</v>
      </c>
      <c r="B73" s="31">
        <v>4</v>
      </c>
      <c r="C73" s="33">
        <f t="shared" si="5"/>
        <v>1225</v>
      </c>
      <c r="D73" s="29">
        <v>-695</v>
      </c>
      <c r="E73" s="30">
        <f t="shared" si="2"/>
        <v>1920</v>
      </c>
      <c r="F73" s="27">
        <f t="shared" si="6"/>
        <v>282</v>
      </c>
      <c r="G73" s="27">
        <f t="shared" si="7"/>
        <v>53</v>
      </c>
      <c r="H73" s="33">
        <f t="shared" si="8"/>
        <v>1099</v>
      </c>
      <c r="I73" s="32">
        <v>-1076</v>
      </c>
      <c r="J73" s="33">
        <f t="shared" si="13"/>
        <v>-1</v>
      </c>
      <c r="K73" s="33">
        <f t="shared" si="3"/>
        <v>2175</v>
      </c>
      <c r="L73" s="27">
        <f t="shared" si="9"/>
        <v>393</v>
      </c>
      <c r="M73" s="27">
        <f t="shared" si="10"/>
        <v>53</v>
      </c>
      <c r="N73" s="33">
        <f t="shared" si="11"/>
        <v>1214</v>
      </c>
      <c r="O73" s="29">
        <v>-623</v>
      </c>
      <c r="P73" s="33">
        <f t="shared" si="4"/>
        <v>1837</v>
      </c>
      <c r="Q73" s="27">
        <f t="shared" si="12"/>
        <v>233</v>
      </c>
      <c r="R73" s="34"/>
      <c r="S73" s="35"/>
    </row>
    <row r="74" spans="1:19" x14ac:dyDescent="0.3">
      <c r="A74" s="26">
        <v>45850</v>
      </c>
      <c r="B74" s="31">
        <v>4</v>
      </c>
      <c r="C74" s="33">
        <f t="shared" si="5"/>
        <v>1220</v>
      </c>
      <c r="D74" s="29">
        <v>-700</v>
      </c>
      <c r="E74" s="30">
        <f t="shared" si="2"/>
        <v>1920</v>
      </c>
      <c r="F74" s="27">
        <f t="shared" si="6"/>
        <v>287</v>
      </c>
      <c r="G74" s="27">
        <f t="shared" si="7"/>
        <v>54</v>
      </c>
      <c r="H74" s="33">
        <f t="shared" si="8"/>
        <v>1098</v>
      </c>
      <c r="I74" s="32">
        <v>-1077</v>
      </c>
      <c r="J74" s="33">
        <f t="shared" si="13"/>
        <v>-1</v>
      </c>
      <c r="K74" s="33">
        <f t="shared" si="3"/>
        <v>2175</v>
      </c>
      <c r="L74" s="27">
        <f t="shared" si="9"/>
        <v>394</v>
      </c>
      <c r="M74" s="27">
        <f t="shared" si="10"/>
        <v>54</v>
      </c>
      <c r="N74" s="33">
        <f t="shared" si="11"/>
        <v>1208</v>
      </c>
      <c r="O74" s="29">
        <v>-629</v>
      </c>
      <c r="P74" s="33">
        <f t="shared" si="4"/>
        <v>1837</v>
      </c>
      <c r="Q74" s="27">
        <f t="shared" si="12"/>
        <v>239</v>
      </c>
      <c r="R74" s="34"/>
      <c r="S74" s="35"/>
    </row>
    <row r="75" spans="1:19" x14ac:dyDescent="0.3">
      <c r="A75" s="26">
        <v>45851</v>
      </c>
      <c r="B75" s="31">
        <v>4</v>
      </c>
      <c r="C75" s="33">
        <f t="shared" si="5"/>
        <v>1214</v>
      </c>
      <c r="D75" s="29">
        <v>-706</v>
      </c>
      <c r="E75" s="30">
        <f t="shared" si="2"/>
        <v>1920</v>
      </c>
      <c r="F75" s="27">
        <f t="shared" si="6"/>
        <v>293</v>
      </c>
      <c r="G75" s="27">
        <f t="shared" si="7"/>
        <v>55</v>
      </c>
      <c r="H75" s="33">
        <f t="shared" si="8"/>
        <v>1097</v>
      </c>
      <c r="I75" s="32">
        <v>-1078</v>
      </c>
      <c r="J75" s="33">
        <f t="shared" si="13"/>
        <v>-1</v>
      </c>
      <c r="K75" s="33">
        <f t="shared" si="3"/>
        <v>2175</v>
      </c>
      <c r="L75" s="27">
        <f t="shared" si="9"/>
        <v>395</v>
      </c>
      <c r="M75" s="27">
        <f t="shared" si="10"/>
        <v>55</v>
      </c>
      <c r="N75" s="33">
        <f t="shared" si="11"/>
        <v>1202</v>
      </c>
      <c r="O75" s="29">
        <v>-635</v>
      </c>
      <c r="P75" s="33">
        <f t="shared" si="4"/>
        <v>1837</v>
      </c>
      <c r="Q75" s="27">
        <f t="shared" si="12"/>
        <v>245</v>
      </c>
      <c r="R75" s="34"/>
      <c r="S75" s="35"/>
    </row>
    <row r="76" spans="1:19" x14ac:dyDescent="0.3">
      <c r="A76" s="26">
        <v>45852</v>
      </c>
      <c r="B76" s="31">
        <v>4</v>
      </c>
      <c r="C76" s="33">
        <f t="shared" si="5"/>
        <v>1208</v>
      </c>
      <c r="D76" s="29">
        <v>-712</v>
      </c>
      <c r="E76" s="30">
        <f t="shared" si="2"/>
        <v>1920</v>
      </c>
      <c r="F76" s="27">
        <f t="shared" si="6"/>
        <v>299</v>
      </c>
      <c r="G76" s="27">
        <f t="shared" si="7"/>
        <v>56</v>
      </c>
      <c r="H76" s="33">
        <f t="shared" si="8"/>
        <v>1096</v>
      </c>
      <c r="I76" s="32">
        <v>-1079</v>
      </c>
      <c r="J76" s="33">
        <f t="shared" si="13"/>
        <v>-1</v>
      </c>
      <c r="K76" s="33">
        <f t="shared" si="3"/>
        <v>2175</v>
      </c>
      <c r="L76" s="27">
        <f t="shared" si="9"/>
        <v>396</v>
      </c>
      <c r="M76" s="27">
        <f t="shared" si="10"/>
        <v>56</v>
      </c>
      <c r="N76" s="33">
        <f t="shared" si="11"/>
        <v>1196</v>
      </c>
      <c r="O76" s="29">
        <v>-641</v>
      </c>
      <c r="P76" s="33">
        <f t="shared" si="4"/>
        <v>1837</v>
      </c>
      <c r="Q76" s="27">
        <f t="shared" si="12"/>
        <v>251</v>
      </c>
      <c r="R76" s="34"/>
      <c r="S76" s="35"/>
    </row>
    <row r="77" spans="1:19" x14ac:dyDescent="0.3">
      <c r="A77" s="26">
        <v>45853</v>
      </c>
      <c r="B77" s="31">
        <v>4</v>
      </c>
      <c r="C77" s="33">
        <f t="shared" si="5"/>
        <v>1202</v>
      </c>
      <c r="D77" s="29">
        <v>-718</v>
      </c>
      <c r="E77" s="30">
        <f t="shared" si="2"/>
        <v>1920</v>
      </c>
      <c r="F77" s="27">
        <f t="shared" si="6"/>
        <v>305</v>
      </c>
      <c r="G77" s="27">
        <f t="shared" si="7"/>
        <v>57</v>
      </c>
      <c r="H77" s="33">
        <f t="shared" si="8"/>
        <v>1095</v>
      </c>
      <c r="I77" s="32">
        <v>-1080</v>
      </c>
      <c r="J77" s="33">
        <f t="shared" si="13"/>
        <v>-1</v>
      </c>
      <c r="K77" s="33">
        <f t="shared" si="3"/>
        <v>2175</v>
      </c>
      <c r="L77" s="27">
        <f t="shared" si="9"/>
        <v>397</v>
      </c>
      <c r="M77" s="27">
        <f t="shared" si="10"/>
        <v>57</v>
      </c>
      <c r="N77" s="33">
        <f t="shared" si="11"/>
        <v>1190</v>
      </c>
      <c r="O77" s="29">
        <v>-647</v>
      </c>
      <c r="P77" s="33">
        <f t="shared" si="4"/>
        <v>1837</v>
      </c>
      <c r="Q77" s="27">
        <f t="shared" si="12"/>
        <v>257</v>
      </c>
      <c r="R77" s="34"/>
      <c r="S77" s="35"/>
    </row>
    <row r="78" spans="1:19" x14ac:dyDescent="0.3">
      <c r="A78" s="26">
        <v>45854</v>
      </c>
      <c r="B78" s="31">
        <v>4</v>
      </c>
      <c r="C78" s="33">
        <f t="shared" si="5"/>
        <v>1196</v>
      </c>
      <c r="D78" s="29">
        <v>-724</v>
      </c>
      <c r="E78" s="30">
        <f t="shared" si="2"/>
        <v>1920</v>
      </c>
      <c r="F78" s="27">
        <f t="shared" si="6"/>
        <v>311</v>
      </c>
      <c r="G78" s="27">
        <f t="shared" si="7"/>
        <v>58</v>
      </c>
      <c r="H78" s="33">
        <f t="shared" si="8"/>
        <v>1093</v>
      </c>
      <c r="I78" s="32">
        <v>-1082</v>
      </c>
      <c r="J78" s="33">
        <f t="shared" si="13"/>
        <v>-2</v>
      </c>
      <c r="K78" s="33">
        <f t="shared" si="3"/>
        <v>2175</v>
      </c>
      <c r="L78" s="27">
        <f t="shared" si="9"/>
        <v>399</v>
      </c>
      <c r="M78" s="27">
        <f t="shared" si="10"/>
        <v>58</v>
      </c>
      <c r="N78" s="33">
        <f t="shared" si="11"/>
        <v>1184</v>
      </c>
      <c r="O78" s="29">
        <v>-653</v>
      </c>
      <c r="P78" s="33">
        <f t="shared" si="4"/>
        <v>1837</v>
      </c>
      <c r="Q78" s="27">
        <f t="shared" si="12"/>
        <v>263</v>
      </c>
      <c r="R78" s="34"/>
      <c r="S78" s="35"/>
    </row>
    <row r="79" spans="1:19" x14ac:dyDescent="0.3">
      <c r="A79" s="26">
        <v>45855</v>
      </c>
      <c r="B79" s="31">
        <v>4</v>
      </c>
      <c r="C79" s="33">
        <f t="shared" si="5"/>
        <v>1190</v>
      </c>
      <c r="D79" s="29">
        <v>-730</v>
      </c>
      <c r="E79" s="30">
        <f t="shared" si="2"/>
        <v>1920</v>
      </c>
      <c r="F79" s="27">
        <f t="shared" si="6"/>
        <v>317</v>
      </c>
      <c r="G79" s="27">
        <f t="shared" si="7"/>
        <v>59</v>
      </c>
      <c r="H79" s="33">
        <f t="shared" si="8"/>
        <v>1091</v>
      </c>
      <c r="I79" s="32">
        <v>-1084</v>
      </c>
      <c r="J79" s="33">
        <f t="shared" si="13"/>
        <v>-2</v>
      </c>
      <c r="K79" s="33">
        <f t="shared" si="3"/>
        <v>2175</v>
      </c>
      <c r="L79" s="27">
        <f t="shared" si="9"/>
        <v>401</v>
      </c>
      <c r="M79" s="27">
        <f t="shared" si="10"/>
        <v>59</v>
      </c>
      <c r="N79" s="33">
        <f t="shared" si="11"/>
        <v>1178</v>
      </c>
      <c r="O79" s="29">
        <v>-659</v>
      </c>
      <c r="P79" s="33">
        <f t="shared" si="4"/>
        <v>1837</v>
      </c>
      <c r="Q79" s="27">
        <f t="shared" si="12"/>
        <v>269</v>
      </c>
      <c r="R79" s="34"/>
      <c r="S79" s="35"/>
    </row>
    <row r="80" spans="1:19" x14ac:dyDescent="0.3">
      <c r="A80" s="26">
        <v>45856</v>
      </c>
      <c r="B80" s="31">
        <v>4</v>
      </c>
      <c r="C80" s="33">
        <f t="shared" si="5"/>
        <v>1184</v>
      </c>
      <c r="D80" s="29">
        <v>-736</v>
      </c>
      <c r="E80" s="30">
        <f t="shared" si="2"/>
        <v>1920</v>
      </c>
      <c r="F80" s="27">
        <f t="shared" si="6"/>
        <v>323</v>
      </c>
      <c r="G80" s="27">
        <f t="shared" si="7"/>
        <v>60</v>
      </c>
      <c r="H80" s="33">
        <f t="shared" si="8"/>
        <v>1089</v>
      </c>
      <c r="I80" s="32">
        <v>-1086</v>
      </c>
      <c r="J80" s="33">
        <f t="shared" si="13"/>
        <v>-2</v>
      </c>
      <c r="K80" s="33">
        <f t="shared" si="3"/>
        <v>2175</v>
      </c>
      <c r="L80" s="27">
        <f t="shared" si="9"/>
        <v>403</v>
      </c>
      <c r="M80" s="27">
        <f t="shared" si="10"/>
        <v>60</v>
      </c>
      <c r="N80" s="33">
        <f t="shared" si="11"/>
        <v>1158</v>
      </c>
      <c r="O80" s="29">
        <v>-679</v>
      </c>
      <c r="P80" s="33">
        <f t="shared" si="4"/>
        <v>1837</v>
      </c>
      <c r="Q80" s="27">
        <f t="shared" si="12"/>
        <v>289</v>
      </c>
      <c r="R80" s="34"/>
      <c r="S80" s="35"/>
    </row>
    <row r="81" spans="1:19" x14ac:dyDescent="0.3">
      <c r="A81" s="26">
        <v>45857</v>
      </c>
      <c r="B81" s="31">
        <v>4</v>
      </c>
      <c r="C81" s="33">
        <f t="shared" si="5"/>
        <v>1173</v>
      </c>
      <c r="D81" s="29">
        <v>-747</v>
      </c>
      <c r="E81" s="30">
        <f t="shared" si="2"/>
        <v>1920</v>
      </c>
      <c r="F81" s="27">
        <f t="shared" si="6"/>
        <v>334</v>
      </c>
      <c r="G81" s="27">
        <f t="shared" si="7"/>
        <v>61</v>
      </c>
      <c r="H81" s="33">
        <f t="shared" si="8"/>
        <v>1088</v>
      </c>
      <c r="I81" s="32">
        <v>-1087</v>
      </c>
      <c r="J81" s="33">
        <f t="shared" si="13"/>
        <v>-1</v>
      </c>
      <c r="K81" s="33">
        <f t="shared" si="3"/>
        <v>2175</v>
      </c>
      <c r="L81" s="27">
        <f t="shared" si="9"/>
        <v>404</v>
      </c>
      <c r="M81" s="27">
        <f t="shared" si="10"/>
        <v>61</v>
      </c>
      <c r="N81" s="33">
        <f t="shared" si="11"/>
        <v>1155</v>
      </c>
      <c r="O81" s="29">
        <v>-682</v>
      </c>
      <c r="P81" s="33">
        <f t="shared" si="4"/>
        <v>1837</v>
      </c>
      <c r="Q81" s="27">
        <f t="shared" si="12"/>
        <v>292</v>
      </c>
      <c r="R81" s="34"/>
      <c r="S81" s="35"/>
    </row>
    <row r="82" spans="1:19" x14ac:dyDescent="0.3">
      <c r="A82" s="26">
        <v>45858</v>
      </c>
      <c r="B82" s="31">
        <v>4</v>
      </c>
      <c r="C82" s="33">
        <f t="shared" si="5"/>
        <v>1170</v>
      </c>
      <c r="D82" s="29">
        <v>-750</v>
      </c>
      <c r="E82" s="30">
        <f t="shared" si="2"/>
        <v>1920</v>
      </c>
      <c r="F82" s="27">
        <f t="shared" si="6"/>
        <v>337</v>
      </c>
      <c r="G82" s="27">
        <f t="shared" si="7"/>
        <v>62</v>
      </c>
      <c r="H82" s="33">
        <f t="shared" si="8"/>
        <v>1085</v>
      </c>
      <c r="I82" s="32">
        <v>-1090</v>
      </c>
      <c r="J82" s="33">
        <f t="shared" si="13"/>
        <v>-3</v>
      </c>
      <c r="K82" s="33">
        <f t="shared" si="3"/>
        <v>2175</v>
      </c>
      <c r="L82" s="27">
        <f t="shared" si="9"/>
        <v>407</v>
      </c>
      <c r="M82" s="27">
        <f t="shared" si="10"/>
        <v>62</v>
      </c>
      <c r="N82" s="33">
        <f t="shared" si="11"/>
        <v>1152</v>
      </c>
      <c r="O82" s="29">
        <v>-685</v>
      </c>
      <c r="P82" s="33">
        <f t="shared" si="4"/>
        <v>1837</v>
      </c>
      <c r="Q82" s="27">
        <f t="shared" si="12"/>
        <v>295</v>
      </c>
      <c r="R82" s="34"/>
      <c r="S82" s="35"/>
    </row>
    <row r="83" spans="1:19" x14ac:dyDescent="0.3">
      <c r="A83" s="26">
        <v>45859</v>
      </c>
      <c r="B83" s="31">
        <v>4</v>
      </c>
      <c r="C83" s="33">
        <f t="shared" si="5"/>
        <v>1167</v>
      </c>
      <c r="D83" s="29">
        <v>-753</v>
      </c>
      <c r="E83" s="30">
        <f t="shared" si="2"/>
        <v>1920</v>
      </c>
      <c r="F83" s="27">
        <f t="shared" si="6"/>
        <v>340</v>
      </c>
      <c r="G83" s="27">
        <f t="shared" si="7"/>
        <v>63</v>
      </c>
      <c r="H83" s="33">
        <f t="shared" si="8"/>
        <v>1082</v>
      </c>
      <c r="I83" s="32">
        <v>-1093</v>
      </c>
      <c r="J83" s="33">
        <f t="shared" si="13"/>
        <v>-3</v>
      </c>
      <c r="K83" s="33">
        <f t="shared" si="3"/>
        <v>2175</v>
      </c>
      <c r="L83" s="27">
        <f t="shared" si="9"/>
        <v>410</v>
      </c>
      <c r="M83" s="27">
        <f t="shared" si="10"/>
        <v>63</v>
      </c>
      <c r="N83" s="33">
        <f t="shared" si="11"/>
        <v>1149</v>
      </c>
      <c r="O83" s="29">
        <v>-688</v>
      </c>
      <c r="P83" s="33">
        <f t="shared" si="4"/>
        <v>1837</v>
      </c>
      <c r="Q83" s="27">
        <f t="shared" si="12"/>
        <v>298</v>
      </c>
      <c r="R83" s="34"/>
      <c r="S83" s="35"/>
    </row>
    <row r="84" spans="1:19" x14ac:dyDescent="0.3">
      <c r="A84" s="26">
        <v>45860</v>
      </c>
      <c r="B84" s="31">
        <v>4</v>
      </c>
      <c r="C84" s="33">
        <f t="shared" si="5"/>
        <v>1164</v>
      </c>
      <c r="D84" s="29">
        <v>-756</v>
      </c>
      <c r="E84" s="30">
        <f t="shared" si="2"/>
        <v>1920</v>
      </c>
      <c r="F84" s="27">
        <f t="shared" si="6"/>
        <v>343</v>
      </c>
      <c r="G84" s="27">
        <f t="shared" si="7"/>
        <v>64</v>
      </c>
      <c r="H84" s="33">
        <f t="shared" si="8"/>
        <v>1079</v>
      </c>
      <c r="I84" s="32">
        <v>-1096</v>
      </c>
      <c r="J84" s="33">
        <f t="shared" si="13"/>
        <v>-3</v>
      </c>
      <c r="K84" s="33">
        <f t="shared" si="3"/>
        <v>2175</v>
      </c>
      <c r="L84" s="27">
        <f t="shared" si="9"/>
        <v>413</v>
      </c>
      <c r="M84" s="27">
        <f t="shared" si="10"/>
        <v>64</v>
      </c>
      <c r="N84" s="33">
        <f t="shared" si="11"/>
        <v>1146</v>
      </c>
      <c r="O84" s="29">
        <v>-691</v>
      </c>
      <c r="P84" s="33">
        <f t="shared" si="4"/>
        <v>1837</v>
      </c>
      <c r="Q84" s="27">
        <f t="shared" si="12"/>
        <v>301</v>
      </c>
      <c r="R84" s="34"/>
      <c r="S84" s="35"/>
    </row>
    <row r="85" spans="1:19" x14ac:dyDescent="0.3">
      <c r="A85" s="26">
        <v>45861</v>
      </c>
      <c r="B85" s="31">
        <v>4</v>
      </c>
      <c r="C85" s="33">
        <f t="shared" si="5"/>
        <v>1161</v>
      </c>
      <c r="D85" s="29">
        <v>-759</v>
      </c>
      <c r="E85" s="30">
        <f t="shared" si="2"/>
        <v>1920</v>
      </c>
      <c r="F85" s="27">
        <f t="shared" si="6"/>
        <v>346</v>
      </c>
      <c r="G85" s="27">
        <f t="shared" si="7"/>
        <v>65</v>
      </c>
      <c r="H85" s="33">
        <f t="shared" si="8"/>
        <v>1076</v>
      </c>
      <c r="I85" s="32">
        <v>-1099</v>
      </c>
      <c r="J85" s="33">
        <f t="shared" si="13"/>
        <v>-3</v>
      </c>
      <c r="K85" s="33">
        <f t="shared" si="3"/>
        <v>2175</v>
      </c>
      <c r="L85" s="27">
        <f t="shared" si="9"/>
        <v>416</v>
      </c>
      <c r="M85" s="27">
        <f t="shared" si="10"/>
        <v>65</v>
      </c>
      <c r="N85" s="33">
        <f t="shared" si="11"/>
        <v>1143</v>
      </c>
      <c r="O85" s="29">
        <v>-694</v>
      </c>
      <c r="P85" s="33">
        <f t="shared" si="4"/>
        <v>1837</v>
      </c>
      <c r="Q85" s="27">
        <f t="shared" si="12"/>
        <v>304</v>
      </c>
      <c r="R85" s="34"/>
      <c r="S85" s="35"/>
    </row>
    <row r="86" spans="1:19" x14ac:dyDescent="0.3">
      <c r="A86" s="26">
        <v>45862</v>
      </c>
      <c r="B86" s="31">
        <v>4</v>
      </c>
      <c r="C86" s="33">
        <f t="shared" si="5"/>
        <v>1158</v>
      </c>
      <c r="D86" s="29">
        <v>-762</v>
      </c>
      <c r="E86" s="30">
        <f t="shared" si="2"/>
        <v>1920</v>
      </c>
      <c r="F86" s="27">
        <f t="shared" si="6"/>
        <v>349</v>
      </c>
      <c r="G86" s="27">
        <f t="shared" si="7"/>
        <v>66</v>
      </c>
      <c r="H86" s="33">
        <f t="shared" si="8"/>
        <v>1073</v>
      </c>
      <c r="I86" s="32">
        <v>-1102</v>
      </c>
      <c r="J86" s="33">
        <f t="shared" si="13"/>
        <v>-3</v>
      </c>
      <c r="K86" s="33">
        <f t="shared" si="3"/>
        <v>2175</v>
      </c>
      <c r="L86" s="27">
        <f t="shared" si="9"/>
        <v>419</v>
      </c>
      <c r="M86" s="27">
        <f t="shared" si="10"/>
        <v>66</v>
      </c>
      <c r="N86" s="33">
        <f t="shared" si="11"/>
        <v>1140</v>
      </c>
      <c r="O86" s="29">
        <v>-697</v>
      </c>
      <c r="P86" s="33">
        <f t="shared" si="4"/>
        <v>1837</v>
      </c>
      <c r="Q86" s="27">
        <f t="shared" si="12"/>
        <v>307</v>
      </c>
      <c r="R86" s="34"/>
      <c r="S86" s="35"/>
    </row>
    <row r="87" spans="1:19" x14ac:dyDescent="0.3">
      <c r="A87" s="26">
        <v>45863</v>
      </c>
      <c r="B87" s="31">
        <v>4</v>
      </c>
      <c r="C87" s="33">
        <f t="shared" si="5"/>
        <v>1155</v>
      </c>
      <c r="D87" s="29">
        <v>-765</v>
      </c>
      <c r="E87" s="30">
        <f t="shared" si="2"/>
        <v>1920</v>
      </c>
      <c r="F87" s="27">
        <f t="shared" si="6"/>
        <v>352</v>
      </c>
      <c r="G87" s="27">
        <f t="shared" si="7"/>
        <v>67</v>
      </c>
      <c r="H87" s="33">
        <f t="shared" si="8"/>
        <v>1070</v>
      </c>
      <c r="I87" s="32">
        <v>-1105</v>
      </c>
      <c r="J87" s="33">
        <f t="shared" si="13"/>
        <v>-3</v>
      </c>
      <c r="K87" s="33">
        <f t="shared" si="3"/>
        <v>2175</v>
      </c>
      <c r="L87" s="27">
        <f t="shared" si="9"/>
        <v>422</v>
      </c>
      <c r="M87" s="27">
        <f t="shared" si="10"/>
        <v>67</v>
      </c>
      <c r="N87" s="33">
        <f t="shared" si="11"/>
        <v>1137</v>
      </c>
      <c r="O87" s="29">
        <v>-700</v>
      </c>
      <c r="P87" s="33">
        <f t="shared" si="4"/>
        <v>1837</v>
      </c>
      <c r="Q87" s="27">
        <f t="shared" si="12"/>
        <v>310</v>
      </c>
      <c r="R87" s="34"/>
      <c r="S87" s="35"/>
    </row>
    <row r="88" spans="1:19" x14ac:dyDescent="0.3">
      <c r="A88" s="26">
        <v>45864</v>
      </c>
      <c r="B88" s="31">
        <v>4</v>
      </c>
      <c r="C88" s="33">
        <f t="shared" si="5"/>
        <v>1152</v>
      </c>
      <c r="D88" s="29">
        <v>-768</v>
      </c>
      <c r="E88" s="30">
        <f t="shared" si="2"/>
        <v>1920</v>
      </c>
      <c r="F88" s="27">
        <f t="shared" si="6"/>
        <v>355</v>
      </c>
      <c r="G88" s="27">
        <f t="shared" si="7"/>
        <v>68</v>
      </c>
      <c r="H88" s="33">
        <f t="shared" si="8"/>
        <v>1067</v>
      </c>
      <c r="I88" s="32">
        <v>-1108</v>
      </c>
      <c r="J88" s="33">
        <f t="shared" si="13"/>
        <v>-3</v>
      </c>
      <c r="K88" s="33">
        <f t="shared" si="3"/>
        <v>2175</v>
      </c>
      <c r="L88" s="27">
        <f t="shared" si="9"/>
        <v>425</v>
      </c>
      <c r="M88" s="27">
        <f t="shared" si="10"/>
        <v>68</v>
      </c>
      <c r="N88" s="33">
        <f t="shared" si="11"/>
        <v>1134</v>
      </c>
      <c r="O88" s="29">
        <v>-703</v>
      </c>
      <c r="P88" s="33">
        <f t="shared" si="4"/>
        <v>1837</v>
      </c>
      <c r="Q88" s="27">
        <f t="shared" si="12"/>
        <v>313</v>
      </c>
      <c r="R88" s="34"/>
      <c r="S88" s="35"/>
    </row>
    <row r="89" spans="1:19" x14ac:dyDescent="0.3">
      <c r="A89" s="26">
        <v>45865</v>
      </c>
      <c r="B89" s="31">
        <v>4</v>
      </c>
      <c r="C89" s="33">
        <f t="shared" si="5"/>
        <v>1149</v>
      </c>
      <c r="D89" s="29">
        <v>-771</v>
      </c>
      <c r="E89" s="30">
        <f t="shared" si="2"/>
        <v>1920</v>
      </c>
      <c r="F89" s="27">
        <f t="shared" si="6"/>
        <v>358</v>
      </c>
      <c r="G89" s="27">
        <f t="shared" si="7"/>
        <v>69</v>
      </c>
      <c r="H89" s="33">
        <f t="shared" si="8"/>
        <v>1064</v>
      </c>
      <c r="I89" s="32">
        <v>-1111</v>
      </c>
      <c r="J89" s="33">
        <f t="shared" si="13"/>
        <v>-3</v>
      </c>
      <c r="K89" s="33">
        <f t="shared" si="3"/>
        <v>2175</v>
      </c>
      <c r="L89" s="27">
        <f t="shared" si="9"/>
        <v>428</v>
      </c>
      <c r="M89" s="27">
        <f t="shared" si="10"/>
        <v>69</v>
      </c>
      <c r="N89" s="33">
        <f t="shared" si="11"/>
        <v>1131</v>
      </c>
      <c r="O89" s="29">
        <v>-706</v>
      </c>
      <c r="P89" s="33">
        <f t="shared" si="4"/>
        <v>1837</v>
      </c>
      <c r="Q89" s="27">
        <f t="shared" si="12"/>
        <v>316</v>
      </c>
      <c r="R89" s="34"/>
      <c r="S89" s="35"/>
    </row>
    <row r="90" spans="1:19" x14ac:dyDescent="0.3">
      <c r="A90" s="26">
        <v>45866</v>
      </c>
      <c r="B90" s="31">
        <v>4</v>
      </c>
      <c r="C90" s="33">
        <f t="shared" si="5"/>
        <v>1146</v>
      </c>
      <c r="D90" s="29">
        <v>-774</v>
      </c>
      <c r="E90" s="30">
        <f t="shared" si="2"/>
        <v>1920</v>
      </c>
      <c r="F90" s="27">
        <f t="shared" si="6"/>
        <v>361</v>
      </c>
      <c r="G90" s="27">
        <f t="shared" si="7"/>
        <v>70</v>
      </c>
      <c r="H90" s="33">
        <f t="shared" si="8"/>
        <v>1061</v>
      </c>
      <c r="I90" s="32">
        <v>-1114</v>
      </c>
      <c r="J90" s="33">
        <f t="shared" si="13"/>
        <v>-3</v>
      </c>
      <c r="K90" s="33">
        <f t="shared" si="3"/>
        <v>2175</v>
      </c>
      <c r="L90" s="27">
        <f t="shared" si="9"/>
        <v>431</v>
      </c>
      <c r="M90" s="27">
        <f t="shared" si="10"/>
        <v>70</v>
      </c>
      <c r="N90" s="33">
        <f t="shared" si="11"/>
        <v>1128</v>
      </c>
      <c r="O90" s="29">
        <v>-709</v>
      </c>
      <c r="P90" s="33">
        <f t="shared" si="4"/>
        <v>1837</v>
      </c>
      <c r="Q90" s="27">
        <f t="shared" si="12"/>
        <v>319</v>
      </c>
      <c r="R90" s="34"/>
      <c r="S90" s="35"/>
    </row>
    <row r="91" spans="1:19" x14ac:dyDescent="0.3">
      <c r="A91" s="26">
        <v>45867</v>
      </c>
      <c r="B91" s="31">
        <v>4</v>
      </c>
      <c r="C91" s="33">
        <f t="shared" si="5"/>
        <v>1143</v>
      </c>
      <c r="D91" s="29">
        <v>-777</v>
      </c>
      <c r="E91" s="30">
        <f t="shared" si="2"/>
        <v>1920</v>
      </c>
      <c r="F91" s="27">
        <f t="shared" si="6"/>
        <v>364</v>
      </c>
      <c r="G91" s="27">
        <f t="shared" si="7"/>
        <v>71</v>
      </c>
      <c r="H91" s="33">
        <f t="shared" si="8"/>
        <v>1058</v>
      </c>
      <c r="I91" s="32">
        <v>-1117</v>
      </c>
      <c r="J91" s="33">
        <f t="shared" si="13"/>
        <v>-3</v>
      </c>
      <c r="K91" s="33">
        <f t="shared" si="3"/>
        <v>2175</v>
      </c>
      <c r="L91" s="27">
        <f t="shared" si="9"/>
        <v>434</v>
      </c>
      <c r="M91" s="27">
        <f t="shared" si="10"/>
        <v>71</v>
      </c>
      <c r="N91" s="33">
        <f t="shared" si="11"/>
        <v>1125</v>
      </c>
      <c r="O91" s="29">
        <v>-712</v>
      </c>
      <c r="P91" s="33">
        <f t="shared" si="4"/>
        <v>1837</v>
      </c>
      <c r="Q91" s="27">
        <f t="shared" si="12"/>
        <v>322</v>
      </c>
      <c r="R91" s="34"/>
      <c r="S91" s="35"/>
    </row>
    <row r="92" spans="1:19" x14ac:dyDescent="0.3">
      <c r="A92" s="26">
        <v>45868</v>
      </c>
      <c r="B92" s="31">
        <v>4</v>
      </c>
      <c r="C92" s="33">
        <f t="shared" si="5"/>
        <v>1140</v>
      </c>
      <c r="D92" s="29">
        <v>-780</v>
      </c>
      <c r="E92" s="30">
        <f t="shared" si="2"/>
        <v>1920</v>
      </c>
      <c r="F92" s="27">
        <f t="shared" si="6"/>
        <v>367</v>
      </c>
      <c r="G92" s="27">
        <f t="shared" si="7"/>
        <v>72</v>
      </c>
      <c r="H92" s="33">
        <f t="shared" si="8"/>
        <v>1055</v>
      </c>
      <c r="I92" s="32">
        <v>-1120</v>
      </c>
      <c r="J92" s="33">
        <f t="shared" si="13"/>
        <v>-3</v>
      </c>
      <c r="K92" s="33">
        <f t="shared" si="3"/>
        <v>2175</v>
      </c>
      <c r="L92" s="27">
        <f t="shared" si="9"/>
        <v>437</v>
      </c>
      <c r="M92" s="27">
        <f t="shared" si="10"/>
        <v>72</v>
      </c>
      <c r="N92" s="33">
        <f t="shared" si="11"/>
        <v>1122</v>
      </c>
      <c r="O92" s="29">
        <v>-715</v>
      </c>
      <c r="P92" s="33">
        <f t="shared" si="4"/>
        <v>1837</v>
      </c>
      <c r="Q92" s="27">
        <f t="shared" si="12"/>
        <v>325</v>
      </c>
      <c r="R92" s="34"/>
      <c r="S92" s="35"/>
    </row>
    <row r="93" spans="1:19" x14ac:dyDescent="0.3">
      <c r="A93" s="26">
        <v>45869</v>
      </c>
      <c r="B93" s="31">
        <v>4</v>
      </c>
      <c r="C93" s="33">
        <f t="shared" si="5"/>
        <v>1137</v>
      </c>
      <c r="D93" s="29">
        <v>-783</v>
      </c>
      <c r="E93" s="30">
        <f t="shared" si="2"/>
        <v>1920</v>
      </c>
      <c r="F93" s="27">
        <f t="shared" si="6"/>
        <v>370</v>
      </c>
      <c r="G93" s="27">
        <f t="shared" si="7"/>
        <v>73</v>
      </c>
      <c r="H93" s="33">
        <f t="shared" si="8"/>
        <v>1052</v>
      </c>
      <c r="I93" s="32">
        <v>-1123</v>
      </c>
      <c r="J93" s="33">
        <f t="shared" si="13"/>
        <v>-3</v>
      </c>
      <c r="K93" s="33">
        <f t="shared" si="3"/>
        <v>2175</v>
      </c>
      <c r="L93" s="27">
        <f t="shared" si="9"/>
        <v>440</v>
      </c>
      <c r="M93" s="27">
        <f t="shared" si="10"/>
        <v>73</v>
      </c>
      <c r="N93" s="33">
        <f t="shared" si="11"/>
        <v>1119</v>
      </c>
      <c r="O93" s="29">
        <v>-718</v>
      </c>
      <c r="P93" s="33">
        <f t="shared" si="4"/>
        <v>1837</v>
      </c>
      <c r="Q93" s="27">
        <f t="shared" si="12"/>
        <v>328</v>
      </c>
      <c r="R93" s="34"/>
      <c r="S93" s="35"/>
    </row>
    <row r="94" spans="1:19" x14ac:dyDescent="0.3">
      <c r="A94" s="26">
        <v>45870</v>
      </c>
      <c r="B94" s="31">
        <v>4</v>
      </c>
      <c r="C94" s="33">
        <f t="shared" si="5"/>
        <v>1134</v>
      </c>
      <c r="D94" s="29">
        <v>-786</v>
      </c>
      <c r="E94" s="30">
        <f t="shared" si="2"/>
        <v>1920</v>
      </c>
      <c r="F94" s="27">
        <f t="shared" si="6"/>
        <v>373</v>
      </c>
      <c r="G94" s="27">
        <f t="shared" si="7"/>
        <v>74</v>
      </c>
      <c r="H94" s="33">
        <f t="shared" si="8"/>
        <v>1049</v>
      </c>
      <c r="I94" s="32">
        <v>-1126</v>
      </c>
      <c r="J94" s="33">
        <f t="shared" si="13"/>
        <v>-3</v>
      </c>
      <c r="K94" s="33">
        <f t="shared" si="3"/>
        <v>2175</v>
      </c>
      <c r="L94" s="27">
        <f t="shared" si="9"/>
        <v>443</v>
      </c>
      <c r="M94" s="27">
        <f t="shared" si="10"/>
        <v>74</v>
      </c>
      <c r="N94" s="33">
        <f t="shared" si="11"/>
        <v>1116</v>
      </c>
      <c r="O94" s="29">
        <v>-721</v>
      </c>
      <c r="P94" s="33">
        <f t="shared" si="4"/>
        <v>1837</v>
      </c>
      <c r="Q94" s="27">
        <f t="shared" si="12"/>
        <v>331</v>
      </c>
      <c r="R94" s="34"/>
      <c r="S94" s="35"/>
    </row>
    <row r="95" spans="1:19" x14ac:dyDescent="0.3">
      <c r="A95" s="26">
        <v>45871</v>
      </c>
      <c r="B95" s="31">
        <v>4</v>
      </c>
      <c r="C95" s="33">
        <f t="shared" si="5"/>
        <v>1131</v>
      </c>
      <c r="D95" s="29">
        <v>-789</v>
      </c>
      <c r="E95" s="30">
        <f t="shared" si="2"/>
        <v>1920</v>
      </c>
      <c r="F95" s="27">
        <f t="shared" si="6"/>
        <v>376</v>
      </c>
      <c r="G95" s="27">
        <f t="shared" si="7"/>
        <v>75</v>
      </c>
      <c r="H95" s="33">
        <f t="shared" si="8"/>
        <v>1046</v>
      </c>
      <c r="I95" s="32">
        <v>-1129</v>
      </c>
      <c r="J95" s="33">
        <f t="shared" si="13"/>
        <v>-3</v>
      </c>
      <c r="K95" s="33">
        <f t="shared" si="3"/>
        <v>2175</v>
      </c>
      <c r="L95" s="27">
        <f t="shared" si="9"/>
        <v>446</v>
      </c>
      <c r="M95" s="27">
        <f t="shared" si="10"/>
        <v>75</v>
      </c>
      <c r="N95" s="33">
        <f t="shared" si="11"/>
        <v>1113</v>
      </c>
      <c r="O95" s="29">
        <v>-724</v>
      </c>
      <c r="P95" s="33">
        <f t="shared" si="4"/>
        <v>1837</v>
      </c>
      <c r="Q95" s="27">
        <f t="shared" si="12"/>
        <v>334</v>
      </c>
      <c r="R95" s="34"/>
      <c r="S95" s="35"/>
    </row>
    <row r="96" spans="1:19" x14ac:dyDescent="0.3">
      <c r="A96" s="26">
        <v>45872</v>
      </c>
      <c r="B96" s="31">
        <v>4</v>
      </c>
      <c r="C96" s="33">
        <f t="shared" si="5"/>
        <v>1128</v>
      </c>
      <c r="D96" s="29">
        <v>-792</v>
      </c>
      <c r="E96" s="30">
        <f t="shared" si="2"/>
        <v>1920</v>
      </c>
      <c r="F96" s="27">
        <f t="shared" si="6"/>
        <v>379</v>
      </c>
      <c r="G96" s="27">
        <f t="shared" si="7"/>
        <v>76</v>
      </c>
      <c r="H96" s="33">
        <f t="shared" si="8"/>
        <v>1043</v>
      </c>
      <c r="I96" s="32">
        <v>-1132</v>
      </c>
      <c r="J96" s="33">
        <f t="shared" si="13"/>
        <v>-3</v>
      </c>
      <c r="K96" s="33">
        <f t="shared" si="3"/>
        <v>2175</v>
      </c>
      <c r="L96" s="27">
        <f t="shared" si="9"/>
        <v>449</v>
      </c>
      <c r="M96" s="27">
        <f t="shared" si="10"/>
        <v>76</v>
      </c>
      <c r="N96" s="33">
        <f t="shared" si="11"/>
        <v>1110</v>
      </c>
      <c r="O96" s="29">
        <v>-727</v>
      </c>
      <c r="P96" s="33">
        <f t="shared" si="4"/>
        <v>1837</v>
      </c>
      <c r="Q96" s="27">
        <f t="shared" si="12"/>
        <v>337</v>
      </c>
      <c r="R96" s="34"/>
      <c r="S96" s="35"/>
    </row>
    <row r="97" spans="1:19" x14ac:dyDescent="0.3">
      <c r="A97" s="26">
        <v>45873</v>
      </c>
      <c r="B97" s="31">
        <v>4</v>
      </c>
      <c r="C97" s="33">
        <f t="shared" si="5"/>
        <v>1125</v>
      </c>
      <c r="D97" s="29">
        <v>-795</v>
      </c>
      <c r="E97" s="30">
        <f t="shared" si="2"/>
        <v>1920</v>
      </c>
      <c r="F97" s="27">
        <f t="shared" si="6"/>
        <v>382</v>
      </c>
      <c r="G97" s="27">
        <f t="shared" si="7"/>
        <v>77</v>
      </c>
      <c r="H97" s="33">
        <f t="shared" si="8"/>
        <v>1040</v>
      </c>
      <c r="I97" s="32">
        <v>-1135</v>
      </c>
      <c r="J97" s="33">
        <f t="shared" si="13"/>
        <v>-3</v>
      </c>
      <c r="K97" s="33">
        <f t="shared" si="3"/>
        <v>2175</v>
      </c>
      <c r="L97" s="27">
        <f t="shared" si="9"/>
        <v>452</v>
      </c>
      <c r="M97" s="27">
        <f t="shared" si="10"/>
        <v>77</v>
      </c>
      <c r="N97" s="33">
        <f t="shared" si="11"/>
        <v>1107</v>
      </c>
      <c r="O97" s="29">
        <v>-730</v>
      </c>
      <c r="P97" s="33">
        <f t="shared" si="4"/>
        <v>1837</v>
      </c>
      <c r="Q97" s="27">
        <f t="shared" si="12"/>
        <v>340</v>
      </c>
      <c r="R97" s="34"/>
      <c r="S97" s="35"/>
    </row>
    <row r="98" spans="1:19" x14ac:dyDescent="0.3">
      <c r="A98" s="26">
        <v>45874</v>
      </c>
      <c r="B98" s="31">
        <v>4</v>
      </c>
      <c r="C98" s="33">
        <f t="shared" si="5"/>
        <v>1087</v>
      </c>
      <c r="D98" s="29">
        <v>-833</v>
      </c>
      <c r="E98" s="30">
        <f t="shared" si="2"/>
        <v>1920</v>
      </c>
      <c r="F98" s="27">
        <f t="shared" si="6"/>
        <v>420</v>
      </c>
      <c r="G98" s="27">
        <f t="shared" si="7"/>
        <v>78</v>
      </c>
      <c r="H98" s="33">
        <f t="shared" si="8"/>
        <v>987</v>
      </c>
      <c r="I98" s="32">
        <v>-1188</v>
      </c>
      <c r="J98" s="33">
        <f t="shared" si="13"/>
        <v>-53</v>
      </c>
      <c r="K98" s="33">
        <f t="shared" si="3"/>
        <v>2175</v>
      </c>
      <c r="L98" s="27">
        <f t="shared" si="9"/>
        <v>505</v>
      </c>
      <c r="M98" s="27">
        <f t="shared" si="10"/>
        <v>78</v>
      </c>
      <c r="N98" s="33">
        <f t="shared" si="11"/>
        <v>1072</v>
      </c>
      <c r="O98" s="29">
        <v>-765</v>
      </c>
      <c r="P98" s="33">
        <f t="shared" si="4"/>
        <v>1837</v>
      </c>
      <c r="Q98" s="27">
        <f t="shared" si="12"/>
        <v>375</v>
      </c>
      <c r="R98" s="34"/>
      <c r="S98" s="35"/>
    </row>
    <row r="100" spans="1:19" x14ac:dyDescent="0.3">
      <c r="I100" s="36">
        <f>I98-I97</f>
        <v>-53</v>
      </c>
    </row>
  </sheetData>
  <mergeCells count="63">
    <mergeCell ref="F9:L9"/>
    <mergeCell ref="M9:P9"/>
    <mergeCell ref="Q9:S10"/>
    <mergeCell ref="B12:C12"/>
    <mergeCell ref="D12:E12"/>
    <mergeCell ref="G12:H12"/>
    <mergeCell ref="I12:K12"/>
    <mergeCell ref="M12:N12"/>
    <mergeCell ref="O12:P12"/>
    <mergeCell ref="Q12:S12"/>
    <mergeCell ref="A1:S1"/>
    <mergeCell ref="A2:S2"/>
    <mergeCell ref="A3:S3"/>
    <mergeCell ref="A4:F4"/>
    <mergeCell ref="G4:M4"/>
    <mergeCell ref="N4:S4"/>
    <mergeCell ref="R16:R18"/>
    <mergeCell ref="S16:S19"/>
    <mergeCell ref="G17:G18"/>
    <mergeCell ref="Q17:Q18"/>
    <mergeCell ref="G5:M5"/>
    <mergeCell ref="N5:S5"/>
    <mergeCell ref="A7:S7"/>
    <mergeCell ref="M10:N10"/>
    <mergeCell ref="O10:P10"/>
    <mergeCell ref="M11:N11"/>
    <mergeCell ref="O11:P11"/>
    <mergeCell ref="Q11:S11"/>
    <mergeCell ref="A5:F5"/>
    <mergeCell ref="A9:A10"/>
    <mergeCell ref="B9:C10"/>
    <mergeCell ref="D9:E10"/>
    <mergeCell ref="N17:N18"/>
    <mergeCell ref="O17:O18"/>
    <mergeCell ref="P17:P18"/>
    <mergeCell ref="G13:H13"/>
    <mergeCell ref="I13:K13"/>
    <mergeCell ref="G16:L16"/>
    <mergeCell ref="M16:Q16"/>
    <mergeCell ref="M13:N13"/>
    <mergeCell ref="O13:P13"/>
    <mergeCell ref="Q13:S13"/>
    <mergeCell ref="H17:H18"/>
    <mergeCell ref="I17:I18"/>
    <mergeCell ref="K17:K18"/>
    <mergeCell ref="L17:L18"/>
    <mergeCell ref="M17:M18"/>
    <mergeCell ref="G10:H10"/>
    <mergeCell ref="I10:K10"/>
    <mergeCell ref="A11:A13"/>
    <mergeCell ref="B11:C11"/>
    <mergeCell ref="D11:E11"/>
    <mergeCell ref="G11:H11"/>
    <mergeCell ref="I11:K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R8 R14:R19 R21:R98">
    <cfRule type="cellIs" dxfId="49" priority="1" operator="lessThan">
      <formula>60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 summaryRight="0"/>
  </sheetPr>
  <dimension ref="A1:R101"/>
  <sheetViews>
    <sheetView workbookViewId="0"/>
  </sheetViews>
  <sheetFormatPr defaultColWidth="14.44140625" defaultRowHeight="15" customHeight="1" x14ac:dyDescent="0.3"/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(20/05/25)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83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84</v>
      </c>
      <c r="R16" s="250" t="s">
        <v>85</v>
      </c>
    </row>
    <row r="17" spans="1:1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x14ac:dyDescent="0.3">
      <c r="A21" s="26">
        <v>45797</v>
      </c>
      <c r="B21" s="27">
        <v>1</v>
      </c>
      <c r="C21" s="28">
        <v>1517</v>
      </c>
      <c r="D21" s="29">
        <v>-778</v>
      </c>
      <c r="E21" s="30">
        <f t="shared" ref="E21:E98" si="1">C21-D21</f>
        <v>2295</v>
      </c>
      <c r="F21" s="27">
        <v>0</v>
      </c>
      <c r="G21" s="27">
        <v>1</v>
      </c>
      <c r="H21" s="30">
        <v>1482</v>
      </c>
      <c r="I21" s="32">
        <v>-1093</v>
      </c>
      <c r="J21" s="33">
        <f t="shared" ref="J21:J98" si="2">H21-I21</f>
        <v>2575</v>
      </c>
      <c r="K21" s="27">
        <v>0</v>
      </c>
      <c r="L21" s="27">
        <v>1</v>
      </c>
      <c r="M21" s="28">
        <v>1472</v>
      </c>
      <c r="N21" s="29">
        <v>-468</v>
      </c>
      <c r="O21" s="33">
        <f t="shared" ref="O21:O98" si="3">M21-N21</f>
        <v>1940</v>
      </c>
      <c r="P21" s="27">
        <v>0</v>
      </c>
      <c r="Q21" s="34"/>
      <c r="R21" s="35"/>
    </row>
    <row r="22" spans="1:18" x14ac:dyDescent="0.3">
      <c r="A22" s="26">
        <v>45798</v>
      </c>
      <c r="B22" s="31">
        <v>2</v>
      </c>
      <c r="C22" s="33">
        <f t="shared" ref="C22:C97" si="4">$C$21-F22</f>
        <v>1512</v>
      </c>
      <c r="D22" s="29">
        <v>-783</v>
      </c>
      <c r="E22" s="30">
        <f t="shared" si="1"/>
        <v>2295</v>
      </c>
      <c r="F22" s="27">
        <f t="shared" ref="F22:F98" si="5">$D$21-D22</f>
        <v>5</v>
      </c>
      <c r="G22" s="27">
        <f t="shared" ref="G22:G98" si="6">G21+1</f>
        <v>2</v>
      </c>
      <c r="H22" s="33">
        <f t="shared" ref="H22:H97" si="7">$H$21-K22</f>
        <v>1482</v>
      </c>
      <c r="I22" s="32">
        <v>-1093</v>
      </c>
      <c r="J22" s="33">
        <f t="shared" si="2"/>
        <v>2575</v>
      </c>
      <c r="K22" s="27">
        <f t="shared" ref="K22:K98" si="8">$I$21-I22</f>
        <v>0</v>
      </c>
      <c r="L22" s="27">
        <f t="shared" ref="L22:L98" si="9">L21+1</f>
        <v>2</v>
      </c>
      <c r="M22" s="33">
        <f t="shared" ref="M22:M97" si="10">$M$21-P22</f>
        <v>1467</v>
      </c>
      <c r="N22" s="29">
        <v>-473</v>
      </c>
      <c r="O22" s="33">
        <f t="shared" si="3"/>
        <v>1940</v>
      </c>
      <c r="P22" s="27">
        <f t="shared" ref="P22:P98" si="11">$N$21-N22</f>
        <v>5</v>
      </c>
      <c r="Q22" s="34"/>
      <c r="R22" s="35"/>
    </row>
    <row r="23" spans="1:18" x14ac:dyDescent="0.3">
      <c r="A23" s="26">
        <v>45799</v>
      </c>
      <c r="B23" s="27">
        <v>3</v>
      </c>
      <c r="C23" s="33">
        <f t="shared" si="4"/>
        <v>1512</v>
      </c>
      <c r="D23" s="29">
        <v>-783</v>
      </c>
      <c r="E23" s="30">
        <f t="shared" si="1"/>
        <v>2295</v>
      </c>
      <c r="F23" s="27">
        <f t="shared" si="5"/>
        <v>5</v>
      </c>
      <c r="G23" s="27">
        <f t="shared" si="6"/>
        <v>3</v>
      </c>
      <c r="H23" s="33">
        <f t="shared" si="7"/>
        <v>1482</v>
      </c>
      <c r="I23" s="32">
        <v>-1093</v>
      </c>
      <c r="J23" s="33">
        <f t="shared" si="2"/>
        <v>2575</v>
      </c>
      <c r="K23" s="27">
        <f t="shared" si="8"/>
        <v>0</v>
      </c>
      <c r="L23" s="27">
        <f t="shared" si="9"/>
        <v>3</v>
      </c>
      <c r="M23" s="33">
        <f t="shared" si="10"/>
        <v>1467</v>
      </c>
      <c r="N23" s="29">
        <v>-473</v>
      </c>
      <c r="O23" s="33">
        <f t="shared" si="3"/>
        <v>1940</v>
      </c>
      <c r="P23" s="27">
        <f t="shared" si="11"/>
        <v>5</v>
      </c>
      <c r="Q23" s="34"/>
      <c r="R23" s="35"/>
    </row>
    <row r="24" spans="1:18" x14ac:dyDescent="0.3">
      <c r="A24" s="26">
        <v>45800</v>
      </c>
      <c r="B24" s="31">
        <v>4</v>
      </c>
      <c r="C24" s="33">
        <f t="shared" si="4"/>
        <v>1512</v>
      </c>
      <c r="D24" s="29">
        <v>-783</v>
      </c>
      <c r="E24" s="30">
        <f t="shared" si="1"/>
        <v>2295</v>
      </c>
      <c r="F24" s="27">
        <f t="shared" si="5"/>
        <v>5</v>
      </c>
      <c r="G24" s="27">
        <f t="shared" si="6"/>
        <v>4</v>
      </c>
      <c r="H24" s="33">
        <f t="shared" si="7"/>
        <v>1482</v>
      </c>
      <c r="I24" s="32">
        <v>-1093</v>
      </c>
      <c r="J24" s="33">
        <f t="shared" si="2"/>
        <v>2575</v>
      </c>
      <c r="K24" s="27">
        <f t="shared" si="8"/>
        <v>0</v>
      </c>
      <c r="L24" s="27">
        <f t="shared" si="9"/>
        <v>4</v>
      </c>
      <c r="M24" s="33">
        <f t="shared" si="10"/>
        <v>1467</v>
      </c>
      <c r="N24" s="29">
        <v>-473</v>
      </c>
      <c r="O24" s="33">
        <f t="shared" si="3"/>
        <v>1940</v>
      </c>
      <c r="P24" s="27">
        <f t="shared" si="11"/>
        <v>5</v>
      </c>
      <c r="Q24" s="34"/>
      <c r="R24" s="35"/>
    </row>
    <row r="25" spans="1:18" x14ac:dyDescent="0.3">
      <c r="A25" s="26">
        <v>45801</v>
      </c>
      <c r="B25" s="31">
        <v>4</v>
      </c>
      <c r="C25" s="33">
        <f t="shared" si="4"/>
        <v>1512</v>
      </c>
      <c r="D25" s="29">
        <v>-783</v>
      </c>
      <c r="E25" s="30">
        <f t="shared" si="1"/>
        <v>2295</v>
      </c>
      <c r="F25" s="27">
        <f t="shared" si="5"/>
        <v>5</v>
      </c>
      <c r="G25" s="27">
        <f t="shared" si="6"/>
        <v>5</v>
      </c>
      <c r="H25" s="33">
        <f t="shared" si="7"/>
        <v>1482</v>
      </c>
      <c r="I25" s="32">
        <v>-1093</v>
      </c>
      <c r="J25" s="33">
        <f t="shared" si="2"/>
        <v>2575</v>
      </c>
      <c r="K25" s="27">
        <f t="shared" si="8"/>
        <v>0</v>
      </c>
      <c r="L25" s="27">
        <f t="shared" si="9"/>
        <v>5</v>
      </c>
      <c r="M25" s="33">
        <f t="shared" si="10"/>
        <v>1467</v>
      </c>
      <c r="N25" s="29">
        <v>-473</v>
      </c>
      <c r="O25" s="33">
        <f t="shared" si="3"/>
        <v>1940</v>
      </c>
      <c r="P25" s="27">
        <f t="shared" si="11"/>
        <v>5</v>
      </c>
      <c r="Q25" s="34"/>
      <c r="R25" s="35"/>
    </row>
    <row r="26" spans="1:18" x14ac:dyDescent="0.3">
      <c r="A26" s="26">
        <v>45802</v>
      </c>
      <c r="B26" s="31">
        <v>4</v>
      </c>
      <c r="C26" s="33">
        <f t="shared" si="4"/>
        <v>1512</v>
      </c>
      <c r="D26" s="29">
        <v>-783</v>
      </c>
      <c r="E26" s="30">
        <f t="shared" si="1"/>
        <v>2295</v>
      </c>
      <c r="F26" s="27">
        <f t="shared" si="5"/>
        <v>5</v>
      </c>
      <c r="G26" s="27">
        <f t="shared" si="6"/>
        <v>6</v>
      </c>
      <c r="H26" s="33">
        <f t="shared" si="7"/>
        <v>1482</v>
      </c>
      <c r="I26" s="32">
        <v>-1093</v>
      </c>
      <c r="J26" s="33">
        <f t="shared" si="2"/>
        <v>2575</v>
      </c>
      <c r="K26" s="27">
        <f t="shared" si="8"/>
        <v>0</v>
      </c>
      <c r="L26" s="27">
        <f t="shared" si="9"/>
        <v>6</v>
      </c>
      <c r="M26" s="33">
        <f t="shared" si="10"/>
        <v>1467</v>
      </c>
      <c r="N26" s="29">
        <v>-473</v>
      </c>
      <c r="O26" s="33">
        <f t="shared" si="3"/>
        <v>1940</v>
      </c>
      <c r="P26" s="27">
        <f t="shared" si="11"/>
        <v>5</v>
      </c>
      <c r="Q26" s="34"/>
      <c r="R26" s="35"/>
    </row>
    <row r="27" spans="1:18" x14ac:dyDescent="0.3">
      <c r="A27" s="26">
        <v>45803</v>
      </c>
      <c r="B27" s="31">
        <v>4</v>
      </c>
      <c r="C27" s="33">
        <f t="shared" si="4"/>
        <v>1512</v>
      </c>
      <c r="D27" s="29">
        <v>-783</v>
      </c>
      <c r="E27" s="30">
        <f t="shared" si="1"/>
        <v>2295</v>
      </c>
      <c r="F27" s="27">
        <f t="shared" si="5"/>
        <v>5</v>
      </c>
      <c r="G27" s="27">
        <f t="shared" si="6"/>
        <v>7</v>
      </c>
      <c r="H27" s="33">
        <f t="shared" si="7"/>
        <v>1482</v>
      </c>
      <c r="I27" s="32">
        <v>-1093</v>
      </c>
      <c r="J27" s="33">
        <f t="shared" si="2"/>
        <v>2575</v>
      </c>
      <c r="K27" s="27">
        <f t="shared" si="8"/>
        <v>0</v>
      </c>
      <c r="L27" s="27">
        <f t="shared" si="9"/>
        <v>7</v>
      </c>
      <c r="M27" s="33">
        <f t="shared" si="10"/>
        <v>1467</v>
      </c>
      <c r="N27" s="29">
        <v>-473</v>
      </c>
      <c r="O27" s="33">
        <f t="shared" si="3"/>
        <v>1940</v>
      </c>
      <c r="P27" s="27">
        <f t="shared" si="11"/>
        <v>5</v>
      </c>
      <c r="Q27" s="34"/>
      <c r="R27" s="35"/>
    </row>
    <row r="28" spans="1:18" x14ac:dyDescent="0.3">
      <c r="A28" s="26">
        <v>45804</v>
      </c>
      <c r="B28" s="31">
        <v>4</v>
      </c>
      <c r="C28" s="33">
        <f t="shared" si="4"/>
        <v>1512</v>
      </c>
      <c r="D28" s="29">
        <v>-783</v>
      </c>
      <c r="E28" s="30">
        <f t="shared" si="1"/>
        <v>2295</v>
      </c>
      <c r="F28" s="27">
        <f t="shared" si="5"/>
        <v>5</v>
      </c>
      <c r="G28" s="27">
        <f t="shared" si="6"/>
        <v>8</v>
      </c>
      <c r="H28" s="33">
        <f t="shared" si="7"/>
        <v>1482</v>
      </c>
      <c r="I28" s="32">
        <v>-1093</v>
      </c>
      <c r="J28" s="33">
        <f t="shared" si="2"/>
        <v>2575</v>
      </c>
      <c r="K28" s="27">
        <f t="shared" si="8"/>
        <v>0</v>
      </c>
      <c r="L28" s="27">
        <f t="shared" si="9"/>
        <v>8</v>
      </c>
      <c r="M28" s="33">
        <f t="shared" si="10"/>
        <v>1467</v>
      </c>
      <c r="N28" s="29">
        <v>-473</v>
      </c>
      <c r="O28" s="33">
        <f t="shared" si="3"/>
        <v>1940</v>
      </c>
      <c r="P28" s="27">
        <f t="shared" si="11"/>
        <v>5</v>
      </c>
      <c r="Q28" s="34"/>
      <c r="R28" s="35"/>
    </row>
    <row r="29" spans="1:18" x14ac:dyDescent="0.3">
      <c r="A29" s="26">
        <v>45805</v>
      </c>
      <c r="B29" s="31">
        <v>4</v>
      </c>
      <c r="C29" s="33">
        <f t="shared" si="4"/>
        <v>1512</v>
      </c>
      <c r="D29" s="29">
        <v>-783</v>
      </c>
      <c r="E29" s="30">
        <f t="shared" si="1"/>
        <v>2295</v>
      </c>
      <c r="F29" s="27">
        <f t="shared" si="5"/>
        <v>5</v>
      </c>
      <c r="G29" s="27">
        <f t="shared" si="6"/>
        <v>9</v>
      </c>
      <c r="H29" s="33">
        <f t="shared" si="7"/>
        <v>1482</v>
      </c>
      <c r="I29" s="32">
        <v>-1093</v>
      </c>
      <c r="J29" s="33">
        <f t="shared" si="2"/>
        <v>2575</v>
      </c>
      <c r="K29" s="27">
        <f t="shared" si="8"/>
        <v>0</v>
      </c>
      <c r="L29" s="27">
        <f t="shared" si="9"/>
        <v>9</v>
      </c>
      <c r="M29" s="33">
        <f t="shared" si="10"/>
        <v>1467</v>
      </c>
      <c r="N29" s="29">
        <v>-473</v>
      </c>
      <c r="O29" s="33">
        <f t="shared" si="3"/>
        <v>1940</v>
      </c>
      <c r="P29" s="27">
        <f t="shared" si="11"/>
        <v>5</v>
      </c>
      <c r="Q29" s="34"/>
      <c r="R29" s="35"/>
    </row>
    <row r="30" spans="1:18" x14ac:dyDescent="0.3">
      <c r="A30" s="26">
        <v>45806</v>
      </c>
      <c r="B30" s="31">
        <v>4</v>
      </c>
      <c r="C30" s="33">
        <f t="shared" si="4"/>
        <v>1512</v>
      </c>
      <c r="D30" s="29">
        <v>-783</v>
      </c>
      <c r="E30" s="30">
        <f t="shared" si="1"/>
        <v>2295</v>
      </c>
      <c r="F30" s="27">
        <f t="shared" si="5"/>
        <v>5</v>
      </c>
      <c r="G30" s="27">
        <f t="shared" si="6"/>
        <v>10</v>
      </c>
      <c r="H30" s="33">
        <f t="shared" si="7"/>
        <v>1482</v>
      </c>
      <c r="I30" s="32">
        <v>-1093</v>
      </c>
      <c r="J30" s="33">
        <f t="shared" si="2"/>
        <v>2575</v>
      </c>
      <c r="K30" s="27">
        <f t="shared" si="8"/>
        <v>0</v>
      </c>
      <c r="L30" s="27">
        <f t="shared" si="9"/>
        <v>10</v>
      </c>
      <c r="M30" s="33">
        <f t="shared" si="10"/>
        <v>1467</v>
      </c>
      <c r="N30" s="29">
        <v>-473</v>
      </c>
      <c r="O30" s="33">
        <f t="shared" si="3"/>
        <v>1940</v>
      </c>
      <c r="P30" s="27">
        <f t="shared" si="11"/>
        <v>5</v>
      </c>
      <c r="Q30" s="34"/>
      <c r="R30" s="35"/>
    </row>
    <row r="31" spans="1:18" x14ac:dyDescent="0.3">
      <c r="A31" s="26">
        <v>45807</v>
      </c>
      <c r="B31" s="31">
        <v>4</v>
      </c>
      <c r="C31" s="33">
        <f t="shared" si="4"/>
        <v>1512</v>
      </c>
      <c r="D31" s="29">
        <v>-783</v>
      </c>
      <c r="E31" s="30">
        <f t="shared" si="1"/>
        <v>2295</v>
      </c>
      <c r="F31" s="27">
        <f t="shared" si="5"/>
        <v>5</v>
      </c>
      <c r="G31" s="27">
        <f t="shared" si="6"/>
        <v>11</v>
      </c>
      <c r="H31" s="33">
        <f t="shared" si="7"/>
        <v>1482</v>
      </c>
      <c r="I31" s="32">
        <v>-1093</v>
      </c>
      <c r="J31" s="33">
        <f t="shared" si="2"/>
        <v>2575</v>
      </c>
      <c r="K31" s="27">
        <f t="shared" si="8"/>
        <v>0</v>
      </c>
      <c r="L31" s="27">
        <f t="shared" si="9"/>
        <v>11</v>
      </c>
      <c r="M31" s="33">
        <f t="shared" si="10"/>
        <v>1467</v>
      </c>
      <c r="N31" s="29">
        <v>-473</v>
      </c>
      <c r="O31" s="33">
        <f t="shared" si="3"/>
        <v>1940</v>
      </c>
      <c r="P31" s="27">
        <f t="shared" si="11"/>
        <v>5</v>
      </c>
      <c r="Q31" s="34"/>
      <c r="R31" s="35"/>
    </row>
    <row r="32" spans="1:18" x14ac:dyDescent="0.3">
      <c r="A32" s="26">
        <v>45808</v>
      </c>
      <c r="B32" s="31">
        <v>4</v>
      </c>
      <c r="C32" s="33">
        <f t="shared" si="4"/>
        <v>1512</v>
      </c>
      <c r="D32" s="29">
        <v>-783</v>
      </c>
      <c r="E32" s="30">
        <f t="shared" si="1"/>
        <v>2295</v>
      </c>
      <c r="F32" s="27">
        <f t="shared" si="5"/>
        <v>5</v>
      </c>
      <c r="G32" s="27">
        <f t="shared" si="6"/>
        <v>12</v>
      </c>
      <c r="H32" s="33">
        <f t="shared" si="7"/>
        <v>1482</v>
      </c>
      <c r="I32" s="32">
        <v>-1093</v>
      </c>
      <c r="J32" s="33">
        <f t="shared" si="2"/>
        <v>2575</v>
      </c>
      <c r="K32" s="27">
        <f t="shared" si="8"/>
        <v>0</v>
      </c>
      <c r="L32" s="27">
        <f t="shared" si="9"/>
        <v>12</v>
      </c>
      <c r="M32" s="33">
        <f t="shared" si="10"/>
        <v>1467</v>
      </c>
      <c r="N32" s="29">
        <v>-473</v>
      </c>
      <c r="O32" s="33">
        <f t="shared" si="3"/>
        <v>1940</v>
      </c>
      <c r="P32" s="27">
        <f t="shared" si="11"/>
        <v>5</v>
      </c>
      <c r="Q32" s="34"/>
      <c r="R32" s="35"/>
    </row>
    <row r="33" spans="1:18" x14ac:dyDescent="0.3">
      <c r="A33" s="26">
        <v>45809</v>
      </c>
      <c r="B33" s="31">
        <v>4</v>
      </c>
      <c r="C33" s="33">
        <f t="shared" si="4"/>
        <v>1512</v>
      </c>
      <c r="D33" s="29">
        <v>-783</v>
      </c>
      <c r="E33" s="30">
        <f t="shared" si="1"/>
        <v>2295</v>
      </c>
      <c r="F33" s="27">
        <f t="shared" si="5"/>
        <v>5</v>
      </c>
      <c r="G33" s="27">
        <f t="shared" si="6"/>
        <v>13</v>
      </c>
      <c r="H33" s="33">
        <f t="shared" si="7"/>
        <v>1482</v>
      </c>
      <c r="I33" s="32">
        <v>-1093</v>
      </c>
      <c r="J33" s="33">
        <f t="shared" si="2"/>
        <v>2575</v>
      </c>
      <c r="K33" s="27">
        <f t="shared" si="8"/>
        <v>0</v>
      </c>
      <c r="L33" s="27">
        <f t="shared" si="9"/>
        <v>13</v>
      </c>
      <c r="M33" s="33">
        <f t="shared" si="10"/>
        <v>1467</v>
      </c>
      <c r="N33" s="29">
        <v>-473</v>
      </c>
      <c r="O33" s="33">
        <f t="shared" si="3"/>
        <v>1940</v>
      </c>
      <c r="P33" s="27">
        <f t="shared" si="11"/>
        <v>5</v>
      </c>
      <c r="Q33" s="34"/>
      <c r="R33" s="35"/>
    </row>
    <row r="34" spans="1:18" x14ac:dyDescent="0.3">
      <c r="A34" s="26">
        <v>45810</v>
      </c>
      <c r="B34" s="31">
        <v>4</v>
      </c>
      <c r="C34" s="33">
        <f t="shared" si="4"/>
        <v>1456</v>
      </c>
      <c r="D34" s="29">
        <v>-839</v>
      </c>
      <c r="E34" s="30">
        <f t="shared" si="1"/>
        <v>2295</v>
      </c>
      <c r="F34" s="27">
        <f t="shared" si="5"/>
        <v>61</v>
      </c>
      <c r="G34" s="27">
        <f t="shared" si="6"/>
        <v>14</v>
      </c>
      <c r="H34" s="33">
        <f t="shared" si="7"/>
        <v>1482</v>
      </c>
      <c r="I34" s="32">
        <v>-1093</v>
      </c>
      <c r="J34" s="33">
        <f t="shared" si="2"/>
        <v>2575</v>
      </c>
      <c r="K34" s="27">
        <f t="shared" si="8"/>
        <v>0</v>
      </c>
      <c r="L34" s="27">
        <f t="shared" si="9"/>
        <v>14</v>
      </c>
      <c r="M34" s="33">
        <f t="shared" si="10"/>
        <v>1467</v>
      </c>
      <c r="N34" s="29">
        <v>-473</v>
      </c>
      <c r="O34" s="33">
        <f t="shared" si="3"/>
        <v>1940</v>
      </c>
      <c r="P34" s="27">
        <f t="shared" si="11"/>
        <v>5</v>
      </c>
      <c r="Q34" s="34"/>
      <c r="R34" s="35"/>
    </row>
    <row r="35" spans="1:18" x14ac:dyDescent="0.3">
      <c r="A35" s="26">
        <v>45811</v>
      </c>
      <c r="B35" s="31">
        <v>4</v>
      </c>
      <c r="C35" s="33">
        <f t="shared" si="4"/>
        <v>1445</v>
      </c>
      <c r="D35" s="29">
        <v>-850</v>
      </c>
      <c r="E35" s="30">
        <f t="shared" si="1"/>
        <v>2295</v>
      </c>
      <c r="F35" s="27">
        <f t="shared" si="5"/>
        <v>72</v>
      </c>
      <c r="G35" s="27">
        <f t="shared" si="6"/>
        <v>15</v>
      </c>
      <c r="H35" s="33">
        <f t="shared" si="7"/>
        <v>1475</v>
      </c>
      <c r="I35" s="32">
        <v>-1100</v>
      </c>
      <c r="J35" s="33">
        <f t="shared" si="2"/>
        <v>2575</v>
      </c>
      <c r="K35" s="27">
        <f t="shared" si="8"/>
        <v>7</v>
      </c>
      <c r="L35" s="27">
        <f t="shared" si="9"/>
        <v>15</v>
      </c>
      <c r="M35" s="33">
        <f t="shared" si="10"/>
        <v>1467</v>
      </c>
      <c r="N35" s="29">
        <v>-473</v>
      </c>
      <c r="O35" s="33">
        <f t="shared" si="3"/>
        <v>1940</v>
      </c>
      <c r="P35" s="27">
        <f t="shared" si="11"/>
        <v>5</v>
      </c>
      <c r="Q35" s="34"/>
      <c r="R35" s="35"/>
    </row>
    <row r="36" spans="1:18" x14ac:dyDescent="0.3">
      <c r="A36" s="26">
        <v>45812</v>
      </c>
      <c r="B36" s="31">
        <v>4</v>
      </c>
      <c r="C36" s="33">
        <f t="shared" si="4"/>
        <v>1434</v>
      </c>
      <c r="D36" s="29">
        <v>-861</v>
      </c>
      <c r="E36" s="30">
        <f t="shared" si="1"/>
        <v>2295</v>
      </c>
      <c r="F36" s="27">
        <f t="shared" si="5"/>
        <v>83</v>
      </c>
      <c r="G36" s="27">
        <f t="shared" si="6"/>
        <v>16</v>
      </c>
      <c r="H36" s="33">
        <f t="shared" si="7"/>
        <v>1471</v>
      </c>
      <c r="I36" s="32">
        <v>-1104</v>
      </c>
      <c r="J36" s="33">
        <f t="shared" si="2"/>
        <v>2575</v>
      </c>
      <c r="K36" s="27">
        <f t="shared" si="8"/>
        <v>11</v>
      </c>
      <c r="L36" s="27">
        <f t="shared" si="9"/>
        <v>16</v>
      </c>
      <c r="M36" s="33">
        <f t="shared" si="10"/>
        <v>1466</v>
      </c>
      <c r="N36" s="29">
        <v>-474</v>
      </c>
      <c r="O36" s="33">
        <f t="shared" si="3"/>
        <v>1940</v>
      </c>
      <c r="P36" s="27">
        <f t="shared" si="11"/>
        <v>6</v>
      </c>
      <c r="Q36" s="34"/>
      <c r="R36" s="35"/>
    </row>
    <row r="37" spans="1:18" x14ac:dyDescent="0.3">
      <c r="A37" s="26">
        <v>45813</v>
      </c>
      <c r="B37" s="31">
        <v>4</v>
      </c>
      <c r="C37" s="33">
        <f t="shared" si="4"/>
        <v>1423</v>
      </c>
      <c r="D37" s="29">
        <v>-872</v>
      </c>
      <c r="E37" s="30">
        <f t="shared" si="1"/>
        <v>2295</v>
      </c>
      <c r="F37" s="27">
        <f t="shared" si="5"/>
        <v>94</v>
      </c>
      <c r="G37" s="27">
        <f t="shared" si="6"/>
        <v>17</v>
      </c>
      <c r="H37" s="33">
        <f t="shared" si="7"/>
        <v>1467</v>
      </c>
      <c r="I37" s="32">
        <v>-1108</v>
      </c>
      <c r="J37" s="33">
        <f t="shared" si="2"/>
        <v>2575</v>
      </c>
      <c r="K37" s="27">
        <f t="shared" si="8"/>
        <v>15</v>
      </c>
      <c r="L37" s="27">
        <f t="shared" si="9"/>
        <v>17</v>
      </c>
      <c r="M37" s="33">
        <f t="shared" si="10"/>
        <v>1466</v>
      </c>
      <c r="N37" s="29">
        <v>-474</v>
      </c>
      <c r="O37" s="33">
        <f t="shared" si="3"/>
        <v>1940</v>
      </c>
      <c r="P37" s="27">
        <f t="shared" si="11"/>
        <v>6</v>
      </c>
      <c r="Q37" s="34"/>
      <c r="R37" s="35"/>
    </row>
    <row r="38" spans="1:18" x14ac:dyDescent="0.3">
      <c r="A38" s="26">
        <v>45814</v>
      </c>
      <c r="B38" s="31">
        <v>4</v>
      </c>
      <c r="C38" s="33">
        <f t="shared" si="4"/>
        <v>1412</v>
      </c>
      <c r="D38" s="29">
        <v>-883</v>
      </c>
      <c r="E38" s="30">
        <f t="shared" si="1"/>
        <v>2295</v>
      </c>
      <c r="F38" s="27">
        <f t="shared" si="5"/>
        <v>105</v>
      </c>
      <c r="G38" s="27">
        <f t="shared" si="6"/>
        <v>18</v>
      </c>
      <c r="H38" s="33">
        <f t="shared" si="7"/>
        <v>1463</v>
      </c>
      <c r="I38" s="32">
        <v>-1112</v>
      </c>
      <c r="J38" s="33">
        <f t="shared" si="2"/>
        <v>2575</v>
      </c>
      <c r="K38" s="27">
        <f t="shared" si="8"/>
        <v>19</v>
      </c>
      <c r="L38" s="27">
        <f t="shared" si="9"/>
        <v>18</v>
      </c>
      <c r="M38" s="33">
        <f t="shared" si="10"/>
        <v>1450</v>
      </c>
      <c r="N38" s="29">
        <v>-490</v>
      </c>
      <c r="O38" s="33">
        <f t="shared" si="3"/>
        <v>1940</v>
      </c>
      <c r="P38" s="27">
        <f t="shared" si="11"/>
        <v>22</v>
      </c>
      <c r="Q38" s="34"/>
      <c r="R38" s="35"/>
    </row>
    <row r="39" spans="1:18" x14ac:dyDescent="0.3">
      <c r="A39" s="26">
        <v>45815</v>
      </c>
      <c r="B39" s="31">
        <v>4</v>
      </c>
      <c r="C39" s="33">
        <f t="shared" si="4"/>
        <v>1401</v>
      </c>
      <c r="D39" s="29">
        <v>-894</v>
      </c>
      <c r="E39" s="30">
        <f t="shared" si="1"/>
        <v>2295</v>
      </c>
      <c r="F39" s="27">
        <f t="shared" si="5"/>
        <v>116</v>
      </c>
      <c r="G39" s="27">
        <f t="shared" si="6"/>
        <v>19</v>
      </c>
      <c r="H39" s="33">
        <f t="shared" si="7"/>
        <v>1371</v>
      </c>
      <c r="I39" s="32">
        <v>-1204</v>
      </c>
      <c r="J39" s="33">
        <f t="shared" si="2"/>
        <v>2575</v>
      </c>
      <c r="K39" s="27">
        <f t="shared" si="8"/>
        <v>111</v>
      </c>
      <c r="L39" s="27">
        <f t="shared" si="9"/>
        <v>19</v>
      </c>
      <c r="M39" s="33">
        <f t="shared" si="10"/>
        <v>1430</v>
      </c>
      <c r="N39" s="29">
        <v>-510</v>
      </c>
      <c r="O39" s="33">
        <f t="shared" si="3"/>
        <v>1940</v>
      </c>
      <c r="P39" s="27">
        <f t="shared" si="11"/>
        <v>42</v>
      </c>
      <c r="Q39" s="34"/>
      <c r="R39" s="35"/>
    </row>
    <row r="40" spans="1:18" x14ac:dyDescent="0.3">
      <c r="A40" s="26">
        <v>45816</v>
      </c>
      <c r="B40" s="31">
        <v>4</v>
      </c>
      <c r="C40" s="33">
        <f t="shared" si="4"/>
        <v>1390</v>
      </c>
      <c r="D40" s="29">
        <v>-905</v>
      </c>
      <c r="E40" s="30">
        <f t="shared" si="1"/>
        <v>2295</v>
      </c>
      <c r="F40" s="27">
        <f t="shared" si="5"/>
        <v>127</v>
      </c>
      <c r="G40" s="27">
        <f t="shared" si="6"/>
        <v>20</v>
      </c>
      <c r="H40" s="33">
        <f t="shared" si="7"/>
        <v>1343</v>
      </c>
      <c r="I40" s="32">
        <v>-1232</v>
      </c>
      <c r="J40" s="33">
        <f t="shared" si="2"/>
        <v>2575</v>
      </c>
      <c r="K40" s="27">
        <f t="shared" si="8"/>
        <v>139</v>
      </c>
      <c r="L40" s="27">
        <f t="shared" si="9"/>
        <v>20</v>
      </c>
      <c r="M40" s="33">
        <f t="shared" si="10"/>
        <v>1410</v>
      </c>
      <c r="N40" s="29">
        <v>-530</v>
      </c>
      <c r="O40" s="33">
        <f t="shared" si="3"/>
        <v>1940</v>
      </c>
      <c r="P40" s="27">
        <f t="shared" si="11"/>
        <v>62</v>
      </c>
      <c r="Q40" s="34"/>
      <c r="R40" s="35"/>
    </row>
    <row r="41" spans="1:18" x14ac:dyDescent="0.3">
      <c r="A41" s="26">
        <v>45817</v>
      </c>
      <c r="B41" s="31">
        <v>4</v>
      </c>
      <c r="C41" s="33">
        <f t="shared" si="4"/>
        <v>1379</v>
      </c>
      <c r="D41" s="29">
        <v>-916</v>
      </c>
      <c r="E41" s="30">
        <f t="shared" si="1"/>
        <v>2295</v>
      </c>
      <c r="F41" s="27">
        <f t="shared" si="5"/>
        <v>138</v>
      </c>
      <c r="G41" s="27">
        <f t="shared" si="6"/>
        <v>21</v>
      </c>
      <c r="H41" s="33">
        <f t="shared" si="7"/>
        <v>1315</v>
      </c>
      <c r="I41" s="32">
        <v>-1260</v>
      </c>
      <c r="J41" s="33">
        <f t="shared" si="2"/>
        <v>2575</v>
      </c>
      <c r="K41" s="27">
        <f t="shared" si="8"/>
        <v>167</v>
      </c>
      <c r="L41" s="27">
        <f t="shared" si="9"/>
        <v>21</v>
      </c>
      <c r="M41" s="33">
        <f t="shared" si="10"/>
        <v>1370</v>
      </c>
      <c r="N41" s="29">
        <v>-570</v>
      </c>
      <c r="O41" s="33">
        <f t="shared" si="3"/>
        <v>1940</v>
      </c>
      <c r="P41" s="27">
        <f t="shared" si="11"/>
        <v>102</v>
      </c>
      <c r="Q41" s="34"/>
      <c r="R41" s="35"/>
    </row>
    <row r="42" spans="1:18" x14ac:dyDescent="0.3">
      <c r="A42" s="26">
        <v>45818</v>
      </c>
      <c r="B42" s="31">
        <v>4</v>
      </c>
      <c r="C42" s="33">
        <f t="shared" si="4"/>
        <v>1368</v>
      </c>
      <c r="D42" s="29">
        <v>-927</v>
      </c>
      <c r="E42" s="30">
        <f t="shared" si="1"/>
        <v>2295</v>
      </c>
      <c r="F42" s="27">
        <f t="shared" si="5"/>
        <v>149</v>
      </c>
      <c r="G42" s="27">
        <f t="shared" si="6"/>
        <v>22</v>
      </c>
      <c r="H42" s="33">
        <f t="shared" si="7"/>
        <v>1300</v>
      </c>
      <c r="I42" s="32">
        <v>-1275</v>
      </c>
      <c r="J42" s="33">
        <f t="shared" si="2"/>
        <v>2575</v>
      </c>
      <c r="K42" s="27">
        <f t="shared" si="8"/>
        <v>182</v>
      </c>
      <c r="L42" s="27">
        <f t="shared" si="9"/>
        <v>22</v>
      </c>
      <c r="M42" s="33">
        <f t="shared" si="10"/>
        <v>1349</v>
      </c>
      <c r="N42" s="29">
        <v>-591</v>
      </c>
      <c r="O42" s="33">
        <f t="shared" si="3"/>
        <v>1940</v>
      </c>
      <c r="P42" s="27">
        <f t="shared" si="11"/>
        <v>123</v>
      </c>
      <c r="Q42" s="34"/>
      <c r="R42" s="35"/>
    </row>
    <row r="43" spans="1:18" x14ac:dyDescent="0.3">
      <c r="A43" s="26">
        <v>45819</v>
      </c>
      <c r="B43" s="31">
        <v>4</v>
      </c>
      <c r="C43" s="33">
        <f t="shared" si="4"/>
        <v>1357</v>
      </c>
      <c r="D43" s="29">
        <v>-938</v>
      </c>
      <c r="E43" s="30">
        <f t="shared" si="1"/>
        <v>2295</v>
      </c>
      <c r="F43" s="27">
        <f t="shared" si="5"/>
        <v>160</v>
      </c>
      <c r="G43" s="27">
        <f t="shared" si="6"/>
        <v>23</v>
      </c>
      <c r="H43" s="33">
        <f t="shared" si="7"/>
        <v>1267</v>
      </c>
      <c r="I43" s="32">
        <v>-1308</v>
      </c>
      <c r="J43" s="33">
        <f t="shared" si="2"/>
        <v>2575</v>
      </c>
      <c r="K43" s="27">
        <f t="shared" si="8"/>
        <v>215</v>
      </c>
      <c r="L43" s="27">
        <f t="shared" si="9"/>
        <v>23</v>
      </c>
      <c r="M43" s="33">
        <f t="shared" si="10"/>
        <v>1338</v>
      </c>
      <c r="N43" s="29">
        <v>-602</v>
      </c>
      <c r="O43" s="33">
        <f t="shared" si="3"/>
        <v>1940</v>
      </c>
      <c r="P43" s="27">
        <f t="shared" si="11"/>
        <v>134</v>
      </c>
      <c r="Q43" s="34"/>
      <c r="R43" s="35"/>
    </row>
    <row r="44" spans="1:18" x14ac:dyDescent="0.3">
      <c r="A44" s="26">
        <v>45820</v>
      </c>
      <c r="B44" s="31">
        <v>4</v>
      </c>
      <c r="C44" s="33">
        <f t="shared" si="4"/>
        <v>1346</v>
      </c>
      <c r="D44" s="29">
        <v>-949</v>
      </c>
      <c r="E44" s="30">
        <f t="shared" si="1"/>
        <v>2295</v>
      </c>
      <c r="F44" s="27">
        <f t="shared" si="5"/>
        <v>171</v>
      </c>
      <c r="G44" s="27">
        <f t="shared" si="6"/>
        <v>24</v>
      </c>
      <c r="H44" s="33">
        <f t="shared" si="7"/>
        <v>1234</v>
      </c>
      <c r="I44" s="32">
        <v>-1341</v>
      </c>
      <c r="J44" s="33">
        <f t="shared" si="2"/>
        <v>2575</v>
      </c>
      <c r="K44" s="27">
        <f t="shared" si="8"/>
        <v>248</v>
      </c>
      <c r="L44" s="27">
        <f t="shared" si="9"/>
        <v>24</v>
      </c>
      <c r="M44" s="33">
        <f t="shared" si="10"/>
        <v>1327</v>
      </c>
      <c r="N44" s="29">
        <v>-613</v>
      </c>
      <c r="O44" s="33">
        <f t="shared" si="3"/>
        <v>1940</v>
      </c>
      <c r="P44" s="27">
        <f t="shared" si="11"/>
        <v>145</v>
      </c>
      <c r="Q44" s="34"/>
      <c r="R44" s="35"/>
    </row>
    <row r="45" spans="1:18" x14ac:dyDescent="0.3">
      <c r="A45" s="26">
        <v>45821</v>
      </c>
      <c r="B45" s="31">
        <v>4</v>
      </c>
      <c r="C45" s="33">
        <f t="shared" si="4"/>
        <v>1335</v>
      </c>
      <c r="D45" s="29">
        <v>-960</v>
      </c>
      <c r="E45" s="30">
        <f t="shared" si="1"/>
        <v>2295</v>
      </c>
      <c r="F45" s="27">
        <f t="shared" si="5"/>
        <v>182</v>
      </c>
      <c r="G45" s="27">
        <f t="shared" si="6"/>
        <v>25</v>
      </c>
      <c r="H45" s="33">
        <f t="shared" si="7"/>
        <v>1201</v>
      </c>
      <c r="I45" s="32">
        <v>-1374</v>
      </c>
      <c r="J45" s="33">
        <f t="shared" si="2"/>
        <v>2575</v>
      </c>
      <c r="K45" s="27">
        <f t="shared" si="8"/>
        <v>281</v>
      </c>
      <c r="L45" s="27">
        <f t="shared" si="9"/>
        <v>25</v>
      </c>
      <c r="M45" s="33">
        <f t="shared" si="10"/>
        <v>1316</v>
      </c>
      <c r="N45" s="29">
        <v>-624</v>
      </c>
      <c r="O45" s="33">
        <f t="shared" si="3"/>
        <v>1940</v>
      </c>
      <c r="P45" s="27">
        <f t="shared" si="11"/>
        <v>156</v>
      </c>
      <c r="Q45" s="34"/>
      <c r="R45" s="35"/>
    </row>
    <row r="46" spans="1:18" x14ac:dyDescent="0.3">
      <c r="A46" s="26">
        <v>45822</v>
      </c>
      <c r="B46" s="31">
        <v>4</v>
      </c>
      <c r="C46" s="33">
        <f t="shared" si="4"/>
        <v>1324</v>
      </c>
      <c r="D46" s="29">
        <v>-971</v>
      </c>
      <c r="E46" s="30">
        <f t="shared" si="1"/>
        <v>2295</v>
      </c>
      <c r="F46" s="27">
        <f t="shared" si="5"/>
        <v>193</v>
      </c>
      <c r="G46" s="27">
        <f t="shared" si="6"/>
        <v>26</v>
      </c>
      <c r="H46" s="33">
        <f t="shared" si="7"/>
        <v>1198</v>
      </c>
      <c r="I46" s="32">
        <v>-1377</v>
      </c>
      <c r="J46" s="33">
        <f t="shared" si="2"/>
        <v>2575</v>
      </c>
      <c r="K46" s="27">
        <f t="shared" si="8"/>
        <v>284</v>
      </c>
      <c r="L46" s="27">
        <f t="shared" si="9"/>
        <v>26</v>
      </c>
      <c r="M46" s="33">
        <f t="shared" si="10"/>
        <v>1305</v>
      </c>
      <c r="N46" s="29">
        <v>-635</v>
      </c>
      <c r="O46" s="33">
        <f t="shared" si="3"/>
        <v>1940</v>
      </c>
      <c r="P46" s="27">
        <f t="shared" si="11"/>
        <v>167</v>
      </c>
      <c r="Q46" s="34"/>
      <c r="R46" s="35"/>
    </row>
    <row r="47" spans="1:18" x14ac:dyDescent="0.3">
      <c r="A47" s="26">
        <v>45823</v>
      </c>
      <c r="B47" s="31">
        <v>4</v>
      </c>
      <c r="C47" s="33">
        <f t="shared" si="4"/>
        <v>1313</v>
      </c>
      <c r="D47" s="29">
        <v>-982</v>
      </c>
      <c r="E47" s="30">
        <f t="shared" si="1"/>
        <v>2295</v>
      </c>
      <c r="F47" s="27">
        <f t="shared" si="5"/>
        <v>204</v>
      </c>
      <c r="G47" s="27">
        <f t="shared" si="6"/>
        <v>27</v>
      </c>
      <c r="H47" s="33">
        <f t="shared" si="7"/>
        <v>1190</v>
      </c>
      <c r="I47" s="32">
        <v>-1385</v>
      </c>
      <c r="J47" s="33">
        <f t="shared" si="2"/>
        <v>2575</v>
      </c>
      <c r="K47" s="27">
        <f t="shared" si="8"/>
        <v>292</v>
      </c>
      <c r="L47" s="27">
        <f t="shared" si="9"/>
        <v>27</v>
      </c>
      <c r="M47" s="33">
        <f t="shared" si="10"/>
        <v>1294</v>
      </c>
      <c r="N47" s="29">
        <v>-646</v>
      </c>
      <c r="O47" s="33">
        <f t="shared" si="3"/>
        <v>1940</v>
      </c>
      <c r="P47" s="27">
        <f t="shared" si="11"/>
        <v>178</v>
      </c>
      <c r="Q47" s="34"/>
      <c r="R47" s="35"/>
    </row>
    <row r="48" spans="1:18" x14ac:dyDescent="0.3">
      <c r="A48" s="26">
        <v>45824</v>
      </c>
      <c r="B48" s="31">
        <v>4</v>
      </c>
      <c r="C48" s="33">
        <f t="shared" si="4"/>
        <v>1302</v>
      </c>
      <c r="D48" s="29">
        <v>-993</v>
      </c>
      <c r="E48" s="30">
        <f t="shared" si="1"/>
        <v>2295</v>
      </c>
      <c r="F48" s="27">
        <f t="shared" si="5"/>
        <v>215</v>
      </c>
      <c r="G48" s="27">
        <f t="shared" si="6"/>
        <v>28</v>
      </c>
      <c r="H48" s="33">
        <f t="shared" si="7"/>
        <v>1182</v>
      </c>
      <c r="I48" s="32">
        <v>-1393</v>
      </c>
      <c r="J48" s="33">
        <f t="shared" si="2"/>
        <v>2575</v>
      </c>
      <c r="K48" s="27">
        <f t="shared" si="8"/>
        <v>300</v>
      </c>
      <c r="L48" s="27">
        <f t="shared" si="9"/>
        <v>28</v>
      </c>
      <c r="M48" s="33">
        <f t="shared" si="10"/>
        <v>1283</v>
      </c>
      <c r="N48" s="29">
        <v>-657</v>
      </c>
      <c r="O48" s="33">
        <f t="shared" si="3"/>
        <v>1940</v>
      </c>
      <c r="P48" s="27">
        <f t="shared" si="11"/>
        <v>189</v>
      </c>
      <c r="Q48" s="34"/>
      <c r="R48" s="35"/>
    </row>
    <row r="49" spans="1:18" x14ac:dyDescent="0.3">
      <c r="A49" s="26">
        <v>45825</v>
      </c>
      <c r="B49" s="31">
        <v>4</v>
      </c>
      <c r="C49" s="33">
        <f t="shared" si="4"/>
        <v>1291</v>
      </c>
      <c r="D49" s="29">
        <v>-1004</v>
      </c>
      <c r="E49" s="30">
        <f t="shared" si="1"/>
        <v>2295</v>
      </c>
      <c r="F49" s="27">
        <f t="shared" si="5"/>
        <v>226</v>
      </c>
      <c r="G49" s="27">
        <f t="shared" si="6"/>
        <v>29</v>
      </c>
      <c r="H49" s="33">
        <f t="shared" si="7"/>
        <v>1174</v>
      </c>
      <c r="I49" s="32">
        <v>-1401</v>
      </c>
      <c r="J49" s="33">
        <f t="shared" si="2"/>
        <v>2575</v>
      </c>
      <c r="K49" s="27">
        <f t="shared" si="8"/>
        <v>308</v>
      </c>
      <c r="L49" s="27">
        <f t="shared" si="9"/>
        <v>29</v>
      </c>
      <c r="M49" s="33">
        <f t="shared" si="10"/>
        <v>1272</v>
      </c>
      <c r="N49" s="29">
        <v>-668</v>
      </c>
      <c r="O49" s="33">
        <f t="shared" si="3"/>
        <v>1940</v>
      </c>
      <c r="P49" s="27">
        <f t="shared" si="11"/>
        <v>200</v>
      </c>
      <c r="Q49" s="34"/>
      <c r="R49" s="35"/>
    </row>
    <row r="50" spans="1:18" x14ac:dyDescent="0.3">
      <c r="A50" s="26">
        <v>45826</v>
      </c>
      <c r="B50" s="31">
        <v>4</v>
      </c>
      <c r="C50" s="33">
        <f t="shared" si="4"/>
        <v>1280</v>
      </c>
      <c r="D50" s="29">
        <v>-1015</v>
      </c>
      <c r="E50" s="30">
        <f t="shared" si="1"/>
        <v>2295</v>
      </c>
      <c r="F50" s="27">
        <f t="shared" si="5"/>
        <v>237</v>
      </c>
      <c r="G50" s="27">
        <f t="shared" si="6"/>
        <v>30</v>
      </c>
      <c r="H50" s="33">
        <f t="shared" si="7"/>
        <v>1166</v>
      </c>
      <c r="I50" s="32">
        <v>-1409</v>
      </c>
      <c r="J50" s="33">
        <f t="shared" si="2"/>
        <v>2575</v>
      </c>
      <c r="K50" s="27">
        <f t="shared" si="8"/>
        <v>316</v>
      </c>
      <c r="L50" s="27">
        <f t="shared" si="9"/>
        <v>30</v>
      </c>
      <c r="M50" s="33">
        <f t="shared" si="10"/>
        <v>1261</v>
      </c>
      <c r="N50" s="29">
        <v>-679</v>
      </c>
      <c r="O50" s="33">
        <f t="shared" si="3"/>
        <v>1940</v>
      </c>
      <c r="P50" s="27">
        <f t="shared" si="11"/>
        <v>211</v>
      </c>
      <c r="Q50" s="34"/>
      <c r="R50" s="35"/>
    </row>
    <row r="51" spans="1:18" x14ac:dyDescent="0.3">
      <c r="A51" s="26">
        <v>45827</v>
      </c>
      <c r="B51" s="31">
        <v>4</v>
      </c>
      <c r="C51" s="33">
        <f t="shared" si="4"/>
        <v>1269</v>
      </c>
      <c r="D51" s="29">
        <v>-1026</v>
      </c>
      <c r="E51" s="30">
        <f t="shared" si="1"/>
        <v>2295</v>
      </c>
      <c r="F51" s="27">
        <f t="shared" si="5"/>
        <v>248</v>
      </c>
      <c r="G51" s="27">
        <f t="shared" si="6"/>
        <v>31</v>
      </c>
      <c r="H51" s="33">
        <f t="shared" si="7"/>
        <v>1158</v>
      </c>
      <c r="I51" s="32">
        <v>-1417</v>
      </c>
      <c r="J51" s="33">
        <f t="shared" si="2"/>
        <v>2575</v>
      </c>
      <c r="K51" s="27">
        <f t="shared" si="8"/>
        <v>324</v>
      </c>
      <c r="L51" s="27">
        <f t="shared" si="9"/>
        <v>31</v>
      </c>
      <c r="M51" s="33">
        <f t="shared" si="10"/>
        <v>1250</v>
      </c>
      <c r="N51" s="29">
        <v>-690</v>
      </c>
      <c r="O51" s="33">
        <f t="shared" si="3"/>
        <v>1940</v>
      </c>
      <c r="P51" s="27">
        <f t="shared" si="11"/>
        <v>222</v>
      </c>
      <c r="Q51" s="34"/>
      <c r="R51" s="35"/>
    </row>
    <row r="52" spans="1:18" x14ac:dyDescent="0.3">
      <c r="A52" s="26">
        <v>45828</v>
      </c>
      <c r="B52" s="31">
        <v>4</v>
      </c>
      <c r="C52" s="33">
        <f t="shared" si="4"/>
        <v>1255</v>
      </c>
      <c r="D52" s="29">
        <v>-1040</v>
      </c>
      <c r="E52" s="30">
        <f t="shared" si="1"/>
        <v>2295</v>
      </c>
      <c r="F52" s="27">
        <f t="shared" si="5"/>
        <v>262</v>
      </c>
      <c r="G52" s="27">
        <f t="shared" si="6"/>
        <v>32</v>
      </c>
      <c r="H52" s="33">
        <f t="shared" si="7"/>
        <v>1150</v>
      </c>
      <c r="I52" s="32">
        <v>-1425</v>
      </c>
      <c r="J52" s="33">
        <f t="shared" si="2"/>
        <v>2575</v>
      </c>
      <c r="K52" s="27">
        <f t="shared" si="8"/>
        <v>332</v>
      </c>
      <c r="L52" s="27">
        <f t="shared" si="9"/>
        <v>32</v>
      </c>
      <c r="M52" s="33">
        <f t="shared" si="10"/>
        <v>1239</v>
      </c>
      <c r="N52" s="29">
        <v>-701</v>
      </c>
      <c r="O52" s="33">
        <f t="shared" si="3"/>
        <v>1940</v>
      </c>
      <c r="P52" s="27">
        <f t="shared" si="11"/>
        <v>233</v>
      </c>
      <c r="Q52" s="34"/>
      <c r="R52" s="35"/>
    </row>
    <row r="53" spans="1:18" x14ac:dyDescent="0.3">
      <c r="A53" s="26">
        <v>45829</v>
      </c>
      <c r="B53" s="31">
        <v>4</v>
      </c>
      <c r="C53" s="33">
        <f t="shared" si="4"/>
        <v>1247</v>
      </c>
      <c r="D53" s="29">
        <v>-1048</v>
      </c>
      <c r="E53" s="30">
        <f t="shared" si="1"/>
        <v>2295</v>
      </c>
      <c r="F53" s="27">
        <f t="shared" si="5"/>
        <v>270</v>
      </c>
      <c r="G53" s="27">
        <f t="shared" si="6"/>
        <v>33</v>
      </c>
      <c r="H53" s="33">
        <f t="shared" si="7"/>
        <v>1142</v>
      </c>
      <c r="I53" s="32">
        <v>-1433</v>
      </c>
      <c r="J53" s="33">
        <f t="shared" si="2"/>
        <v>2575</v>
      </c>
      <c r="K53" s="27">
        <f t="shared" si="8"/>
        <v>340</v>
      </c>
      <c r="L53" s="27">
        <f t="shared" si="9"/>
        <v>33</v>
      </c>
      <c r="M53" s="33">
        <f t="shared" si="10"/>
        <v>1228</v>
      </c>
      <c r="N53" s="29">
        <v>-712</v>
      </c>
      <c r="O53" s="33">
        <f t="shared" si="3"/>
        <v>1940</v>
      </c>
      <c r="P53" s="27">
        <f t="shared" si="11"/>
        <v>244</v>
      </c>
      <c r="Q53" s="34"/>
      <c r="R53" s="35"/>
    </row>
    <row r="54" spans="1:18" x14ac:dyDescent="0.3">
      <c r="A54" s="26">
        <v>45830</v>
      </c>
      <c r="B54" s="31">
        <v>4</v>
      </c>
      <c r="C54" s="33">
        <f t="shared" si="4"/>
        <v>1239</v>
      </c>
      <c r="D54" s="29">
        <v>-1056</v>
      </c>
      <c r="E54" s="30">
        <f t="shared" si="1"/>
        <v>2295</v>
      </c>
      <c r="F54" s="27">
        <f t="shared" si="5"/>
        <v>278</v>
      </c>
      <c r="G54" s="27">
        <f t="shared" si="6"/>
        <v>34</v>
      </c>
      <c r="H54" s="33">
        <f t="shared" si="7"/>
        <v>1134</v>
      </c>
      <c r="I54" s="32">
        <v>-1441</v>
      </c>
      <c r="J54" s="33">
        <f t="shared" si="2"/>
        <v>2575</v>
      </c>
      <c r="K54" s="27">
        <f t="shared" si="8"/>
        <v>348</v>
      </c>
      <c r="L54" s="27">
        <f t="shared" si="9"/>
        <v>34</v>
      </c>
      <c r="M54" s="33">
        <f t="shared" si="10"/>
        <v>1217</v>
      </c>
      <c r="N54" s="29">
        <v>-723</v>
      </c>
      <c r="O54" s="33">
        <f t="shared" si="3"/>
        <v>1940</v>
      </c>
      <c r="P54" s="27">
        <f t="shared" si="11"/>
        <v>255</v>
      </c>
      <c r="Q54" s="34"/>
      <c r="R54" s="35"/>
    </row>
    <row r="55" spans="1:18" x14ac:dyDescent="0.3">
      <c r="A55" s="26">
        <v>45831</v>
      </c>
      <c r="B55" s="31">
        <v>4</v>
      </c>
      <c r="C55" s="33">
        <f t="shared" si="4"/>
        <v>1231</v>
      </c>
      <c r="D55" s="29">
        <v>-1064</v>
      </c>
      <c r="E55" s="30">
        <f t="shared" si="1"/>
        <v>2295</v>
      </c>
      <c r="F55" s="27">
        <f t="shared" si="5"/>
        <v>286</v>
      </c>
      <c r="G55" s="27">
        <f t="shared" si="6"/>
        <v>35</v>
      </c>
      <c r="H55" s="33">
        <f t="shared" si="7"/>
        <v>1126</v>
      </c>
      <c r="I55" s="32">
        <v>-1449</v>
      </c>
      <c r="J55" s="33">
        <f t="shared" si="2"/>
        <v>2575</v>
      </c>
      <c r="K55" s="27">
        <f t="shared" si="8"/>
        <v>356</v>
      </c>
      <c r="L55" s="27">
        <f t="shared" si="9"/>
        <v>35</v>
      </c>
      <c r="M55" s="33">
        <f t="shared" si="10"/>
        <v>1206</v>
      </c>
      <c r="N55" s="29">
        <v>-734</v>
      </c>
      <c r="O55" s="33">
        <f t="shared" si="3"/>
        <v>1940</v>
      </c>
      <c r="P55" s="27">
        <f t="shared" si="11"/>
        <v>266</v>
      </c>
      <c r="Q55" s="34"/>
      <c r="R55" s="35"/>
    </row>
    <row r="56" spans="1:18" x14ac:dyDescent="0.3">
      <c r="A56" s="26">
        <v>45832</v>
      </c>
      <c r="B56" s="31">
        <v>4</v>
      </c>
      <c r="C56" s="33">
        <f t="shared" si="4"/>
        <v>1223</v>
      </c>
      <c r="D56" s="29">
        <v>-1072</v>
      </c>
      <c r="E56" s="30">
        <f t="shared" si="1"/>
        <v>2295</v>
      </c>
      <c r="F56" s="27">
        <f t="shared" si="5"/>
        <v>294</v>
      </c>
      <c r="G56" s="27">
        <f t="shared" si="6"/>
        <v>36</v>
      </c>
      <c r="H56" s="33">
        <f t="shared" si="7"/>
        <v>1118</v>
      </c>
      <c r="I56" s="32">
        <v>-1457</v>
      </c>
      <c r="J56" s="33">
        <f t="shared" si="2"/>
        <v>2575</v>
      </c>
      <c r="K56" s="27">
        <f t="shared" si="8"/>
        <v>364</v>
      </c>
      <c r="L56" s="27">
        <f t="shared" si="9"/>
        <v>36</v>
      </c>
      <c r="M56" s="33">
        <f t="shared" si="10"/>
        <v>1195</v>
      </c>
      <c r="N56" s="29">
        <v>-745</v>
      </c>
      <c r="O56" s="33">
        <f t="shared" si="3"/>
        <v>1940</v>
      </c>
      <c r="P56" s="27">
        <f t="shared" si="11"/>
        <v>277</v>
      </c>
      <c r="Q56" s="34"/>
      <c r="R56" s="35"/>
    </row>
    <row r="57" spans="1:18" x14ac:dyDescent="0.3">
      <c r="A57" s="26">
        <v>45833</v>
      </c>
      <c r="B57" s="31">
        <v>4</v>
      </c>
      <c r="C57" s="33">
        <f t="shared" si="4"/>
        <v>1215</v>
      </c>
      <c r="D57" s="29">
        <v>-1080</v>
      </c>
      <c r="E57" s="30">
        <f t="shared" si="1"/>
        <v>2295</v>
      </c>
      <c r="F57" s="27">
        <f t="shared" si="5"/>
        <v>302</v>
      </c>
      <c r="G57" s="27">
        <f t="shared" si="6"/>
        <v>37</v>
      </c>
      <c r="H57" s="33">
        <f t="shared" si="7"/>
        <v>1110</v>
      </c>
      <c r="I57" s="32">
        <v>-1465</v>
      </c>
      <c r="J57" s="33">
        <f t="shared" si="2"/>
        <v>2575</v>
      </c>
      <c r="K57" s="27">
        <f t="shared" si="8"/>
        <v>372</v>
      </c>
      <c r="L57" s="27">
        <f t="shared" si="9"/>
        <v>37</v>
      </c>
      <c r="M57" s="33">
        <f t="shared" si="10"/>
        <v>1184</v>
      </c>
      <c r="N57" s="29">
        <v>-756</v>
      </c>
      <c r="O57" s="33">
        <f t="shared" si="3"/>
        <v>1940</v>
      </c>
      <c r="P57" s="27">
        <f t="shared" si="11"/>
        <v>288</v>
      </c>
      <c r="Q57" s="34"/>
      <c r="R57" s="35"/>
    </row>
    <row r="58" spans="1:18" x14ac:dyDescent="0.3">
      <c r="A58" s="26">
        <v>45834</v>
      </c>
      <c r="B58" s="31">
        <v>4</v>
      </c>
      <c r="C58" s="33">
        <f t="shared" si="4"/>
        <v>1207</v>
      </c>
      <c r="D58" s="29">
        <v>-1088</v>
      </c>
      <c r="E58" s="30">
        <f t="shared" si="1"/>
        <v>2295</v>
      </c>
      <c r="F58" s="27">
        <f t="shared" si="5"/>
        <v>310</v>
      </c>
      <c r="G58" s="27">
        <f t="shared" si="6"/>
        <v>38</v>
      </c>
      <c r="H58" s="33">
        <f t="shared" si="7"/>
        <v>1102</v>
      </c>
      <c r="I58" s="32">
        <v>-1473</v>
      </c>
      <c r="J58" s="33">
        <f t="shared" si="2"/>
        <v>2575</v>
      </c>
      <c r="K58" s="27">
        <f t="shared" si="8"/>
        <v>380</v>
      </c>
      <c r="L58" s="27">
        <f t="shared" si="9"/>
        <v>38</v>
      </c>
      <c r="M58" s="33">
        <f t="shared" si="10"/>
        <v>1182</v>
      </c>
      <c r="N58" s="29">
        <v>-758</v>
      </c>
      <c r="O58" s="33">
        <f t="shared" si="3"/>
        <v>1940</v>
      </c>
      <c r="P58" s="27">
        <f t="shared" si="11"/>
        <v>290</v>
      </c>
      <c r="Q58" s="34"/>
      <c r="R58" s="35"/>
    </row>
    <row r="59" spans="1:18" x14ac:dyDescent="0.3">
      <c r="A59" s="26">
        <v>45835</v>
      </c>
      <c r="B59" s="31">
        <v>4</v>
      </c>
      <c r="C59" s="33">
        <f t="shared" si="4"/>
        <v>1206</v>
      </c>
      <c r="D59" s="29">
        <v>-1089</v>
      </c>
      <c r="E59" s="30">
        <f t="shared" si="1"/>
        <v>2295</v>
      </c>
      <c r="F59" s="27">
        <f t="shared" si="5"/>
        <v>311</v>
      </c>
      <c r="G59" s="27">
        <f t="shared" si="6"/>
        <v>39</v>
      </c>
      <c r="H59" s="33">
        <f t="shared" si="7"/>
        <v>1101</v>
      </c>
      <c r="I59" s="32">
        <v>-1474</v>
      </c>
      <c r="J59" s="33">
        <f t="shared" si="2"/>
        <v>2575</v>
      </c>
      <c r="K59" s="27">
        <f t="shared" si="8"/>
        <v>381</v>
      </c>
      <c r="L59" s="27">
        <f t="shared" si="9"/>
        <v>39</v>
      </c>
      <c r="M59" s="33">
        <f t="shared" si="10"/>
        <v>1181</v>
      </c>
      <c r="N59" s="29">
        <v>-759</v>
      </c>
      <c r="O59" s="33">
        <f t="shared" si="3"/>
        <v>1940</v>
      </c>
      <c r="P59" s="27">
        <f t="shared" si="11"/>
        <v>291</v>
      </c>
      <c r="Q59" s="34"/>
      <c r="R59" s="35"/>
    </row>
    <row r="60" spans="1:18" x14ac:dyDescent="0.3">
      <c r="A60" s="26">
        <v>45836</v>
      </c>
      <c r="B60" s="31">
        <v>4</v>
      </c>
      <c r="C60" s="33">
        <f t="shared" si="4"/>
        <v>1205</v>
      </c>
      <c r="D60" s="29">
        <v>-1090</v>
      </c>
      <c r="E60" s="30">
        <f t="shared" si="1"/>
        <v>2295</v>
      </c>
      <c r="F60" s="27">
        <f t="shared" si="5"/>
        <v>312</v>
      </c>
      <c r="G60" s="27">
        <f t="shared" si="6"/>
        <v>40</v>
      </c>
      <c r="H60" s="33">
        <f t="shared" si="7"/>
        <v>1100</v>
      </c>
      <c r="I60" s="32">
        <v>-1475</v>
      </c>
      <c r="J60" s="33">
        <f t="shared" si="2"/>
        <v>2575</v>
      </c>
      <c r="K60" s="27">
        <f t="shared" si="8"/>
        <v>382</v>
      </c>
      <c r="L60" s="27">
        <f t="shared" si="9"/>
        <v>40</v>
      </c>
      <c r="M60" s="33">
        <f t="shared" si="10"/>
        <v>1180</v>
      </c>
      <c r="N60" s="29">
        <v>-760</v>
      </c>
      <c r="O60" s="33">
        <f t="shared" si="3"/>
        <v>1940</v>
      </c>
      <c r="P60" s="27">
        <f t="shared" si="11"/>
        <v>292</v>
      </c>
      <c r="Q60" s="34"/>
      <c r="R60" s="35"/>
    </row>
    <row r="61" spans="1:18" x14ac:dyDescent="0.3">
      <c r="A61" s="26">
        <v>45837</v>
      </c>
      <c r="B61" s="31">
        <v>4</v>
      </c>
      <c r="C61" s="33">
        <f t="shared" si="4"/>
        <v>1204</v>
      </c>
      <c r="D61" s="29">
        <v>-1091</v>
      </c>
      <c r="E61" s="30">
        <f t="shared" si="1"/>
        <v>2295</v>
      </c>
      <c r="F61" s="27">
        <f t="shared" si="5"/>
        <v>313</v>
      </c>
      <c r="G61" s="27">
        <f t="shared" si="6"/>
        <v>41</v>
      </c>
      <c r="H61" s="33">
        <f t="shared" si="7"/>
        <v>1099</v>
      </c>
      <c r="I61" s="32">
        <v>-1476</v>
      </c>
      <c r="J61" s="33">
        <f t="shared" si="2"/>
        <v>2575</v>
      </c>
      <c r="K61" s="27">
        <f t="shared" si="8"/>
        <v>383</v>
      </c>
      <c r="L61" s="27">
        <f t="shared" si="9"/>
        <v>41</v>
      </c>
      <c r="M61" s="33">
        <f t="shared" si="10"/>
        <v>1179</v>
      </c>
      <c r="N61" s="29">
        <v>-761</v>
      </c>
      <c r="O61" s="33">
        <f t="shared" si="3"/>
        <v>1940</v>
      </c>
      <c r="P61" s="27">
        <f t="shared" si="11"/>
        <v>293</v>
      </c>
      <c r="Q61" s="34"/>
      <c r="R61" s="35"/>
    </row>
    <row r="62" spans="1:18" x14ac:dyDescent="0.3">
      <c r="A62" s="26">
        <v>45838</v>
      </c>
      <c r="B62" s="31">
        <v>4</v>
      </c>
      <c r="C62" s="33">
        <f t="shared" si="4"/>
        <v>1203</v>
      </c>
      <c r="D62" s="29">
        <v>-1092</v>
      </c>
      <c r="E62" s="30">
        <f t="shared" si="1"/>
        <v>2295</v>
      </c>
      <c r="F62" s="27">
        <f t="shared" si="5"/>
        <v>314</v>
      </c>
      <c r="G62" s="27">
        <f t="shared" si="6"/>
        <v>42</v>
      </c>
      <c r="H62" s="33">
        <f t="shared" si="7"/>
        <v>1098</v>
      </c>
      <c r="I62" s="32">
        <v>-1477</v>
      </c>
      <c r="J62" s="33">
        <f t="shared" si="2"/>
        <v>2575</v>
      </c>
      <c r="K62" s="27">
        <f t="shared" si="8"/>
        <v>384</v>
      </c>
      <c r="L62" s="27">
        <f t="shared" si="9"/>
        <v>42</v>
      </c>
      <c r="M62" s="33">
        <f t="shared" si="10"/>
        <v>1178</v>
      </c>
      <c r="N62" s="29">
        <v>-762</v>
      </c>
      <c r="O62" s="33">
        <f t="shared" si="3"/>
        <v>1940</v>
      </c>
      <c r="P62" s="27">
        <f t="shared" si="11"/>
        <v>294</v>
      </c>
      <c r="Q62" s="34"/>
      <c r="R62" s="35"/>
    </row>
    <row r="63" spans="1:18" x14ac:dyDescent="0.3">
      <c r="A63" s="26">
        <v>45839</v>
      </c>
      <c r="B63" s="31">
        <v>4</v>
      </c>
      <c r="C63" s="33">
        <f t="shared" si="4"/>
        <v>1202</v>
      </c>
      <c r="D63" s="29">
        <v>-1093</v>
      </c>
      <c r="E63" s="30">
        <f t="shared" si="1"/>
        <v>2295</v>
      </c>
      <c r="F63" s="27">
        <f t="shared" si="5"/>
        <v>315</v>
      </c>
      <c r="G63" s="27">
        <f t="shared" si="6"/>
        <v>43</v>
      </c>
      <c r="H63" s="33">
        <f t="shared" si="7"/>
        <v>1097</v>
      </c>
      <c r="I63" s="32">
        <v>-1478</v>
      </c>
      <c r="J63" s="33">
        <f t="shared" si="2"/>
        <v>2575</v>
      </c>
      <c r="K63" s="27">
        <f t="shared" si="8"/>
        <v>385</v>
      </c>
      <c r="L63" s="27">
        <f t="shared" si="9"/>
        <v>43</v>
      </c>
      <c r="M63" s="33">
        <f t="shared" si="10"/>
        <v>1177</v>
      </c>
      <c r="N63" s="29">
        <v>-763</v>
      </c>
      <c r="O63" s="33">
        <f t="shared" si="3"/>
        <v>1940</v>
      </c>
      <c r="P63" s="27">
        <f t="shared" si="11"/>
        <v>295</v>
      </c>
      <c r="Q63" s="34"/>
      <c r="R63" s="35"/>
    </row>
    <row r="64" spans="1:18" x14ac:dyDescent="0.3">
      <c r="A64" s="26">
        <v>45840</v>
      </c>
      <c r="B64" s="31">
        <v>4</v>
      </c>
      <c r="C64" s="33">
        <f t="shared" si="4"/>
        <v>1201</v>
      </c>
      <c r="D64" s="29">
        <v>-1094</v>
      </c>
      <c r="E64" s="30">
        <f t="shared" si="1"/>
        <v>2295</v>
      </c>
      <c r="F64" s="27">
        <f t="shared" si="5"/>
        <v>316</v>
      </c>
      <c r="G64" s="27">
        <f t="shared" si="6"/>
        <v>44</v>
      </c>
      <c r="H64" s="33">
        <f t="shared" si="7"/>
        <v>1096</v>
      </c>
      <c r="I64" s="32">
        <v>-1479</v>
      </c>
      <c r="J64" s="33">
        <f t="shared" si="2"/>
        <v>2575</v>
      </c>
      <c r="K64" s="27">
        <f t="shared" si="8"/>
        <v>386</v>
      </c>
      <c r="L64" s="27">
        <f t="shared" si="9"/>
        <v>44</v>
      </c>
      <c r="M64" s="33">
        <f t="shared" si="10"/>
        <v>1176</v>
      </c>
      <c r="N64" s="29">
        <v>-764</v>
      </c>
      <c r="O64" s="33">
        <f t="shared" si="3"/>
        <v>1940</v>
      </c>
      <c r="P64" s="27">
        <f t="shared" si="11"/>
        <v>296</v>
      </c>
      <c r="Q64" s="34"/>
      <c r="R64" s="35"/>
    </row>
    <row r="65" spans="1:18" x14ac:dyDescent="0.3">
      <c r="A65" s="26">
        <v>45841</v>
      </c>
      <c r="B65" s="31">
        <v>4</v>
      </c>
      <c r="C65" s="33">
        <f t="shared" si="4"/>
        <v>1200</v>
      </c>
      <c r="D65" s="29">
        <v>-1095</v>
      </c>
      <c r="E65" s="30">
        <f t="shared" si="1"/>
        <v>2295</v>
      </c>
      <c r="F65" s="27">
        <f t="shared" si="5"/>
        <v>317</v>
      </c>
      <c r="G65" s="27">
        <f t="shared" si="6"/>
        <v>45</v>
      </c>
      <c r="H65" s="33">
        <f t="shared" si="7"/>
        <v>1095</v>
      </c>
      <c r="I65" s="32">
        <v>-1480</v>
      </c>
      <c r="J65" s="33">
        <f t="shared" si="2"/>
        <v>2575</v>
      </c>
      <c r="K65" s="27">
        <f t="shared" si="8"/>
        <v>387</v>
      </c>
      <c r="L65" s="27">
        <f t="shared" si="9"/>
        <v>45</v>
      </c>
      <c r="M65" s="33">
        <f t="shared" si="10"/>
        <v>1175</v>
      </c>
      <c r="N65" s="29">
        <v>-765</v>
      </c>
      <c r="O65" s="33">
        <f t="shared" si="3"/>
        <v>1940</v>
      </c>
      <c r="P65" s="27">
        <f t="shared" si="11"/>
        <v>297</v>
      </c>
      <c r="Q65" s="34"/>
      <c r="R65" s="35"/>
    </row>
    <row r="66" spans="1:18" x14ac:dyDescent="0.3">
      <c r="A66" s="26">
        <v>45842</v>
      </c>
      <c r="B66" s="31">
        <v>4</v>
      </c>
      <c r="C66" s="33">
        <f t="shared" si="4"/>
        <v>1199</v>
      </c>
      <c r="D66" s="29">
        <v>-1096</v>
      </c>
      <c r="E66" s="30">
        <f t="shared" si="1"/>
        <v>2295</v>
      </c>
      <c r="F66" s="27">
        <f t="shared" si="5"/>
        <v>318</v>
      </c>
      <c r="G66" s="27">
        <f t="shared" si="6"/>
        <v>46</v>
      </c>
      <c r="H66" s="33">
        <f t="shared" si="7"/>
        <v>1094</v>
      </c>
      <c r="I66" s="32">
        <v>-1481</v>
      </c>
      <c r="J66" s="33">
        <f t="shared" si="2"/>
        <v>2575</v>
      </c>
      <c r="K66" s="27">
        <f t="shared" si="8"/>
        <v>388</v>
      </c>
      <c r="L66" s="27">
        <f t="shared" si="9"/>
        <v>46</v>
      </c>
      <c r="M66" s="33">
        <f t="shared" si="10"/>
        <v>1174</v>
      </c>
      <c r="N66" s="29">
        <v>-766</v>
      </c>
      <c r="O66" s="33">
        <f t="shared" si="3"/>
        <v>1940</v>
      </c>
      <c r="P66" s="27">
        <f t="shared" si="11"/>
        <v>298</v>
      </c>
      <c r="Q66" s="34"/>
      <c r="R66" s="35"/>
    </row>
    <row r="67" spans="1:18" x14ac:dyDescent="0.3">
      <c r="A67" s="26">
        <v>45843</v>
      </c>
      <c r="B67" s="31">
        <v>4</v>
      </c>
      <c r="C67" s="33">
        <f t="shared" si="4"/>
        <v>1198</v>
      </c>
      <c r="D67" s="29">
        <v>-1097</v>
      </c>
      <c r="E67" s="30">
        <f t="shared" si="1"/>
        <v>2295</v>
      </c>
      <c r="F67" s="27">
        <f t="shared" si="5"/>
        <v>319</v>
      </c>
      <c r="G67" s="27">
        <f t="shared" si="6"/>
        <v>47</v>
      </c>
      <c r="H67" s="33">
        <f t="shared" si="7"/>
        <v>1093</v>
      </c>
      <c r="I67" s="32">
        <v>-1482</v>
      </c>
      <c r="J67" s="33">
        <f t="shared" si="2"/>
        <v>2575</v>
      </c>
      <c r="K67" s="27">
        <f t="shared" si="8"/>
        <v>389</v>
      </c>
      <c r="L67" s="27">
        <f t="shared" si="9"/>
        <v>47</v>
      </c>
      <c r="M67" s="33">
        <f t="shared" si="10"/>
        <v>1173</v>
      </c>
      <c r="N67" s="29">
        <v>-767</v>
      </c>
      <c r="O67" s="33">
        <f t="shared" si="3"/>
        <v>1940</v>
      </c>
      <c r="P67" s="27">
        <f t="shared" si="11"/>
        <v>299</v>
      </c>
      <c r="Q67" s="34"/>
      <c r="R67" s="35"/>
    </row>
    <row r="68" spans="1:18" x14ac:dyDescent="0.3">
      <c r="A68" s="26">
        <v>45844</v>
      </c>
      <c r="B68" s="31">
        <v>4</v>
      </c>
      <c r="C68" s="33">
        <f t="shared" si="4"/>
        <v>1197</v>
      </c>
      <c r="D68" s="29">
        <v>-1098</v>
      </c>
      <c r="E68" s="30">
        <f t="shared" si="1"/>
        <v>2295</v>
      </c>
      <c r="F68" s="27">
        <f t="shared" si="5"/>
        <v>320</v>
      </c>
      <c r="G68" s="27">
        <f t="shared" si="6"/>
        <v>48</v>
      </c>
      <c r="H68" s="33">
        <f t="shared" si="7"/>
        <v>1092</v>
      </c>
      <c r="I68" s="32">
        <v>-1483</v>
      </c>
      <c r="J68" s="33">
        <f t="shared" si="2"/>
        <v>2575</v>
      </c>
      <c r="K68" s="27">
        <f t="shared" si="8"/>
        <v>390</v>
      </c>
      <c r="L68" s="27">
        <f t="shared" si="9"/>
        <v>48</v>
      </c>
      <c r="M68" s="33">
        <f t="shared" si="10"/>
        <v>1172</v>
      </c>
      <c r="N68" s="29">
        <v>-768</v>
      </c>
      <c r="O68" s="33">
        <f t="shared" si="3"/>
        <v>1940</v>
      </c>
      <c r="P68" s="27">
        <f t="shared" si="11"/>
        <v>300</v>
      </c>
      <c r="Q68" s="34"/>
      <c r="R68" s="35"/>
    </row>
    <row r="69" spans="1:18" x14ac:dyDescent="0.3">
      <c r="A69" s="26">
        <v>45845</v>
      </c>
      <c r="B69" s="31">
        <v>4</v>
      </c>
      <c r="C69" s="33">
        <f t="shared" si="4"/>
        <v>1196</v>
      </c>
      <c r="D69" s="29">
        <v>-1099</v>
      </c>
      <c r="E69" s="30">
        <f t="shared" si="1"/>
        <v>2295</v>
      </c>
      <c r="F69" s="27">
        <f t="shared" si="5"/>
        <v>321</v>
      </c>
      <c r="G69" s="27">
        <f t="shared" si="6"/>
        <v>49</v>
      </c>
      <c r="H69" s="33">
        <f t="shared" si="7"/>
        <v>1091</v>
      </c>
      <c r="I69" s="32">
        <v>-1484</v>
      </c>
      <c r="J69" s="33">
        <f t="shared" si="2"/>
        <v>2575</v>
      </c>
      <c r="K69" s="27">
        <f t="shared" si="8"/>
        <v>391</v>
      </c>
      <c r="L69" s="27">
        <f t="shared" si="9"/>
        <v>49</v>
      </c>
      <c r="M69" s="33">
        <f t="shared" si="10"/>
        <v>1171</v>
      </c>
      <c r="N69" s="29">
        <v>-769</v>
      </c>
      <c r="O69" s="33">
        <f t="shared" si="3"/>
        <v>1940</v>
      </c>
      <c r="P69" s="27">
        <f t="shared" si="11"/>
        <v>301</v>
      </c>
      <c r="Q69" s="34"/>
      <c r="R69" s="35"/>
    </row>
    <row r="70" spans="1:18" x14ac:dyDescent="0.3">
      <c r="A70" s="26">
        <v>45846</v>
      </c>
      <c r="B70" s="31">
        <v>4</v>
      </c>
      <c r="C70" s="33">
        <f t="shared" si="4"/>
        <v>1195</v>
      </c>
      <c r="D70" s="29">
        <v>-1100</v>
      </c>
      <c r="E70" s="30">
        <f t="shared" si="1"/>
        <v>2295</v>
      </c>
      <c r="F70" s="27">
        <f t="shared" si="5"/>
        <v>322</v>
      </c>
      <c r="G70" s="27">
        <f t="shared" si="6"/>
        <v>50</v>
      </c>
      <c r="H70" s="33">
        <f t="shared" si="7"/>
        <v>1090</v>
      </c>
      <c r="I70" s="32">
        <v>-1485</v>
      </c>
      <c r="J70" s="33">
        <f t="shared" si="2"/>
        <v>2575</v>
      </c>
      <c r="K70" s="27">
        <f t="shared" si="8"/>
        <v>392</v>
      </c>
      <c r="L70" s="27">
        <f t="shared" si="9"/>
        <v>50</v>
      </c>
      <c r="M70" s="33">
        <f t="shared" si="10"/>
        <v>1170</v>
      </c>
      <c r="N70" s="29">
        <v>-770</v>
      </c>
      <c r="O70" s="33">
        <f t="shared" si="3"/>
        <v>1940</v>
      </c>
      <c r="P70" s="27">
        <f t="shared" si="11"/>
        <v>302</v>
      </c>
      <c r="Q70" s="34"/>
      <c r="R70" s="35"/>
    </row>
    <row r="71" spans="1:18" x14ac:dyDescent="0.3">
      <c r="A71" s="26">
        <v>45847</v>
      </c>
      <c r="B71" s="31">
        <v>4</v>
      </c>
      <c r="C71" s="33">
        <f t="shared" si="4"/>
        <v>1194</v>
      </c>
      <c r="D71" s="29">
        <v>-1101</v>
      </c>
      <c r="E71" s="30">
        <f t="shared" si="1"/>
        <v>2295</v>
      </c>
      <c r="F71" s="27">
        <f t="shared" si="5"/>
        <v>323</v>
      </c>
      <c r="G71" s="27">
        <f t="shared" si="6"/>
        <v>51</v>
      </c>
      <c r="H71" s="33">
        <f t="shared" si="7"/>
        <v>1089</v>
      </c>
      <c r="I71" s="32">
        <v>-1486</v>
      </c>
      <c r="J71" s="33">
        <f t="shared" si="2"/>
        <v>2575</v>
      </c>
      <c r="K71" s="27">
        <f t="shared" si="8"/>
        <v>393</v>
      </c>
      <c r="L71" s="27">
        <f t="shared" si="9"/>
        <v>51</v>
      </c>
      <c r="M71" s="33">
        <f t="shared" si="10"/>
        <v>1169</v>
      </c>
      <c r="N71" s="29">
        <v>-771</v>
      </c>
      <c r="O71" s="33">
        <f t="shared" si="3"/>
        <v>1940</v>
      </c>
      <c r="P71" s="27">
        <f t="shared" si="11"/>
        <v>303</v>
      </c>
      <c r="Q71" s="34"/>
      <c r="R71" s="35"/>
    </row>
    <row r="72" spans="1:18" x14ac:dyDescent="0.3">
      <c r="A72" s="26">
        <v>45848</v>
      </c>
      <c r="B72" s="31">
        <v>4</v>
      </c>
      <c r="C72" s="33">
        <f t="shared" si="4"/>
        <v>1193</v>
      </c>
      <c r="D72" s="29">
        <v>-1102</v>
      </c>
      <c r="E72" s="30">
        <f t="shared" si="1"/>
        <v>2295</v>
      </c>
      <c r="F72" s="27">
        <f t="shared" si="5"/>
        <v>324</v>
      </c>
      <c r="G72" s="27">
        <f t="shared" si="6"/>
        <v>52</v>
      </c>
      <c r="H72" s="33">
        <f t="shared" si="7"/>
        <v>1088</v>
      </c>
      <c r="I72" s="32">
        <v>-1487</v>
      </c>
      <c r="J72" s="33">
        <f t="shared" si="2"/>
        <v>2575</v>
      </c>
      <c r="K72" s="27">
        <f t="shared" si="8"/>
        <v>394</v>
      </c>
      <c r="L72" s="27">
        <f t="shared" si="9"/>
        <v>52</v>
      </c>
      <c r="M72" s="33">
        <f t="shared" si="10"/>
        <v>1168</v>
      </c>
      <c r="N72" s="29">
        <v>-772</v>
      </c>
      <c r="O72" s="33">
        <f t="shared" si="3"/>
        <v>1940</v>
      </c>
      <c r="P72" s="27">
        <f t="shared" si="11"/>
        <v>304</v>
      </c>
      <c r="Q72" s="34"/>
      <c r="R72" s="35"/>
    </row>
    <row r="73" spans="1:18" x14ac:dyDescent="0.3">
      <c r="A73" s="26">
        <v>45849</v>
      </c>
      <c r="B73" s="31">
        <v>4</v>
      </c>
      <c r="C73" s="33">
        <f t="shared" si="4"/>
        <v>1192</v>
      </c>
      <c r="D73" s="29">
        <v>-1103</v>
      </c>
      <c r="E73" s="30">
        <f t="shared" si="1"/>
        <v>2295</v>
      </c>
      <c r="F73" s="27">
        <f t="shared" si="5"/>
        <v>325</v>
      </c>
      <c r="G73" s="27">
        <f t="shared" si="6"/>
        <v>53</v>
      </c>
      <c r="H73" s="33">
        <f t="shared" si="7"/>
        <v>1087</v>
      </c>
      <c r="I73" s="32">
        <v>-1488</v>
      </c>
      <c r="J73" s="33">
        <f t="shared" si="2"/>
        <v>2575</v>
      </c>
      <c r="K73" s="27">
        <f t="shared" si="8"/>
        <v>395</v>
      </c>
      <c r="L73" s="27">
        <f t="shared" si="9"/>
        <v>53</v>
      </c>
      <c r="M73" s="33">
        <f t="shared" si="10"/>
        <v>1167</v>
      </c>
      <c r="N73" s="29">
        <v>-773</v>
      </c>
      <c r="O73" s="33">
        <f t="shared" si="3"/>
        <v>1940</v>
      </c>
      <c r="P73" s="27">
        <f t="shared" si="11"/>
        <v>305</v>
      </c>
      <c r="Q73" s="34"/>
      <c r="R73" s="35"/>
    </row>
    <row r="74" spans="1:18" x14ac:dyDescent="0.3">
      <c r="A74" s="26">
        <v>45850</v>
      </c>
      <c r="B74" s="31">
        <v>4</v>
      </c>
      <c r="C74" s="33">
        <f t="shared" si="4"/>
        <v>1191</v>
      </c>
      <c r="D74" s="29">
        <v>-1104</v>
      </c>
      <c r="E74" s="30">
        <f t="shared" si="1"/>
        <v>2295</v>
      </c>
      <c r="F74" s="27">
        <f t="shared" si="5"/>
        <v>326</v>
      </c>
      <c r="G74" s="27">
        <f t="shared" si="6"/>
        <v>54</v>
      </c>
      <c r="H74" s="33">
        <f t="shared" si="7"/>
        <v>1086</v>
      </c>
      <c r="I74" s="32">
        <v>-1489</v>
      </c>
      <c r="J74" s="33">
        <f t="shared" si="2"/>
        <v>2575</v>
      </c>
      <c r="K74" s="27">
        <f t="shared" si="8"/>
        <v>396</v>
      </c>
      <c r="L74" s="27">
        <f t="shared" si="9"/>
        <v>54</v>
      </c>
      <c r="M74" s="33">
        <f t="shared" si="10"/>
        <v>1166</v>
      </c>
      <c r="N74" s="29">
        <v>-774</v>
      </c>
      <c r="O74" s="33">
        <f t="shared" si="3"/>
        <v>1940</v>
      </c>
      <c r="P74" s="27">
        <f t="shared" si="11"/>
        <v>306</v>
      </c>
      <c r="Q74" s="34"/>
      <c r="R74" s="35"/>
    </row>
    <row r="75" spans="1:18" x14ac:dyDescent="0.3">
      <c r="A75" s="26">
        <v>45851</v>
      </c>
      <c r="B75" s="31">
        <v>4</v>
      </c>
      <c r="C75" s="33">
        <f t="shared" si="4"/>
        <v>1190</v>
      </c>
      <c r="D75" s="29">
        <v>-1105</v>
      </c>
      <c r="E75" s="30">
        <f t="shared" si="1"/>
        <v>2295</v>
      </c>
      <c r="F75" s="27">
        <f t="shared" si="5"/>
        <v>327</v>
      </c>
      <c r="G75" s="27">
        <f t="shared" si="6"/>
        <v>55</v>
      </c>
      <c r="H75" s="33">
        <f t="shared" si="7"/>
        <v>1085</v>
      </c>
      <c r="I75" s="32">
        <v>-1490</v>
      </c>
      <c r="J75" s="33">
        <f t="shared" si="2"/>
        <v>2575</v>
      </c>
      <c r="K75" s="27">
        <f t="shared" si="8"/>
        <v>397</v>
      </c>
      <c r="L75" s="27">
        <f t="shared" si="9"/>
        <v>55</v>
      </c>
      <c r="M75" s="33">
        <f t="shared" si="10"/>
        <v>1165</v>
      </c>
      <c r="N75" s="29">
        <v>-775</v>
      </c>
      <c r="O75" s="33">
        <f t="shared" si="3"/>
        <v>1940</v>
      </c>
      <c r="P75" s="27">
        <f t="shared" si="11"/>
        <v>307</v>
      </c>
      <c r="Q75" s="34"/>
      <c r="R75" s="35"/>
    </row>
    <row r="76" spans="1:18" x14ac:dyDescent="0.3">
      <c r="A76" s="26">
        <v>45852</v>
      </c>
      <c r="B76" s="31">
        <v>4</v>
      </c>
      <c r="C76" s="33">
        <f t="shared" si="4"/>
        <v>1189</v>
      </c>
      <c r="D76" s="29">
        <v>-1106</v>
      </c>
      <c r="E76" s="30">
        <f t="shared" si="1"/>
        <v>2295</v>
      </c>
      <c r="F76" s="27">
        <f t="shared" si="5"/>
        <v>328</v>
      </c>
      <c r="G76" s="27">
        <f t="shared" si="6"/>
        <v>56</v>
      </c>
      <c r="H76" s="33">
        <f t="shared" si="7"/>
        <v>1084</v>
      </c>
      <c r="I76" s="32">
        <v>-1491</v>
      </c>
      <c r="J76" s="33">
        <f t="shared" si="2"/>
        <v>2575</v>
      </c>
      <c r="K76" s="27">
        <f t="shared" si="8"/>
        <v>398</v>
      </c>
      <c r="L76" s="27">
        <f t="shared" si="9"/>
        <v>56</v>
      </c>
      <c r="M76" s="33">
        <f t="shared" si="10"/>
        <v>1164</v>
      </c>
      <c r="N76" s="29">
        <v>-776</v>
      </c>
      <c r="O76" s="33">
        <f t="shared" si="3"/>
        <v>1940</v>
      </c>
      <c r="P76" s="27">
        <f t="shared" si="11"/>
        <v>308</v>
      </c>
      <c r="Q76" s="34"/>
      <c r="R76" s="35"/>
    </row>
    <row r="77" spans="1:18" x14ac:dyDescent="0.3">
      <c r="A77" s="26">
        <v>45853</v>
      </c>
      <c r="B77" s="31">
        <v>4</v>
      </c>
      <c r="C77" s="33">
        <f t="shared" si="4"/>
        <v>1188</v>
      </c>
      <c r="D77" s="29">
        <v>-1107</v>
      </c>
      <c r="E77" s="30">
        <f t="shared" si="1"/>
        <v>2295</v>
      </c>
      <c r="F77" s="27">
        <f t="shared" si="5"/>
        <v>329</v>
      </c>
      <c r="G77" s="27">
        <f t="shared" si="6"/>
        <v>57</v>
      </c>
      <c r="H77" s="33">
        <f t="shared" si="7"/>
        <v>1083</v>
      </c>
      <c r="I77" s="32">
        <v>-1492</v>
      </c>
      <c r="J77" s="33">
        <f t="shared" si="2"/>
        <v>2575</v>
      </c>
      <c r="K77" s="27">
        <f t="shared" si="8"/>
        <v>399</v>
      </c>
      <c r="L77" s="27">
        <f t="shared" si="9"/>
        <v>57</v>
      </c>
      <c r="M77" s="33">
        <f t="shared" si="10"/>
        <v>1163</v>
      </c>
      <c r="N77" s="29">
        <v>-777</v>
      </c>
      <c r="O77" s="33">
        <f t="shared" si="3"/>
        <v>1940</v>
      </c>
      <c r="P77" s="27">
        <f t="shared" si="11"/>
        <v>309</v>
      </c>
      <c r="Q77" s="34"/>
      <c r="R77" s="35"/>
    </row>
    <row r="78" spans="1:18" x14ac:dyDescent="0.3">
      <c r="A78" s="26">
        <v>45854</v>
      </c>
      <c r="B78" s="31">
        <v>4</v>
      </c>
      <c r="C78" s="33">
        <f t="shared" si="4"/>
        <v>1185</v>
      </c>
      <c r="D78" s="29">
        <v>-1110</v>
      </c>
      <c r="E78" s="30">
        <f t="shared" si="1"/>
        <v>2295</v>
      </c>
      <c r="F78" s="27">
        <f t="shared" si="5"/>
        <v>332</v>
      </c>
      <c r="G78" s="27">
        <f t="shared" si="6"/>
        <v>58</v>
      </c>
      <c r="H78" s="33">
        <f t="shared" si="7"/>
        <v>1082</v>
      </c>
      <c r="I78" s="32">
        <v>-1493</v>
      </c>
      <c r="J78" s="33">
        <f t="shared" si="2"/>
        <v>2575</v>
      </c>
      <c r="K78" s="27">
        <f t="shared" si="8"/>
        <v>400</v>
      </c>
      <c r="L78" s="27">
        <f t="shared" si="9"/>
        <v>58</v>
      </c>
      <c r="M78" s="33">
        <f t="shared" si="10"/>
        <v>1162</v>
      </c>
      <c r="N78" s="29">
        <v>-778</v>
      </c>
      <c r="O78" s="33">
        <f t="shared" si="3"/>
        <v>1940</v>
      </c>
      <c r="P78" s="27">
        <f t="shared" si="11"/>
        <v>310</v>
      </c>
      <c r="Q78" s="34"/>
      <c r="R78" s="35"/>
    </row>
    <row r="79" spans="1:18" x14ac:dyDescent="0.3">
      <c r="A79" s="26">
        <v>45855</v>
      </c>
      <c r="B79" s="31">
        <v>4</v>
      </c>
      <c r="C79" s="33">
        <f t="shared" si="4"/>
        <v>1182</v>
      </c>
      <c r="D79" s="29">
        <v>-1113</v>
      </c>
      <c r="E79" s="30">
        <f t="shared" si="1"/>
        <v>2295</v>
      </c>
      <c r="F79" s="27">
        <f t="shared" si="5"/>
        <v>335</v>
      </c>
      <c r="G79" s="27">
        <f t="shared" si="6"/>
        <v>59</v>
      </c>
      <c r="H79" s="33">
        <f t="shared" si="7"/>
        <v>1076</v>
      </c>
      <c r="I79" s="32">
        <v>-1499</v>
      </c>
      <c r="J79" s="33">
        <f t="shared" si="2"/>
        <v>2575</v>
      </c>
      <c r="K79" s="27">
        <f t="shared" si="8"/>
        <v>406</v>
      </c>
      <c r="L79" s="27">
        <f t="shared" si="9"/>
        <v>59</v>
      </c>
      <c r="M79" s="33">
        <f t="shared" si="10"/>
        <v>1161</v>
      </c>
      <c r="N79" s="29">
        <v>-779</v>
      </c>
      <c r="O79" s="33">
        <f t="shared" si="3"/>
        <v>1940</v>
      </c>
      <c r="P79" s="27">
        <f t="shared" si="11"/>
        <v>311</v>
      </c>
      <c r="Q79" s="34"/>
      <c r="R79" s="35"/>
    </row>
    <row r="80" spans="1:18" x14ac:dyDescent="0.3">
      <c r="A80" s="26">
        <v>45856</v>
      </c>
      <c r="B80" s="31">
        <v>4</v>
      </c>
      <c r="C80" s="33">
        <f t="shared" si="4"/>
        <v>1179</v>
      </c>
      <c r="D80" s="29">
        <v>-1116</v>
      </c>
      <c r="E80" s="30">
        <f t="shared" si="1"/>
        <v>2295</v>
      </c>
      <c r="F80" s="27">
        <f t="shared" si="5"/>
        <v>338</v>
      </c>
      <c r="G80" s="27">
        <f t="shared" si="6"/>
        <v>60</v>
      </c>
      <c r="H80" s="33">
        <f t="shared" si="7"/>
        <v>1073</v>
      </c>
      <c r="I80" s="32">
        <v>-1502</v>
      </c>
      <c r="J80" s="33">
        <f t="shared" si="2"/>
        <v>2575</v>
      </c>
      <c r="K80" s="27">
        <f t="shared" si="8"/>
        <v>409</v>
      </c>
      <c r="L80" s="27">
        <f t="shared" si="9"/>
        <v>60</v>
      </c>
      <c r="M80" s="33">
        <f t="shared" si="10"/>
        <v>1160</v>
      </c>
      <c r="N80" s="29">
        <v>-780</v>
      </c>
      <c r="O80" s="33">
        <f t="shared" si="3"/>
        <v>1940</v>
      </c>
      <c r="P80" s="27">
        <f t="shared" si="11"/>
        <v>312</v>
      </c>
      <c r="Q80" s="34"/>
      <c r="R80" s="35"/>
    </row>
    <row r="81" spans="1:18" x14ac:dyDescent="0.3">
      <c r="A81" s="26">
        <v>45857</v>
      </c>
      <c r="B81" s="31">
        <v>4</v>
      </c>
      <c r="C81" s="33">
        <f t="shared" si="4"/>
        <v>1176</v>
      </c>
      <c r="D81" s="29">
        <v>-1119</v>
      </c>
      <c r="E81" s="30">
        <f t="shared" si="1"/>
        <v>2295</v>
      </c>
      <c r="F81" s="27">
        <f t="shared" si="5"/>
        <v>341</v>
      </c>
      <c r="G81" s="27">
        <f t="shared" si="6"/>
        <v>61</v>
      </c>
      <c r="H81" s="33">
        <f t="shared" si="7"/>
        <v>1070</v>
      </c>
      <c r="I81" s="32">
        <v>-1505</v>
      </c>
      <c r="J81" s="33">
        <f t="shared" si="2"/>
        <v>2575</v>
      </c>
      <c r="K81" s="27">
        <f t="shared" si="8"/>
        <v>412</v>
      </c>
      <c r="L81" s="27">
        <f t="shared" si="9"/>
        <v>61</v>
      </c>
      <c r="M81" s="33">
        <f t="shared" si="10"/>
        <v>1159</v>
      </c>
      <c r="N81" s="29">
        <v>-781</v>
      </c>
      <c r="O81" s="33">
        <f t="shared" si="3"/>
        <v>1940</v>
      </c>
      <c r="P81" s="27">
        <f t="shared" si="11"/>
        <v>313</v>
      </c>
      <c r="Q81" s="34"/>
      <c r="R81" s="35"/>
    </row>
    <row r="82" spans="1:18" x14ac:dyDescent="0.3">
      <c r="A82" s="26">
        <v>45858</v>
      </c>
      <c r="B82" s="31">
        <v>4</v>
      </c>
      <c r="C82" s="33">
        <f t="shared" si="4"/>
        <v>1173</v>
      </c>
      <c r="D82" s="29">
        <v>-1122</v>
      </c>
      <c r="E82" s="30">
        <f t="shared" si="1"/>
        <v>2295</v>
      </c>
      <c r="F82" s="27">
        <f t="shared" si="5"/>
        <v>344</v>
      </c>
      <c r="G82" s="27">
        <f t="shared" si="6"/>
        <v>62</v>
      </c>
      <c r="H82" s="33">
        <f t="shared" si="7"/>
        <v>1067</v>
      </c>
      <c r="I82" s="32">
        <v>-1508</v>
      </c>
      <c r="J82" s="33">
        <f t="shared" si="2"/>
        <v>2575</v>
      </c>
      <c r="K82" s="27">
        <f t="shared" si="8"/>
        <v>415</v>
      </c>
      <c r="L82" s="27">
        <f t="shared" si="9"/>
        <v>62</v>
      </c>
      <c r="M82" s="33">
        <f t="shared" si="10"/>
        <v>1158</v>
      </c>
      <c r="N82" s="29">
        <v>-782</v>
      </c>
      <c r="O82" s="33">
        <f t="shared" si="3"/>
        <v>1940</v>
      </c>
      <c r="P82" s="27">
        <f t="shared" si="11"/>
        <v>314</v>
      </c>
      <c r="Q82" s="34"/>
      <c r="R82" s="35"/>
    </row>
    <row r="83" spans="1:18" x14ac:dyDescent="0.3">
      <c r="A83" s="26">
        <v>45859</v>
      </c>
      <c r="B83" s="31">
        <v>4</v>
      </c>
      <c r="C83" s="33">
        <f t="shared" si="4"/>
        <v>1170</v>
      </c>
      <c r="D83" s="29">
        <v>-1125</v>
      </c>
      <c r="E83" s="30">
        <f t="shared" si="1"/>
        <v>2295</v>
      </c>
      <c r="F83" s="27">
        <f t="shared" si="5"/>
        <v>347</v>
      </c>
      <c r="G83" s="27">
        <f t="shared" si="6"/>
        <v>63</v>
      </c>
      <c r="H83" s="33">
        <f t="shared" si="7"/>
        <v>1064</v>
      </c>
      <c r="I83" s="32">
        <v>-1511</v>
      </c>
      <c r="J83" s="33">
        <f t="shared" si="2"/>
        <v>2575</v>
      </c>
      <c r="K83" s="27">
        <f t="shared" si="8"/>
        <v>418</v>
      </c>
      <c r="L83" s="27">
        <f t="shared" si="9"/>
        <v>63</v>
      </c>
      <c r="M83" s="33">
        <f t="shared" si="10"/>
        <v>1157</v>
      </c>
      <c r="N83" s="29">
        <v>-783</v>
      </c>
      <c r="O83" s="33">
        <f t="shared" si="3"/>
        <v>1940</v>
      </c>
      <c r="P83" s="27">
        <f t="shared" si="11"/>
        <v>315</v>
      </c>
      <c r="Q83" s="34"/>
      <c r="R83" s="35"/>
    </row>
    <row r="84" spans="1:18" x14ac:dyDescent="0.3">
      <c r="A84" s="26">
        <v>45860</v>
      </c>
      <c r="B84" s="31">
        <v>4</v>
      </c>
      <c r="C84" s="33">
        <f t="shared" si="4"/>
        <v>1167</v>
      </c>
      <c r="D84" s="29">
        <v>-1128</v>
      </c>
      <c r="E84" s="30">
        <f t="shared" si="1"/>
        <v>2295</v>
      </c>
      <c r="F84" s="27">
        <f t="shared" si="5"/>
        <v>350</v>
      </c>
      <c r="G84" s="27">
        <f t="shared" si="6"/>
        <v>64</v>
      </c>
      <c r="H84" s="33">
        <f t="shared" si="7"/>
        <v>1061</v>
      </c>
      <c r="I84" s="32">
        <v>-1514</v>
      </c>
      <c r="J84" s="33">
        <f t="shared" si="2"/>
        <v>2575</v>
      </c>
      <c r="K84" s="27">
        <f t="shared" si="8"/>
        <v>421</v>
      </c>
      <c r="L84" s="27">
        <f t="shared" si="9"/>
        <v>64</v>
      </c>
      <c r="M84" s="33">
        <f t="shared" si="10"/>
        <v>1156</v>
      </c>
      <c r="N84" s="29">
        <v>-784</v>
      </c>
      <c r="O84" s="33">
        <f t="shared" si="3"/>
        <v>1940</v>
      </c>
      <c r="P84" s="27">
        <f t="shared" si="11"/>
        <v>316</v>
      </c>
      <c r="Q84" s="34"/>
      <c r="R84" s="35"/>
    </row>
    <row r="85" spans="1:18" x14ac:dyDescent="0.3">
      <c r="A85" s="26">
        <v>45861</v>
      </c>
      <c r="B85" s="31">
        <v>4</v>
      </c>
      <c r="C85" s="33">
        <f t="shared" si="4"/>
        <v>1164</v>
      </c>
      <c r="D85" s="29">
        <v>-1131</v>
      </c>
      <c r="E85" s="30">
        <f t="shared" si="1"/>
        <v>2295</v>
      </c>
      <c r="F85" s="27">
        <f t="shared" si="5"/>
        <v>353</v>
      </c>
      <c r="G85" s="27">
        <f t="shared" si="6"/>
        <v>65</v>
      </c>
      <c r="H85" s="33">
        <f t="shared" si="7"/>
        <v>1058</v>
      </c>
      <c r="I85" s="32">
        <v>-1517</v>
      </c>
      <c r="J85" s="33">
        <f t="shared" si="2"/>
        <v>2575</v>
      </c>
      <c r="K85" s="27">
        <f t="shared" si="8"/>
        <v>424</v>
      </c>
      <c r="L85" s="27">
        <f t="shared" si="9"/>
        <v>65</v>
      </c>
      <c r="M85" s="33">
        <f t="shared" si="10"/>
        <v>1152</v>
      </c>
      <c r="N85" s="29">
        <v>-788</v>
      </c>
      <c r="O85" s="33">
        <f t="shared" si="3"/>
        <v>1940</v>
      </c>
      <c r="P85" s="27">
        <f t="shared" si="11"/>
        <v>320</v>
      </c>
      <c r="Q85" s="34"/>
      <c r="R85" s="35"/>
    </row>
    <row r="86" spans="1:18" x14ac:dyDescent="0.3">
      <c r="A86" s="26">
        <v>45862</v>
      </c>
      <c r="B86" s="31">
        <v>4</v>
      </c>
      <c r="C86" s="33">
        <f t="shared" si="4"/>
        <v>1161</v>
      </c>
      <c r="D86" s="29">
        <v>-1134</v>
      </c>
      <c r="E86" s="30">
        <f t="shared" si="1"/>
        <v>2295</v>
      </c>
      <c r="F86" s="27">
        <f t="shared" si="5"/>
        <v>356</v>
      </c>
      <c r="G86" s="27">
        <f t="shared" si="6"/>
        <v>66</v>
      </c>
      <c r="H86" s="33">
        <f t="shared" si="7"/>
        <v>1055</v>
      </c>
      <c r="I86" s="32">
        <v>-1520</v>
      </c>
      <c r="J86" s="33">
        <f t="shared" si="2"/>
        <v>2575</v>
      </c>
      <c r="K86" s="27">
        <f t="shared" si="8"/>
        <v>427</v>
      </c>
      <c r="L86" s="27">
        <f t="shared" si="9"/>
        <v>66</v>
      </c>
      <c r="M86" s="33">
        <f t="shared" si="10"/>
        <v>1148</v>
      </c>
      <c r="N86" s="29">
        <v>-792</v>
      </c>
      <c r="O86" s="33">
        <f t="shared" si="3"/>
        <v>1940</v>
      </c>
      <c r="P86" s="27">
        <f t="shared" si="11"/>
        <v>324</v>
      </c>
      <c r="Q86" s="34"/>
      <c r="R86" s="35"/>
    </row>
    <row r="87" spans="1:18" x14ac:dyDescent="0.3">
      <c r="A87" s="26">
        <v>45863</v>
      </c>
      <c r="B87" s="31">
        <v>4</v>
      </c>
      <c r="C87" s="33">
        <f t="shared" si="4"/>
        <v>1158</v>
      </c>
      <c r="D87" s="29">
        <v>-1137</v>
      </c>
      <c r="E87" s="30">
        <f t="shared" si="1"/>
        <v>2295</v>
      </c>
      <c r="F87" s="27">
        <f t="shared" si="5"/>
        <v>359</v>
      </c>
      <c r="G87" s="27">
        <f t="shared" si="6"/>
        <v>67</v>
      </c>
      <c r="H87" s="33">
        <f t="shared" si="7"/>
        <v>1052</v>
      </c>
      <c r="I87" s="32">
        <v>-1523</v>
      </c>
      <c r="J87" s="33">
        <f t="shared" si="2"/>
        <v>2575</v>
      </c>
      <c r="K87" s="27">
        <f t="shared" si="8"/>
        <v>430</v>
      </c>
      <c r="L87" s="27">
        <f t="shared" si="9"/>
        <v>67</v>
      </c>
      <c r="M87" s="33">
        <f t="shared" si="10"/>
        <v>1144</v>
      </c>
      <c r="N87" s="29">
        <v>-796</v>
      </c>
      <c r="O87" s="33">
        <f t="shared" si="3"/>
        <v>1940</v>
      </c>
      <c r="P87" s="27">
        <f t="shared" si="11"/>
        <v>328</v>
      </c>
      <c r="Q87" s="34"/>
      <c r="R87" s="35"/>
    </row>
    <row r="88" spans="1:18" x14ac:dyDescent="0.3">
      <c r="A88" s="26">
        <v>45864</v>
      </c>
      <c r="B88" s="31">
        <v>4</v>
      </c>
      <c r="C88" s="33">
        <f t="shared" si="4"/>
        <v>1155</v>
      </c>
      <c r="D88" s="29">
        <v>-1140</v>
      </c>
      <c r="E88" s="30">
        <f t="shared" si="1"/>
        <v>2295</v>
      </c>
      <c r="F88" s="27">
        <f t="shared" si="5"/>
        <v>362</v>
      </c>
      <c r="G88" s="27">
        <f t="shared" si="6"/>
        <v>68</v>
      </c>
      <c r="H88" s="33">
        <f t="shared" si="7"/>
        <v>1049</v>
      </c>
      <c r="I88" s="32">
        <v>-1526</v>
      </c>
      <c r="J88" s="33">
        <f t="shared" si="2"/>
        <v>2575</v>
      </c>
      <c r="K88" s="27">
        <f t="shared" si="8"/>
        <v>433</v>
      </c>
      <c r="L88" s="27">
        <f t="shared" si="9"/>
        <v>68</v>
      </c>
      <c r="M88" s="33">
        <f t="shared" si="10"/>
        <v>1140</v>
      </c>
      <c r="N88" s="29">
        <v>-800</v>
      </c>
      <c r="O88" s="33">
        <f t="shared" si="3"/>
        <v>1940</v>
      </c>
      <c r="P88" s="27">
        <f t="shared" si="11"/>
        <v>332</v>
      </c>
      <c r="Q88" s="34"/>
      <c r="R88" s="35"/>
    </row>
    <row r="89" spans="1:18" x14ac:dyDescent="0.3">
      <c r="A89" s="26">
        <v>45865</v>
      </c>
      <c r="B89" s="31">
        <v>4</v>
      </c>
      <c r="C89" s="33">
        <f t="shared" si="4"/>
        <v>1152</v>
      </c>
      <c r="D89" s="29">
        <v>-1143</v>
      </c>
      <c r="E89" s="30">
        <f t="shared" si="1"/>
        <v>2295</v>
      </c>
      <c r="F89" s="27">
        <f t="shared" si="5"/>
        <v>365</v>
      </c>
      <c r="G89" s="27">
        <f t="shared" si="6"/>
        <v>69</v>
      </c>
      <c r="H89" s="33">
        <f t="shared" si="7"/>
        <v>1046</v>
      </c>
      <c r="I89" s="32">
        <v>-1529</v>
      </c>
      <c r="J89" s="33">
        <f t="shared" si="2"/>
        <v>2575</v>
      </c>
      <c r="K89" s="27">
        <f t="shared" si="8"/>
        <v>436</v>
      </c>
      <c r="L89" s="27">
        <f t="shared" si="9"/>
        <v>69</v>
      </c>
      <c r="M89" s="33">
        <f t="shared" si="10"/>
        <v>1136</v>
      </c>
      <c r="N89" s="29">
        <v>-804</v>
      </c>
      <c r="O89" s="33">
        <f t="shared" si="3"/>
        <v>1940</v>
      </c>
      <c r="P89" s="27">
        <f t="shared" si="11"/>
        <v>336</v>
      </c>
      <c r="Q89" s="34"/>
      <c r="R89" s="35"/>
    </row>
    <row r="90" spans="1:18" x14ac:dyDescent="0.3">
      <c r="A90" s="26">
        <v>45866</v>
      </c>
      <c r="B90" s="31">
        <v>4</v>
      </c>
      <c r="C90" s="33">
        <f t="shared" si="4"/>
        <v>1149</v>
      </c>
      <c r="D90" s="29">
        <v>-1146</v>
      </c>
      <c r="E90" s="30">
        <f t="shared" si="1"/>
        <v>2295</v>
      </c>
      <c r="F90" s="27">
        <f t="shared" si="5"/>
        <v>368</v>
      </c>
      <c r="G90" s="27">
        <f t="shared" si="6"/>
        <v>70</v>
      </c>
      <c r="H90" s="33">
        <f t="shared" si="7"/>
        <v>1043</v>
      </c>
      <c r="I90" s="32">
        <v>-1532</v>
      </c>
      <c r="J90" s="33">
        <f t="shared" si="2"/>
        <v>2575</v>
      </c>
      <c r="K90" s="27">
        <f t="shared" si="8"/>
        <v>439</v>
      </c>
      <c r="L90" s="27">
        <f t="shared" si="9"/>
        <v>70</v>
      </c>
      <c r="M90" s="33">
        <f t="shared" si="10"/>
        <v>1132</v>
      </c>
      <c r="N90" s="29">
        <v>-808</v>
      </c>
      <c r="O90" s="33">
        <f t="shared" si="3"/>
        <v>1940</v>
      </c>
      <c r="P90" s="27">
        <f t="shared" si="11"/>
        <v>340</v>
      </c>
      <c r="Q90" s="34"/>
      <c r="R90" s="35"/>
    </row>
    <row r="91" spans="1:18" x14ac:dyDescent="0.3">
      <c r="A91" s="26">
        <v>45867</v>
      </c>
      <c r="B91" s="31">
        <v>4</v>
      </c>
      <c r="C91" s="33">
        <f t="shared" si="4"/>
        <v>1146</v>
      </c>
      <c r="D91" s="29">
        <v>-1149</v>
      </c>
      <c r="E91" s="30">
        <f t="shared" si="1"/>
        <v>2295</v>
      </c>
      <c r="F91" s="27">
        <f t="shared" si="5"/>
        <v>371</v>
      </c>
      <c r="G91" s="27">
        <f t="shared" si="6"/>
        <v>71</v>
      </c>
      <c r="H91" s="33">
        <f t="shared" si="7"/>
        <v>1040</v>
      </c>
      <c r="I91" s="32">
        <v>-1535</v>
      </c>
      <c r="J91" s="33">
        <f t="shared" si="2"/>
        <v>2575</v>
      </c>
      <c r="K91" s="27">
        <f t="shared" si="8"/>
        <v>442</v>
      </c>
      <c r="L91" s="27">
        <f t="shared" si="9"/>
        <v>71</v>
      </c>
      <c r="M91" s="33">
        <f t="shared" si="10"/>
        <v>1128</v>
      </c>
      <c r="N91" s="29">
        <v>-812</v>
      </c>
      <c r="O91" s="33">
        <f t="shared" si="3"/>
        <v>1940</v>
      </c>
      <c r="P91" s="27">
        <f t="shared" si="11"/>
        <v>344</v>
      </c>
      <c r="Q91" s="34"/>
      <c r="R91" s="35"/>
    </row>
    <row r="92" spans="1:18" x14ac:dyDescent="0.3">
      <c r="A92" s="26">
        <v>45868</v>
      </c>
      <c r="B92" s="31">
        <v>4</v>
      </c>
      <c r="C92" s="33">
        <f t="shared" si="4"/>
        <v>1143</v>
      </c>
      <c r="D92" s="29">
        <v>-1152</v>
      </c>
      <c r="E92" s="30">
        <f t="shared" si="1"/>
        <v>2295</v>
      </c>
      <c r="F92" s="27">
        <f t="shared" si="5"/>
        <v>374</v>
      </c>
      <c r="G92" s="27">
        <f t="shared" si="6"/>
        <v>72</v>
      </c>
      <c r="H92" s="33">
        <f t="shared" si="7"/>
        <v>1037</v>
      </c>
      <c r="I92" s="32">
        <v>-1538</v>
      </c>
      <c r="J92" s="33">
        <f t="shared" si="2"/>
        <v>2575</v>
      </c>
      <c r="K92" s="27">
        <f t="shared" si="8"/>
        <v>445</v>
      </c>
      <c r="L92" s="27">
        <f t="shared" si="9"/>
        <v>72</v>
      </c>
      <c r="M92" s="33">
        <f t="shared" si="10"/>
        <v>1124</v>
      </c>
      <c r="N92" s="29">
        <v>-816</v>
      </c>
      <c r="O92" s="33">
        <f t="shared" si="3"/>
        <v>1940</v>
      </c>
      <c r="P92" s="27">
        <f t="shared" si="11"/>
        <v>348</v>
      </c>
      <c r="Q92" s="34"/>
      <c r="R92" s="35"/>
    </row>
    <row r="93" spans="1:18" x14ac:dyDescent="0.3">
      <c r="A93" s="26">
        <v>45869</v>
      </c>
      <c r="B93" s="31">
        <v>4</v>
      </c>
      <c r="C93" s="33">
        <f t="shared" si="4"/>
        <v>1140</v>
      </c>
      <c r="D93" s="29">
        <v>-1155</v>
      </c>
      <c r="E93" s="30">
        <f t="shared" si="1"/>
        <v>2295</v>
      </c>
      <c r="F93" s="27">
        <f t="shared" si="5"/>
        <v>377</v>
      </c>
      <c r="G93" s="27">
        <f t="shared" si="6"/>
        <v>73</v>
      </c>
      <c r="H93" s="33">
        <f t="shared" si="7"/>
        <v>1034</v>
      </c>
      <c r="I93" s="32">
        <v>-1541</v>
      </c>
      <c r="J93" s="33">
        <f t="shared" si="2"/>
        <v>2575</v>
      </c>
      <c r="K93" s="27">
        <f t="shared" si="8"/>
        <v>448</v>
      </c>
      <c r="L93" s="27">
        <f t="shared" si="9"/>
        <v>73</v>
      </c>
      <c r="M93" s="33">
        <f t="shared" si="10"/>
        <v>1120</v>
      </c>
      <c r="N93" s="29">
        <v>-820</v>
      </c>
      <c r="O93" s="33">
        <f t="shared" si="3"/>
        <v>1940</v>
      </c>
      <c r="P93" s="27">
        <f t="shared" si="11"/>
        <v>352</v>
      </c>
      <c r="Q93" s="34"/>
      <c r="R93" s="35"/>
    </row>
    <row r="94" spans="1:18" x14ac:dyDescent="0.3">
      <c r="A94" s="26">
        <v>45870</v>
      </c>
      <c r="B94" s="31">
        <v>4</v>
      </c>
      <c r="C94" s="33">
        <f t="shared" si="4"/>
        <v>1137</v>
      </c>
      <c r="D94" s="29">
        <v>-1158</v>
      </c>
      <c r="E94" s="30">
        <f t="shared" si="1"/>
        <v>2295</v>
      </c>
      <c r="F94" s="27">
        <f t="shared" si="5"/>
        <v>380</v>
      </c>
      <c r="G94" s="27">
        <f t="shared" si="6"/>
        <v>74</v>
      </c>
      <c r="H94" s="33">
        <f t="shared" si="7"/>
        <v>1031</v>
      </c>
      <c r="I94" s="32">
        <v>-1544</v>
      </c>
      <c r="J94" s="33">
        <f t="shared" si="2"/>
        <v>2575</v>
      </c>
      <c r="K94" s="27">
        <f t="shared" si="8"/>
        <v>451</v>
      </c>
      <c r="L94" s="27">
        <f t="shared" si="9"/>
        <v>74</v>
      </c>
      <c r="M94" s="33">
        <f t="shared" si="10"/>
        <v>1116</v>
      </c>
      <c r="N94" s="29">
        <v>-824</v>
      </c>
      <c r="O94" s="33">
        <f t="shared" si="3"/>
        <v>1940</v>
      </c>
      <c r="P94" s="27">
        <f t="shared" si="11"/>
        <v>356</v>
      </c>
      <c r="Q94" s="34"/>
      <c r="R94" s="35"/>
    </row>
    <row r="95" spans="1:18" x14ac:dyDescent="0.3">
      <c r="A95" s="26">
        <v>45871</v>
      </c>
      <c r="B95" s="31">
        <v>4</v>
      </c>
      <c r="C95" s="33">
        <f t="shared" si="4"/>
        <v>1134</v>
      </c>
      <c r="D95" s="29">
        <v>-1161</v>
      </c>
      <c r="E95" s="30">
        <f t="shared" si="1"/>
        <v>2295</v>
      </c>
      <c r="F95" s="27">
        <f t="shared" si="5"/>
        <v>383</v>
      </c>
      <c r="G95" s="27">
        <f t="shared" si="6"/>
        <v>75</v>
      </c>
      <c r="H95" s="33">
        <f t="shared" si="7"/>
        <v>1028</v>
      </c>
      <c r="I95" s="32">
        <v>-1547</v>
      </c>
      <c r="J95" s="33">
        <f t="shared" si="2"/>
        <v>2575</v>
      </c>
      <c r="K95" s="27">
        <f t="shared" si="8"/>
        <v>454</v>
      </c>
      <c r="L95" s="27">
        <f t="shared" si="9"/>
        <v>75</v>
      </c>
      <c r="M95" s="33">
        <f t="shared" si="10"/>
        <v>1112</v>
      </c>
      <c r="N95" s="29">
        <v>-828</v>
      </c>
      <c r="O95" s="33">
        <f t="shared" si="3"/>
        <v>1940</v>
      </c>
      <c r="P95" s="27">
        <f t="shared" si="11"/>
        <v>360</v>
      </c>
      <c r="Q95" s="34"/>
      <c r="R95" s="35"/>
    </row>
    <row r="96" spans="1:18" x14ac:dyDescent="0.3">
      <c r="A96" s="26">
        <v>45872</v>
      </c>
      <c r="B96" s="31">
        <v>4</v>
      </c>
      <c r="C96" s="33">
        <f t="shared" si="4"/>
        <v>1131</v>
      </c>
      <c r="D96" s="29">
        <v>-1164</v>
      </c>
      <c r="E96" s="30">
        <f t="shared" si="1"/>
        <v>2295</v>
      </c>
      <c r="F96" s="27">
        <f t="shared" si="5"/>
        <v>386</v>
      </c>
      <c r="G96" s="27">
        <f t="shared" si="6"/>
        <v>76</v>
      </c>
      <c r="H96" s="33">
        <f t="shared" si="7"/>
        <v>1025</v>
      </c>
      <c r="I96" s="32">
        <v>-1550</v>
      </c>
      <c r="J96" s="33">
        <f t="shared" si="2"/>
        <v>2575</v>
      </c>
      <c r="K96" s="27">
        <f t="shared" si="8"/>
        <v>457</v>
      </c>
      <c r="L96" s="27">
        <f t="shared" si="9"/>
        <v>76</v>
      </c>
      <c r="M96" s="33">
        <f t="shared" si="10"/>
        <v>1108</v>
      </c>
      <c r="N96" s="29">
        <v>-832</v>
      </c>
      <c r="O96" s="33">
        <f t="shared" si="3"/>
        <v>1940</v>
      </c>
      <c r="P96" s="27">
        <f t="shared" si="11"/>
        <v>364</v>
      </c>
      <c r="Q96" s="34"/>
      <c r="R96" s="35"/>
    </row>
    <row r="97" spans="1:18" x14ac:dyDescent="0.3">
      <c r="A97" s="26">
        <v>45873</v>
      </c>
      <c r="B97" s="31">
        <v>4</v>
      </c>
      <c r="C97" s="33">
        <f t="shared" si="4"/>
        <v>1128</v>
      </c>
      <c r="D97" s="29">
        <v>-1167</v>
      </c>
      <c r="E97" s="30">
        <f t="shared" si="1"/>
        <v>2295</v>
      </c>
      <c r="F97" s="27">
        <f t="shared" si="5"/>
        <v>389</v>
      </c>
      <c r="G97" s="27">
        <f t="shared" si="6"/>
        <v>77</v>
      </c>
      <c r="H97" s="33">
        <f t="shared" si="7"/>
        <v>1022</v>
      </c>
      <c r="I97" s="32">
        <v>-1553</v>
      </c>
      <c r="J97" s="33">
        <f t="shared" si="2"/>
        <v>2575</v>
      </c>
      <c r="K97" s="27">
        <f t="shared" si="8"/>
        <v>460</v>
      </c>
      <c r="L97" s="27">
        <f t="shared" si="9"/>
        <v>77</v>
      </c>
      <c r="M97" s="33">
        <f t="shared" si="10"/>
        <v>1104</v>
      </c>
      <c r="N97" s="29">
        <v>-836</v>
      </c>
      <c r="O97" s="33">
        <f t="shared" si="3"/>
        <v>1940</v>
      </c>
      <c r="P97" s="27">
        <f t="shared" si="11"/>
        <v>368</v>
      </c>
      <c r="Q97" s="34"/>
      <c r="R97" s="35"/>
    </row>
    <row r="98" spans="1:18" x14ac:dyDescent="0.3">
      <c r="A98" s="26">
        <v>45874</v>
      </c>
      <c r="B98" s="31">
        <v>4</v>
      </c>
      <c r="C98" s="30">
        <v>1402</v>
      </c>
      <c r="D98" s="29">
        <v>-1205</v>
      </c>
      <c r="E98" s="30">
        <f t="shared" si="1"/>
        <v>2607</v>
      </c>
      <c r="F98" s="27">
        <f t="shared" si="5"/>
        <v>427</v>
      </c>
      <c r="G98" s="27">
        <f t="shared" si="6"/>
        <v>78</v>
      </c>
      <c r="H98" s="30">
        <v>1402</v>
      </c>
      <c r="I98" s="32">
        <v>-1618</v>
      </c>
      <c r="J98" s="33">
        <f t="shared" si="2"/>
        <v>3020</v>
      </c>
      <c r="K98" s="27">
        <f t="shared" si="8"/>
        <v>525</v>
      </c>
      <c r="L98" s="27">
        <f t="shared" si="9"/>
        <v>78</v>
      </c>
      <c r="M98" s="30">
        <v>1402</v>
      </c>
      <c r="N98" s="29">
        <v>-871</v>
      </c>
      <c r="O98" s="33">
        <f t="shared" si="3"/>
        <v>2273</v>
      </c>
      <c r="P98" s="27">
        <f t="shared" si="11"/>
        <v>403</v>
      </c>
      <c r="Q98" s="34"/>
      <c r="R98" s="35"/>
    </row>
    <row r="99" spans="1:18" x14ac:dyDescent="0.3">
      <c r="A99" s="26"/>
      <c r="B99" s="31"/>
      <c r="C99" s="33"/>
      <c r="D99" s="29"/>
      <c r="E99" s="30"/>
      <c r="F99" s="27"/>
      <c r="G99" s="27"/>
      <c r="H99" s="33"/>
      <c r="I99" s="32"/>
      <c r="J99" s="33"/>
      <c r="K99" s="27"/>
      <c r="L99" s="27"/>
      <c r="M99" s="33"/>
      <c r="N99" s="29"/>
      <c r="O99" s="33"/>
      <c r="P99" s="27"/>
      <c r="Q99" s="34"/>
      <c r="R99" s="35"/>
    </row>
    <row r="100" spans="1:18" x14ac:dyDescent="0.3">
      <c r="A100" s="26"/>
      <c r="B100" s="31"/>
      <c r="C100" s="33"/>
      <c r="D100" s="29"/>
      <c r="E100" s="30"/>
      <c r="F100" s="27"/>
      <c r="G100" s="27"/>
      <c r="H100" s="33"/>
      <c r="I100" s="32"/>
      <c r="J100" s="33"/>
      <c r="K100" s="27"/>
      <c r="L100" s="27"/>
      <c r="M100" s="33"/>
      <c r="N100" s="29"/>
      <c r="O100" s="33"/>
      <c r="P100" s="27"/>
      <c r="Q100" s="34"/>
      <c r="R100" s="35"/>
    </row>
    <row r="101" spans="1:18" x14ac:dyDescent="0.3">
      <c r="A101" s="26"/>
      <c r="B101" s="31"/>
      <c r="C101" s="33"/>
      <c r="D101" s="29"/>
      <c r="E101" s="30"/>
      <c r="F101" s="27"/>
      <c r="G101" s="27"/>
      <c r="H101" s="33"/>
      <c r="I101" s="32"/>
      <c r="J101" s="33"/>
      <c r="K101" s="27"/>
      <c r="L101" s="27"/>
      <c r="M101" s="33"/>
      <c r="N101" s="29"/>
      <c r="O101" s="33"/>
      <c r="P101" s="27"/>
      <c r="Q101" s="34"/>
      <c r="R101" s="35"/>
    </row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01">
    <cfRule type="cellIs" dxfId="48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 summaryRight="0"/>
  </sheetPr>
  <dimension ref="A1:R99"/>
  <sheetViews>
    <sheetView workbookViewId="0"/>
  </sheetViews>
  <sheetFormatPr defaultColWidth="14.44140625" defaultRowHeight="15" customHeight="1" x14ac:dyDescent="0.3"/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(20/05/25)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86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87</v>
      </c>
      <c r="R16" s="250" t="s">
        <v>88</v>
      </c>
    </row>
    <row r="17" spans="1:1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x14ac:dyDescent="0.3">
      <c r="A21" s="26">
        <v>45797</v>
      </c>
      <c r="B21" s="27">
        <v>1</v>
      </c>
      <c r="C21" s="28">
        <v>1370</v>
      </c>
      <c r="D21" s="29">
        <v>-723</v>
      </c>
      <c r="E21" s="30">
        <f t="shared" ref="E21:E98" si="1">C21-D21</f>
        <v>2093</v>
      </c>
      <c r="F21" s="27">
        <v>0</v>
      </c>
      <c r="G21" s="27">
        <v>1</v>
      </c>
      <c r="H21" s="30">
        <v>1420</v>
      </c>
      <c r="I21" s="32">
        <v>-1315</v>
      </c>
      <c r="J21" s="33">
        <f t="shared" ref="J21:J98" si="2">H21-I21</f>
        <v>2735</v>
      </c>
      <c r="K21" s="27">
        <v>0</v>
      </c>
      <c r="L21" s="27">
        <v>1</v>
      </c>
      <c r="M21" s="28">
        <v>1487</v>
      </c>
      <c r="N21" s="29">
        <v>-1792</v>
      </c>
      <c r="O21" s="33">
        <f t="shared" ref="O21:O98" si="3">M21-N21</f>
        <v>3279</v>
      </c>
      <c r="P21" s="27">
        <v>0</v>
      </c>
      <c r="Q21" s="34"/>
      <c r="R21" s="35"/>
    </row>
    <row r="22" spans="1:18" x14ac:dyDescent="0.3">
      <c r="A22" s="26">
        <v>45798</v>
      </c>
      <c r="B22" s="31">
        <v>2</v>
      </c>
      <c r="C22" s="33">
        <f t="shared" ref="C22:C97" si="4">$C$21-F22</f>
        <v>1367</v>
      </c>
      <c r="D22" s="29">
        <v>-726</v>
      </c>
      <c r="E22" s="30">
        <f t="shared" si="1"/>
        <v>2093</v>
      </c>
      <c r="F22" s="27">
        <f t="shared" ref="F22:F98" si="5">$D$21-D22</f>
        <v>3</v>
      </c>
      <c r="G22" s="27">
        <f t="shared" ref="G22:G98" si="6">G21+1</f>
        <v>2</v>
      </c>
      <c r="H22" s="33">
        <f t="shared" ref="H22:H97" si="7">$H$21-K22</f>
        <v>1417</v>
      </c>
      <c r="I22" s="32">
        <v>-1318</v>
      </c>
      <c r="J22" s="33">
        <f t="shared" si="2"/>
        <v>2735</v>
      </c>
      <c r="K22" s="27">
        <f t="shared" ref="K22:K98" si="8">$I$21-I22</f>
        <v>3</v>
      </c>
      <c r="L22" s="27">
        <f t="shared" ref="L22:L98" si="9">L21+1</f>
        <v>2</v>
      </c>
      <c r="M22" s="33">
        <f t="shared" ref="M22:M97" si="10">$M$21-P22</f>
        <v>1471</v>
      </c>
      <c r="N22" s="29">
        <v>-1808</v>
      </c>
      <c r="O22" s="33">
        <f t="shared" si="3"/>
        <v>3279</v>
      </c>
      <c r="P22" s="27">
        <f t="shared" ref="P22:P98" si="11">$N$21-N22</f>
        <v>16</v>
      </c>
      <c r="Q22" s="34"/>
      <c r="R22" s="35"/>
    </row>
    <row r="23" spans="1:18" x14ac:dyDescent="0.3">
      <c r="A23" s="26">
        <v>45799</v>
      </c>
      <c r="B23" s="31">
        <v>3</v>
      </c>
      <c r="C23" s="33">
        <f t="shared" si="4"/>
        <v>1367</v>
      </c>
      <c r="D23" s="29">
        <v>-726</v>
      </c>
      <c r="E23" s="30">
        <f t="shared" si="1"/>
        <v>2093</v>
      </c>
      <c r="F23" s="27">
        <f t="shared" si="5"/>
        <v>3</v>
      </c>
      <c r="G23" s="27">
        <f t="shared" si="6"/>
        <v>3</v>
      </c>
      <c r="H23" s="33">
        <f t="shared" si="7"/>
        <v>1417</v>
      </c>
      <c r="I23" s="32">
        <v>-1318</v>
      </c>
      <c r="J23" s="33">
        <f t="shared" si="2"/>
        <v>2735</v>
      </c>
      <c r="K23" s="27">
        <f t="shared" si="8"/>
        <v>3</v>
      </c>
      <c r="L23" s="27">
        <f t="shared" si="9"/>
        <v>3</v>
      </c>
      <c r="M23" s="33">
        <f t="shared" si="10"/>
        <v>1471</v>
      </c>
      <c r="N23" s="29">
        <v>-1808</v>
      </c>
      <c r="O23" s="33">
        <f t="shared" si="3"/>
        <v>3279</v>
      </c>
      <c r="P23" s="27">
        <f t="shared" si="11"/>
        <v>16</v>
      </c>
      <c r="Q23" s="34"/>
      <c r="R23" s="35"/>
    </row>
    <row r="24" spans="1:18" x14ac:dyDescent="0.3">
      <c r="A24" s="26">
        <v>45800</v>
      </c>
      <c r="B24" s="31">
        <v>4</v>
      </c>
      <c r="C24" s="33">
        <f t="shared" si="4"/>
        <v>1367</v>
      </c>
      <c r="D24" s="29">
        <v>-726</v>
      </c>
      <c r="E24" s="30">
        <f t="shared" si="1"/>
        <v>2093</v>
      </c>
      <c r="F24" s="27">
        <f t="shared" si="5"/>
        <v>3</v>
      </c>
      <c r="G24" s="27">
        <f t="shared" si="6"/>
        <v>4</v>
      </c>
      <c r="H24" s="33">
        <f t="shared" si="7"/>
        <v>1417</v>
      </c>
      <c r="I24" s="32">
        <v>-1318</v>
      </c>
      <c r="J24" s="33">
        <f t="shared" si="2"/>
        <v>2735</v>
      </c>
      <c r="K24" s="27">
        <f t="shared" si="8"/>
        <v>3</v>
      </c>
      <c r="L24" s="27">
        <f t="shared" si="9"/>
        <v>4</v>
      </c>
      <c r="M24" s="33">
        <f t="shared" si="10"/>
        <v>1471</v>
      </c>
      <c r="N24" s="29">
        <v>-1808</v>
      </c>
      <c r="O24" s="33">
        <f t="shared" si="3"/>
        <v>3279</v>
      </c>
      <c r="P24" s="27">
        <f t="shared" si="11"/>
        <v>16</v>
      </c>
      <c r="Q24" s="34"/>
      <c r="R24" s="35"/>
    </row>
    <row r="25" spans="1:18" x14ac:dyDescent="0.3">
      <c r="A25" s="26">
        <v>45801</v>
      </c>
      <c r="B25" s="31">
        <v>4</v>
      </c>
      <c r="C25" s="33">
        <f t="shared" si="4"/>
        <v>1367</v>
      </c>
      <c r="D25" s="29">
        <v>-726</v>
      </c>
      <c r="E25" s="30">
        <f t="shared" si="1"/>
        <v>2093</v>
      </c>
      <c r="F25" s="27">
        <f t="shared" si="5"/>
        <v>3</v>
      </c>
      <c r="G25" s="27">
        <f t="shared" si="6"/>
        <v>5</v>
      </c>
      <c r="H25" s="33">
        <f t="shared" si="7"/>
        <v>1417</v>
      </c>
      <c r="I25" s="32">
        <v>-1318</v>
      </c>
      <c r="J25" s="33">
        <f t="shared" si="2"/>
        <v>2735</v>
      </c>
      <c r="K25" s="27">
        <f t="shared" si="8"/>
        <v>3</v>
      </c>
      <c r="L25" s="27">
        <f t="shared" si="9"/>
        <v>5</v>
      </c>
      <c r="M25" s="33">
        <f t="shared" si="10"/>
        <v>1471</v>
      </c>
      <c r="N25" s="29">
        <v>-1808</v>
      </c>
      <c r="O25" s="33">
        <f t="shared" si="3"/>
        <v>3279</v>
      </c>
      <c r="P25" s="27">
        <f t="shared" si="11"/>
        <v>16</v>
      </c>
      <c r="Q25" s="34"/>
      <c r="R25" s="35"/>
    </row>
    <row r="26" spans="1:18" x14ac:dyDescent="0.3">
      <c r="A26" s="26">
        <v>45802</v>
      </c>
      <c r="B26" s="31">
        <v>4</v>
      </c>
      <c r="C26" s="33">
        <f t="shared" si="4"/>
        <v>1367</v>
      </c>
      <c r="D26" s="29">
        <v>-726</v>
      </c>
      <c r="E26" s="30">
        <f t="shared" si="1"/>
        <v>2093</v>
      </c>
      <c r="F26" s="27">
        <f t="shared" si="5"/>
        <v>3</v>
      </c>
      <c r="G26" s="27">
        <f t="shared" si="6"/>
        <v>6</v>
      </c>
      <c r="H26" s="33">
        <f t="shared" si="7"/>
        <v>1417</v>
      </c>
      <c r="I26" s="32">
        <v>-1318</v>
      </c>
      <c r="J26" s="33">
        <f t="shared" si="2"/>
        <v>2735</v>
      </c>
      <c r="K26" s="27">
        <f t="shared" si="8"/>
        <v>3</v>
      </c>
      <c r="L26" s="27">
        <f t="shared" si="9"/>
        <v>6</v>
      </c>
      <c r="M26" s="33">
        <f t="shared" si="10"/>
        <v>1471</v>
      </c>
      <c r="N26" s="29">
        <v>-1808</v>
      </c>
      <c r="O26" s="33">
        <f t="shared" si="3"/>
        <v>3279</v>
      </c>
      <c r="P26" s="27">
        <f t="shared" si="11"/>
        <v>16</v>
      </c>
      <c r="Q26" s="34"/>
      <c r="R26" s="35"/>
    </row>
    <row r="27" spans="1:18" x14ac:dyDescent="0.3">
      <c r="A27" s="26">
        <v>45803</v>
      </c>
      <c r="B27" s="31">
        <v>4</v>
      </c>
      <c r="C27" s="33">
        <f t="shared" si="4"/>
        <v>1367</v>
      </c>
      <c r="D27" s="29">
        <v>-726</v>
      </c>
      <c r="E27" s="30">
        <f t="shared" si="1"/>
        <v>2093</v>
      </c>
      <c r="F27" s="27">
        <f t="shared" si="5"/>
        <v>3</v>
      </c>
      <c r="G27" s="27">
        <f t="shared" si="6"/>
        <v>7</v>
      </c>
      <c r="H27" s="33">
        <f t="shared" si="7"/>
        <v>1417</v>
      </c>
      <c r="I27" s="32">
        <v>-1318</v>
      </c>
      <c r="J27" s="33">
        <f t="shared" si="2"/>
        <v>2735</v>
      </c>
      <c r="K27" s="27">
        <f t="shared" si="8"/>
        <v>3</v>
      </c>
      <c r="L27" s="27">
        <f t="shared" si="9"/>
        <v>7</v>
      </c>
      <c r="M27" s="33">
        <f t="shared" si="10"/>
        <v>1471</v>
      </c>
      <c r="N27" s="29">
        <v>-1808</v>
      </c>
      <c r="O27" s="33">
        <f t="shared" si="3"/>
        <v>3279</v>
      </c>
      <c r="P27" s="27">
        <f t="shared" si="11"/>
        <v>16</v>
      </c>
      <c r="Q27" s="34"/>
      <c r="R27" s="35"/>
    </row>
    <row r="28" spans="1:18" x14ac:dyDescent="0.3">
      <c r="A28" s="26">
        <v>45804</v>
      </c>
      <c r="B28" s="31">
        <v>4</v>
      </c>
      <c r="C28" s="33">
        <f t="shared" si="4"/>
        <v>1367</v>
      </c>
      <c r="D28" s="29">
        <v>-726</v>
      </c>
      <c r="E28" s="30">
        <f t="shared" si="1"/>
        <v>2093</v>
      </c>
      <c r="F28" s="27">
        <f t="shared" si="5"/>
        <v>3</v>
      </c>
      <c r="G28" s="27">
        <f t="shared" si="6"/>
        <v>8</v>
      </c>
      <c r="H28" s="33">
        <f t="shared" si="7"/>
        <v>1417</v>
      </c>
      <c r="I28" s="32">
        <v>-1318</v>
      </c>
      <c r="J28" s="33">
        <f t="shared" si="2"/>
        <v>2735</v>
      </c>
      <c r="K28" s="27">
        <f t="shared" si="8"/>
        <v>3</v>
      </c>
      <c r="L28" s="27">
        <f t="shared" si="9"/>
        <v>8</v>
      </c>
      <c r="M28" s="33">
        <f t="shared" si="10"/>
        <v>1471</v>
      </c>
      <c r="N28" s="29">
        <v>-1808</v>
      </c>
      <c r="O28" s="33">
        <f t="shared" si="3"/>
        <v>3279</v>
      </c>
      <c r="P28" s="27">
        <f t="shared" si="11"/>
        <v>16</v>
      </c>
      <c r="Q28" s="34"/>
      <c r="R28" s="35"/>
    </row>
    <row r="29" spans="1:18" x14ac:dyDescent="0.3">
      <c r="A29" s="26">
        <v>45805</v>
      </c>
      <c r="B29" s="31">
        <v>4</v>
      </c>
      <c r="C29" s="33">
        <f t="shared" si="4"/>
        <v>1367</v>
      </c>
      <c r="D29" s="29">
        <v>-726</v>
      </c>
      <c r="E29" s="30">
        <f t="shared" si="1"/>
        <v>2093</v>
      </c>
      <c r="F29" s="27">
        <f t="shared" si="5"/>
        <v>3</v>
      </c>
      <c r="G29" s="27">
        <f t="shared" si="6"/>
        <v>9</v>
      </c>
      <c r="H29" s="33">
        <f t="shared" si="7"/>
        <v>1417</v>
      </c>
      <c r="I29" s="32">
        <v>-1318</v>
      </c>
      <c r="J29" s="33">
        <f t="shared" si="2"/>
        <v>2735</v>
      </c>
      <c r="K29" s="27">
        <f t="shared" si="8"/>
        <v>3</v>
      </c>
      <c r="L29" s="27">
        <f t="shared" si="9"/>
        <v>9</v>
      </c>
      <c r="M29" s="33">
        <f t="shared" si="10"/>
        <v>1471</v>
      </c>
      <c r="N29" s="29">
        <v>-1808</v>
      </c>
      <c r="O29" s="33">
        <f t="shared" si="3"/>
        <v>3279</v>
      </c>
      <c r="P29" s="27">
        <f t="shared" si="11"/>
        <v>16</v>
      </c>
      <c r="Q29" s="34"/>
      <c r="R29" s="35"/>
    </row>
    <row r="30" spans="1:18" x14ac:dyDescent="0.3">
      <c r="A30" s="26">
        <v>45806</v>
      </c>
      <c r="B30" s="31">
        <v>4</v>
      </c>
      <c r="C30" s="33">
        <f t="shared" si="4"/>
        <v>1367</v>
      </c>
      <c r="D30" s="29">
        <v>-726</v>
      </c>
      <c r="E30" s="30">
        <f t="shared" si="1"/>
        <v>2093</v>
      </c>
      <c r="F30" s="27">
        <f t="shared" si="5"/>
        <v>3</v>
      </c>
      <c r="G30" s="27">
        <f t="shared" si="6"/>
        <v>10</v>
      </c>
      <c r="H30" s="33">
        <f t="shared" si="7"/>
        <v>1417</v>
      </c>
      <c r="I30" s="32">
        <v>-1318</v>
      </c>
      <c r="J30" s="33">
        <f t="shared" si="2"/>
        <v>2735</v>
      </c>
      <c r="K30" s="27">
        <f t="shared" si="8"/>
        <v>3</v>
      </c>
      <c r="L30" s="27">
        <f t="shared" si="9"/>
        <v>10</v>
      </c>
      <c r="M30" s="33">
        <f t="shared" si="10"/>
        <v>1471</v>
      </c>
      <c r="N30" s="29">
        <v>-1808</v>
      </c>
      <c r="O30" s="33">
        <f t="shared" si="3"/>
        <v>3279</v>
      </c>
      <c r="P30" s="27">
        <f t="shared" si="11"/>
        <v>16</v>
      </c>
      <c r="Q30" s="34"/>
      <c r="R30" s="35"/>
    </row>
    <row r="31" spans="1:18" x14ac:dyDescent="0.3">
      <c r="A31" s="26">
        <v>45807</v>
      </c>
      <c r="B31" s="31">
        <v>4</v>
      </c>
      <c r="C31" s="33">
        <f t="shared" si="4"/>
        <v>1367</v>
      </c>
      <c r="D31" s="29">
        <v>-726</v>
      </c>
      <c r="E31" s="30">
        <f t="shared" si="1"/>
        <v>2093</v>
      </c>
      <c r="F31" s="27">
        <f t="shared" si="5"/>
        <v>3</v>
      </c>
      <c r="G31" s="27">
        <f t="shared" si="6"/>
        <v>11</v>
      </c>
      <c r="H31" s="33">
        <f t="shared" si="7"/>
        <v>1417</v>
      </c>
      <c r="I31" s="32">
        <v>-1318</v>
      </c>
      <c r="J31" s="33">
        <f t="shared" si="2"/>
        <v>2735</v>
      </c>
      <c r="K31" s="27">
        <f t="shared" si="8"/>
        <v>3</v>
      </c>
      <c r="L31" s="27">
        <f t="shared" si="9"/>
        <v>11</v>
      </c>
      <c r="M31" s="33">
        <f t="shared" si="10"/>
        <v>1471</v>
      </c>
      <c r="N31" s="29">
        <v>-1808</v>
      </c>
      <c r="O31" s="33">
        <f t="shared" si="3"/>
        <v>3279</v>
      </c>
      <c r="P31" s="27">
        <f t="shared" si="11"/>
        <v>16</v>
      </c>
      <c r="Q31" s="34"/>
      <c r="R31" s="35"/>
    </row>
    <row r="32" spans="1:18" x14ac:dyDescent="0.3">
      <c r="A32" s="26">
        <v>45808</v>
      </c>
      <c r="B32" s="31">
        <v>4</v>
      </c>
      <c r="C32" s="33">
        <f t="shared" si="4"/>
        <v>1367</v>
      </c>
      <c r="D32" s="29">
        <v>-726</v>
      </c>
      <c r="E32" s="30">
        <f t="shared" si="1"/>
        <v>2093</v>
      </c>
      <c r="F32" s="27">
        <f t="shared" si="5"/>
        <v>3</v>
      </c>
      <c r="G32" s="27">
        <f t="shared" si="6"/>
        <v>12</v>
      </c>
      <c r="H32" s="33">
        <f t="shared" si="7"/>
        <v>1417</v>
      </c>
      <c r="I32" s="32">
        <v>-1318</v>
      </c>
      <c r="J32" s="33">
        <f t="shared" si="2"/>
        <v>2735</v>
      </c>
      <c r="K32" s="27">
        <f t="shared" si="8"/>
        <v>3</v>
      </c>
      <c r="L32" s="27">
        <f t="shared" si="9"/>
        <v>12</v>
      </c>
      <c r="M32" s="33">
        <f t="shared" si="10"/>
        <v>1471</v>
      </c>
      <c r="N32" s="29">
        <v>-1808</v>
      </c>
      <c r="O32" s="33">
        <f t="shared" si="3"/>
        <v>3279</v>
      </c>
      <c r="P32" s="27">
        <f t="shared" si="11"/>
        <v>16</v>
      </c>
      <c r="Q32" s="34"/>
      <c r="R32" s="35"/>
    </row>
    <row r="33" spans="1:18" x14ac:dyDescent="0.3">
      <c r="A33" s="26">
        <v>45809</v>
      </c>
      <c r="B33" s="31">
        <v>4</v>
      </c>
      <c r="C33" s="33">
        <f t="shared" si="4"/>
        <v>1367</v>
      </c>
      <c r="D33" s="29">
        <v>-726</v>
      </c>
      <c r="E33" s="30">
        <f t="shared" si="1"/>
        <v>2093</v>
      </c>
      <c r="F33" s="27">
        <f t="shared" si="5"/>
        <v>3</v>
      </c>
      <c r="G33" s="27">
        <f t="shared" si="6"/>
        <v>13</v>
      </c>
      <c r="H33" s="33">
        <f t="shared" si="7"/>
        <v>1417</v>
      </c>
      <c r="I33" s="32">
        <v>-1318</v>
      </c>
      <c r="J33" s="33">
        <f t="shared" si="2"/>
        <v>2735</v>
      </c>
      <c r="K33" s="27">
        <f t="shared" si="8"/>
        <v>3</v>
      </c>
      <c r="L33" s="27">
        <f t="shared" si="9"/>
        <v>13</v>
      </c>
      <c r="M33" s="33">
        <f t="shared" si="10"/>
        <v>1471</v>
      </c>
      <c r="N33" s="29">
        <v>-1808</v>
      </c>
      <c r="O33" s="33">
        <f t="shared" si="3"/>
        <v>3279</v>
      </c>
      <c r="P33" s="27">
        <f t="shared" si="11"/>
        <v>16</v>
      </c>
      <c r="Q33" s="34"/>
      <c r="R33" s="35"/>
    </row>
    <row r="34" spans="1:18" x14ac:dyDescent="0.3">
      <c r="A34" s="26">
        <v>45810</v>
      </c>
      <c r="B34" s="31">
        <v>4</v>
      </c>
      <c r="C34" s="33">
        <f t="shared" si="4"/>
        <v>1367</v>
      </c>
      <c r="D34" s="29">
        <v>-726</v>
      </c>
      <c r="E34" s="30">
        <f t="shared" si="1"/>
        <v>2093</v>
      </c>
      <c r="F34" s="27">
        <f t="shared" si="5"/>
        <v>3</v>
      </c>
      <c r="G34" s="27">
        <f t="shared" si="6"/>
        <v>14</v>
      </c>
      <c r="H34" s="33">
        <f t="shared" si="7"/>
        <v>1417</v>
      </c>
      <c r="I34" s="32">
        <v>-1318</v>
      </c>
      <c r="J34" s="33">
        <f t="shared" si="2"/>
        <v>2735</v>
      </c>
      <c r="K34" s="27">
        <f t="shared" si="8"/>
        <v>3</v>
      </c>
      <c r="L34" s="27">
        <f t="shared" si="9"/>
        <v>14</v>
      </c>
      <c r="M34" s="33">
        <f t="shared" si="10"/>
        <v>1471</v>
      </c>
      <c r="N34" s="29">
        <v>-1808</v>
      </c>
      <c r="O34" s="33">
        <f t="shared" si="3"/>
        <v>3279</v>
      </c>
      <c r="P34" s="27">
        <f t="shared" si="11"/>
        <v>16</v>
      </c>
      <c r="Q34" s="34"/>
      <c r="R34" s="35"/>
    </row>
    <row r="35" spans="1:18" x14ac:dyDescent="0.3">
      <c r="A35" s="26">
        <v>45811</v>
      </c>
      <c r="B35" s="31">
        <v>4</v>
      </c>
      <c r="C35" s="33">
        <f t="shared" si="4"/>
        <v>1367</v>
      </c>
      <c r="D35" s="29">
        <v>-726</v>
      </c>
      <c r="E35" s="30">
        <f t="shared" si="1"/>
        <v>2093</v>
      </c>
      <c r="F35" s="27">
        <f t="shared" si="5"/>
        <v>3</v>
      </c>
      <c r="G35" s="27">
        <f t="shared" si="6"/>
        <v>15</v>
      </c>
      <c r="H35" s="33">
        <f t="shared" si="7"/>
        <v>1417</v>
      </c>
      <c r="I35" s="32">
        <v>-1318</v>
      </c>
      <c r="J35" s="33">
        <f t="shared" si="2"/>
        <v>2735</v>
      </c>
      <c r="K35" s="27">
        <f t="shared" si="8"/>
        <v>3</v>
      </c>
      <c r="L35" s="27">
        <f t="shared" si="9"/>
        <v>15</v>
      </c>
      <c r="M35" s="33">
        <f t="shared" si="10"/>
        <v>1471</v>
      </c>
      <c r="N35" s="29">
        <v>-1808</v>
      </c>
      <c r="O35" s="33">
        <f t="shared" si="3"/>
        <v>3279</v>
      </c>
      <c r="P35" s="27">
        <f t="shared" si="11"/>
        <v>16</v>
      </c>
      <c r="Q35" s="34"/>
      <c r="R35" s="35"/>
    </row>
    <row r="36" spans="1:18" x14ac:dyDescent="0.3">
      <c r="A36" s="26">
        <v>45812</v>
      </c>
      <c r="B36" s="31">
        <v>4</v>
      </c>
      <c r="C36" s="33">
        <f t="shared" si="4"/>
        <v>1367</v>
      </c>
      <c r="D36" s="29">
        <v>-726</v>
      </c>
      <c r="E36" s="30">
        <f t="shared" si="1"/>
        <v>2093</v>
      </c>
      <c r="F36" s="27">
        <f t="shared" si="5"/>
        <v>3</v>
      </c>
      <c r="G36" s="27">
        <f t="shared" si="6"/>
        <v>16</v>
      </c>
      <c r="H36" s="33">
        <f t="shared" si="7"/>
        <v>1407</v>
      </c>
      <c r="I36" s="32">
        <v>-1328</v>
      </c>
      <c r="J36" s="33">
        <f t="shared" si="2"/>
        <v>2735</v>
      </c>
      <c r="K36" s="27">
        <f t="shared" si="8"/>
        <v>13</v>
      </c>
      <c r="L36" s="27">
        <f t="shared" si="9"/>
        <v>16</v>
      </c>
      <c r="M36" s="33">
        <f t="shared" si="10"/>
        <v>1471</v>
      </c>
      <c r="N36" s="29">
        <v>-1808</v>
      </c>
      <c r="O36" s="33">
        <f t="shared" si="3"/>
        <v>3279</v>
      </c>
      <c r="P36" s="27">
        <f t="shared" si="11"/>
        <v>16</v>
      </c>
      <c r="Q36" s="34"/>
      <c r="R36" s="35"/>
    </row>
    <row r="37" spans="1:18" x14ac:dyDescent="0.3">
      <c r="A37" s="26">
        <v>45813</v>
      </c>
      <c r="B37" s="31">
        <v>4</v>
      </c>
      <c r="C37" s="33">
        <f t="shared" si="4"/>
        <v>1353</v>
      </c>
      <c r="D37" s="29">
        <v>-740</v>
      </c>
      <c r="E37" s="30">
        <f t="shared" si="1"/>
        <v>2093</v>
      </c>
      <c r="F37" s="27">
        <f t="shared" si="5"/>
        <v>17</v>
      </c>
      <c r="G37" s="27">
        <f t="shared" si="6"/>
        <v>17</v>
      </c>
      <c r="H37" s="33">
        <f t="shared" si="7"/>
        <v>1385</v>
      </c>
      <c r="I37" s="32">
        <v>-1350</v>
      </c>
      <c r="J37" s="33">
        <f t="shared" si="2"/>
        <v>2735</v>
      </c>
      <c r="K37" s="27">
        <f t="shared" si="8"/>
        <v>35</v>
      </c>
      <c r="L37" s="27">
        <f t="shared" si="9"/>
        <v>17</v>
      </c>
      <c r="M37" s="33">
        <f t="shared" si="10"/>
        <v>1464</v>
      </c>
      <c r="N37" s="29">
        <v>-1815</v>
      </c>
      <c r="O37" s="33">
        <f t="shared" si="3"/>
        <v>3279</v>
      </c>
      <c r="P37" s="27">
        <f t="shared" si="11"/>
        <v>23</v>
      </c>
      <c r="Q37" s="34"/>
      <c r="R37" s="35"/>
    </row>
    <row r="38" spans="1:18" x14ac:dyDescent="0.3">
      <c r="A38" s="26">
        <v>45814</v>
      </c>
      <c r="B38" s="31">
        <v>4</v>
      </c>
      <c r="C38" s="33">
        <f t="shared" si="4"/>
        <v>1338</v>
      </c>
      <c r="D38" s="29">
        <v>-755</v>
      </c>
      <c r="E38" s="30">
        <f t="shared" si="1"/>
        <v>2093</v>
      </c>
      <c r="F38" s="27">
        <f t="shared" si="5"/>
        <v>32</v>
      </c>
      <c r="G38" s="27">
        <f t="shared" si="6"/>
        <v>18</v>
      </c>
      <c r="H38" s="33">
        <f t="shared" si="7"/>
        <v>1363</v>
      </c>
      <c r="I38" s="32">
        <v>-1372</v>
      </c>
      <c r="J38" s="33">
        <f t="shared" si="2"/>
        <v>2735</v>
      </c>
      <c r="K38" s="27">
        <f t="shared" si="8"/>
        <v>57</v>
      </c>
      <c r="L38" s="27">
        <f t="shared" si="9"/>
        <v>18</v>
      </c>
      <c r="M38" s="33">
        <f t="shared" si="10"/>
        <v>1454</v>
      </c>
      <c r="N38" s="29">
        <v>-1825</v>
      </c>
      <c r="O38" s="33">
        <f t="shared" si="3"/>
        <v>3279</v>
      </c>
      <c r="P38" s="27">
        <f t="shared" si="11"/>
        <v>33</v>
      </c>
      <c r="Q38" s="34"/>
      <c r="R38" s="35"/>
    </row>
    <row r="39" spans="1:18" x14ac:dyDescent="0.3">
      <c r="A39" s="26">
        <v>45815</v>
      </c>
      <c r="B39" s="31">
        <v>4</v>
      </c>
      <c r="C39" s="33">
        <f t="shared" si="4"/>
        <v>1323</v>
      </c>
      <c r="D39" s="29">
        <v>-770</v>
      </c>
      <c r="E39" s="30">
        <f t="shared" si="1"/>
        <v>2093</v>
      </c>
      <c r="F39" s="27">
        <f t="shared" si="5"/>
        <v>47</v>
      </c>
      <c r="G39" s="27">
        <f t="shared" si="6"/>
        <v>19</v>
      </c>
      <c r="H39" s="33">
        <f t="shared" si="7"/>
        <v>1341</v>
      </c>
      <c r="I39" s="32">
        <v>-1394</v>
      </c>
      <c r="J39" s="33">
        <f t="shared" si="2"/>
        <v>2735</v>
      </c>
      <c r="K39" s="27">
        <f t="shared" si="8"/>
        <v>79</v>
      </c>
      <c r="L39" s="27">
        <f t="shared" si="9"/>
        <v>19</v>
      </c>
      <c r="M39" s="33">
        <f t="shared" si="10"/>
        <v>1444</v>
      </c>
      <c r="N39" s="29">
        <v>-1835</v>
      </c>
      <c r="O39" s="33">
        <f t="shared" si="3"/>
        <v>3279</v>
      </c>
      <c r="P39" s="27">
        <f t="shared" si="11"/>
        <v>43</v>
      </c>
      <c r="Q39" s="34"/>
      <c r="R39" s="35"/>
    </row>
    <row r="40" spans="1:18" x14ac:dyDescent="0.3">
      <c r="A40" s="26">
        <v>45816</v>
      </c>
      <c r="B40" s="31">
        <v>4</v>
      </c>
      <c r="C40" s="33">
        <f t="shared" si="4"/>
        <v>1308</v>
      </c>
      <c r="D40" s="29">
        <v>-785</v>
      </c>
      <c r="E40" s="30">
        <f t="shared" si="1"/>
        <v>2093</v>
      </c>
      <c r="F40" s="27">
        <f t="shared" si="5"/>
        <v>62</v>
      </c>
      <c r="G40" s="27">
        <f t="shared" si="6"/>
        <v>20</v>
      </c>
      <c r="H40" s="33">
        <f t="shared" si="7"/>
        <v>1319</v>
      </c>
      <c r="I40" s="32">
        <v>-1416</v>
      </c>
      <c r="J40" s="33">
        <f t="shared" si="2"/>
        <v>2735</v>
      </c>
      <c r="K40" s="27">
        <f t="shared" si="8"/>
        <v>101</v>
      </c>
      <c r="L40" s="27">
        <f t="shared" si="9"/>
        <v>20</v>
      </c>
      <c r="M40" s="33">
        <f t="shared" si="10"/>
        <v>1434</v>
      </c>
      <c r="N40" s="29">
        <v>-1845</v>
      </c>
      <c r="O40" s="33">
        <f t="shared" si="3"/>
        <v>3279</v>
      </c>
      <c r="P40" s="27">
        <f t="shared" si="11"/>
        <v>53</v>
      </c>
      <c r="Q40" s="34"/>
      <c r="R40" s="35"/>
    </row>
    <row r="41" spans="1:18" x14ac:dyDescent="0.3">
      <c r="A41" s="26">
        <v>45817</v>
      </c>
      <c r="B41" s="31">
        <v>4</v>
      </c>
      <c r="C41" s="33">
        <f t="shared" si="4"/>
        <v>1293</v>
      </c>
      <c r="D41" s="29">
        <v>-800</v>
      </c>
      <c r="E41" s="30">
        <f t="shared" si="1"/>
        <v>2093</v>
      </c>
      <c r="F41" s="27">
        <f t="shared" si="5"/>
        <v>77</v>
      </c>
      <c r="G41" s="27">
        <f t="shared" si="6"/>
        <v>21</v>
      </c>
      <c r="H41" s="33">
        <f t="shared" si="7"/>
        <v>1297</v>
      </c>
      <c r="I41" s="32">
        <v>-1438</v>
      </c>
      <c r="J41" s="33">
        <f t="shared" si="2"/>
        <v>2735</v>
      </c>
      <c r="K41" s="27">
        <f t="shared" si="8"/>
        <v>123</v>
      </c>
      <c r="L41" s="27">
        <f t="shared" si="9"/>
        <v>21</v>
      </c>
      <c r="M41" s="33">
        <f t="shared" si="10"/>
        <v>1424</v>
      </c>
      <c r="N41" s="29">
        <v>-1855</v>
      </c>
      <c r="O41" s="33">
        <f t="shared" si="3"/>
        <v>3279</v>
      </c>
      <c r="P41" s="27">
        <f t="shared" si="11"/>
        <v>63</v>
      </c>
      <c r="Q41" s="34"/>
      <c r="R41" s="35"/>
    </row>
    <row r="42" spans="1:18" x14ac:dyDescent="0.3">
      <c r="A42" s="26">
        <v>45818</v>
      </c>
      <c r="B42" s="31">
        <v>4</v>
      </c>
      <c r="C42" s="33">
        <f t="shared" si="4"/>
        <v>1278</v>
      </c>
      <c r="D42" s="29">
        <v>-815</v>
      </c>
      <c r="E42" s="30">
        <f t="shared" si="1"/>
        <v>2093</v>
      </c>
      <c r="F42" s="27">
        <f t="shared" si="5"/>
        <v>92</v>
      </c>
      <c r="G42" s="27">
        <f t="shared" si="6"/>
        <v>22</v>
      </c>
      <c r="H42" s="33">
        <f t="shared" si="7"/>
        <v>1275</v>
      </c>
      <c r="I42" s="32">
        <v>-1460</v>
      </c>
      <c r="J42" s="33">
        <f t="shared" si="2"/>
        <v>2735</v>
      </c>
      <c r="K42" s="27">
        <f t="shared" si="8"/>
        <v>145</v>
      </c>
      <c r="L42" s="27">
        <f t="shared" si="9"/>
        <v>22</v>
      </c>
      <c r="M42" s="33">
        <f t="shared" si="10"/>
        <v>1414</v>
      </c>
      <c r="N42" s="29">
        <v>-1865</v>
      </c>
      <c r="O42" s="33">
        <f t="shared" si="3"/>
        <v>3279</v>
      </c>
      <c r="P42" s="27">
        <f t="shared" si="11"/>
        <v>73</v>
      </c>
      <c r="Q42" s="34"/>
      <c r="R42" s="35"/>
    </row>
    <row r="43" spans="1:18" x14ac:dyDescent="0.3">
      <c r="A43" s="26">
        <v>45819</v>
      </c>
      <c r="B43" s="31">
        <v>4</v>
      </c>
      <c r="C43" s="33">
        <f t="shared" si="4"/>
        <v>1271</v>
      </c>
      <c r="D43" s="29">
        <v>-822</v>
      </c>
      <c r="E43" s="30">
        <f t="shared" si="1"/>
        <v>2093</v>
      </c>
      <c r="F43" s="27">
        <f t="shared" si="5"/>
        <v>99</v>
      </c>
      <c r="G43" s="27">
        <f t="shared" si="6"/>
        <v>23</v>
      </c>
      <c r="H43" s="33">
        <f t="shared" si="7"/>
        <v>1254</v>
      </c>
      <c r="I43" s="32">
        <v>-1481</v>
      </c>
      <c r="J43" s="33">
        <f t="shared" si="2"/>
        <v>2735</v>
      </c>
      <c r="K43" s="27">
        <f t="shared" si="8"/>
        <v>166</v>
      </c>
      <c r="L43" s="27">
        <f t="shared" si="9"/>
        <v>23</v>
      </c>
      <c r="M43" s="33">
        <f t="shared" si="10"/>
        <v>1399</v>
      </c>
      <c r="N43" s="29">
        <v>-1880</v>
      </c>
      <c r="O43" s="33">
        <f t="shared" si="3"/>
        <v>3279</v>
      </c>
      <c r="P43" s="27">
        <f t="shared" si="11"/>
        <v>88</v>
      </c>
      <c r="Q43" s="34"/>
      <c r="R43" s="35"/>
    </row>
    <row r="44" spans="1:18" x14ac:dyDescent="0.3">
      <c r="A44" s="26">
        <v>45820</v>
      </c>
      <c r="B44" s="31">
        <v>4</v>
      </c>
      <c r="C44" s="33">
        <f t="shared" si="4"/>
        <v>1235</v>
      </c>
      <c r="D44" s="29">
        <v>-858</v>
      </c>
      <c r="E44" s="30">
        <f t="shared" si="1"/>
        <v>2093</v>
      </c>
      <c r="F44" s="27">
        <f t="shared" si="5"/>
        <v>135</v>
      </c>
      <c r="G44" s="27">
        <f t="shared" si="6"/>
        <v>24</v>
      </c>
      <c r="H44" s="33">
        <f t="shared" si="7"/>
        <v>1265</v>
      </c>
      <c r="I44" s="32">
        <v>-1470</v>
      </c>
      <c r="J44" s="33">
        <f t="shared" si="2"/>
        <v>2735</v>
      </c>
      <c r="K44" s="27">
        <f t="shared" si="8"/>
        <v>155</v>
      </c>
      <c r="L44" s="27">
        <f t="shared" si="9"/>
        <v>24</v>
      </c>
      <c r="M44" s="33">
        <f t="shared" si="10"/>
        <v>1384</v>
      </c>
      <c r="N44" s="29">
        <v>-1895</v>
      </c>
      <c r="O44" s="33">
        <f t="shared" si="3"/>
        <v>3279</v>
      </c>
      <c r="P44" s="27">
        <f t="shared" si="11"/>
        <v>103</v>
      </c>
      <c r="Q44" s="34"/>
      <c r="R44" s="35"/>
    </row>
    <row r="45" spans="1:18" x14ac:dyDescent="0.3">
      <c r="A45" s="26">
        <v>45821</v>
      </c>
      <c r="B45" s="31">
        <v>4</v>
      </c>
      <c r="C45" s="33">
        <f t="shared" si="4"/>
        <v>1200</v>
      </c>
      <c r="D45" s="29">
        <v>-893</v>
      </c>
      <c r="E45" s="30">
        <f t="shared" si="1"/>
        <v>2093</v>
      </c>
      <c r="F45" s="27">
        <f t="shared" si="5"/>
        <v>170</v>
      </c>
      <c r="G45" s="27">
        <f t="shared" si="6"/>
        <v>25</v>
      </c>
      <c r="H45" s="33">
        <f t="shared" si="7"/>
        <v>1250</v>
      </c>
      <c r="I45" s="32">
        <v>-1485</v>
      </c>
      <c r="J45" s="33">
        <f t="shared" si="2"/>
        <v>2735</v>
      </c>
      <c r="K45" s="27">
        <f t="shared" si="8"/>
        <v>170</v>
      </c>
      <c r="L45" s="27">
        <f t="shared" si="9"/>
        <v>25</v>
      </c>
      <c r="M45" s="33">
        <f t="shared" si="10"/>
        <v>1369</v>
      </c>
      <c r="N45" s="29">
        <v>-1910</v>
      </c>
      <c r="O45" s="33">
        <f t="shared" si="3"/>
        <v>3279</v>
      </c>
      <c r="P45" s="27">
        <f t="shared" si="11"/>
        <v>118</v>
      </c>
      <c r="Q45" s="34"/>
      <c r="R45" s="35"/>
    </row>
    <row r="46" spans="1:18" x14ac:dyDescent="0.3">
      <c r="A46" s="26">
        <v>45822</v>
      </c>
      <c r="B46" s="31">
        <v>4</v>
      </c>
      <c r="C46" s="33">
        <f t="shared" si="4"/>
        <v>1194</v>
      </c>
      <c r="D46" s="29">
        <v>-899</v>
      </c>
      <c r="E46" s="30">
        <f t="shared" si="1"/>
        <v>2093</v>
      </c>
      <c r="F46" s="27">
        <f t="shared" si="5"/>
        <v>176</v>
      </c>
      <c r="G46" s="27">
        <f t="shared" si="6"/>
        <v>26</v>
      </c>
      <c r="H46" s="33">
        <f t="shared" si="7"/>
        <v>1235</v>
      </c>
      <c r="I46" s="32">
        <v>-1500</v>
      </c>
      <c r="J46" s="33">
        <f t="shared" si="2"/>
        <v>2735</v>
      </c>
      <c r="K46" s="27">
        <f t="shared" si="8"/>
        <v>185</v>
      </c>
      <c r="L46" s="27">
        <f t="shared" si="9"/>
        <v>26</v>
      </c>
      <c r="M46" s="33">
        <f t="shared" si="10"/>
        <v>1354</v>
      </c>
      <c r="N46" s="29">
        <v>-1925</v>
      </c>
      <c r="O46" s="33">
        <f t="shared" si="3"/>
        <v>3279</v>
      </c>
      <c r="P46" s="27">
        <f t="shared" si="11"/>
        <v>133</v>
      </c>
      <c r="Q46" s="34"/>
      <c r="R46" s="35"/>
    </row>
    <row r="47" spans="1:18" x14ac:dyDescent="0.3">
      <c r="A47" s="26">
        <v>45823</v>
      </c>
      <c r="B47" s="31">
        <v>4</v>
      </c>
      <c r="C47" s="33">
        <f t="shared" si="4"/>
        <v>1188</v>
      </c>
      <c r="D47" s="29">
        <v>-905</v>
      </c>
      <c r="E47" s="30">
        <f t="shared" si="1"/>
        <v>2093</v>
      </c>
      <c r="F47" s="27">
        <f t="shared" si="5"/>
        <v>182</v>
      </c>
      <c r="G47" s="27">
        <f t="shared" si="6"/>
        <v>27</v>
      </c>
      <c r="H47" s="33">
        <f t="shared" si="7"/>
        <v>1220</v>
      </c>
      <c r="I47" s="32">
        <v>-1515</v>
      </c>
      <c r="J47" s="33">
        <f t="shared" si="2"/>
        <v>2735</v>
      </c>
      <c r="K47" s="27">
        <f t="shared" si="8"/>
        <v>200</v>
      </c>
      <c r="L47" s="27">
        <f t="shared" si="9"/>
        <v>27</v>
      </c>
      <c r="M47" s="33">
        <f t="shared" si="10"/>
        <v>1339</v>
      </c>
      <c r="N47" s="29">
        <v>-1940</v>
      </c>
      <c r="O47" s="33">
        <f t="shared" si="3"/>
        <v>3279</v>
      </c>
      <c r="P47" s="27">
        <f t="shared" si="11"/>
        <v>148</v>
      </c>
      <c r="Q47" s="34"/>
      <c r="R47" s="35"/>
    </row>
    <row r="48" spans="1:18" x14ac:dyDescent="0.3">
      <c r="A48" s="26">
        <v>45824</v>
      </c>
      <c r="B48" s="31">
        <v>4</v>
      </c>
      <c r="C48" s="33">
        <f t="shared" si="4"/>
        <v>1182</v>
      </c>
      <c r="D48" s="29">
        <v>-911</v>
      </c>
      <c r="E48" s="30">
        <f t="shared" si="1"/>
        <v>2093</v>
      </c>
      <c r="F48" s="27">
        <f t="shared" si="5"/>
        <v>188</v>
      </c>
      <c r="G48" s="27">
        <f t="shared" si="6"/>
        <v>28</v>
      </c>
      <c r="H48" s="33">
        <f t="shared" si="7"/>
        <v>1205</v>
      </c>
      <c r="I48" s="32">
        <v>-1530</v>
      </c>
      <c r="J48" s="33">
        <f t="shared" si="2"/>
        <v>2735</v>
      </c>
      <c r="K48" s="27">
        <f t="shared" si="8"/>
        <v>215</v>
      </c>
      <c r="L48" s="27">
        <f t="shared" si="9"/>
        <v>28</v>
      </c>
      <c r="M48" s="33">
        <f t="shared" si="10"/>
        <v>1324</v>
      </c>
      <c r="N48" s="29">
        <v>-1955</v>
      </c>
      <c r="O48" s="33">
        <f t="shared" si="3"/>
        <v>3279</v>
      </c>
      <c r="P48" s="27">
        <f t="shared" si="11"/>
        <v>163</v>
      </c>
      <c r="Q48" s="34"/>
      <c r="R48" s="35"/>
    </row>
    <row r="49" spans="1:18" x14ac:dyDescent="0.3">
      <c r="A49" s="26">
        <v>45825</v>
      </c>
      <c r="B49" s="31">
        <v>4</v>
      </c>
      <c r="C49" s="33">
        <f t="shared" si="4"/>
        <v>1176</v>
      </c>
      <c r="D49" s="29">
        <v>-917</v>
      </c>
      <c r="E49" s="30">
        <f t="shared" si="1"/>
        <v>2093</v>
      </c>
      <c r="F49" s="27">
        <f t="shared" si="5"/>
        <v>194</v>
      </c>
      <c r="G49" s="27">
        <f t="shared" si="6"/>
        <v>29</v>
      </c>
      <c r="H49" s="33">
        <f t="shared" si="7"/>
        <v>1190</v>
      </c>
      <c r="I49" s="32">
        <v>-1545</v>
      </c>
      <c r="J49" s="33">
        <f t="shared" si="2"/>
        <v>2735</v>
      </c>
      <c r="K49" s="27">
        <f t="shared" si="8"/>
        <v>230</v>
      </c>
      <c r="L49" s="27">
        <f t="shared" si="9"/>
        <v>29</v>
      </c>
      <c r="M49" s="33">
        <f t="shared" si="10"/>
        <v>1309</v>
      </c>
      <c r="N49" s="29">
        <v>-1970</v>
      </c>
      <c r="O49" s="33">
        <f t="shared" si="3"/>
        <v>3279</v>
      </c>
      <c r="P49" s="27">
        <f t="shared" si="11"/>
        <v>178</v>
      </c>
      <c r="Q49" s="34"/>
      <c r="R49" s="35"/>
    </row>
    <row r="50" spans="1:18" x14ac:dyDescent="0.3">
      <c r="A50" s="26">
        <v>45826</v>
      </c>
      <c r="B50" s="31">
        <v>4</v>
      </c>
      <c r="C50" s="33">
        <f t="shared" si="4"/>
        <v>1170</v>
      </c>
      <c r="D50" s="29">
        <v>-923</v>
      </c>
      <c r="E50" s="30">
        <f t="shared" si="1"/>
        <v>2093</v>
      </c>
      <c r="F50" s="27">
        <f t="shared" si="5"/>
        <v>200</v>
      </c>
      <c r="G50" s="27">
        <f t="shared" si="6"/>
        <v>30</v>
      </c>
      <c r="H50" s="33">
        <f t="shared" si="7"/>
        <v>1175</v>
      </c>
      <c r="I50" s="32">
        <v>-1560</v>
      </c>
      <c r="J50" s="33">
        <f t="shared" si="2"/>
        <v>2735</v>
      </c>
      <c r="K50" s="27">
        <f t="shared" si="8"/>
        <v>245</v>
      </c>
      <c r="L50" s="27">
        <f t="shared" si="9"/>
        <v>30</v>
      </c>
      <c r="M50" s="33">
        <f t="shared" si="10"/>
        <v>1294</v>
      </c>
      <c r="N50" s="29">
        <v>-1985</v>
      </c>
      <c r="O50" s="33">
        <f t="shared" si="3"/>
        <v>3279</v>
      </c>
      <c r="P50" s="27">
        <f t="shared" si="11"/>
        <v>193</v>
      </c>
      <c r="Q50" s="34"/>
      <c r="R50" s="35"/>
    </row>
    <row r="51" spans="1:18" x14ac:dyDescent="0.3">
      <c r="A51" s="26">
        <v>45827</v>
      </c>
      <c r="B51" s="31">
        <v>4</v>
      </c>
      <c r="C51" s="33">
        <f t="shared" si="4"/>
        <v>1164</v>
      </c>
      <c r="D51" s="29">
        <v>-929</v>
      </c>
      <c r="E51" s="30">
        <f t="shared" si="1"/>
        <v>2093</v>
      </c>
      <c r="F51" s="27">
        <f t="shared" si="5"/>
        <v>206</v>
      </c>
      <c r="G51" s="27">
        <f t="shared" si="6"/>
        <v>31</v>
      </c>
      <c r="H51" s="33">
        <f t="shared" si="7"/>
        <v>1160</v>
      </c>
      <c r="I51" s="32">
        <v>-1575</v>
      </c>
      <c r="J51" s="33">
        <f t="shared" si="2"/>
        <v>2735</v>
      </c>
      <c r="K51" s="27">
        <f t="shared" si="8"/>
        <v>260</v>
      </c>
      <c r="L51" s="27">
        <f t="shared" si="9"/>
        <v>31</v>
      </c>
      <c r="M51" s="33">
        <f t="shared" si="10"/>
        <v>1279</v>
      </c>
      <c r="N51" s="29">
        <v>-2000</v>
      </c>
      <c r="O51" s="33">
        <f t="shared" si="3"/>
        <v>3279</v>
      </c>
      <c r="P51" s="27">
        <f t="shared" si="11"/>
        <v>208</v>
      </c>
      <c r="Q51" s="34"/>
      <c r="R51" s="35"/>
    </row>
    <row r="52" spans="1:18" x14ac:dyDescent="0.3">
      <c r="A52" s="26">
        <v>45828</v>
      </c>
      <c r="B52" s="31">
        <v>4</v>
      </c>
      <c r="C52" s="33">
        <f t="shared" si="4"/>
        <v>1158</v>
      </c>
      <c r="D52" s="29">
        <v>-935</v>
      </c>
      <c r="E52" s="30">
        <f t="shared" si="1"/>
        <v>2093</v>
      </c>
      <c r="F52" s="27">
        <f t="shared" si="5"/>
        <v>212</v>
      </c>
      <c r="G52" s="27">
        <f t="shared" si="6"/>
        <v>32</v>
      </c>
      <c r="H52" s="33">
        <f t="shared" si="7"/>
        <v>1145</v>
      </c>
      <c r="I52" s="32">
        <v>-1590</v>
      </c>
      <c r="J52" s="33">
        <f t="shared" si="2"/>
        <v>2735</v>
      </c>
      <c r="K52" s="27">
        <f t="shared" si="8"/>
        <v>275</v>
      </c>
      <c r="L52" s="27">
        <f t="shared" si="9"/>
        <v>32</v>
      </c>
      <c r="M52" s="33">
        <f t="shared" si="10"/>
        <v>1264</v>
      </c>
      <c r="N52" s="29">
        <v>-2015</v>
      </c>
      <c r="O52" s="33">
        <f t="shared" si="3"/>
        <v>3279</v>
      </c>
      <c r="P52" s="27">
        <f t="shared" si="11"/>
        <v>223</v>
      </c>
      <c r="Q52" s="34"/>
      <c r="R52" s="35"/>
    </row>
    <row r="53" spans="1:18" x14ac:dyDescent="0.3">
      <c r="A53" s="26">
        <v>45829</v>
      </c>
      <c r="B53" s="31">
        <v>4</v>
      </c>
      <c r="C53" s="33">
        <f t="shared" si="4"/>
        <v>1152</v>
      </c>
      <c r="D53" s="29">
        <v>-941</v>
      </c>
      <c r="E53" s="30">
        <f t="shared" si="1"/>
        <v>2093</v>
      </c>
      <c r="F53" s="27">
        <f t="shared" si="5"/>
        <v>218</v>
      </c>
      <c r="G53" s="27">
        <f t="shared" si="6"/>
        <v>33</v>
      </c>
      <c r="H53" s="33">
        <f t="shared" si="7"/>
        <v>1130</v>
      </c>
      <c r="I53" s="32">
        <v>-1605</v>
      </c>
      <c r="J53" s="33">
        <f t="shared" si="2"/>
        <v>2735</v>
      </c>
      <c r="K53" s="27">
        <f t="shared" si="8"/>
        <v>290</v>
      </c>
      <c r="L53" s="27">
        <f t="shared" si="9"/>
        <v>33</v>
      </c>
      <c r="M53" s="33">
        <f t="shared" si="10"/>
        <v>1249</v>
      </c>
      <c r="N53" s="29">
        <v>-2030</v>
      </c>
      <c r="O53" s="33">
        <f t="shared" si="3"/>
        <v>3279</v>
      </c>
      <c r="P53" s="27">
        <f t="shared" si="11"/>
        <v>238</v>
      </c>
      <c r="Q53" s="34"/>
      <c r="R53" s="35"/>
    </row>
    <row r="54" spans="1:18" x14ac:dyDescent="0.3">
      <c r="A54" s="26">
        <v>45830</v>
      </c>
      <c r="B54" s="31">
        <v>4</v>
      </c>
      <c r="C54" s="33">
        <f t="shared" si="4"/>
        <v>1146</v>
      </c>
      <c r="D54" s="29">
        <v>-947</v>
      </c>
      <c r="E54" s="30">
        <f t="shared" si="1"/>
        <v>2093</v>
      </c>
      <c r="F54" s="27">
        <f t="shared" si="5"/>
        <v>224</v>
      </c>
      <c r="G54" s="27">
        <f t="shared" si="6"/>
        <v>34</v>
      </c>
      <c r="H54" s="33">
        <f t="shared" si="7"/>
        <v>1115</v>
      </c>
      <c r="I54" s="32">
        <v>-1620</v>
      </c>
      <c r="J54" s="33">
        <f t="shared" si="2"/>
        <v>2735</v>
      </c>
      <c r="K54" s="27">
        <f t="shared" si="8"/>
        <v>305</v>
      </c>
      <c r="L54" s="27">
        <f t="shared" si="9"/>
        <v>34</v>
      </c>
      <c r="M54" s="33">
        <f t="shared" si="10"/>
        <v>1238</v>
      </c>
      <c r="N54" s="29">
        <v>-2041</v>
      </c>
      <c r="O54" s="33">
        <f t="shared" si="3"/>
        <v>3279</v>
      </c>
      <c r="P54" s="27">
        <f t="shared" si="11"/>
        <v>249</v>
      </c>
      <c r="Q54" s="34"/>
      <c r="R54" s="35"/>
    </row>
    <row r="55" spans="1:18" x14ac:dyDescent="0.3">
      <c r="A55" s="26">
        <v>45831</v>
      </c>
      <c r="B55" s="31">
        <v>4</v>
      </c>
      <c r="C55" s="33">
        <f t="shared" si="4"/>
        <v>1140</v>
      </c>
      <c r="D55" s="29">
        <v>-953</v>
      </c>
      <c r="E55" s="30">
        <f t="shared" si="1"/>
        <v>2093</v>
      </c>
      <c r="F55" s="27">
        <f t="shared" si="5"/>
        <v>230</v>
      </c>
      <c r="G55" s="27">
        <f t="shared" si="6"/>
        <v>35</v>
      </c>
      <c r="H55" s="33">
        <f t="shared" si="7"/>
        <v>1100</v>
      </c>
      <c r="I55" s="32">
        <v>-1635</v>
      </c>
      <c r="J55" s="33">
        <f t="shared" si="2"/>
        <v>2735</v>
      </c>
      <c r="K55" s="27">
        <f t="shared" si="8"/>
        <v>320</v>
      </c>
      <c r="L55" s="27">
        <f t="shared" si="9"/>
        <v>35</v>
      </c>
      <c r="M55" s="33">
        <f t="shared" si="10"/>
        <v>1237</v>
      </c>
      <c r="N55" s="29">
        <v>-2042</v>
      </c>
      <c r="O55" s="33">
        <f t="shared" si="3"/>
        <v>3279</v>
      </c>
      <c r="P55" s="27">
        <f t="shared" si="11"/>
        <v>250</v>
      </c>
      <c r="Q55" s="34"/>
      <c r="R55" s="35"/>
    </row>
    <row r="56" spans="1:18" x14ac:dyDescent="0.3">
      <c r="A56" s="26">
        <v>45832</v>
      </c>
      <c r="B56" s="31">
        <v>4</v>
      </c>
      <c r="C56" s="33">
        <f t="shared" si="4"/>
        <v>1134</v>
      </c>
      <c r="D56" s="29">
        <v>-959</v>
      </c>
      <c r="E56" s="30">
        <f t="shared" si="1"/>
        <v>2093</v>
      </c>
      <c r="F56" s="27">
        <f t="shared" si="5"/>
        <v>236</v>
      </c>
      <c r="G56" s="27">
        <f t="shared" si="6"/>
        <v>36</v>
      </c>
      <c r="H56" s="33">
        <f t="shared" si="7"/>
        <v>1085</v>
      </c>
      <c r="I56" s="32">
        <v>-1650</v>
      </c>
      <c r="J56" s="33">
        <f t="shared" si="2"/>
        <v>2735</v>
      </c>
      <c r="K56" s="27">
        <f t="shared" si="8"/>
        <v>335</v>
      </c>
      <c r="L56" s="27">
        <f t="shared" si="9"/>
        <v>36</v>
      </c>
      <c r="M56" s="33">
        <f t="shared" si="10"/>
        <v>1236</v>
      </c>
      <c r="N56" s="29">
        <v>-2043</v>
      </c>
      <c r="O56" s="33">
        <f t="shared" si="3"/>
        <v>3279</v>
      </c>
      <c r="P56" s="27">
        <f t="shared" si="11"/>
        <v>251</v>
      </c>
      <c r="Q56" s="34"/>
      <c r="R56" s="35"/>
    </row>
    <row r="57" spans="1:18" x14ac:dyDescent="0.3">
      <c r="A57" s="26">
        <v>45833</v>
      </c>
      <c r="B57" s="31">
        <v>4</v>
      </c>
      <c r="C57" s="33">
        <f t="shared" si="4"/>
        <v>1128</v>
      </c>
      <c r="D57" s="29">
        <v>-965</v>
      </c>
      <c r="E57" s="30">
        <f t="shared" si="1"/>
        <v>2093</v>
      </c>
      <c r="F57" s="27">
        <f t="shared" si="5"/>
        <v>242</v>
      </c>
      <c r="G57" s="27">
        <f t="shared" si="6"/>
        <v>37</v>
      </c>
      <c r="H57" s="33">
        <f t="shared" si="7"/>
        <v>1070</v>
      </c>
      <c r="I57" s="32">
        <v>-1665</v>
      </c>
      <c r="J57" s="33">
        <f t="shared" si="2"/>
        <v>2735</v>
      </c>
      <c r="K57" s="27">
        <f t="shared" si="8"/>
        <v>350</v>
      </c>
      <c r="L57" s="27">
        <f t="shared" si="9"/>
        <v>37</v>
      </c>
      <c r="M57" s="33">
        <f t="shared" si="10"/>
        <v>1235</v>
      </c>
      <c r="N57" s="29">
        <v>-2044</v>
      </c>
      <c r="O57" s="33">
        <f t="shared" si="3"/>
        <v>3279</v>
      </c>
      <c r="P57" s="27">
        <f t="shared" si="11"/>
        <v>252</v>
      </c>
      <c r="Q57" s="34"/>
      <c r="R57" s="35"/>
    </row>
    <row r="58" spans="1:18" x14ac:dyDescent="0.3">
      <c r="A58" s="26">
        <v>45834</v>
      </c>
      <c r="B58" s="31">
        <v>4</v>
      </c>
      <c r="C58" s="33">
        <f t="shared" si="4"/>
        <v>1122</v>
      </c>
      <c r="D58" s="29">
        <v>-971</v>
      </c>
      <c r="E58" s="30">
        <f t="shared" si="1"/>
        <v>2093</v>
      </c>
      <c r="F58" s="27">
        <f t="shared" si="5"/>
        <v>248</v>
      </c>
      <c r="G58" s="27">
        <f t="shared" si="6"/>
        <v>38</v>
      </c>
      <c r="H58" s="33">
        <f t="shared" si="7"/>
        <v>1047</v>
      </c>
      <c r="I58" s="32">
        <v>-1688</v>
      </c>
      <c r="J58" s="33">
        <f t="shared" si="2"/>
        <v>2735</v>
      </c>
      <c r="K58" s="27">
        <f t="shared" si="8"/>
        <v>373</v>
      </c>
      <c r="L58" s="27">
        <f t="shared" si="9"/>
        <v>38</v>
      </c>
      <c r="M58" s="33">
        <f t="shared" si="10"/>
        <v>1234</v>
      </c>
      <c r="N58" s="29">
        <v>-2045</v>
      </c>
      <c r="O58" s="33">
        <f t="shared" si="3"/>
        <v>3279</v>
      </c>
      <c r="P58" s="27">
        <f t="shared" si="11"/>
        <v>253</v>
      </c>
      <c r="Q58" s="34"/>
      <c r="R58" s="35"/>
    </row>
    <row r="59" spans="1:18" x14ac:dyDescent="0.3">
      <c r="A59" s="26">
        <v>45835</v>
      </c>
      <c r="B59" s="31">
        <v>4</v>
      </c>
      <c r="C59" s="33">
        <f t="shared" si="4"/>
        <v>1120</v>
      </c>
      <c r="D59" s="29">
        <v>-973</v>
      </c>
      <c r="E59" s="30">
        <f t="shared" si="1"/>
        <v>2093</v>
      </c>
      <c r="F59" s="27">
        <f t="shared" si="5"/>
        <v>250</v>
      </c>
      <c r="G59" s="27">
        <f t="shared" si="6"/>
        <v>39</v>
      </c>
      <c r="H59" s="33">
        <f t="shared" si="7"/>
        <v>1046</v>
      </c>
      <c r="I59" s="32">
        <v>-1689</v>
      </c>
      <c r="J59" s="33">
        <f t="shared" si="2"/>
        <v>2735</v>
      </c>
      <c r="K59" s="27">
        <f t="shared" si="8"/>
        <v>374</v>
      </c>
      <c r="L59" s="27">
        <f t="shared" si="9"/>
        <v>39</v>
      </c>
      <c r="M59" s="33">
        <f t="shared" si="10"/>
        <v>1233</v>
      </c>
      <c r="N59" s="29">
        <v>-2046</v>
      </c>
      <c r="O59" s="33">
        <f t="shared" si="3"/>
        <v>3279</v>
      </c>
      <c r="P59" s="27">
        <f t="shared" si="11"/>
        <v>254</v>
      </c>
      <c r="Q59" s="34"/>
      <c r="R59" s="35"/>
    </row>
    <row r="60" spans="1:18" x14ac:dyDescent="0.3">
      <c r="A60" s="26">
        <v>45836</v>
      </c>
      <c r="B60" s="31">
        <v>4</v>
      </c>
      <c r="C60" s="33">
        <f t="shared" si="4"/>
        <v>1118</v>
      </c>
      <c r="D60" s="29">
        <v>-975</v>
      </c>
      <c r="E60" s="30">
        <f t="shared" si="1"/>
        <v>2093</v>
      </c>
      <c r="F60" s="27">
        <f t="shared" si="5"/>
        <v>252</v>
      </c>
      <c r="G60" s="27">
        <f t="shared" si="6"/>
        <v>40</v>
      </c>
      <c r="H60" s="33">
        <f t="shared" si="7"/>
        <v>1045</v>
      </c>
      <c r="I60" s="32">
        <v>-1690</v>
      </c>
      <c r="J60" s="33">
        <f t="shared" si="2"/>
        <v>2735</v>
      </c>
      <c r="K60" s="27">
        <f t="shared" si="8"/>
        <v>375</v>
      </c>
      <c r="L60" s="27">
        <f t="shared" si="9"/>
        <v>40</v>
      </c>
      <c r="M60" s="33">
        <f t="shared" si="10"/>
        <v>1232</v>
      </c>
      <c r="N60" s="29">
        <v>-2047</v>
      </c>
      <c r="O60" s="33">
        <f t="shared" si="3"/>
        <v>3279</v>
      </c>
      <c r="P60" s="27">
        <f t="shared" si="11"/>
        <v>255</v>
      </c>
      <c r="Q60" s="34"/>
      <c r="R60" s="35"/>
    </row>
    <row r="61" spans="1:18" x14ac:dyDescent="0.3">
      <c r="A61" s="26">
        <v>45837</v>
      </c>
      <c r="B61" s="31">
        <v>4</v>
      </c>
      <c r="C61" s="33">
        <f t="shared" si="4"/>
        <v>1116</v>
      </c>
      <c r="D61" s="29">
        <v>-977</v>
      </c>
      <c r="E61" s="30">
        <f t="shared" si="1"/>
        <v>2093</v>
      </c>
      <c r="F61" s="27">
        <f t="shared" si="5"/>
        <v>254</v>
      </c>
      <c r="G61" s="27">
        <f t="shared" si="6"/>
        <v>41</v>
      </c>
      <c r="H61" s="33">
        <f t="shared" si="7"/>
        <v>1044</v>
      </c>
      <c r="I61" s="32">
        <v>-1691</v>
      </c>
      <c r="J61" s="33">
        <f t="shared" si="2"/>
        <v>2735</v>
      </c>
      <c r="K61" s="27">
        <f t="shared" si="8"/>
        <v>376</v>
      </c>
      <c r="L61" s="27">
        <f t="shared" si="9"/>
        <v>41</v>
      </c>
      <c r="M61" s="33">
        <f t="shared" si="10"/>
        <v>1231</v>
      </c>
      <c r="N61" s="29">
        <v>-2048</v>
      </c>
      <c r="O61" s="33">
        <f t="shared" si="3"/>
        <v>3279</v>
      </c>
      <c r="P61" s="27">
        <f t="shared" si="11"/>
        <v>256</v>
      </c>
      <c r="Q61" s="34"/>
      <c r="R61" s="35"/>
    </row>
    <row r="62" spans="1:18" x14ac:dyDescent="0.3">
      <c r="A62" s="26">
        <v>45838</v>
      </c>
      <c r="B62" s="31">
        <v>4</v>
      </c>
      <c r="C62" s="33">
        <f t="shared" si="4"/>
        <v>1114</v>
      </c>
      <c r="D62" s="29">
        <v>-979</v>
      </c>
      <c r="E62" s="30">
        <f t="shared" si="1"/>
        <v>2093</v>
      </c>
      <c r="F62" s="27">
        <f t="shared" si="5"/>
        <v>256</v>
      </c>
      <c r="G62" s="27">
        <f t="shared" si="6"/>
        <v>42</v>
      </c>
      <c r="H62" s="33">
        <f t="shared" si="7"/>
        <v>1043</v>
      </c>
      <c r="I62" s="32">
        <v>-1692</v>
      </c>
      <c r="J62" s="33">
        <f t="shared" si="2"/>
        <v>2735</v>
      </c>
      <c r="K62" s="27">
        <f t="shared" si="8"/>
        <v>377</v>
      </c>
      <c r="L62" s="27">
        <f t="shared" si="9"/>
        <v>42</v>
      </c>
      <c r="M62" s="33">
        <f t="shared" si="10"/>
        <v>1230</v>
      </c>
      <c r="N62" s="29">
        <v>-2049</v>
      </c>
      <c r="O62" s="33">
        <f t="shared" si="3"/>
        <v>3279</v>
      </c>
      <c r="P62" s="27">
        <f t="shared" si="11"/>
        <v>257</v>
      </c>
      <c r="Q62" s="34"/>
      <c r="R62" s="35"/>
    </row>
    <row r="63" spans="1:18" x14ac:dyDescent="0.3">
      <c r="A63" s="26">
        <v>45839</v>
      </c>
      <c r="B63" s="31">
        <v>4</v>
      </c>
      <c r="C63" s="33">
        <f t="shared" si="4"/>
        <v>1112</v>
      </c>
      <c r="D63" s="29">
        <v>-981</v>
      </c>
      <c r="E63" s="30">
        <f t="shared" si="1"/>
        <v>2093</v>
      </c>
      <c r="F63" s="27">
        <f t="shared" si="5"/>
        <v>258</v>
      </c>
      <c r="G63" s="27">
        <f t="shared" si="6"/>
        <v>43</v>
      </c>
      <c r="H63" s="33">
        <f t="shared" si="7"/>
        <v>1042</v>
      </c>
      <c r="I63" s="32">
        <v>-1693</v>
      </c>
      <c r="J63" s="33">
        <f t="shared" si="2"/>
        <v>2735</v>
      </c>
      <c r="K63" s="27">
        <f t="shared" si="8"/>
        <v>378</v>
      </c>
      <c r="L63" s="27">
        <f t="shared" si="9"/>
        <v>43</v>
      </c>
      <c r="M63" s="33">
        <f t="shared" si="10"/>
        <v>1229</v>
      </c>
      <c r="N63" s="29">
        <v>-2050</v>
      </c>
      <c r="O63" s="33">
        <f t="shared" si="3"/>
        <v>3279</v>
      </c>
      <c r="P63" s="27">
        <f t="shared" si="11"/>
        <v>258</v>
      </c>
      <c r="Q63" s="34"/>
      <c r="R63" s="35"/>
    </row>
    <row r="64" spans="1:18" x14ac:dyDescent="0.3">
      <c r="A64" s="26">
        <v>45840</v>
      </c>
      <c r="B64" s="31">
        <v>4</v>
      </c>
      <c r="C64" s="33">
        <f t="shared" si="4"/>
        <v>1110</v>
      </c>
      <c r="D64" s="29">
        <v>-983</v>
      </c>
      <c r="E64" s="30">
        <f t="shared" si="1"/>
        <v>2093</v>
      </c>
      <c r="F64" s="27">
        <f t="shared" si="5"/>
        <v>260</v>
      </c>
      <c r="G64" s="27">
        <f t="shared" si="6"/>
        <v>44</v>
      </c>
      <c r="H64" s="33">
        <f t="shared" si="7"/>
        <v>1041</v>
      </c>
      <c r="I64" s="32">
        <v>-1694</v>
      </c>
      <c r="J64" s="33">
        <f t="shared" si="2"/>
        <v>2735</v>
      </c>
      <c r="K64" s="27">
        <f t="shared" si="8"/>
        <v>379</v>
      </c>
      <c r="L64" s="27">
        <f t="shared" si="9"/>
        <v>44</v>
      </c>
      <c r="M64" s="33">
        <f t="shared" si="10"/>
        <v>1228</v>
      </c>
      <c r="N64" s="29">
        <v>-2051</v>
      </c>
      <c r="O64" s="33">
        <f t="shared" si="3"/>
        <v>3279</v>
      </c>
      <c r="P64" s="27">
        <f t="shared" si="11"/>
        <v>259</v>
      </c>
      <c r="Q64" s="34"/>
      <c r="R64" s="35"/>
    </row>
    <row r="65" spans="1:18" x14ac:dyDescent="0.3">
      <c r="A65" s="26">
        <v>45841</v>
      </c>
      <c r="B65" s="31">
        <v>4</v>
      </c>
      <c r="C65" s="33">
        <f t="shared" si="4"/>
        <v>1108</v>
      </c>
      <c r="D65" s="29">
        <v>-985</v>
      </c>
      <c r="E65" s="30">
        <f t="shared" si="1"/>
        <v>2093</v>
      </c>
      <c r="F65" s="27">
        <f t="shared" si="5"/>
        <v>262</v>
      </c>
      <c r="G65" s="27">
        <f t="shared" si="6"/>
        <v>45</v>
      </c>
      <c r="H65" s="33">
        <f t="shared" si="7"/>
        <v>1040</v>
      </c>
      <c r="I65" s="32">
        <v>-1695</v>
      </c>
      <c r="J65" s="33">
        <f t="shared" si="2"/>
        <v>2735</v>
      </c>
      <c r="K65" s="27">
        <f t="shared" si="8"/>
        <v>380</v>
      </c>
      <c r="L65" s="27">
        <f t="shared" si="9"/>
        <v>45</v>
      </c>
      <c r="M65" s="33">
        <f t="shared" si="10"/>
        <v>1227</v>
      </c>
      <c r="N65" s="29">
        <v>-2052</v>
      </c>
      <c r="O65" s="33">
        <f t="shared" si="3"/>
        <v>3279</v>
      </c>
      <c r="P65" s="27">
        <f t="shared" si="11"/>
        <v>260</v>
      </c>
      <c r="Q65" s="34"/>
      <c r="R65" s="35"/>
    </row>
    <row r="66" spans="1:18" x14ac:dyDescent="0.3">
      <c r="A66" s="26">
        <v>45842</v>
      </c>
      <c r="B66" s="31">
        <v>4</v>
      </c>
      <c r="C66" s="33">
        <f t="shared" si="4"/>
        <v>1106</v>
      </c>
      <c r="D66" s="29">
        <v>-987</v>
      </c>
      <c r="E66" s="30">
        <f t="shared" si="1"/>
        <v>2093</v>
      </c>
      <c r="F66" s="27">
        <f t="shared" si="5"/>
        <v>264</v>
      </c>
      <c r="G66" s="27">
        <f t="shared" si="6"/>
        <v>46</v>
      </c>
      <c r="H66" s="33">
        <f t="shared" si="7"/>
        <v>1039</v>
      </c>
      <c r="I66" s="32">
        <v>-1696</v>
      </c>
      <c r="J66" s="33">
        <f t="shared" si="2"/>
        <v>2735</v>
      </c>
      <c r="K66" s="27">
        <f t="shared" si="8"/>
        <v>381</v>
      </c>
      <c r="L66" s="27">
        <f t="shared" si="9"/>
        <v>46</v>
      </c>
      <c r="M66" s="33">
        <f t="shared" si="10"/>
        <v>1226</v>
      </c>
      <c r="N66" s="29">
        <v>-2053</v>
      </c>
      <c r="O66" s="33">
        <f t="shared" si="3"/>
        <v>3279</v>
      </c>
      <c r="P66" s="27">
        <f t="shared" si="11"/>
        <v>261</v>
      </c>
      <c r="Q66" s="34"/>
      <c r="R66" s="35"/>
    </row>
    <row r="67" spans="1:18" x14ac:dyDescent="0.3">
      <c r="A67" s="26">
        <v>45843</v>
      </c>
      <c r="B67" s="31">
        <v>4</v>
      </c>
      <c r="C67" s="33">
        <f t="shared" si="4"/>
        <v>1104</v>
      </c>
      <c r="D67" s="29">
        <v>-989</v>
      </c>
      <c r="E67" s="30">
        <f t="shared" si="1"/>
        <v>2093</v>
      </c>
      <c r="F67" s="27">
        <f t="shared" si="5"/>
        <v>266</v>
      </c>
      <c r="G67" s="27">
        <f t="shared" si="6"/>
        <v>47</v>
      </c>
      <c r="H67" s="33">
        <f t="shared" si="7"/>
        <v>1038</v>
      </c>
      <c r="I67" s="32">
        <v>-1697</v>
      </c>
      <c r="J67" s="33">
        <f t="shared" si="2"/>
        <v>2735</v>
      </c>
      <c r="K67" s="27">
        <f t="shared" si="8"/>
        <v>382</v>
      </c>
      <c r="L67" s="27">
        <f t="shared" si="9"/>
        <v>47</v>
      </c>
      <c r="M67" s="33">
        <f t="shared" si="10"/>
        <v>1225</v>
      </c>
      <c r="N67" s="29">
        <v>-2054</v>
      </c>
      <c r="O67" s="33">
        <f t="shared" si="3"/>
        <v>3279</v>
      </c>
      <c r="P67" s="27">
        <f t="shared" si="11"/>
        <v>262</v>
      </c>
      <c r="Q67" s="34"/>
      <c r="R67" s="35"/>
    </row>
    <row r="68" spans="1:18" x14ac:dyDescent="0.3">
      <c r="A68" s="26">
        <v>45844</v>
      </c>
      <c r="B68" s="31">
        <v>4</v>
      </c>
      <c r="C68" s="33">
        <f t="shared" si="4"/>
        <v>1102</v>
      </c>
      <c r="D68" s="29">
        <v>-991</v>
      </c>
      <c r="E68" s="30">
        <f t="shared" si="1"/>
        <v>2093</v>
      </c>
      <c r="F68" s="27">
        <f t="shared" si="5"/>
        <v>268</v>
      </c>
      <c r="G68" s="27">
        <f t="shared" si="6"/>
        <v>48</v>
      </c>
      <c r="H68" s="33">
        <f t="shared" si="7"/>
        <v>1037</v>
      </c>
      <c r="I68" s="32">
        <v>-1698</v>
      </c>
      <c r="J68" s="33">
        <f t="shared" si="2"/>
        <v>2735</v>
      </c>
      <c r="K68" s="27">
        <f t="shared" si="8"/>
        <v>383</v>
      </c>
      <c r="L68" s="27">
        <f t="shared" si="9"/>
        <v>48</v>
      </c>
      <c r="M68" s="33">
        <f t="shared" si="10"/>
        <v>1224</v>
      </c>
      <c r="N68" s="29">
        <v>-2055</v>
      </c>
      <c r="O68" s="33">
        <f t="shared" si="3"/>
        <v>3279</v>
      </c>
      <c r="P68" s="27">
        <f t="shared" si="11"/>
        <v>263</v>
      </c>
      <c r="Q68" s="34"/>
      <c r="R68" s="35"/>
    </row>
    <row r="69" spans="1:18" x14ac:dyDescent="0.3">
      <c r="A69" s="26">
        <v>45845</v>
      </c>
      <c r="B69" s="31">
        <v>4</v>
      </c>
      <c r="C69" s="33">
        <f t="shared" si="4"/>
        <v>1100</v>
      </c>
      <c r="D69" s="29">
        <v>-993</v>
      </c>
      <c r="E69" s="30">
        <f t="shared" si="1"/>
        <v>2093</v>
      </c>
      <c r="F69" s="27">
        <f t="shared" si="5"/>
        <v>270</v>
      </c>
      <c r="G69" s="27">
        <f t="shared" si="6"/>
        <v>49</v>
      </c>
      <c r="H69" s="33">
        <f t="shared" si="7"/>
        <v>1036</v>
      </c>
      <c r="I69" s="32">
        <v>-1699</v>
      </c>
      <c r="J69" s="33">
        <f t="shared" si="2"/>
        <v>2735</v>
      </c>
      <c r="K69" s="27">
        <f t="shared" si="8"/>
        <v>384</v>
      </c>
      <c r="L69" s="27">
        <f t="shared" si="9"/>
        <v>49</v>
      </c>
      <c r="M69" s="33">
        <f t="shared" si="10"/>
        <v>1223</v>
      </c>
      <c r="N69" s="29">
        <v>-2056</v>
      </c>
      <c r="O69" s="33">
        <f t="shared" si="3"/>
        <v>3279</v>
      </c>
      <c r="P69" s="27">
        <f t="shared" si="11"/>
        <v>264</v>
      </c>
      <c r="Q69" s="34"/>
      <c r="R69" s="35"/>
    </row>
    <row r="70" spans="1:18" x14ac:dyDescent="0.3">
      <c r="A70" s="26">
        <v>45846</v>
      </c>
      <c r="B70" s="31">
        <v>4</v>
      </c>
      <c r="C70" s="33">
        <f t="shared" si="4"/>
        <v>1098</v>
      </c>
      <c r="D70" s="29">
        <v>-995</v>
      </c>
      <c r="E70" s="30">
        <f t="shared" si="1"/>
        <v>2093</v>
      </c>
      <c r="F70" s="27">
        <f t="shared" si="5"/>
        <v>272</v>
      </c>
      <c r="G70" s="27">
        <f t="shared" si="6"/>
        <v>50</v>
      </c>
      <c r="H70" s="33">
        <f t="shared" si="7"/>
        <v>1035</v>
      </c>
      <c r="I70" s="32">
        <v>-1700</v>
      </c>
      <c r="J70" s="33">
        <f t="shared" si="2"/>
        <v>2735</v>
      </c>
      <c r="K70" s="27">
        <f t="shared" si="8"/>
        <v>385</v>
      </c>
      <c r="L70" s="27">
        <f t="shared" si="9"/>
        <v>50</v>
      </c>
      <c r="M70" s="33">
        <f t="shared" si="10"/>
        <v>1222</v>
      </c>
      <c r="N70" s="29">
        <v>-2057</v>
      </c>
      <c r="O70" s="33">
        <f t="shared" si="3"/>
        <v>3279</v>
      </c>
      <c r="P70" s="27">
        <f t="shared" si="11"/>
        <v>265</v>
      </c>
      <c r="Q70" s="34"/>
      <c r="R70" s="35"/>
    </row>
    <row r="71" spans="1:18" x14ac:dyDescent="0.3">
      <c r="A71" s="26">
        <v>45847</v>
      </c>
      <c r="B71" s="31">
        <v>4</v>
      </c>
      <c r="C71" s="33">
        <f t="shared" si="4"/>
        <v>1096</v>
      </c>
      <c r="D71" s="29">
        <v>-997</v>
      </c>
      <c r="E71" s="30">
        <f t="shared" si="1"/>
        <v>2093</v>
      </c>
      <c r="F71" s="27">
        <f t="shared" si="5"/>
        <v>274</v>
      </c>
      <c r="G71" s="27">
        <f t="shared" si="6"/>
        <v>51</v>
      </c>
      <c r="H71" s="33">
        <f t="shared" si="7"/>
        <v>1034</v>
      </c>
      <c r="I71" s="32">
        <v>-1701</v>
      </c>
      <c r="J71" s="33">
        <f t="shared" si="2"/>
        <v>2735</v>
      </c>
      <c r="K71" s="27">
        <f t="shared" si="8"/>
        <v>386</v>
      </c>
      <c r="L71" s="27">
        <f t="shared" si="9"/>
        <v>51</v>
      </c>
      <c r="M71" s="33">
        <f t="shared" si="10"/>
        <v>1221</v>
      </c>
      <c r="N71" s="29">
        <v>-2058</v>
      </c>
      <c r="O71" s="33">
        <f t="shared" si="3"/>
        <v>3279</v>
      </c>
      <c r="P71" s="27">
        <f t="shared" si="11"/>
        <v>266</v>
      </c>
      <c r="Q71" s="34"/>
      <c r="R71" s="35"/>
    </row>
    <row r="72" spans="1:18" x14ac:dyDescent="0.3">
      <c r="A72" s="26">
        <v>45848</v>
      </c>
      <c r="B72" s="31">
        <v>4</v>
      </c>
      <c r="C72" s="33">
        <f t="shared" si="4"/>
        <v>1094</v>
      </c>
      <c r="D72" s="29">
        <v>-999</v>
      </c>
      <c r="E72" s="30">
        <f t="shared" si="1"/>
        <v>2093</v>
      </c>
      <c r="F72" s="27">
        <f t="shared" si="5"/>
        <v>276</v>
      </c>
      <c r="G72" s="27">
        <f t="shared" si="6"/>
        <v>52</v>
      </c>
      <c r="H72" s="33">
        <f t="shared" si="7"/>
        <v>1033</v>
      </c>
      <c r="I72" s="32">
        <v>-1702</v>
      </c>
      <c r="J72" s="33">
        <f t="shared" si="2"/>
        <v>2735</v>
      </c>
      <c r="K72" s="27">
        <f t="shared" si="8"/>
        <v>387</v>
      </c>
      <c r="L72" s="27">
        <f t="shared" si="9"/>
        <v>52</v>
      </c>
      <c r="M72" s="33">
        <f t="shared" si="10"/>
        <v>1220</v>
      </c>
      <c r="N72" s="29">
        <v>-2059</v>
      </c>
      <c r="O72" s="33">
        <f t="shared" si="3"/>
        <v>3279</v>
      </c>
      <c r="P72" s="27">
        <f t="shared" si="11"/>
        <v>267</v>
      </c>
      <c r="Q72" s="34"/>
      <c r="R72" s="35"/>
    </row>
    <row r="73" spans="1:18" x14ac:dyDescent="0.3">
      <c r="A73" s="26">
        <v>45849</v>
      </c>
      <c r="B73" s="31">
        <v>4</v>
      </c>
      <c r="C73" s="33">
        <f t="shared" si="4"/>
        <v>1093</v>
      </c>
      <c r="D73" s="29">
        <v>-1000</v>
      </c>
      <c r="E73" s="30">
        <f t="shared" si="1"/>
        <v>2093</v>
      </c>
      <c r="F73" s="27">
        <f t="shared" si="5"/>
        <v>277</v>
      </c>
      <c r="G73" s="27">
        <f t="shared" si="6"/>
        <v>53</v>
      </c>
      <c r="H73" s="33">
        <f t="shared" si="7"/>
        <v>1032</v>
      </c>
      <c r="I73" s="32">
        <v>-1703</v>
      </c>
      <c r="J73" s="33">
        <f t="shared" si="2"/>
        <v>2735</v>
      </c>
      <c r="K73" s="27">
        <f t="shared" si="8"/>
        <v>388</v>
      </c>
      <c r="L73" s="27">
        <f t="shared" si="9"/>
        <v>53</v>
      </c>
      <c r="M73" s="33">
        <f t="shared" si="10"/>
        <v>1219</v>
      </c>
      <c r="N73" s="29">
        <v>-2060</v>
      </c>
      <c r="O73" s="33">
        <f t="shared" si="3"/>
        <v>3279</v>
      </c>
      <c r="P73" s="27">
        <f t="shared" si="11"/>
        <v>268</v>
      </c>
      <c r="Q73" s="34"/>
      <c r="R73" s="35"/>
    </row>
    <row r="74" spans="1:18" x14ac:dyDescent="0.3">
      <c r="A74" s="26">
        <v>45850</v>
      </c>
      <c r="B74" s="31">
        <v>4</v>
      </c>
      <c r="C74" s="33">
        <f t="shared" si="4"/>
        <v>1091</v>
      </c>
      <c r="D74" s="29">
        <v>-1002</v>
      </c>
      <c r="E74" s="30">
        <f t="shared" si="1"/>
        <v>2093</v>
      </c>
      <c r="F74" s="27">
        <f t="shared" si="5"/>
        <v>279</v>
      </c>
      <c r="G74" s="27">
        <f t="shared" si="6"/>
        <v>54</v>
      </c>
      <c r="H74" s="33">
        <f t="shared" si="7"/>
        <v>1031</v>
      </c>
      <c r="I74" s="32">
        <v>-1704</v>
      </c>
      <c r="J74" s="33">
        <f t="shared" si="2"/>
        <v>2735</v>
      </c>
      <c r="K74" s="27">
        <f t="shared" si="8"/>
        <v>389</v>
      </c>
      <c r="L74" s="27">
        <f t="shared" si="9"/>
        <v>54</v>
      </c>
      <c r="M74" s="33">
        <f t="shared" si="10"/>
        <v>1218</v>
      </c>
      <c r="N74" s="29">
        <v>-2061</v>
      </c>
      <c r="O74" s="33">
        <f t="shared" si="3"/>
        <v>3279</v>
      </c>
      <c r="P74" s="27">
        <f t="shared" si="11"/>
        <v>269</v>
      </c>
      <c r="Q74" s="34"/>
      <c r="R74" s="35"/>
    </row>
    <row r="75" spans="1:18" x14ac:dyDescent="0.3">
      <c r="A75" s="26">
        <v>45851</v>
      </c>
      <c r="B75" s="31">
        <v>4</v>
      </c>
      <c r="C75" s="33">
        <f t="shared" si="4"/>
        <v>1089</v>
      </c>
      <c r="D75" s="29">
        <v>-1004</v>
      </c>
      <c r="E75" s="30">
        <f t="shared" si="1"/>
        <v>2093</v>
      </c>
      <c r="F75" s="27">
        <f t="shared" si="5"/>
        <v>281</v>
      </c>
      <c r="G75" s="27">
        <f t="shared" si="6"/>
        <v>55</v>
      </c>
      <c r="H75" s="33">
        <f t="shared" si="7"/>
        <v>1030</v>
      </c>
      <c r="I75" s="32">
        <v>-1705</v>
      </c>
      <c r="J75" s="33">
        <f t="shared" si="2"/>
        <v>2735</v>
      </c>
      <c r="K75" s="27">
        <f t="shared" si="8"/>
        <v>390</v>
      </c>
      <c r="L75" s="27">
        <f t="shared" si="9"/>
        <v>55</v>
      </c>
      <c r="M75" s="33">
        <f t="shared" si="10"/>
        <v>1217</v>
      </c>
      <c r="N75" s="29">
        <v>-2062</v>
      </c>
      <c r="O75" s="33">
        <f t="shared" si="3"/>
        <v>3279</v>
      </c>
      <c r="P75" s="27">
        <f t="shared" si="11"/>
        <v>270</v>
      </c>
      <c r="Q75" s="34"/>
      <c r="R75" s="35"/>
    </row>
    <row r="76" spans="1:18" x14ac:dyDescent="0.3">
      <c r="A76" s="26">
        <v>45852</v>
      </c>
      <c r="B76" s="31">
        <v>4</v>
      </c>
      <c r="C76" s="33">
        <f t="shared" si="4"/>
        <v>1087</v>
      </c>
      <c r="D76" s="29">
        <v>-1006</v>
      </c>
      <c r="E76" s="30">
        <f t="shared" si="1"/>
        <v>2093</v>
      </c>
      <c r="F76" s="27">
        <f t="shared" si="5"/>
        <v>283</v>
      </c>
      <c r="G76" s="27">
        <f t="shared" si="6"/>
        <v>56</v>
      </c>
      <c r="H76" s="33">
        <f t="shared" si="7"/>
        <v>1029</v>
      </c>
      <c r="I76" s="32">
        <v>-1706</v>
      </c>
      <c r="J76" s="33">
        <f t="shared" si="2"/>
        <v>2735</v>
      </c>
      <c r="K76" s="27">
        <f t="shared" si="8"/>
        <v>391</v>
      </c>
      <c r="L76" s="27">
        <f t="shared" si="9"/>
        <v>56</v>
      </c>
      <c r="M76" s="33">
        <f t="shared" si="10"/>
        <v>1216</v>
      </c>
      <c r="N76" s="29">
        <v>-2063</v>
      </c>
      <c r="O76" s="33">
        <f t="shared" si="3"/>
        <v>3279</v>
      </c>
      <c r="P76" s="27">
        <f t="shared" si="11"/>
        <v>271</v>
      </c>
      <c r="Q76" s="34"/>
      <c r="R76" s="35"/>
    </row>
    <row r="77" spans="1:18" x14ac:dyDescent="0.3">
      <c r="A77" s="26">
        <v>45853</v>
      </c>
      <c r="B77" s="31">
        <v>4</v>
      </c>
      <c r="C77" s="33">
        <f t="shared" si="4"/>
        <v>1085</v>
      </c>
      <c r="D77" s="29">
        <v>-1008</v>
      </c>
      <c r="E77" s="30">
        <f t="shared" si="1"/>
        <v>2093</v>
      </c>
      <c r="F77" s="27">
        <f t="shared" si="5"/>
        <v>285</v>
      </c>
      <c r="G77" s="27">
        <f t="shared" si="6"/>
        <v>57</v>
      </c>
      <c r="H77" s="33">
        <f t="shared" si="7"/>
        <v>1028</v>
      </c>
      <c r="I77" s="32">
        <v>-1707</v>
      </c>
      <c r="J77" s="33">
        <f t="shared" si="2"/>
        <v>2735</v>
      </c>
      <c r="K77" s="27">
        <f t="shared" si="8"/>
        <v>392</v>
      </c>
      <c r="L77" s="27">
        <f t="shared" si="9"/>
        <v>57</v>
      </c>
      <c r="M77" s="33">
        <f t="shared" si="10"/>
        <v>1215</v>
      </c>
      <c r="N77" s="29">
        <v>-2064</v>
      </c>
      <c r="O77" s="33">
        <f t="shared" si="3"/>
        <v>3279</v>
      </c>
      <c r="P77" s="27">
        <f t="shared" si="11"/>
        <v>272</v>
      </c>
      <c r="Q77" s="34"/>
      <c r="R77" s="35"/>
    </row>
    <row r="78" spans="1:18" x14ac:dyDescent="0.3">
      <c r="A78" s="26">
        <v>45854</v>
      </c>
      <c r="B78" s="31">
        <v>4</v>
      </c>
      <c r="C78" s="33">
        <f t="shared" si="4"/>
        <v>1083</v>
      </c>
      <c r="D78" s="29">
        <v>-1010</v>
      </c>
      <c r="E78" s="30">
        <f t="shared" si="1"/>
        <v>2093</v>
      </c>
      <c r="F78" s="27">
        <f t="shared" si="5"/>
        <v>287</v>
      </c>
      <c r="G78" s="27">
        <f t="shared" si="6"/>
        <v>58</v>
      </c>
      <c r="H78" s="33">
        <f t="shared" si="7"/>
        <v>1027</v>
      </c>
      <c r="I78" s="32">
        <v>-1708</v>
      </c>
      <c r="J78" s="33">
        <f t="shared" si="2"/>
        <v>2735</v>
      </c>
      <c r="K78" s="27">
        <f t="shared" si="8"/>
        <v>393</v>
      </c>
      <c r="L78" s="27">
        <f t="shared" si="9"/>
        <v>58</v>
      </c>
      <c r="M78" s="33">
        <f t="shared" si="10"/>
        <v>1214</v>
      </c>
      <c r="N78" s="29">
        <v>-2065</v>
      </c>
      <c r="O78" s="33">
        <f t="shared" si="3"/>
        <v>3279</v>
      </c>
      <c r="P78" s="27">
        <f t="shared" si="11"/>
        <v>273</v>
      </c>
      <c r="Q78" s="34"/>
      <c r="R78" s="35"/>
    </row>
    <row r="79" spans="1:18" x14ac:dyDescent="0.3">
      <c r="A79" s="26">
        <v>45855</v>
      </c>
      <c r="B79" s="31">
        <v>4</v>
      </c>
      <c r="C79" s="33">
        <f t="shared" si="4"/>
        <v>1081</v>
      </c>
      <c r="D79" s="29">
        <v>-1012</v>
      </c>
      <c r="E79" s="30">
        <f t="shared" si="1"/>
        <v>2093</v>
      </c>
      <c r="F79" s="27">
        <f t="shared" si="5"/>
        <v>289</v>
      </c>
      <c r="G79" s="27">
        <f t="shared" si="6"/>
        <v>59</v>
      </c>
      <c r="H79" s="33">
        <f t="shared" si="7"/>
        <v>1026</v>
      </c>
      <c r="I79" s="32">
        <v>-1709</v>
      </c>
      <c r="J79" s="33">
        <f t="shared" si="2"/>
        <v>2735</v>
      </c>
      <c r="K79" s="27">
        <f t="shared" si="8"/>
        <v>394</v>
      </c>
      <c r="L79" s="27">
        <f t="shared" si="9"/>
        <v>59</v>
      </c>
      <c r="M79" s="33">
        <f t="shared" si="10"/>
        <v>1213</v>
      </c>
      <c r="N79" s="29">
        <v>-2066</v>
      </c>
      <c r="O79" s="33">
        <f t="shared" si="3"/>
        <v>3279</v>
      </c>
      <c r="P79" s="27">
        <f t="shared" si="11"/>
        <v>274</v>
      </c>
      <c r="Q79" s="34"/>
      <c r="R79" s="35"/>
    </row>
    <row r="80" spans="1:18" x14ac:dyDescent="0.3">
      <c r="A80" s="26">
        <v>45856</v>
      </c>
      <c r="B80" s="31">
        <v>4</v>
      </c>
      <c r="C80" s="33">
        <f t="shared" si="4"/>
        <v>1079</v>
      </c>
      <c r="D80" s="29">
        <v>-1014</v>
      </c>
      <c r="E80" s="30">
        <f t="shared" si="1"/>
        <v>2093</v>
      </c>
      <c r="F80" s="27">
        <f t="shared" si="5"/>
        <v>291</v>
      </c>
      <c r="G80" s="27">
        <f t="shared" si="6"/>
        <v>60</v>
      </c>
      <c r="H80" s="33">
        <f t="shared" si="7"/>
        <v>1025</v>
      </c>
      <c r="I80" s="32">
        <v>-1710</v>
      </c>
      <c r="J80" s="33">
        <f t="shared" si="2"/>
        <v>2735</v>
      </c>
      <c r="K80" s="27">
        <f t="shared" si="8"/>
        <v>395</v>
      </c>
      <c r="L80" s="27">
        <f t="shared" si="9"/>
        <v>60</v>
      </c>
      <c r="M80" s="33">
        <f t="shared" si="10"/>
        <v>1207</v>
      </c>
      <c r="N80" s="29">
        <v>-2072</v>
      </c>
      <c r="O80" s="33">
        <f t="shared" si="3"/>
        <v>3279</v>
      </c>
      <c r="P80" s="27">
        <f t="shared" si="11"/>
        <v>280</v>
      </c>
      <c r="Q80" s="34"/>
      <c r="R80" s="35"/>
    </row>
    <row r="81" spans="1:18" x14ac:dyDescent="0.3">
      <c r="A81" s="26">
        <v>45857</v>
      </c>
      <c r="B81" s="31">
        <v>4</v>
      </c>
      <c r="C81" s="33">
        <f t="shared" si="4"/>
        <v>1077</v>
      </c>
      <c r="D81" s="29">
        <v>-1016</v>
      </c>
      <c r="E81" s="30">
        <f t="shared" si="1"/>
        <v>2093</v>
      </c>
      <c r="F81" s="27">
        <f t="shared" si="5"/>
        <v>293</v>
      </c>
      <c r="G81" s="27">
        <f t="shared" si="6"/>
        <v>61</v>
      </c>
      <c r="H81" s="33">
        <f t="shared" si="7"/>
        <v>1023</v>
      </c>
      <c r="I81" s="32">
        <v>-1712</v>
      </c>
      <c r="J81" s="33">
        <f t="shared" si="2"/>
        <v>2735</v>
      </c>
      <c r="K81" s="27">
        <f t="shared" si="8"/>
        <v>397</v>
      </c>
      <c r="L81" s="27">
        <f t="shared" si="9"/>
        <v>61</v>
      </c>
      <c r="M81" s="33">
        <f t="shared" si="10"/>
        <v>1204</v>
      </c>
      <c r="N81" s="29">
        <v>-2075</v>
      </c>
      <c r="O81" s="33">
        <f t="shared" si="3"/>
        <v>3279</v>
      </c>
      <c r="P81" s="27">
        <f t="shared" si="11"/>
        <v>283</v>
      </c>
      <c r="Q81" s="34"/>
      <c r="R81" s="35"/>
    </row>
    <row r="82" spans="1:18" x14ac:dyDescent="0.3">
      <c r="A82" s="26">
        <v>45858</v>
      </c>
      <c r="B82" s="31">
        <v>4</v>
      </c>
      <c r="C82" s="33">
        <f t="shared" si="4"/>
        <v>1075</v>
      </c>
      <c r="D82" s="29">
        <v>-1018</v>
      </c>
      <c r="E82" s="30">
        <f t="shared" si="1"/>
        <v>2093</v>
      </c>
      <c r="F82" s="27">
        <f t="shared" si="5"/>
        <v>295</v>
      </c>
      <c r="G82" s="27">
        <f t="shared" si="6"/>
        <v>62</v>
      </c>
      <c r="H82" s="33">
        <f t="shared" si="7"/>
        <v>1019</v>
      </c>
      <c r="I82" s="32">
        <v>-1716</v>
      </c>
      <c r="J82" s="33">
        <f t="shared" si="2"/>
        <v>2735</v>
      </c>
      <c r="K82" s="27">
        <f t="shared" si="8"/>
        <v>401</v>
      </c>
      <c r="L82" s="27">
        <f t="shared" si="9"/>
        <v>62</v>
      </c>
      <c r="M82" s="33">
        <f t="shared" si="10"/>
        <v>1201</v>
      </c>
      <c r="N82" s="29">
        <v>-2078</v>
      </c>
      <c r="O82" s="33">
        <f t="shared" si="3"/>
        <v>3279</v>
      </c>
      <c r="P82" s="27">
        <f t="shared" si="11"/>
        <v>286</v>
      </c>
      <c r="Q82" s="34"/>
      <c r="R82" s="35"/>
    </row>
    <row r="83" spans="1:18" x14ac:dyDescent="0.3">
      <c r="A83" s="26">
        <v>45859</v>
      </c>
      <c r="B83" s="31">
        <v>4</v>
      </c>
      <c r="C83" s="33">
        <f t="shared" si="4"/>
        <v>1073</v>
      </c>
      <c r="D83" s="29">
        <v>-1020</v>
      </c>
      <c r="E83" s="30">
        <f t="shared" si="1"/>
        <v>2093</v>
      </c>
      <c r="F83" s="27">
        <f t="shared" si="5"/>
        <v>297</v>
      </c>
      <c r="G83" s="27">
        <f t="shared" si="6"/>
        <v>63</v>
      </c>
      <c r="H83" s="33">
        <f t="shared" si="7"/>
        <v>1015</v>
      </c>
      <c r="I83" s="32">
        <v>-1720</v>
      </c>
      <c r="J83" s="33">
        <f t="shared" si="2"/>
        <v>2735</v>
      </c>
      <c r="K83" s="27">
        <f t="shared" si="8"/>
        <v>405</v>
      </c>
      <c r="L83" s="27">
        <f t="shared" si="9"/>
        <v>63</v>
      </c>
      <c r="M83" s="33">
        <f t="shared" si="10"/>
        <v>1198</v>
      </c>
      <c r="N83" s="29">
        <v>-2081</v>
      </c>
      <c r="O83" s="33">
        <f t="shared" si="3"/>
        <v>3279</v>
      </c>
      <c r="P83" s="27">
        <f t="shared" si="11"/>
        <v>289</v>
      </c>
      <c r="Q83" s="34"/>
      <c r="R83" s="35"/>
    </row>
    <row r="84" spans="1:18" x14ac:dyDescent="0.3">
      <c r="A84" s="26">
        <v>45860</v>
      </c>
      <c r="B84" s="31">
        <v>4</v>
      </c>
      <c r="C84" s="33">
        <f t="shared" si="4"/>
        <v>1071</v>
      </c>
      <c r="D84" s="29">
        <v>-1022</v>
      </c>
      <c r="E84" s="30">
        <f t="shared" si="1"/>
        <v>2093</v>
      </c>
      <c r="F84" s="27">
        <f t="shared" si="5"/>
        <v>299</v>
      </c>
      <c r="G84" s="27">
        <f t="shared" si="6"/>
        <v>64</v>
      </c>
      <c r="H84" s="33">
        <f t="shared" si="7"/>
        <v>1011</v>
      </c>
      <c r="I84" s="32">
        <v>-1724</v>
      </c>
      <c r="J84" s="33">
        <f t="shared" si="2"/>
        <v>2735</v>
      </c>
      <c r="K84" s="27">
        <f t="shared" si="8"/>
        <v>409</v>
      </c>
      <c r="L84" s="27">
        <f t="shared" si="9"/>
        <v>64</v>
      </c>
      <c r="M84" s="33">
        <f t="shared" si="10"/>
        <v>1195</v>
      </c>
      <c r="N84" s="29">
        <v>-2084</v>
      </c>
      <c r="O84" s="33">
        <f t="shared" si="3"/>
        <v>3279</v>
      </c>
      <c r="P84" s="27">
        <f t="shared" si="11"/>
        <v>292</v>
      </c>
      <c r="Q84" s="34"/>
      <c r="R84" s="35"/>
    </row>
    <row r="85" spans="1:18" x14ac:dyDescent="0.3">
      <c r="A85" s="26">
        <v>45861</v>
      </c>
      <c r="B85" s="31">
        <v>4</v>
      </c>
      <c r="C85" s="33">
        <f t="shared" si="4"/>
        <v>1069</v>
      </c>
      <c r="D85" s="29">
        <v>-1024</v>
      </c>
      <c r="E85" s="30">
        <f t="shared" si="1"/>
        <v>2093</v>
      </c>
      <c r="F85" s="27">
        <f t="shared" si="5"/>
        <v>301</v>
      </c>
      <c r="G85" s="27">
        <f t="shared" si="6"/>
        <v>65</v>
      </c>
      <c r="H85" s="33">
        <f t="shared" si="7"/>
        <v>1007</v>
      </c>
      <c r="I85" s="32">
        <v>-1728</v>
      </c>
      <c r="J85" s="33">
        <f t="shared" si="2"/>
        <v>2735</v>
      </c>
      <c r="K85" s="27">
        <f t="shared" si="8"/>
        <v>413</v>
      </c>
      <c r="L85" s="27">
        <f t="shared" si="9"/>
        <v>65</v>
      </c>
      <c r="M85" s="33">
        <f t="shared" si="10"/>
        <v>1192</v>
      </c>
      <c r="N85" s="29">
        <v>-2087</v>
      </c>
      <c r="O85" s="33">
        <f t="shared" si="3"/>
        <v>3279</v>
      </c>
      <c r="P85" s="27">
        <f t="shared" si="11"/>
        <v>295</v>
      </c>
      <c r="Q85" s="34"/>
      <c r="R85" s="35"/>
    </row>
    <row r="86" spans="1:18" x14ac:dyDescent="0.3">
      <c r="A86" s="26">
        <v>45862</v>
      </c>
      <c r="B86" s="31">
        <v>4</v>
      </c>
      <c r="C86" s="33">
        <f t="shared" si="4"/>
        <v>1067</v>
      </c>
      <c r="D86" s="29">
        <v>-1026</v>
      </c>
      <c r="E86" s="30">
        <f t="shared" si="1"/>
        <v>2093</v>
      </c>
      <c r="F86" s="27">
        <f t="shared" si="5"/>
        <v>303</v>
      </c>
      <c r="G86" s="27">
        <f t="shared" si="6"/>
        <v>66</v>
      </c>
      <c r="H86" s="33">
        <f t="shared" si="7"/>
        <v>1003</v>
      </c>
      <c r="I86" s="32">
        <v>-1732</v>
      </c>
      <c r="J86" s="33">
        <f t="shared" si="2"/>
        <v>2735</v>
      </c>
      <c r="K86" s="27">
        <f t="shared" si="8"/>
        <v>417</v>
      </c>
      <c r="L86" s="27">
        <f t="shared" si="9"/>
        <v>66</v>
      </c>
      <c r="M86" s="33">
        <f t="shared" si="10"/>
        <v>1189</v>
      </c>
      <c r="N86" s="29">
        <v>-2090</v>
      </c>
      <c r="O86" s="33">
        <f t="shared" si="3"/>
        <v>3279</v>
      </c>
      <c r="P86" s="27">
        <f t="shared" si="11"/>
        <v>298</v>
      </c>
      <c r="Q86" s="34"/>
      <c r="R86" s="35"/>
    </row>
    <row r="87" spans="1:18" x14ac:dyDescent="0.3">
      <c r="A87" s="26">
        <v>45863</v>
      </c>
      <c r="B87" s="31">
        <v>4</v>
      </c>
      <c r="C87" s="33">
        <f t="shared" si="4"/>
        <v>1065</v>
      </c>
      <c r="D87" s="29">
        <v>-1028</v>
      </c>
      <c r="E87" s="30">
        <f t="shared" si="1"/>
        <v>2093</v>
      </c>
      <c r="F87" s="27">
        <f t="shared" si="5"/>
        <v>305</v>
      </c>
      <c r="G87" s="27">
        <f t="shared" si="6"/>
        <v>67</v>
      </c>
      <c r="H87" s="33">
        <f t="shared" si="7"/>
        <v>999</v>
      </c>
      <c r="I87" s="32">
        <v>-1736</v>
      </c>
      <c r="J87" s="33">
        <f t="shared" si="2"/>
        <v>2735</v>
      </c>
      <c r="K87" s="27">
        <f t="shared" si="8"/>
        <v>421</v>
      </c>
      <c r="L87" s="27">
        <f t="shared" si="9"/>
        <v>67</v>
      </c>
      <c r="M87" s="33">
        <f t="shared" si="10"/>
        <v>1186</v>
      </c>
      <c r="N87" s="29">
        <v>-2093</v>
      </c>
      <c r="O87" s="33">
        <f t="shared" si="3"/>
        <v>3279</v>
      </c>
      <c r="P87" s="27">
        <f t="shared" si="11"/>
        <v>301</v>
      </c>
      <c r="Q87" s="34"/>
      <c r="R87" s="35"/>
    </row>
    <row r="88" spans="1:18" x14ac:dyDescent="0.3">
      <c r="A88" s="26">
        <v>45864</v>
      </c>
      <c r="B88" s="31">
        <v>4</v>
      </c>
      <c r="C88" s="33">
        <f t="shared" si="4"/>
        <v>1063</v>
      </c>
      <c r="D88" s="29">
        <v>-1030</v>
      </c>
      <c r="E88" s="30">
        <f t="shared" si="1"/>
        <v>2093</v>
      </c>
      <c r="F88" s="27">
        <f t="shared" si="5"/>
        <v>307</v>
      </c>
      <c r="G88" s="27">
        <f t="shared" si="6"/>
        <v>68</v>
      </c>
      <c r="H88" s="33">
        <f t="shared" si="7"/>
        <v>995</v>
      </c>
      <c r="I88" s="32">
        <v>-1740</v>
      </c>
      <c r="J88" s="33">
        <f t="shared" si="2"/>
        <v>2735</v>
      </c>
      <c r="K88" s="27">
        <f t="shared" si="8"/>
        <v>425</v>
      </c>
      <c r="L88" s="27">
        <f t="shared" si="9"/>
        <v>68</v>
      </c>
      <c r="M88" s="33">
        <f t="shared" si="10"/>
        <v>1183</v>
      </c>
      <c r="N88" s="29">
        <v>-2096</v>
      </c>
      <c r="O88" s="33">
        <f t="shared" si="3"/>
        <v>3279</v>
      </c>
      <c r="P88" s="27">
        <f t="shared" si="11"/>
        <v>304</v>
      </c>
      <c r="Q88" s="34"/>
      <c r="R88" s="35"/>
    </row>
    <row r="89" spans="1:18" x14ac:dyDescent="0.3">
      <c r="A89" s="26">
        <v>45865</v>
      </c>
      <c r="B89" s="31">
        <v>4</v>
      </c>
      <c r="C89" s="33">
        <f t="shared" si="4"/>
        <v>1061</v>
      </c>
      <c r="D89" s="29">
        <v>-1032</v>
      </c>
      <c r="E89" s="30">
        <f t="shared" si="1"/>
        <v>2093</v>
      </c>
      <c r="F89" s="27">
        <f t="shared" si="5"/>
        <v>309</v>
      </c>
      <c r="G89" s="27">
        <f t="shared" si="6"/>
        <v>69</v>
      </c>
      <c r="H89" s="33">
        <f t="shared" si="7"/>
        <v>991</v>
      </c>
      <c r="I89" s="32">
        <v>-1744</v>
      </c>
      <c r="J89" s="33">
        <f t="shared" si="2"/>
        <v>2735</v>
      </c>
      <c r="K89" s="27">
        <f t="shared" si="8"/>
        <v>429</v>
      </c>
      <c r="L89" s="27">
        <f t="shared" si="9"/>
        <v>69</v>
      </c>
      <c r="M89" s="33">
        <f t="shared" si="10"/>
        <v>1180</v>
      </c>
      <c r="N89" s="29">
        <v>-2099</v>
      </c>
      <c r="O89" s="33">
        <f t="shared" si="3"/>
        <v>3279</v>
      </c>
      <c r="P89" s="27">
        <f t="shared" si="11"/>
        <v>307</v>
      </c>
      <c r="Q89" s="34"/>
      <c r="R89" s="35"/>
    </row>
    <row r="90" spans="1:18" x14ac:dyDescent="0.3">
      <c r="A90" s="26">
        <v>45866</v>
      </c>
      <c r="B90" s="31">
        <v>4</v>
      </c>
      <c r="C90" s="33">
        <f t="shared" si="4"/>
        <v>1059</v>
      </c>
      <c r="D90" s="29">
        <v>-1034</v>
      </c>
      <c r="E90" s="30">
        <f t="shared" si="1"/>
        <v>2093</v>
      </c>
      <c r="F90" s="27">
        <f t="shared" si="5"/>
        <v>311</v>
      </c>
      <c r="G90" s="27">
        <f t="shared" si="6"/>
        <v>70</v>
      </c>
      <c r="H90" s="33">
        <f t="shared" si="7"/>
        <v>987</v>
      </c>
      <c r="I90" s="32">
        <v>-1748</v>
      </c>
      <c r="J90" s="33">
        <f t="shared" si="2"/>
        <v>2735</v>
      </c>
      <c r="K90" s="27">
        <f t="shared" si="8"/>
        <v>433</v>
      </c>
      <c r="L90" s="27">
        <f t="shared" si="9"/>
        <v>70</v>
      </c>
      <c r="M90" s="33">
        <f t="shared" si="10"/>
        <v>1177</v>
      </c>
      <c r="N90" s="29">
        <v>-2102</v>
      </c>
      <c r="O90" s="33">
        <f t="shared" si="3"/>
        <v>3279</v>
      </c>
      <c r="P90" s="27">
        <f t="shared" si="11"/>
        <v>310</v>
      </c>
      <c r="Q90" s="34"/>
      <c r="R90" s="35"/>
    </row>
    <row r="91" spans="1:18" x14ac:dyDescent="0.3">
      <c r="A91" s="26">
        <v>45867</v>
      </c>
      <c r="B91" s="31">
        <v>4</v>
      </c>
      <c r="C91" s="33">
        <f t="shared" si="4"/>
        <v>1057</v>
      </c>
      <c r="D91" s="29">
        <v>-1036</v>
      </c>
      <c r="E91" s="30">
        <f t="shared" si="1"/>
        <v>2093</v>
      </c>
      <c r="F91" s="27">
        <f t="shared" si="5"/>
        <v>313</v>
      </c>
      <c r="G91" s="27">
        <f t="shared" si="6"/>
        <v>71</v>
      </c>
      <c r="H91" s="33">
        <f t="shared" si="7"/>
        <v>983</v>
      </c>
      <c r="I91" s="32">
        <v>-1752</v>
      </c>
      <c r="J91" s="33">
        <f t="shared" si="2"/>
        <v>2735</v>
      </c>
      <c r="K91" s="27">
        <f t="shared" si="8"/>
        <v>437</v>
      </c>
      <c r="L91" s="27">
        <f t="shared" si="9"/>
        <v>71</v>
      </c>
      <c r="M91" s="33">
        <f t="shared" si="10"/>
        <v>1174</v>
      </c>
      <c r="N91" s="29">
        <v>-2105</v>
      </c>
      <c r="O91" s="33">
        <f t="shared" si="3"/>
        <v>3279</v>
      </c>
      <c r="P91" s="27">
        <f t="shared" si="11"/>
        <v>313</v>
      </c>
      <c r="Q91" s="34"/>
      <c r="R91" s="35"/>
    </row>
    <row r="92" spans="1:18" x14ac:dyDescent="0.3">
      <c r="A92" s="26">
        <v>45868</v>
      </c>
      <c r="B92" s="31">
        <v>4</v>
      </c>
      <c r="C92" s="33">
        <f t="shared" si="4"/>
        <v>1055</v>
      </c>
      <c r="D92" s="29">
        <v>-1038</v>
      </c>
      <c r="E92" s="30">
        <f t="shared" si="1"/>
        <v>2093</v>
      </c>
      <c r="F92" s="27">
        <f t="shared" si="5"/>
        <v>315</v>
      </c>
      <c r="G92" s="27">
        <f t="shared" si="6"/>
        <v>72</v>
      </c>
      <c r="H92" s="33">
        <f t="shared" si="7"/>
        <v>979</v>
      </c>
      <c r="I92" s="32">
        <v>-1756</v>
      </c>
      <c r="J92" s="33">
        <f t="shared" si="2"/>
        <v>2735</v>
      </c>
      <c r="K92" s="27">
        <f t="shared" si="8"/>
        <v>441</v>
      </c>
      <c r="L92" s="27">
        <f t="shared" si="9"/>
        <v>72</v>
      </c>
      <c r="M92" s="33">
        <f t="shared" si="10"/>
        <v>1171</v>
      </c>
      <c r="N92" s="29">
        <v>-2108</v>
      </c>
      <c r="O92" s="33">
        <f t="shared" si="3"/>
        <v>3279</v>
      </c>
      <c r="P92" s="27">
        <f t="shared" si="11"/>
        <v>316</v>
      </c>
      <c r="Q92" s="34"/>
      <c r="R92" s="35"/>
    </row>
    <row r="93" spans="1:18" x14ac:dyDescent="0.3">
      <c r="A93" s="26">
        <v>45869</v>
      </c>
      <c r="B93" s="31">
        <v>4</v>
      </c>
      <c r="C93" s="33">
        <f t="shared" si="4"/>
        <v>1053</v>
      </c>
      <c r="D93" s="29">
        <v>-1040</v>
      </c>
      <c r="E93" s="30">
        <f t="shared" si="1"/>
        <v>2093</v>
      </c>
      <c r="F93" s="27">
        <f t="shared" si="5"/>
        <v>317</v>
      </c>
      <c r="G93" s="27">
        <f t="shared" si="6"/>
        <v>73</v>
      </c>
      <c r="H93" s="33">
        <f t="shared" si="7"/>
        <v>975</v>
      </c>
      <c r="I93" s="32">
        <v>-1760</v>
      </c>
      <c r="J93" s="33">
        <f t="shared" si="2"/>
        <v>2735</v>
      </c>
      <c r="K93" s="27">
        <f t="shared" si="8"/>
        <v>445</v>
      </c>
      <c r="L93" s="27">
        <f t="shared" si="9"/>
        <v>73</v>
      </c>
      <c r="M93" s="33">
        <f t="shared" si="10"/>
        <v>1168</v>
      </c>
      <c r="N93" s="29">
        <v>-2111</v>
      </c>
      <c r="O93" s="33">
        <f t="shared" si="3"/>
        <v>3279</v>
      </c>
      <c r="P93" s="27">
        <f t="shared" si="11"/>
        <v>319</v>
      </c>
      <c r="Q93" s="34"/>
      <c r="R93" s="35"/>
    </row>
    <row r="94" spans="1:18" x14ac:dyDescent="0.3">
      <c r="A94" s="26">
        <v>45870</v>
      </c>
      <c r="B94" s="31">
        <v>4</v>
      </c>
      <c r="C94" s="33">
        <f t="shared" si="4"/>
        <v>1051</v>
      </c>
      <c r="D94" s="29">
        <v>-1042</v>
      </c>
      <c r="E94" s="30">
        <f t="shared" si="1"/>
        <v>2093</v>
      </c>
      <c r="F94" s="27">
        <f t="shared" si="5"/>
        <v>319</v>
      </c>
      <c r="G94" s="27">
        <f t="shared" si="6"/>
        <v>74</v>
      </c>
      <c r="H94" s="33">
        <f t="shared" si="7"/>
        <v>971</v>
      </c>
      <c r="I94" s="32">
        <v>-1764</v>
      </c>
      <c r="J94" s="33">
        <f t="shared" si="2"/>
        <v>2735</v>
      </c>
      <c r="K94" s="27">
        <f t="shared" si="8"/>
        <v>449</v>
      </c>
      <c r="L94" s="27">
        <f t="shared" si="9"/>
        <v>74</v>
      </c>
      <c r="M94" s="33">
        <f t="shared" si="10"/>
        <v>1165</v>
      </c>
      <c r="N94" s="29">
        <v>-2114</v>
      </c>
      <c r="O94" s="33">
        <f t="shared" si="3"/>
        <v>3279</v>
      </c>
      <c r="P94" s="27">
        <f t="shared" si="11"/>
        <v>322</v>
      </c>
      <c r="Q94" s="34"/>
      <c r="R94" s="35"/>
    </row>
    <row r="95" spans="1:18" x14ac:dyDescent="0.3">
      <c r="A95" s="26">
        <v>45871</v>
      </c>
      <c r="B95" s="31">
        <v>4</v>
      </c>
      <c r="C95" s="33">
        <f t="shared" si="4"/>
        <v>1049</v>
      </c>
      <c r="D95" s="29">
        <v>-1044</v>
      </c>
      <c r="E95" s="30">
        <f t="shared" si="1"/>
        <v>2093</v>
      </c>
      <c r="F95" s="27">
        <f t="shared" si="5"/>
        <v>321</v>
      </c>
      <c r="G95" s="27">
        <f t="shared" si="6"/>
        <v>75</v>
      </c>
      <c r="H95" s="33">
        <f t="shared" si="7"/>
        <v>967</v>
      </c>
      <c r="I95" s="32">
        <v>-1768</v>
      </c>
      <c r="J95" s="33">
        <f t="shared" si="2"/>
        <v>2735</v>
      </c>
      <c r="K95" s="27">
        <f t="shared" si="8"/>
        <v>453</v>
      </c>
      <c r="L95" s="27">
        <f t="shared" si="9"/>
        <v>75</v>
      </c>
      <c r="M95" s="33">
        <f t="shared" si="10"/>
        <v>1162</v>
      </c>
      <c r="N95" s="29">
        <v>-2117</v>
      </c>
      <c r="O95" s="33">
        <f t="shared" si="3"/>
        <v>3279</v>
      </c>
      <c r="P95" s="27">
        <f t="shared" si="11"/>
        <v>325</v>
      </c>
      <c r="Q95" s="34"/>
      <c r="R95" s="35"/>
    </row>
    <row r="96" spans="1:18" x14ac:dyDescent="0.3">
      <c r="A96" s="26">
        <v>45872</v>
      </c>
      <c r="B96" s="31">
        <v>4</v>
      </c>
      <c r="C96" s="33">
        <f t="shared" si="4"/>
        <v>1047</v>
      </c>
      <c r="D96" s="29">
        <v>-1046</v>
      </c>
      <c r="E96" s="30">
        <f t="shared" si="1"/>
        <v>2093</v>
      </c>
      <c r="F96" s="27">
        <f t="shared" si="5"/>
        <v>323</v>
      </c>
      <c r="G96" s="27">
        <f t="shared" si="6"/>
        <v>76</v>
      </c>
      <c r="H96" s="33">
        <f t="shared" si="7"/>
        <v>963</v>
      </c>
      <c r="I96" s="32">
        <v>-1772</v>
      </c>
      <c r="J96" s="33">
        <f t="shared" si="2"/>
        <v>2735</v>
      </c>
      <c r="K96" s="27">
        <f t="shared" si="8"/>
        <v>457</v>
      </c>
      <c r="L96" s="27">
        <f t="shared" si="9"/>
        <v>76</v>
      </c>
      <c r="M96" s="33">
        <f t="shared" si="10"/>
        <v>1159</v>
      </c>
      <c r="N96" s="29">
        <v>-2120</v>
      </c>
      <c r="O96" s="33">
        <f t="shared" si="3"/>
        <v>3279</v>
      </c>
      <c r="P96" s="27">
        <f t="shared" si="11"/>
        <v>328</v>
      </c>
      <c r="Q96" s="34"/>
      <c r="R96" s="35"/>
    </row>
    <row r="97" spans="1:18" x14ac:dyDescent="0.3">
      <c r="A97" s="26">
        <v>45873</v>
      </c>
      <c r="B97" s="31">
        <v>4</v>
      </c>
      <c r="C97" s="33">
        <f t="shared" si="4"/>
        <v>1045</v>
      </c>
      <c r="D97" s="29">
        <v>-1048</v>
      </c>
      <c r="E97" s="30">
        <f t="shared" si="1"/>
        <v>2093</v>
      </c>
      <c r="F97" s="27">
        <f t="shared" si="5"/>
        <v>325</v>
      </c>
      <c r="G97" s="27">
        <f t="shared" si="6"/>
        <v>77</v>
      </c>
      <c r="H97" s="33">
        <f t="shared" si="7"/>
        <v>959</v>
      </c>
      <c r="I97" s="32">
        <v>-1776</v>
      </c>
      <c r="J97" s="33">
        <f t="shared" si="2"/>
        <v>2735</v>
      </c>
      <c r="K97" s="27">
        <f t="shared" si="8"/>
        <v>461</v>
      </c>
      <c r="L97" s="27">
        <f t="shared" si="9"/>
        <v>77</v>
      </c>
      <c r="M97" s="33">
        <f t="shared" si="10"/>
        <v>1156</v>
      </c>
      <c r="N97" s="29">
        <v>-2123</v>
      </c>
      <c r="O97" s="33">
        <f t="shared" si="3"/>
        <v>3279</v>
      </c>
      <c r="P97" s="27">
        <f t="shared" si="11"/>
        <v>331</v>
      </c>
      <c r="Q97" s="34"/>
      <c r="R97" s="35"/>
    </row>
    <row r="98" spans="1:18" x14ac:dyDescent="0.3">
      <c r="A98" s="26">
        <v>45874</v>
      </c>
      <c r="B98" s="31">
        <v>4</v>
      </c>
      <c r="C98" s="30">
        <v>1317</v>
      </c>
      <c r="D98" s="29">
        <v>-1121</v>
      </c>
      <c r="E98" s="30">
        <f t="shared" si="1"/>
        <v>2438</v>
      </c>
      <c r="F98" s="27">
        <f t="shared" si="5"/>
        <v>398</v>
      </c>
      <c r="G98" s="27">
        <f t="shared" si="6"/>
        <v>78</v>
      </c>
      <c r="H98" s="30">
        <v>1317</v>
      </c>
      <c r="I98" s="32">
        <v>-1863</v>
      </c>
      <c r="J98" s="33">
        <f t="shared" si="2"/>
        <v>3180</v>
      </c>
      <c r="K98" s="27">
        <f t="shared" si="8"/>
        <v>548</v>
      </c>
      <c r="L98" s="27">
        <f t="shared" si="9"/>
        <v>78</v>
      </c>
      <c r="M98" s="30">
        <v>1317</v>
      </c>
      <c r="N98" s="29">
        <v>-2153</v>
      </c>
      <c r="O98" s="33">
        <f t="shared" si="3"/>
        <v>3470</v>
      </c>
      <c r="P98" s="27">
        <f t="shared" si="11"/>
        <v>361</v>
      </c>
      <c r="Q98" s="34"/>
      <c r="R98" s="35"/>
    </row>
    <row r="99" spans="1:18" x14ac:dyDescent="0.3">
      <c r="A99" s="26"/>
      <c r="B99" s="31"/>
      <c r="C99" s="33"/>
      <c r="D99" s="29"/>
      <c r="E99" s="30"/>
      <c r="F99" s="27"/>
      <c r="G99" s="27"/>
      <c r="H99" s="33"/>
      <c r="I99" s="32"/>
      <c r="J99" s="33"/>
      <c r="K99" s="27"/>
      <c r="L99" s="27"/>
      <c r="M99" s="33"/>
      <c r="N99" s="29"/>
      <c r="O99" s="33"/>
      <c r="P99" s="27"/>
      <c r="Q99" s="34"/>
      <c r="R99" s="35"/>
    </row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99">
    <cfRule type="cellIs" dxfId="47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 summaryRight="0"/>
  </sheetPr>
  <dimension ref="A1:R98"/>
  <sheetViews>
    <sheetView workbookViewId="0"/>
  </sheetViews>
  <sheetFormatPr defaultColWidth="14.44140625" defaultRowHeight="15" customHeight="1" x14ac:dyDescent="0.3"/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(20/05/25)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89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90</v>
      </c>
      <c r="R16" s="250" t="s">
        <v>91</v>
      </c>
    </row>
    <row r="17" spans="1:1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x14ac:dyDescent="0.3">
      <c r="A21" s="26">
        <v>45797</v>
      </c>
      <c r="B21" s="27">
        <v>1</v>
      </c>
      <c r="C21" s="28">
        <v>1490</v>
      </c>
      <c r="D21" s="29">
        <v>-477</v>
      </c>
      <c r="E21" s="30">
        <f t="shared" ref="E21:E98" si="1">C21-D21</f>
        <v>1967</v>
      </c>
      <c r="F21" s="27">
        <v>0</v>
      </c>
      <c r="G21" s="27">
        <v>1</v>
      </c>
      <c r="H21" s="30">
        <v>1484</v>
      </c>
      <c r="I21" s="32">
        <v>-1004</v>
      </c>
      <c r="J21" s="33">
        <f t="shared" ref="J21:J98" si="2">H21-I21</f>
        <v>2488</v>
      </c>
      <c r="K21" s="27">
        <v>0</v>
      </c>
      <c r="L21" s="27">
        <v>1</v>
      </c>
      <c r="M21" s="28">
        <v>1592</v>
      </c>
      <c r="N21" s="29">
        <v>-578</v>
      </c>
      <c r="O21" s="33">
        <f t="shared" ref="O21:O98" si="3">M21-N21</f>
        <v>2170</v>
      </c>
      <c r="P21" s="27">
        <v>0</v>
      </c>
      <c r="Q21" s="34"/>
      <c r="R21" s="35"/>
    </row>
    <row r="22" spans="1:18" x14ac:dyDescent="0.3">
      <c r="A22" s="26">
        <v>45798</v>
      </c>
      <c r="B22" s="27">
        <v>1</v>
      </c>
      <c r="C22" s="33">
        <f t="shared" ref="C22:C98" si="4">$C$21-F22</f>
        <v>1488</v>
      </c>
      <c r="D22" s="29">
        <v>-479</v>
      </c>
      <c r="E22" s="30">
        <f t="shared" si="1"/>
        <v>1967</v>
      </c>
      <c r="F22" s="27">
        <f t="shared" ref="F22:F98" si="5">$D$21-D22</f>
        <v>2</v>
      </c>
      <c r="G22" s="27">
        <f t="shared" ref="G22:G98" si="6">G21+1</f>
        <v>2</v>
      </c>
      <c r="H22" s="33">
        <f t="shared" ref="H22:H98" si="7">$H$21-K22</f>
        <v>1476</v>
      </c>
      <c r="I22" s="32">
        <v>-1012</v>
      </c>
      <c r="J22" s="33">
        <f t="shared" si="2"/>
        <v>2488</v>
      </c>
      <c r="K22" s="27">
        <f t="shared" ref="K22:K98" si="8">$I$21-I22</f>
        <v>8</v>
      </c>
      <c r="L22" s="27">
        <f t="shared" ref="L22:L98" si="9">L21+1</f>
        <v>2</v>
      </c>
      <c r="M22" s="33">
        <f t="shared" ref="M22:M98" si="10">$M$21-P22</f>
        <v>1591</v>
      </c>
      <c r="N22" s="29">
        <v>-579</v>
      </c>
      <c r="O22" s="33">
        <f t="shared" si="3"/>
        <v>2170</v>
      </c>
      <c r="P22" s="27">
        <f t="shared" ref="P22:P98" si="11">$N$21-N22</f>
        <v>1</v>
      </c>
      <c r="Q22" s="34"/>
      <c r="R22" s="35"/>
    </row>
    <row r="23" spans="1:18" x14ac:dyDescent="0.3">
      <c r="A23" s="26">
        <v>45799</v>
      </c>
      <c r="B23" s="27">
        <v>1</v>
      </c>
      <c r="C23" s="33">
        <f t="shared" si="4"/>
        <v>1488</v>
      </c>
      <c r="D23" s="29">
        <v>-479</v>
      </c>
      <c r="E23" s="30">
        <f t="shared" si="1"/>
        <v>1967</v>
      </c>
      <c r="F23" s="27">
        <f t="shared" si="5"/>
        <v>2</v>
      </c>
      <c r="G23" s="27">
        <f t="shared" si="6"/>
        <v>3</v>
      </c>
      <c r="H23" s="33">
        <f t="shared" si="7"/>
        <v>1476</v>
      </c>
      <c r="I23" s="32">
        <v>-1012</v>
      </c>
      <c r="J23" s="33">
        <f t="shared" si="2"/>
        <v>2488</v>
      </c>
      <c r="K23" s="27">
        <f t="shared" si="8"/>
        <v>8</v>
      </c>
      <c r="L23" s="27">
        <f t="shared" si="9"/>
        <v>3</v>
      </c>
      <c r="M23" s="33">
        <f t="shared" si="10"/>
        <v>1591</v>
      </c>
      <c r="N23" s="29">
        <v>-579</v>
      </c>
      <c r="O23" s="33">
        <f t="shared" si="3"/>
        <v>2170</v>
      </c>
      <c r="P23" s="27">
        <f t="shared" si="11"/>
        <v>1</v>
      </c>
      <c r="Q23" s="34"/>
      <c r="R23" s="35"/>
    </row>
    <row r="24" spans="1:18" x14ac:dyDescent="0.3">
      <c r="A24" s="26">
        <v>45800</v>
      </c>
      <c r="B24" s="27">
        <v>1</v>
      </c>
      <c r="C24" s="33">
        <f t="shared" si="4"/>
        <v>1488</v>
      </c>
      <c r="D24" s="29">
        <v>-479</v>
      </c>
      <c r="E24" s="30">
        <f t="shared" si="1"/>
        <v>1967</v>
      </c>
      <c r="F24" s="27">
        <f t="shared" si="5"/>
        <v>2</v>
      </c>
      <c r="G24" s="27">
        <f t="shared" si="6"/>
        <v>4</v>
      </c>
      <c r="H24" s="33">
        <f t="shared" si="7"/>
        <v>1476</v>
      </c>
      <c r="I24" s="32">
        <v>-1012</v>
      </c>
      <c r="J24" s="33">
        <f t="shared" si="2"/>
        <v>2488</v>
      </c>
      <c r="K24" s="27">
        <f t="shared" si="8"/>
        <v>8</v>
      </c>
      <c r="L24" s="27">
        <f t="shared" si="9"/>
        <v>4</v>
      </c>
      <c r="M24" s="33">
        <f t="shared" si="10"/>
        <v>1591</v>
      </c>
      <c r="N24" s="29">
        <v>-579</v>
      </c>
      <c r="O24" s="33">
        <f t="shared" si="3"/>
        <v>2170</v>
      </c>
      <c r="P24" s="27">
        <f t="shared" si="11"/>
        <v>1</v>
      </c>
      <c r="Q24" s="34"/>
      <c r="R24" s="35"/>
    </row>
    <row r="25" spans="1:18" x14ac:dyDescent="0.3">
      <c r="A25" s="26">
        <v>45801</v>
      </c>
      <c r="B25" s="27">
        <v>1</v>
      </c>
      <c r="C25" s="33">
        <f t="shared" si="4"/>
        <v>1488</v>
      </c>
      <c r="D25" s="29">
        <v>-479</v>
      </c>
      <c r="E25" s="30">
        <f t="shared" si="1"/>
        <v>1967</v>
      </c>
      <c r="F25" s="27">
        <f t="shared" si="5"/>
        <v>2</v>
      </c>
      <c r="G25" s="27">
        <f t="shared" si="6"/>
        <v>5</v>
      </c>
      <c r="H25" s="33">
        <f t="shared" si="7"/>
        <v>1476</v>
      </c>
      <c r="I25" s="32">
        <v>-1012</v>
      </c>
      <c r="J25" s="33">
        <f t="shared" si="2"/>
        <v>2488</v>
      </c>
      <c r="K25" s="27">
        <f t="shared" si="8"/>
        <v>8</v>
      </c>
      <c r="L25" s="27">
        <f t="shared" si="9"/>
        <v>5</v>
      </c>
      <c r="M25" s="33">
        <f t="shared" si="10"/>
        <v>1591</v>
      </c>
      <c r="N25" s="29">
        <v>-579</v>
      </c>
      <c r="O25" s="33">
        <f t="shared" si="3"/>
        <v>2170</v>
      </c>
      <c r="P25" s="27">
        <f t="shared" si="11"/>
        <v>1</v>
      </c>
      <c r="Q25" s="34"/>
      <c r="R25" s="35"/>
    </row>
    <row r="26" spans="1:18" x14ac:dyDescent="0.3">
      <c r="A26" s="26">
        <v>45802</v>
      </c>
      <c r="B26" s="27">
        <v>1</v>
      </c>
      <c r="C26" s="33">
        <f t="shared" si="4"/>
        <v>1488</v>
      </c>
      <c r="D26" s="29">
        <v>-479</v>
      </c>
      <c r="E26" s="30">
        <f t="shared" si="1"/>
        <v>1967</v>
      </c>
      <c r="F26" s="27">
        <f t="shared" si="5"/>
        <v>2</v>
      </c>
      <c r="G26" s="27">
        <f t="shared" si="6"/>
        <v>6</v>
      </c>
      <c r="H26" s="33">
        <f t="shared" si="7"/>
        <v>1476</v>
      </c>
      <c r="I26" s="32">
        <v>-1012</v>
      </c>
      <c r="J26" s="33">
        <f t="shared" si="2"/>
        <v>2488</v>
      </c>
      <c r="K26" s="27">
        <f t="shared" si="8"/>
        <v>8</v>
      </c>
      <c r="L26" s="27">
        <f t="shared" si="9"/>
        <v>6</v>
      </c>
      <c r="M26" s="33">
        <f t="shared" si="10"/>
        <v>1591</v>
      </c>
      <c r="N26" s="29">
        <v>-579</v>
      </c>
      <c r="O26" s="33">
        <f t="shared" si="3"/>
        <v>2170</v>
      </c>
      <c r="P26" s="27">
        <f t="shared" si="11"/>
        <v>1</v>
      </c>
      <c r="Q26" s="34"/>
      <c r="R26" s="35"/>
    </row>
    <row r="27" spans="1:18" x14ac:dyDescent="0.3">
      <c r="A27" s="26">
        <v>45803</v>
      </c>
      <c r="B27" s="27">
        <v>1</v>
      </c>
      <c r="C27" s="33">
        <f t="shared" si="4"/>
        <v>1488</v>
      </c>
      <c r="D27" s="29">
        <v>-479</v>
      </c>
      <c r="E27" s="30">
        <f t="shared" si="1"/>
        <v>1967</v>
      </c>
      <c r="F27" s="27">
        <f t="shared" si="5"/>
        <v>2</v>
      </c>
      <c r="G27" s="27">
        <f t="shared" si="6"/>
        <v>7</v>
      </c>
      <c r="H27" s="33">
        <f t="shared" si="7"/>
        <v>1476</v>
      </c>
      <c r="I27" s="32">
        <v>-1012</v>
      </c>
      <c r="J27" s="33">
        <f t="shared" si="2"/>
        <v>2488</v>
      </c>
      <c r="K27" s="27">
        <f t="shared" si="8"/>
        <v>8</v>
      </c>
      <c r="L27" s="27">
        <f t="shared" si="9"/>
        <v>7</v>
      </c>
      <c r="M27" s="33">
        <f t="shared" si="10"/>
        <v>1591</v>
      </c>
      <c r="N27" s="29">
        <v>-579</v>
      </c>
      <c r="O27" s="33">
        <f t="shared" si="3"/>
        <v>2170</v>
      </c>
      <c r="P27" s="27">
        <f t="shared" si="11"/>
        <v>1</v>
      </c>
      <c r="Q27" s="34"/>
      <c r="R27" s="35"/>
    </row>
    <row r="28" spans="1:18" x14ac:dyDescent="0.3">
      <c r="A28" s="26">
        <v>45804</v>
      </c>
      <c r="B28" s="27">
        <v>1</v>
      </c>
      <c r="C28" s="33">
        <f t="shared" si="4"/>
        <v>1488</v>
      </c>
      <c r="D28" s="29">
        <v>-479</v>
      </c>
      <c r="E28" s="30">
        <f t="shared" si="1"/>
        <v>1967</v>
      </c>
      <c r="F28" s="27">
        <f t="shared" si="5"/>
        <v>2</v>
      </c>
      <c r="G28" s="27">
        <f t="shared" si="6"/>
        <v>8</v>
      </c>
      <c r="H28" s="33">
        <f t="shared" si="7"/>
        <v>1476</v>
      </c>
      <c r="I28" s="32">
        <v>-1012</v>
      </c>
      <c r="J28" s="33">
        <f t="shared" si="2"/>
        <v>2488</v>
      </c>
      <c r="K28" s="27">
        <f t="shared" si="8"/>
        <v>8</v>
      </c>
      <c r="L28" s="27">
        <f t="shared" si="9"/>
        <v>8</v>
      </c>
      <c r="M28" s="33">
        <f t="shared" si="10"/>
        <v>1591</v>
      </c>
      <c r="N28" s="29">
        <v>-579</v>
      </c>
      <c r="O28" s="33">
        <f t="shared" si="3"/>
        <v>2170</v>
      </c>
      <c r="P28" s="27">
        <f t="shared" si="11"/>
        <v>1</v>
      </c>
      <c r="Q28" s="34"/>
      <c r="R28" s="35"/>
    </row>
    <row r="29" spans="1:18" x14ac:dyDescent="0.3">
      <c r="A29" s="26">
        <v>45805</v>
      </c>
      <c r="B29" s="27">
        <v>1</v>
      </c>
      <c r="C29" s="33">
        <f t="shared" si="4"/>
        <v>1488</v>
      </c>
      <c r="D29" s="29">
        <v>-479</v>
      </c>
      <c r="E29" s="30">
        <f t="shared" si="1"/>
        <v>1967</v>
      </c>
      <c r="F29" s="27">
        <f t="shared" si="5"/>
        <v>2</v>
      </c>
      <c r="G29" s="27">
        <f t="shared" si="6"/>
        <v>9</v>
      </c>
      <c r="H29" s="33">
        <f t="shared" si="7"/>
        <v>1476</v>
      </c>
      <c r="I29" s="32">
        <v>-1012</v>
      </c>
      <c r="J29" s="33">
        <f t="shared" si="2"/>
        <v>2488</v>
      </c>
      <c r="K29" s="27">
        <f t="shared" si="8"/>
        <v>8</v>
      </c>
      <c r="L29" s="27">
        <f t="shared" si="9"/>
        <v>9</v>
      </c>
      <c r="M29" s="33">
        <f t="shared" si="10"/>
        <v>1591</v>
      </c>
      <c r="N29" s="29">
        <v>-579</v>
      </c>
      <c r="O29" s="33">
        <f t="shared" si="3"/>
        <v>2170</v>
      </c>
      <c r="P29" s="27">
        <f t="shared" si="11"/>
        <v>1</v>
      </c>
      <c r="Q29" s="34"/>
      <c r="R29" s="35"/>
    </row>
    <row r="30" spans="1:18" x14ac:dyDescent="0.3">
      <c r="A30" s="26">
        <v>45806</v>
      </c>
      <c r="B30" s="27">
        <v>1</v>
      </c>
      <c r="C30" s="33">
        <f t="shared" si="4"/>
        <v>1488</v>
      </c>
      <c r="D30" s="29">
        <v>-479</v>
      </c>
      <c r="E30" s="30">
        <f t="shared" si="1"/>
        <v>1967</v>
      </c>
      <c r="F30" s="27">
        <f t="shared" si="5"/>
        <v>2</v>
      </c>
      <c r="G30" s="27">
        <f t="shared" si="6"/>
        <v>10</v>
      </c>
      <c r="H30" s="33">
        <f t="shared" si="7"/>
        <v>1476</v>
      </c>
      <c r="I30" s="32">
        <v>-1012</v>
      </c>
      <c r="J30" s="33">
        <f t="shared" si="2"/>
        <v>2488</v>
      </c>
      <c r="K30" s="27">
        <f t="shared" si="8"/>
        <v>8</v>
      </c>
      <c r="L30" s="27">
        <f t="shared" si="9"/>
        <v>10</v>
      </c>
      <c r="M30" s="33">
        <f t="shared" si="10"/>
        <v>1591</v>
      </c>
      <c r="N30" s="29">
        <v>-579</v>
      </c>
      <c r="O30" s="33">
        <f t="shared" si="3"/>
        <v>2170</v>
      </c>
      <c r="P30" s="27">
        <f t="shared" si="11"/>
        <v>1</v>
      </c>
      <c r="Q30" s="34"/>
      <c r="R30" s="35"/>
    </row>
    <row r="31" spans="1:18" x14ac:dyDescent="0.3">
      <c r="A31" s="26">
        <v>45807</v>
      </c>
      <c r="B31" s="27">
        <v>1</v>
      </c>
      <c r="C31" s="33">
        <f t="shared" si="4"/>
        <v>1488</v>
      </c>
      <c r="D31" s="29">
        <v>-479</v>
      </c>
      <c r="E31" s="30">
        <f t="shared" si="1"/>
        <v>1967</v>
      </c>
      <c r="F31" s="27">
        <f t="shared" si="5"/>
        <v>2</v>
      </c>
      <c r="G31" s="27">
        <f t="shared" si="6"/>
        <v>11</v>
      </c>
      <c r="H31" s="33">
        <f t="shared" si="7"/>
        <v>1476</v>
      </c>
      <c r="I31" s="32">
        <v>-1012</v>
      </c>
      <c r="J31" s="33">
        <f t="shared" si="2"/>
        <v>2488</v>
      </c>
      <c r="K31" s="27">
        <f t="shared" si="8"/>
        <v>8</v>
      </c>
      <c r="L31" s="27">
        <f t="shared" si="9"/>
        <v>11</v>
      </c>
      <c r="M31" s="33">
        <f t="shared" si="10"/>
        <v>1591</v>
      </c>
      <c r="N31" s="29">
        <v>-579</v>
      </c>
      <c r="O31" s="33">
        <f t="shared" si="3"/>
        <v>2170</v>
      </c>
      <c r="P31" s="27">
        <f t="shared" si="11"/>
        <v>1</v>
      </c>
      <c r="Q31" s="34"/>
      <c r="R31" s="35"/>
    </row>
    <row r="32" spans="1:18" x14ac:dyDescent="0.3">
      <c r="A32" s="26">
        <v>45808</v>
      </c>
      <c r="B32" s="27">
        <v>1</v>
      </c>
      <c r="C32" s="33">
        <f t="shared" si="4"/>
        <v>1488</v>
      </c>
      <c r="D32" s="29">
        <v>-479</v>
      </c>
      <c r="E32" s="30">
        <f t="shared" si="1"/>
        <v>1967</v>
      </c>
      <c r="F32" s="27">
        <f t="shared" si="5"/>
        <v>2</v>
      </c>
      <c r="G32" s="27">
        <f t="shared" si="6"/>
        <v>12</v>
      </c>
      <c r="H32" s="33">
        <f t="shared" si="7"/>
        <v>1476</v>
      </c>
      <c r="I32" s="32">
        <v>-1012</v>
      </c>
      <c r="J32" s="33">
        <f t="shared" si="2"/>
        <v>2488</v>
      </c>
      <c r="K32" s="27">
        <f t="shared" si="8"/>
        <v>8</v>
      </c>
      <c r="L32" s="27">
        <f t="shared" si="9"/>
        <v>12</v>
      </c>
      <c r="M32" s="33">
        <f t="shared" si="10"/>
        <v>1591</v>
      </c>
      <c r="N32" s="29">
        <v>-579</v>
      </c>
      <c r="O32" s="33">
        <f t="shared" si="3"/>
        <v>2170</v>
      </c>
      <c r="P32" s="27">
        <f t="shared" si="11"/>
        <v>1</v>
      </c>
      <c r="Q32" s="34"/>
      <c r="R32" s="35"/>
    </row>
    <row r="33" spans="1:18" x14ac:dyDescent="0.3">
      <c r="A33" s="26">
        <v>45809</v>
      </c>
      <c r="B33" s="27">
        <v>1</v>
      </c>
      <c r="C33" s="33">
        <f t="shared" si="4"/>
        <v>1488</v>
      </c>
      <c r="D33" s="29">
        <v>-479</v>
      </c>
      <c r="E33" s="30">
        <f t="shared" si="1"/>
        <v>1967</v>
      </c>
      <c r="F33" s="27">
        <f t="shared" si="5"/>
        <v>2</v>
      </c>
      <c r="G33" s="27">
        <f t="shared" si="6"/>
        <v>13</v>
      </c>
      <c r="H33" s="33">
        <f t="shared" si="7"/>
        <v>1476</v>
      </c>
      <c r="I33" s="32">
        <v>-1012</v>
      </c>
      <c r="J33" s="33">
        <f t="shared" si="2"/>
        <v>2488</v>
      </c>
      <c r="K33" s="27">
        <f t="shared" si="8"/>
        <v>8</v>
      </c>
      <c r="L33" s="27">
        <f t="shared" si="9"/>
        <v>13</v>
      </c>
      <c r="M33" s="33">
        <f t="shared" si="10"/>
        <v>1591</v>
      </c>
      <c r="N33" s="29">
        <v>-579</v>
      </c>
      <c r="O33" s="33">
        <f t="shared" si="3"/>
        <v>2170</v>
      </c>
      <c r="P33" s="27">
        <f t="shared" si="11"/>
        <v>1</v>
      </c>
      <c r="Q33" s="34"/>
      <c r="R33" s="35"/>
    </row>
    <row r="34" spans="1:18" x14ac:dyDescent="0.3">
      <c r="A34" s="26">
        <v>45810</v>
      </c>
      <c r="B34" s="27">
        <v>1</v>
      </c>
      <c r="C34" s="33">
        <f t="shared" si="4"/>
        <v>1488</v>
      </c>
      <c r="D34" s="29">
        <v>-479</v>
      </c>
      <c r="E34" s="30">
        <f t="shared" si="1"/>
        <v>1967</v>
      </c>
      <c r="F34" s="27">
        <f t="shared" si="5"/>
        <v>2</v>
      </c>
      <c r="G34" s="27">
        <f t="shared" si="6"/>
        <v>14</v>
      </c>
      <c r="H34" s="33">
        <f t="shared" si="7"/>
        <v>1476</v>
      </c>
      <c r="I34" s="32">
        <v>-1012</v>
      </c>
      <c r="J34" s="33">
        <f t="shared" si="2"/>
        <v>2488</v>
      </c>
      <c r="K34" s="27">
        <f t="shared" si="8"/>
        <v>8</v>
      </c>
      <c r="L34" s="27">
        <f t="shared" si="9"/>
        <v>14</v>
      </c>
      <c r="M34" s="33">
        <f t="shared" si="10"/>
        <v>1591</v>
      </c>
      <c r="N34" s="29">
        <v>-579</v>
      </c>
      <c r="O34" s="33">
        <f t="shared" si="3"/>
        <v>2170</v>
      </c>
      <c r="P34" s="27">
        <f t="shared" si="11"/>
        <v>1</v>
      </c>
      <c r="Q34" s="34"/>
      <c r="R34" s="35"/>
    </row>
    <row r="35" spans="1:18" x14ac:dyDescent="0.3">
      <c r="A35" s="26">
        <v>45811</v>
      </c>
      <c r="B35" s="27">
        <v>1</v>
      </c>
      <c r="C35" s="33">
        <f t="shared" si="4"/>
        <v>1488</v>
      </c>
      <c r="D35" s="29">
        <v>-479</v>
      </c>
      <c r="E35" s="30">
        <f t="shared" si="1"/>
        <v>1967</v>
      </c>
      <c r="F35" s="27">
        <f t="shared" si="5"/>
        <v>2</v>
      </c>
      <c r="G35" s="27">
        <f t="shared" si="6"/>
        <v>15</v>
      </c>
      <c r="H35" s="33">
        <f t="shared" si="7"/>
        <v>1476</v>
      </c>
      <c r="I35" s="32">
        <v>-1012</v>
      </c>
      <c r="J35" s="33">
        <f t="shared" si="2"/>
        <v>2488</v>
      </c>
      <c r="K35" s="27">
        <f t="shared" si="8"/>
        <v>8</v>
      </c>
      <c r="L35" s="27">
        <f t="shared" si="9"/>
        <v>15</v>
      </c>
      <c r="M35" s="33">
        <f t="shared" si="10"/>
        <v>1591</v>
      </c>
      <c r="N35" s="29">
        <v>-579</v>
      </c>
      <c r="O35" s="33">
        <f t="shared" si="3"/>
        <v>2170</v>
      </c>
      <c r="P35" s="27">
        <f t="shared" si="11"/>
        <v>1</v>
      </c>
      <c r="Q35" s="34"/>
      <c r="R35" s="35"/>
    </row>
    <row r="36" spans="1:18" x14ac:dyDescent="0.3">
      <c r="A36" s="26">
        <v>45812</v>
      </c>
      <c r="B36" s="27">
        <v>1</v>
      </c>
      <c r="C36" s="33">
        <f t="shared" si="4"/>
        <v>1488</v>
      </c>
      <c r="D36" s="29">
        <v>-479</v>
      </c>
      <c r="E36" s="30">
        <f t="shared" si="1"/>
        <v>1967</v>
      </c>
      <c r="F36" s="27">
        <f t="shared" si="5"/>
        <v>2</v>
      </c>
      <c r="G36" s="27">
        <f t="shared" si="6"/>
        <v>16</v>
      </c>
      <c r="H36" s="33">
        <f t="shared" si="7"/>
        <v>1476</v>
      </c>
      <c r="I36" s="32">
        <v>-1012</v>
      </c>
      <c r="J36" s="33">
        <f t="shared" si="2"/>
        <v>2488</v>
      </c>
      <c r="K36" s="27">
        <f t="shared" si="8"/>
        <v>8</v>
      </c>
      <c r="L36" s="27">
        <f t="shared" si="9"/>
        <v>16</v>
      </c>
      <c r="M36" s="33">
        <f t="shared" si="10"/>
        <v>1591</v>
      </c>
      <c r="N36" s="29">
        <v>-579</v>
      </c>
      <c r="O36" s="33">
        <f t="shared" si="3"/>
        <v>2170</v>
      </c>
      <c r="P36" s="27">
        <f t="shared" si="11"/>
        <v>1</v>
      </c>
      <c r="Q36" s="34"/>
      <c r="R36" s="35"/>
    </row>
    <row r="37" spans="1:18" x14ac:dyDescent="0.3">
      <c r="A37" s="26">
        <v>45813</v>
      </c>
      <c r="B37" s="27">
        <v>1</v>
      </c>
      <c r="C37" s="33">
        <f t="shared" si="4"/>
        <v>1488</v>
      </c>
      <c r="D37" s="29">
        <v>-479</v>
      </c>
      <c r="E37" s="30">
        <f t="shared" si="1"/>
        <v>1967</v>
      </c>
      <c r="F37" s="27">
        <f t="shared" si="5"/>
        <v>2</v>
      </c>
      <c r="G37" s="27">
        <f t="shared" si="6"/>
        <v>17</v>
      </c>
      <c r="H37" s="33">
        <f t="shared" si="7"/>
        <v>1453</v>
      </c>
      <c r="I37" s="32">
        <v>-1035</v>
      </c>
      <c r="J37" s="33">
        <f t="shared" si="2"/>
        <v>2488</v>
      </c>
      <c r="K37" s="27">
        <f t="shared" si="8"/>
        <v>31</v>
      </c>
      <c r="L37" s="27">
        <f t="shared" si="9"/>
        <v>17</v>
      </c>
      <c r="M37" s="33">
        <f t="shared" si="10"/>
        <v>1591</v>
      </c>
      <c r="N37" s="29">
        <v>-579</v>
      </c>
      <c r="O37" s="33">
        <f t="shared" si="3"/>
        <v>2170</v>
      </c>
      <c r="P37" s="27">
        <f t="shared" si="11"/>
        <v>1</v>
      </c>
      <c r="Q37" s="34"/>
      <c r="R37" s="35"/>
    </row>
    <row r="38" spans="1:18" x14ac:dyDescent="0.3">
      <c r="A38" s="26">
        <v>45814</v>
      </c>
      <c r="B38" s="27">
        <v>1</v>
      </c>
      <c r="C38" s="33">
        <f t="shared" si="4"/>
        <v>1479</v>
      </c>
      <c r="D38" s="29">
        <v>-488</v>
      </c>
      <c r="E38" s="30">
        <f t="shared" si="1"/>
        <v>1967</v>
      </c>
      <c r="F38" s="27">
        <f t="shared" si="5"/>
        <v>11</v>
      </c>
      <c r="G38" s="27">
        <f t="shared" si="6"/>
        <v>18</v>
      </c>
      <c r="H38" s="33">
        <f t="shared" si="7"/>
        <v>1432</v>
      </c>
      <c r="I38" s="32">
        <v>-1056</v>
      </c>
      <c r="J38" s="33">
        <f t="shared" si="2"/>
        <v>2488</v>
      </c>
      <c r="K38" s="27">
        <f t="shared" si="8"/>
        <v>52</v>
      </c>
      <c r="L38" s="27">
        <f t="shared" si="9"/>
        <v>18</v>
      </c>
      <c r="M38" s="33">
        <f t="shared" si="10"/>
        <v>1590</v>
      </c>
      <c r="N38" s="29">
        <v>-580</v>
      </c>
      <c r="O38" s="33">
        <f t="shared" si="3"/>
        <v>2170</v>
      </c>
      <c r="P38" s="27">
        <f t="shared" si="11"/>
        <v>2</v>
      </c>
      <c r="Q38" s="34"/>
      <c r="R38" s="35"/>
    </row>
    <row r="39" spans="1:18" x14ac:dyDescent="0.3">
      <c r="A39" s="26">
        <v>45815</v>
      </c>
      <c r="B39" s="27">
        <v>1</v>
      </c>
      <c r="C39" s="33">
        <f t="shared" si="4"/>
        <v>1459</v>
      </c>
      <c r="D39" s="29">
        <v>-508</v>
      </c>
      <c r="E39" s="30">
        <f t="shared" si="1"/>
        <v>1967</v>
      </c>
      <c r="F39" s="27">
        <f t="shared" si="5"/>
        <v>31</v>
      </c>
      <c r="G39" s="27">
        <f t="shared" si="6"/>
        <v>19</v>
      </c>
      <c r="H39" s="33">
        <f t="shared" si="7"/>
        <v>1411</v>
      </c>
      <c r="I39" s="32">
        <v>-1077</v>
      </c>
      <c r="J39" s="33">
        <f t="shared" si="2"/>
        <v>2488</v>
      </c>
      <c r="K39" s="27">
        <f t="shared" si="8"/>
        <v>73</v>
      </c>
      <c r="L39" s="27">
        <f t="shared" si="9"/>
        <v>19</v>
      </c>
      <c r="M39" s="33">
        <f t="shared" si="10"/>
        <v>1580</v>
      </c>
      <c r="N39" s="29">
        <v>-590</v>
      </c>
      <c r="O39" s="33">
        <f t="shared" si="3"/>
        <v>2170</v>
      </c>
      <c r="P39" s="27">
        <f t="shared" si="11"/>
        <v>12</v>
      </c>
      <c r="Q39" s="34"/>
      <c r="R39" s="35"/>
    </row>
    <row r="40" spans="1:18" x14ac:dyDescent="0.3">
      <c r="A40" s="26">
        <v>45816</v>
      </c>
      <c r="B40" s="27">
        <v>1</v>
      </c>
      <c r="C40" s="33">
        <f t="shared" si="4"/>
        <v>1439</v>
      </c>
      <c r="D40" s="29">
        <v>-528</v>
      </c>
      <c r="E40" s="30">
        <f t="shared" si="1"/>
        <v>1967</v>
      </c>
      <c r="F40" s="27">
        <f t="shared" si="5"/>
        <v>51</v>
      </c>
      <c r="G40" s="27">
        <f t="shared" si="6"/>
        <v>20</v>
      </c>
      <c r="H40" s="33">
        <f t="shared" si="7"/>
        <v>1390</v>
      </c>
      <c r="I40" s="32">
        <v>-1098</v>
      </c>
      <c r="J40" s="33">
        <f t="shared" si="2"/>
        <v>2488</v>
      </c>
      <c r="K40" s="27">
        <f t="shared" si="8"/>
        <v>94</v>
      </c>
      <c r="L40" s="27">
        <f t="shared" si="9"/>
        <v>20</v>
      </c>
      <c r="M40" s="33">
        <f t="shared" si="10"/>
        <v>1570</v>
      </c>
      <c r="N40" s="29">
        <v>-600</v>
      </c>
      <c r="O40" s="33">
        <f t="shared" si="3"/>
        <v>2170</v>
      </c>
      <c r="P40" s="27">
        <f t="shared" si="11"/>
        <v>22</v>
      </c>
      <c r="Q40" s="34"/>
      <c r="R40" s="35"/>
    </row>
    <row r="41" spans="1:18" x14ac:dyDescent="0.3">
      <c r="A41" s="26">
        <v>45817</v>
      </c>
      <c r="B41" s="27">
        <v>1</v>
      </c>
      <c r="C41" s="33">
        <f t="shared" si="4"/>
        <v>1419</v>
      </c>
      <c r="D41" s="29">
        <v>-548</v>
      </c>
      <c r="E41" s="30">
        <f t="shared" si="1"/>
        <v>1967</v>
      </c>
      <c r="F41" s="27">
        <f t="shared" si="5"/>
        <v>71</v>
      </c>
      <c r="G41" s="27">
        <f t="shared" si="6"/>
        <v>21</v>
      </c>
      <c r="H41" s="33">
        <f t="shared" si="7"/>
        <v>1369</v>
      </c>
      <c r="I41" s="32">
        <v>-1119</v>
      </c>
      <c r="J41" s="33">
        <f t="shared" si="2"/>
        <v>2488</v>
      </c>
      <c r="K41" s="27">
        <f t="shared" si="8"/>
        <v>115</v>
      </c>
      <c r="L41" s="27">
        <f t="shared" si="9"/>
        <v>21</v>
      </c>
      <c r="M41" s="33">
        <f t="shared" si="10"/>
        <v>1560</v>
      </c>
      <c r="N41" s="29">
        <v>-610</v>
      </c>
      <c r="O41" s="33">
        <f t="shared" si="3"/>
        <v>2170</v>
      </c>
      <c r="P41" s="27">
        <f t="shared" si="11"/>
        <v>32</v>
      </c>
      <c r="Q41" s="34"/>
      <c r="R41" s="35"/>
    </row>
    <row r="42" spans="1:18" x14ac:dyDescent="0.3">
      <c r="A42" s="26">
        <v>45818</v>
      </c>
      <c r="B42" s="27">
        <v>1</v>
      </c>
      <c r="C42" s="33">
        <f t="shared" si="4"/>
        <v>1399</v>
      </c>
      <c r="D42" s="29">
        <v>-568</v>
      </c>
      <c r="E42" s="30">
        <f t="shared" si="1"/>
        <v>1967</v>
      </c>
      <c r="F42" s="27">
        <f t="shared" si="5"/>
        <v>91</v>
      </c>
      <c r="G42" s="27">
        <f t="shared" si="6"/>
        <v>22</v>
      </c>
      <c r="H42" s="33">
        <f t="shared" si="7"/>
        <v>1348</v>
      </c>
      <c r="I42" s="32">
        <v>-1140</v>
      </c>
      <c r="J42" s="33">
        <f t="shared" si="2"/>
        <v>2488</v>
      </c>
      <c r="K42" s="27">
        <f t="shared" si="8"/>
        <v>136</v>
      </c>
      <c r="L42" s="27">
        <f t="shared" si="9"/>
        <v>22</v>
      </c>
      <c r="M42" s="33">
        <f t="shared" si="10"/>
        <v>1550</v>
      </c>
      <c r="N42" s="29">
        <v>-620</v>
      </c>
      <c r="O42" s="33">
        <f t="shared" si="3"/>
        <v>2170</v>
      </c>
      <c r="P42" s="27">
        <f t="shared" si="11"/>
        <v>42</v>
      </c>
      <c r="Q42" s="34"/>
      <c r="R42" s="35"/>
    </row>
    <row r="43" spans="1:18" x14ac:dyDescent="0.3">
      <c r="A43" s="26">
        <v>45819</v>
      </c>
      <c r="B43" s="27">
        <v>1</v>
      </c>
      <c r="C43" s="33">
        <f t="shared" si="4"/>
        <v>1379</v>
      </c>
      <c r="D43" s="29">
        <v>-588</v>
      </c>
      <c r="E43" s="30">
        <f t="shared" si="1"/>
        <v>1967</v>
      </c>
      <c r="F43" s="27">
        <f t="shared" si="5"/>
        <v>111</v>
      </c>
      <c r="G43" s="27">
        <f t="shared" si="6"/>
        <v>23</v>
      </c>
      <c r="H43" s="33">
        <f t="shared" si="7"/>
        <v>1327</v>
      </c>
      <c r="I43" s="32">
        <v>-1161</v>
      </c>
      <c r="J43" s="33">
        <f t="shared" si="2"/>
        <v>2488</v>
      </c>
      <c r="K43" s="27">
        <f t="shared" si="8"/>
        <v>157</v>
      </c>
      <c r="L43" s="27">
        <f t="shared" si="9"/>
        <v>23</v>
      </c>
      <c r="M43" s="33">
        <f t="shared" si="10"/>
        <v>1540</v>
      </c>
      <c r="N43" s="29">
        <v>-630</v>
      </c>
      <c r="O43" s="33">
        <f t="shared" si="3"/>
        <v>2170</v>
      </c>
      <c r="P43" s="27">
        <f t="shared" si="11"/>
        <v>52</v>
      </c>
      <c r="Q43" s="34"/>
      <c r="R43" s="35"/>
    </row>
    <row r="44" spans="1:18" x14ac:dyDescent="0.3">
      <c r="A44" s="26">
        <v>45820</v>
      </c>
      <c r="B44" s="27">
        <v>1</v>
      </c>
      <c r="C44" s="33">
        <f t="shared" si="4"/>
        <v>1373</v>
      </c>
      <c r="D44" s="29">
        <v>-594</v>
      </c>
      <c r="E44" s="30">
        <f t="shared" si="1"/>
        <v>1967</v>
      </c>
      <c r="F44" s="27">
        <f t="shared" si="5"/>
        <v>117</v>
      </c>
      <c r="G44" s="27">
        <f t="shared" si="6"/>
        <v>24</v>
      </c>
      <c r="H44" s="33">
        <f t="shared" si="7"/>
        <v>1301</v>
      </c>
      <c r="I44" s="32">
        <v>-1187</v>
      </c>
      <c r="J44" s="33">
        <f t="shared" si="2"/>
        <v>2488</v>
      </c>
      <c r="K44" s="27">
        <f t="shared" si="8"/>
        <v>183</v>
      </c>
      <c r="L44" s="27">
        <f t="shared" si="9"/>
        <v>24</v>
      </c>
      <c r="M44" s="33">
        <f t="shared" si="10"/>
        <v>1515</v>
      </c>
      <c r="N44" s="29">
        <v>-655</v>
      </c>
      <c r="O44" s="33">
        <f t="shared" si="3"/>
        <v>2170</v>
      </c>
      <c r="P44" s="27">
        <f t="shared" si="11"/>
        <v>77</v>
      </c>
      <c r="Q44" s="34"/>
      <c r="R44" s="35"/>
    </row>
    <row r="45" spans="1:18" x14ac:dyDescent="0.3">
      <c r="A45" s="26">
        <v>45821</v>
      </c>
      <c r="B45" s="27">
        <v>1</v>
      </c>
      <c r="C45" s="33">
        <f t="shared" si="4"/>
        <v>1341</v>
      </c>
      <c r="D45" s="29">
        <v>-626</v>
      </c>
      <c r="E45" s="30">
        <f t="shared" si="1"/>
        <v>1967</v>
      </c>
      <c r="F45" s="27">
        <f t="shared" si="5"/>
        <v>149</v>
      </c>
      <c r="G45" s="27">
        <f t="shared" si="6"/>
        <v>25</v>
      </c>
      <c r="H45" s="33">
        <f t="shared" si="7"/>
        <v>1270</v>
      </c>
      <c r="I45" s="32">
        <v>-1218</v>
      </c>
      <c r="J45" s="33">
        <f t="shared" si="2"/>
        <v>2488</v>
      </c>
      <c r="K45" s="27">
        <f t="shared" si="8"/>
        <v>214</v>
      </c>
      <c r="L45" s="27">
        <f t="shared" si="9"/>
        <v>25</v>
      </c>
      <c r="M45" s="33">
        <f t="shared" si="10"/>
        <v>1505</v>
      </c>
      <c r="N45" s="29">
        <v>-665</v>
      </c>
      <c r="O45" s="33">
        <f t="shared" si="3"/>
        <v>2170</v>
      </c>
      <c r="P45" s="27">
        <f t="shared" si="11"/>
        <v>87</v>
      </c>
      <c r="Q45" s="34"/>
      <c r="R45" s="35"/>
    </row>
    <row r="46" spans="1:18" x14ac:dyDescent="0.3">
      <c r="A46" s="26">
        <v>45822</v>
      </c>
      <c r="B46" s="27">
        <v>1</v>
      </c>
      <c r="C46" s="33">
        <f t="shared" si="4"/>
        <v>1309</v>
      </c>
      <c r="D46" s="29">
        <v>-658</v>
      </c>
      <c r="E46" s="30">
        <f t="shared" si="1"/>
        <v>1967</v>
      </c>
      <c r="F46" s="27">
        <f t="shared" si="5"/>
        <v>181</v>
      </c>
      <c r="G46" s="27">
        <f t="shared" si="6"/>
        <v>26</v>
      </c>
      <c r="H46" s="33">
        <f t="shared" si="7"/>
        <v>1268</v>
      </c>
      <c r="I46" s="32">
        <v>-1220</v>
      </c>
      <c r="J46" s="33">
        <f t="shared" si="2"/>
        <v>2488</v>
      </c>
      <c r="K46" s="27">
        <f t="shared" si="8"/>
        <v>216</v>
      </c>
      <c r="L46" s="27">
        <f t="shared" si="9"/>
        <v>26</v>
      </c>
      <c r="M46" s="33">
        <f t="shared" si="10"/>
        <v>1500</v>
      </c>
      <c r="N46" s="29">
        <v>-670</v>
      </c>
      <c r="O46" s="33">
        <f t="shared" si="3"/>
        <v>2170</v>
      </c>
      <c r="P46" s="27">
        <f t="shared" si="11"/>
        <v>92</v>
      </c>
      <c r="Q46" s="34"/>
      <c r="R46" s="35"/>
    </row>
    <row r="47" spans="1:18" x14ac:dyDescent="0.3">
      <c r="A47" s="26">
        <v>45823</v>
      </c>
      <c r="B47" s="27">
        <v>1</v>
      </c>
      <c r="C47" s="33">
        <f t="shared" si="4"/>
        <v>1294</v>
      </c>
      <c r="D47" s="29">
        <v>-673</v>
      </c>
      <c r="E47" s="30">
        <f t="shared" si="1"/>
        <v>1967</v>
      </c>
      <c r="F47" s="27">
        <f t="shared" si="5"/>
        <v>196</v>
      </c>
      <c r="G47" s="27">
        <f t="shared" si="6"/>
        <v>27</v>
      </c>
      <c r="H47" s="33">
        <f t="shared" si="7"/>
        <v>1263</v>
      </c>
      <c r="I47" s="32">
        <v>-1225</v>
      </c>
      <c r="J47" s="33">
        <f t="shared" si="2"/>
        <v>2488</v>
      </c>
      <c r="K47" s="27">
        <f t="shared" si="8"/>
        <v>221</v>
      </c>
      <c r="L47" s="27">
        <f t="shared" si="9"/>
        <v>27</v>
      </c>
      <c r="M47" s="33">
        <f t="shared" si="10"/>
        <v>1495</v>
      </c>
      <c r="N47" s="29">
        <v>-675</v>
      </c>
      <c r="O47" s="33">
        <f t="shared" si="3"/>
        <v>2170</v>
      </c>
      <c r="P47" s="27">
        <f t="shared" si="11"/>
        <v>97</v>
      </c>
      <c r="Q47" s="34"/>
      <c r="R47" s="35"/>
    </row>
    <row r="48" spans="1:18" x14ac:dyDescent="0.3">
      <c r="A48" s="26">
        <v>45824</v>
      </c>
      <c r="B48" s="27">
        <v>1</v>
      </c>
      <c r="C48" s="33">
        <f t="shared" si="4"/>
        <v>1289</v>
      </c>
      <c r="D48" s="29">
        <v>-678</v>
      </c>
      <c r="E48" s="30">
        <f t="shared" si="1"/>
        <v>1967</v>
      </c>
      <c r="F48" s="27">
        <f t="shared" si="5"/>
        <v>201</v>
      </c>
      <c r="G48" s="27">
        <f t="shared" si="6"/>
        <v>28</v>
      </c>
      <c r="H48" s="33">
        <f t="shared" si="7"/>
        <v>1249</v>
      </c>
      <c r="I48" s="32">
        <v>-1239</v>
      </c>
      <c r="J48" s="33">
        <f t="shared" si="2"/>
        <v>2488</v>
      </c>
      <c r="K48" s="27">
        <f t="shared" si="8"/>
        <v>235</v>
      </c>
      <c r="L48" s="27">
        <f t="shared" si="9"/>
        <v>28</v>
      </c>
      <c r="M48" s="33">
        <f t="shared" si="10"/>
        <v>1490</v>
      </c>
      <c r="N48" s="29">
        <v>-680</v>
      </c>
      <c r="O48" s="33">
        <f t="shared" si="3"/>
        <v>2170</v>
      </c>
      <c r="P48" s="27">
        <f t="shared" si="11"/>
        <v>102</v>
      </c>
      <c r="Q48" s="34"/>
      <c r="R48" s="35"/>
    </row>
    <row r="49" spans="1:18" x14ac:dyDescent="0.3">
      <c r="A49" s="26">
        <v>45825</v>
      </c>
      <c r="B49" s="27">
        <v>1</v>
      </c>
      <c r="C49" s="33">
        <f t="shared" si="4"/>
        <v>1284</v>
      </c>
      <c r="D49" s="29">
        <v>-683</v>
      </c>
      <c r="E49" s="30">
        <f t="shared" si="1"/>
        <v>1967</v>
      </c>
      <c r="F49" s="27">
        <f t="shared" si="5"/>
        <v>206</v>
      </c>
      <c r="G49" s="27">
        <f t="shared" si="6"/>
        <v>29</v>
      </c>
      <c r="H49" s="33">
        <f t="shared" si="7"/>
        <v>1235</v>
      </c>
      <c r="I49" s="32">
        <v>-1253</v>
      </c>
      <c r="J49" s="33">
        <f t="shared" si="2"/>
        <v>2488</v>
      </c>
      <c r="K49" s="27">
        <f t="shared" si="8"/>
        <v>249</v>
      </c>
      <c r="L49" s="27">
        <f t="shared" si="9"/>
        <v>29</v>
      </c>
      <c r="M49" s="33">
        <f t="shared" si="10"/>
        <v>1485</v>
      </c>
      <c r="N49" s="29">
        <v>-685</v>
      </c>
      <c r="O49" s="33">
        <f t="shared" si="3"/>
        <v>2170</v>
      </c>
      <c r="P49" s="27">
        <f t="shared" si="11"/>
        <v>107</v>
      </c>
      <c r="Q49" s="34"/>
      <c r="R49" s="35"/>
    </row>
    <row r="50" spans="1:18" x14ac:dyDescent="0.3">
      <c r="A50" s="26">
        <v>45826</v>
      </c>
      <c r="B50" s="27">
        <v>1</v>
      </c>
      <c r="C50" s="33">
        <f t="shared" si="4"/>
        <v>1279</v>
      </c>
      <c r="D50" s="29">
        <v>-688</v>
      </c>
      <c r="E50" s="30">
        <f t="shared" si="1"/>
        <v>1967</v>
      </c>
      <c r="F50" s="27">
        <f t="shared" si="5"/>
        <v>211</v>
      </c>
      <c r="G50" s="27">
        <f t="shared" si="6"/>
        <v>30</v>
      </c>
      <c r="H50" s="33">
        <f t="shared" si="7"/>
        <v>1221</v>
      </c>
      <c r="I50" s="32">
        <v>-1267</v>
      </c>
      <c r="J50" s="33">
        <f t="shared" si="2"/>
        <v>2488</v>
      </c>
      <c r="K50" s="27">
        <f t="shared" si="8"/>
        <v>263</v>
      </c>
      <c r="L50" s="27">
        <f t="shared" si="9"/>
        <v>30</v>
      </c>
      <c r="M50" s="33">
        <f t="shared" si="10"/>
        <v>1480</v>
      </c>
      <c r="N50" s="29">
        <v>-690</v>
      </c>
      <c r="O50" s="33">
        <f t="shared" si="3"/>
        <v>2170</v>
      </c>
      <c r="P50" s="27">
        <f t="shared" si="11"/>
        <v>112</v>
      </c>
      <c r="Q50" s="34"/>
      <c r="R50" s="35"/>
    </row>
    <row r="51" spans="1:18" x14ac:dyDescent="0.3">
      <c r="A51" s="26">
        <v>45827</v>
      </c>
      <c r="B51" s="27">
        <v>1</v>
      </c>
      <c r="C51" s="33">
        <f t="shared" si="4"/>
        <v>1274</v>
      </c>
      <c r="D51" s="29">
        <v>-693</v>
      </c>
      <c r="E51" s="30">
        <f t="shared" si="1"/>
        <v>1967</v>
      </c>
      <c r="F51" s="27">
        <f t="shared" si="5"/>
        <v>216</v>
      </c>
      <c r="G51" s="27">
        <f t="shared" si="6"/>
        <v>31</v>
      </c>
      <c r="H51" s="33">
        <f t="shared" si="7"/>
        <v>1207</v>
      </c>
      <c r="I51" s="32">
        <v>-1281</v>
      </c>
      <c r="J51" s="33">
        <f t="shared" si="2"/>
        <v>2488</v>
      </c>
      <c r="K51" s="27">
        <f t="shared" si="8"/>
        <v>277</v>
      </c>
      <c r="L51" s="27">
        <f t="shared" si="9"/>
        <v>31</v>
      </c>
      <c r="M51" s="33">
        <f t="shared" si="10"/>
        <v>1475</v>
      </c>
      <c r="N51" s="29">
        <v>-695</v>
      </c>
      <c r="O51" s="33">
        <f t="shared" si="3"/>
        <v>2170</v>
      </c>
      <c r="P51" s="27">
        <f t="shared" si="11"/>
        <v>117</v>
      </c>
      <c r="Q51" s="34"/>
      <c r="R51" s="35"/>
    </row>
    <row r="52" spans="1:18" x14ac:dyDescent="0.3">
      <c r="A52" s="26">
        <v>45828</v>
      </c>
      <c r="B52" s="27">
        <v>1</v>
      </c>
      <c r="C52" s="33">
        <f t="shared" si="4"/>
        <v>1269</v>
      </c>
      <c r="D52" s="29">
        <v>-698</v>
      </c>
      <c r="E52" s="30">
        <f t="shared" si="1"/>
        <v>1967</v>
      </c>
      <c r="F52" s="27">
        <f t="shared" si="5"/>
        <v>221</v>
      </c>
      <c r="G52" s="27">
        <f t="shared" si="6"/>
        <v>32</v>
      </c>
      <c r="H52" s="33">
        <f t="shared" si="7"/>
        <v>1193</v>
      </c>
      <c r="I52" s="32">
        <v>-1295</v>
      </c>
      <c r="J52" s="33">
        <f t="shared" si="2"/>
        <v>2488</v>
      </c>
      <c r="K52" s="27">
        <f t="shared" si="8"/>
        <v>291</v>
      </c>
      <c r="L52" s="27">
        <f t="shared" si="9"/>
        <v>32</v>
      </c>
      <c r="M52" s="33">
        <f t="shared" si="10"/>
        <v>1470</v>
      </c>
      <c r="N52" s="29">
        <v>-700</v>
      </c>
      <c r="O52" s="33">
        <f t="shared" si="3"/>
        <v>2170</v>
      </c>
      <c r="P52" s="27">
        <f t="shared" si="11"/>
        <v>122</v>
      </c>
      <c r="Q52" s="34"/>
      <c r="R52" s="35"/>
    </row>
    <row r="53" spans="1:18" x14ac:dyDescent="0.3">
      <c r="A53" s="26">
        <v>45829</v>
      </c>
      <c r="B53" s="27">
        <v>1</v>
      </c>
      <c r="C53" s="33">
        <f t="shared" si="4"/>
        <v>1264</v>
      </c>
      <c r="D53" s="29">
        <v>-703</v>
      </c>
      <c r="E53" s="30">
        <f t="shared" si="1"/>
        <v>1967</v>
      </c>
      <c r="F53" s="27">
        <f t="shared" si="5"/>
        <v>226</v>
      </c>
      <c r="G53" s="27">
        <f t="shared" si="6"/>
        <v>33</v>
      </c>
      <c r="H53" s="33">
        <f t="shared" si="7"/>
        <v>1179</v>
      </c>
      <c r="I53" s="32">
        <v>-1309</v>
      </c>
      <c r="J53" s="33">
        <f t="shared" si="2"/>
        <v>2488</v>
      </c>
      <c r="K53" s="27">
        <f t="shared" si="8"/>
        <v>305</v>
      </c>
      <c r="L53" s="27">
        <f t="shared" si="9"/>
        <v>33</v>
      </c>
      <c r="M53" s="33">
        <f t="shared" si="10"/>
        <v>1380</v>
      </c>
      <c r="N53" s="29">
        <v>-790</v>
      </c>
      <c r="O53" s="33">
        <f t="shared" si="3"/>
        <v>2170</v>
      </c>
      <c r="P53" s="27">
        <f t="shared" si="11"/>
        <v>212</v>
      </c>
      <c r="Q53" s="34"/>
      <c r="R53" s="35"/>
    </row>
    <row r="54" spans="1:18" x14ac:dyDescent="0.3">
      <c r="A54" s="26">
        <v>45830</v>
      </c>
      <c r="B54" s="27">
        <v>1</v>
      </c>
      <c r="C54" s="33">
        <f t="shared" si="4"/>
        <v>1259</v>
      </c>
      <c r="D54" s="29">
        <v>-708</v>
      </c>
      <c r="E54" s="30">
        <f t="shared" si="1"/>
        <v>1967</v>
      </c>
      <c r="F54" s="27">
        <f t="shared" si="5"/>
        <v>231</v>
      </c>
      <c r="G54" s="27">
        <f t="shared" si="6"/>
        <v>34</v>
      </c>
      <c r="H54" s="33">
        <f t="shared" si="7"/>
        <v>1165</v>
      </c>
      <c r="I54" s="32">
        <v>-1323</v>
      </c>
      <c r="J54" s="33">
        <f t="shared" si="2"/>
        <v>2488</v>
      </c>
      <c r="K54" s="27">
        <f t="shared" si="8"/>
        <v>319</v>
      </c>
      <c r="L54" s="27">
        <f t="shared" si="9"/>
        <v>34</v>
      </c>
      <c r="M54" s="33">
        <f t="shared" si="10"/>
        <v>1378</v>
      </c>
      <c r="N54" s="29">
        <v>-792</v>
      </c>
      <c r="O54" s="33">
        <f t="shared" si="3"/>
        <v>2170</v>
      </c>
      <c r="P54" s="27">
        <f t="shared" si="11"/>
        <v>214</v>
      </c>
      <c r="Q54" s="34"/>
      <c r="R54" s="35"/>
    </row>
    <row r="55" spans="1:18" x14ac:dyDescent="0.3">
      <c r="A55" s="26">
        <v>45831</v>
      </c>
      <c r="B55" s="27">
        <v>1</v>
      </c>
      <c r="C55" s="33">
        <f t="shared" si="4"/>
        <v>1254</v>
      </c>
      <c r="D55" s="29">
        <v>-713</v>
      </c>
      <c r="E55" s="30">
        <f t="shared" si="1"/>
        <v>1967</v>
      </c>
      <c r="F55" s="27">
        <f t="shared" si="5"/>
        <v>236</v>
      </c>
      <c r="G55" s="27">
        <f t="shared" si="6"/>
        <v>35</v>
      </c>
      <c r="H55" s="33">
        <f t="shared" si="7"/>
        <v>1151</v>
      </c>
      <c r="I55" s="32">
        <v>-1337</v>
      </c>
      <c r="J55" s="33">
        <f t="shared" si="2"/>
        <v>2488</v>
      </c>
      <c r="K55" s="27">
        <f t="shared" si="8"/>
        <v>333</v>
      </c>
      <c r="L55" s="27">
        <f t="shared" si="9"/>
        <v>35</v>
      </c>
      <c r="M55" s="33">
        <f t="shared" si="10"/>
        <v>1376</v>
      </c>
      <c r="N55" s="29">
        <v>-794</v>
      </c>
      <c r="O55" s="33">
        <f t="shared" si="3"/>
        <v>2170</v>
      </c>
      <c r="P55" s="27">
        <f t="shared" si="11"/>
        <v>216</v>
      </c>
      <c r="Q55" s="34"/>
      <c r="R55" s="35"/>
    </row>
    <row r="56" spans="1:18" x14ac:dyDescent="0.3">
      <c r="A56" s="26">
        <v>45832</v>
      </c>
      <c r="B56" s="27">
        <v>1</v>
      </c>
      <c r="C56" s="33">
        <f t="shared" si="4"/>
        <v>1249</v>
      </c>
      <c r="D56" s="29">
        <v>-718</v>
      </c>
      <c r="E56" s="30">
        <f t="shared" si="1"/>
        <v>1967</v>
      </c>
      <c r="F56" s="27">
        <f t="shared" si="5"/>
        <v>241</v>
      </c>
      <c r="G56" s="27">
        <f t="shared" si="6"/>
        <v>36</v>
      </c>
      <c r="H56" s="33">
        <f t="shared" si="7"/>
        <v>1137</v>
      </c>
      <c r="I56" s="32">
        <v>-1351</v>
      </c>
      <c r="J56" s="33">
        <f t="shared" si="2"/>
        <v>2488</v>
      </c>
      <c r="K56" s="27">
        <f t="shared" si="8"/>
        <v>347</v>
      </c>
      <c r="L56" s="27">
        <f t="shared" si="9"/>
        <v>36</v>
      </c>
      <c r="M56" s="33">
        <f t="shared" si="10"/>
        <v>1374</v>
      </c>
      <c r="N56" s="29">
        <v>-796</v>
      </c>
      <c r="O56" s="33">
        <f t="shared" si="3"/>
        <v>2170</v>
      </c>
      <c r="P56" s="27">
        <f t="shared" si="11"/>
        <v>218</v>
      </c>
      <c r="Q56" s="34"/>
      <c r="R56" s="35"/>
    </row>
    <row r="57" spans="1:18" x14ac:dyDescent="0.3">
      <c r="A57" s="26">
        <v>45833</v>
      </c>
      <c r="B57" s="27">
        <v>1</v>
      </c>
      <c r="C57" s="33">
        <f t="shared" si="4"/>
        <v>1244</v>
      </c>
      <c r="D57" s="29">
        <v>-723</v>
      </c>
      <c r="E57" s="30">
        <f t="shared" si="1"/>
        <v>1967</v>
      </c>
      <c r="F57" s="27">
        <f t="shared" si="5"/>
        <v>246</v>
      </c>
      <c r="G57" s="27">
        <f t="shared" si="6"/>
        <v>37</v>
      </c>
      <c r="H57" s="33">
        <f t="shared" si="7"/>
        <v>1123</v>
      </c>
      <c r="I57" s="32">
        <v>-1365</v>
      </c>
      <c r="J57" s="33">
        <f t="shared" si="2"/>
        <v>2488</v>
      </c>
      <c r="K57" s="27">
        <f t="shared" si="8"/>
        <v>361</v>
      </c>
      <c r="L57" s="27">
        <f t="shared" si="9"/>
        <v>37</v>
      </c>
      <c r="M57" s="33">
        <f t="shared" si="10"/>
        <v>1372</v>
      </c>
      <c r="N57" s="29">
        <v>-798</v>
      </c>
      <c r="O57" s="33">
        <f t="shared" si="3"/>
        <v>2170</v>
      </c>
      <c r="P57" s="27">
        <f t="shared" si="11"/>
        <v>220</v>
      </c>
      <c r="Q57" s="34"/>
      <c r="R57" s="35"/>
    </row>
    <row r="58" spans="1:18" x14ac:dyDescent="0.3">
      <c r="A58" s="26">
        <v>45834</v>
      </c>
      <c r="B58" s="27">
        <v>1</v>
      </c>
      <c r="C58" s="33">
        <f t="shared" si="4"/>
        <v>1214</v>
      </c>
      <c r="D58" s="29">
        <v>-753</v>
      </c>
      <c r="E58" s="30">
        <f t="shared" si="1"/>
        <v>1967</v>
      </c>
      <c r="F58" s="27">
        <f t="shared" si="5"/>
        <v>276</v>
      </c>
      <c r="G58" s="27">
        <f t="shared" si="6"/>
        <v>38</v>
      </c>
      <c r="H58" s="33">
        <f t="shared" si="7"/>
        <v>1120</v>
      </c>
      <c r="I58" s="32">
        <v>-1368</v>
      </c>
      <c r="J58" s="33">
        <f t="shared" si="2"/>
        <v>2488</v>
      </c>
      <c r="K58" s="27">
        <f t="shared" si="8"/>
        <v>364</v>
      </c>
      <c r="L58" s="27">
        <f t="shared" si="9"/>
        <v>38</v>
      </c>
      <c r="M58" s="33">
        <f t="shared" si="10"/>
        <v>1370</v>
      </c>
      <c r="N58" s="29">
        <v>-800</v>
      </c>
      <c r="O58" s="33">
        <f t="shared" si="3"/>
        <v>2170</v>
      </c>
      <c r="P58" s="27">
        <f t="shared" si="11"/>
        <v>222</v>
      </c>
      <c r="Q58" s="34"/>
      <c r="R58" s="35"/>
    </row>
    <row r="59" spans="1:18" x14ac:dyDescent="0.3">
      <c r="A59" s="26">
        <v>45835</v>
      </c>
      <c r="B59" s="27">
        <v>1</v>
      </c>
      <c r="C59" s="33">
        <f t="shared" si="4"/>
        <v>1213</v>
      </c>
      <c r="D59" s="29">
        <v>-754</v>
      </c>
      <c r="E59" s="30">
        <f t="shared" si="1"/>
        <v>1967</v>
      </c>
      <c r="F59" s="27">
        <f t="shared" si="5"/>
        <v>277</v>
      </c>
      <c r="G59" s="27">
        <f t="shared" si="6"/>
        <v>39</v>
      </c>
      <c r="H59" s="33">
        <f t="shared" si="7"/>
        <v>1119</v>
      </c>
      <c r="I59" s="32">
        <v>-1369</v>
      </c>
      <c r="J59" s="33">
        <f t="shared" si="2"/>
        <v>2488</v>
      </c>
      <c r="K59" s="27">
        <f t="shared" si="8"/>
        <v>365</v>
      </c>
      <c r="L59" s="27">
        <f t="shared" si="9"/>
        <v>39</v>
      </c>
      <c r="M59" s="33">
        <f t="shared" si="10"/>
        <v>1368</v>
      </c>
      <c r="N59" s="29">
        <v>-802</v>
      </c>
      <c r="O59" s="33">
        <f t="shared" si="3"/>
        <v>2170</v>
      </c>
      <c r="P59" s="27">
        <f t="shared" si="11"/>
        <v>224</v>
      </c>
      <c r="Q59" s="34"/>
      <c r="R59" s="35"/>
    </row>
    <row r="60" spans="1:18" x14ac:dyDescent="0.3">
      <c r="A60" s="26">
        <v>45836</v>
      </c>
      <c r="B60" s="27">
        <v>1</v>
      </c>
      <c r="C60" s="33">
        <f t="shared" si="4"/>
        <v>1212</v>
      </c>
      <c r="D60" s="29">
        <v>-755</v>
      </c>
      <c r="E60" s="30">
        <f t="shared" si="1"/>
        <v>1967</v>
      </c>
      <c r="F60" s="27">
        <f t="shared" si="5"/>
        <v>278</v>
      </c>
      <c r="G60" s="27">
        <f t="shared" si="6"/>
        <v>40</v>
      </c>
      <c r="H60" s="33">
        <f t="shared" si="7"/>
        <v>1118</v>
      </c>
      <c r="I60" s="32">
        <v>-1370</v>
      </c>
      <c r="J60" s="33">
        <f t="shared" si="2"/>
        <v>2488</v>
      </c>
      <c r="K60" s="27">
        <f t="shared" si="8"/>
        <v>366</v>
      </c>
      <c r="L60" s="27">
        <f t="shared" si="9"/>
        <v>40</v>
      </c>
      <c r="M60" s="33">
        <f t="shared" si="10"/>
        <v>1366</v>
      </c>
      <c r="N60" s="29">
        <v>-804</v>
      </c>
      <c r="O60" s="33">
        <f t="shared" si="3"/>
        <v>2170</v>
      </c>
      <c r="P60" s="27">
        <f t="shared" si="11"/>
        <v>226</v>
      </c>
      <c r="Q60" s="34"/>
      <c r="R60" s="35"/>
    </row>
    <row r="61" spans="1:18" x14ac:dyDescent="0.3">
      <c r="A61" s="26">
        <v>45837</v>
      </c>
      <c r="B61" s="27">
        <v>1</v>
      </c>
      <c r="C61" s="33">
        <f t="shared" si="4"/>
        <v>1211</v>
      </c>
      <c r="D61" s="29">
        <v>-756</v>
      </c>
      <c r="E61" s="30">
        <f t="shared" si="1"/>
        <v>1967</v>
      </c>
      <c r="F61" s="27">
        <f t="shared" si="5"/>
        <v>279</v>
      </c>
      <c r="G61" s="27">
        <f t="shared" si="6"/>
        <v>41</v>
      </c>
      <c r="H61" s="33">
        <f t="shared" si="7"/>
        <v>1117</v>
      </c>
      <c r="I61" s="32">
        <v>-1371</v>
      </c>
      <c r="J61" s="33">
        <f t="shared" si="2"/>
        <v>2488</v>
      </c>
      <c r="K61" s="27">
        <f t="shared" si="8"/>
        <v>367</v>
      </c>
      <c r="L61" s="27">
        <f t="shared" si="9"/>
        <v>41</v>
      </c>
      <c r="M61" s="33">
        <f t="shared" si="10"/>
        <v>1364</v>
      </c>
      <c r="N61" s="29">
        <v>-806</v>
      </c>
      <c r="O61" s="33">
        <f t="shared" si="3"/>
        <v>2170</v>
      </c>
      <c r="P61" s="27">
        <f t="shared" si="11"/>
        <v>228</v>
      </c>
      <c r="Q61" s="34"/>
      <c r="R61" s="35"/>
    </row>
    <row r="62" spans="1:18" x14ac:dyDescent="0.3">
      <c r="A62" s="26">
        <v>45838</v>
      </c>
      <c r="B62" s="27">
        <v>1</v>
      </c>
      <c r="C62" s="33">
        <f t="shared" si="4"/>
        <v>1210</v>
      </c>
      <c r="D62" s="29">
        <v>-757</v>
      </c>
      <c r="E62" s="30">
        <f t="shared" si="1"/>
        <v>1967</v>
      </c>
      <c r="F62" s="27">
        <f t="shared" si="5"/>
        <v>280</v>
      </c>
      <c r="G62" s="27">
        <f t="shared" si="6"/>
        <v>42</v>
      </c>
      <c r="H62" s="33">
        <f t="shared" si="7"/>
        <v>1116</v>
      </c>
      <c r="I62" s="32">
        <v>-1372</v>
      </c>
      <c r="J62" s="33">
        <f t="shared" si="2"/>
        <v>2488</v>
      </c>
      <c r="K62" s="27">
        <f t="shared" si="8"/>
        <v>368</v>
      </c>
      <c r="L62" s="27">
        <f t="shared" si="9"/>
        <v>42</v>
      </c>
      <c r="M62" s="33">
        <f t="shared" si="10"/>
        <v>1362</v>
      </c>
      <c r="N62" s="29">
        <v>-808</v>
      </c>
      <c r="O62" s="33">
        <f t="shared" si="3"/>
        <v>2170</v>
      </c>
      <c r="P62" s="27">
        <f t="shared" si="11"/>
        <v>230</v>
      </c>
      <c r="Q62" s="34"/>
      <c r="R62" s="35"/>
    </row>
    <row r="63" spans="1:18" x14ac:dyDescent="0.3">
      <c r="A63" s="26">
        <v>45839</v>
      </c>
      <c r="B63" s="27">
        <v>1</v>
      </c>
      <c r="C63" s="33">
        <f t="shared" si="4"/>
        <v>1209</v>
      </c>
      <c r="D63" s="29">
        <v>-758</v>
      </c>
      <c r="E63" s="30">
        <f t="shared" si="1"/>
        <v>1967</v>
      </c>
      <c r="F63" s="27">
        <f t="shared" si="5"/>
        <v>281</v>
      </c>
      <c r="G63" s="27">
        <f t="shared" si="6"/>
        <v>43</v>
      </c>
      <c r="H63" s="33">
        <f t="shared" si="7"/>
        <v>1115</v>
      </c>
      <c r="I63" s="32">
        <v>-1373</v>
      </c>
      <c r="J63" s="33">
        <f t="shared" si="2"/>
        <v>2488</v>
      </c>
      <c r="K63" s="27">
        <f t="shared" si="8"/>
        <v>369</v>
      </c>
      <c r="L63" s="27">
        <f t="shared" si="9"/>
        <v>43</v>
      </c>
      <c r="M63" s="33">
        <f t="shared" si="10"/>
        <v>1360</v>
      </c>
      <c r="N63" s="29">
        <v>-810</v>
      </c>
      <c r="O63" s="33">
        <f t="shared" si="3"/>
        <v>2170</v>
      </c>
      <c r="P63" s="27">
        <f t="shared" si="11"/>
        <v>232</v>
      </c>
      <c r="Q63" s="34"/>
      <c r="R63" s="35"/>
    </row>
    <row r="64" spans="1:18" x14ac:dyDescent="0.3">
      <c r="A64" s="26">
        <v>45840</v>
      </c>
      <c r="B64" s="27">
        <v>1</v>
      </c>
      <c r="C64" s="33">
        <f t="shared" si="4"/>
        <v>1208</v>
      </c>
      <c r="D64" s="29">
        <v>-759</v>
      </c>
      <c r="E64" s="30">
        <f t="shared" si="1"/>
        <v>1967</v>
      </c>
      <c r="F64" s="27">
        <f t="shared" si="5"/>
        <v>282</v>
      </c>
      <c r="G64" s="27">
        <f t="shared" si="6"/>
        <v>44</v>
      </c>
      <c r="H64" s="33">
        <f t="shared" si="7"/>
        <v>1114</v>
      </c>
      <c r="I64" s="32">
        <v>-1374</v>
      </c>
      <c r="J64" s="33">
        <f t="shared" si="2"/>
        <v>2488</v>
      </c>
      <c r="K64" s="27">
        <f t="shared" si="8"/>
        <v>370</v>
      </c>
      <c r="L64" s="27">
        <f t="shared" si="9"/>
        <v>44</v>
      </c>
      <c r="M64" s="33">
        <f t="shared" si="10"/>
        <v>1358</v>
      </c>
      <c r="N64" s="29">
        <v>-812</v>
      </c>
      <c r="O64" s="33">
        <f t="shared" si="3"/>
        <v>2170</v>
      </c>
      <c r="P64" s="27">
        <f t="shared" si="11"/>
        <v>234</v>
      </c>
      <c r="Q64" s="34"/>
      <c r="R64" s="35"/>
    </row>
    <row r="65" spans="1:18" x14ac:dyDescent="0.3">
      <c r="A65" s="26">
        <v>45841</v>
      </c>
      <c r="B65" s="27">
        <v>1</v>
      </c>
      <c r="C65" s="33">
        <f t="shared" si="4"/>
        <v>1207</v>
      </c>
      <c r="D65" s="29">
        <v>-760</v>
      </c>
      <c r="E65" s="30">
        <f t="shared" si="1"/>
        <v>1967</v>
      </c>
      <c r="F65" s="27">
        <f t="shared" si="5"/>
        <v>283</v>
      </c>
      <c r="G65" s="27">
        <f t="shared" si="6"/>
        <v>45</v>
      </c>
      <c r="H65" s="33">
        <f t="shared" si="7"/>
        <v>1113</v>
      </c>
      <c r="I65" s="32">
        <v>-1375</v>
      </c>
      <c r="J65" s="33">
        <f t="shared" si="2"/>
        <v>2488</v>
      </c>
      <c r="K65" s="27">
        <f t="shared" si="8"/>
        <v>371</v>
      </c>
      <c r="L65" s="27">
        <f t="shared" si="9"/>
        <v>45</v>
      </c>
      <c r="M65" s="33">
        <f t="shared" si="10"/>
        <v>1356</v>
      </c>
      <c r="N65" s="29">
        <v>-814</v>
      </c>
      <c r="O65" s="33">
        <f t="shared" si="3"/>
        <v>2170</v>
      </c>
      <c r="P65" s="27">
        <f t="shared" si="11"/>
        <v>236</v>
      </c>
      <c r="Q65" s="34"/>
      <c r="R65" s="35"/>
    </row>
    <row r="66" spans="1:18" x14ac:dyDescent="0.3">
      <c r="A66" s="26">
        <v>45842</v>
      </c>
      <c r="B66" s="27">
        <v>1</v>
      </c>
      <c r="C66" s="33">
        <f t="shared" si="4"/>
        <v>1206</v>
      </c>
      <c r="D66" s="29">
        <v>-761</v>
      </c>
      <c r="E66" s="30">
        <f t="shared" si="1"/>
        <v>1967</v>
      </c>
      <c r="F66" s="27">
        <f t="shared" si="5"/>
        <v>284</v>
      </c>
      <c r="G66" s="27">
        <f t="shared" si="6"/>
        <v>46</v>
      </c>
      <c r="H66" s="33">
        <f t="shared" si="7"/>
        <v>1112</v>
      </c>
      <c r="I66" s="32">
        <v>-1376</v>
      </c>
      <c r="J66" s="33">
        <f t="shared" si="2"/>
        <v>2488</v>
      </c>
      <c r="K66" s="27">
        <f t="shared" si="8"/>
        <v>372</v>
      </c>
      <c r="L66" s="27">
        <f t="shared" si="9"/>
        <v>46</v>
      </c>
      <c r="M66" s="33">
        <f t="shared" si="10"/>
        <v>1354</v>
      </c>
      <c r="N66" s="29">
        <v>-816</v>
      </c>
      <c r="O66" s="33">
        <f t="shared" si="3"/>
        <v>2170</v>
      </c>
      <c r="P66" s="27">
        <f t="shared" si="11"/>
        <v>238</v>
      </c>
      <c r="Q66" s="34"/>
      <c r="R66" s="35"/>
    </row>
    <row r="67" spans="1:18" x14ac:dyDescent="0.3">
      <c r="A67" s="26">
        <v>45843</v>
      </c>
      <c r="B67" s="27">
        <v>1</v>
      </c>
      <c r="C67" s="33">
        <f t="shared" si="4"/>
        <v>1205</v>
      </c>
      <c r="D67" s="29">
        <v>-762</v>
      </c>
      <c r="E67" s="30">
        <f t="shared" si="1"/>
        <v>1967</v>
      </c>
      <c r="F67" s="27">
        <f t="shared" si="5"/>
        <v>285</v>
      </c>
      <c r="G67" s="27">
        <f t="shared" si="6"/>
        <v>47</v>
      </c>
      <c r="H67" s="33">
        <f t="shared" si="7"/>
        <v>1111</v>
      </c>
      <c r="I67" s="32">
        <v>-1377</v>
      </c>
      <c r="J67" s="33">
        <f t="shared" si="2"/>
        <v>2488</v>
      </c>
      <c r="K67" s="27">
        <f t="shared" si="8"/>
        <v>373</v>
      </c>
      <c r="L67" s="27">
        <f t="shared" si="9"/>
        <v>47</v>
      </c>
      <c r="M67" s="33">
        <f t="shared" si="10"/>
        <v>1352</v>
      </c>
      <c r="N67" s="29">
        <v>-818</v>
      </c>
      <c r="O67" s="33">
        <f t="shared" si="3"/>
        <v>2170</v>
      </c>
      <c r="P67" s="27">
        <f t="shared" si="11"/>
        <v>240</v>
      </c>
      <c r="Q67" s="34"/>
      <c r="R67" s="35"/>
    </row>
    <row r="68" spans="1:18" x14ac:dyDescent="0.3">
      <c r="A68" s="26">
        <v>45844</v>
      </c>
      <c r="B68" s="27">
        <v>1</v>
      </c>
      <c r="C68" s="33">
        <f t="shared" si="4"/>
        <v>1204</v>
      </c>
      <c r="D68" s="29">
        <v>-763</v>
      </c>
      <c r="E68" s="30">
        <f t="shared" si="1"/>
        <v>1967</v>
      </c>
      <c r="F68" s="27">
        <f t="shared" si="5"/>
        <v>286</v>
      </c>
      <c r="G68" s="27">
        <f t="shared" si="6"/>
        <v>48</v>
      </c>
      <c r="H68" s="33">
        <f t="shared" si="7"/>
        <v>1110</v>
      </c>
      <c r="I68" s="32">
        <v>-1378</v>
      </c>
      <c r="J68" s="33">
        <f t="shared" si="2"/>
        <v>2488</v>
      </c>
      <c r="K68" s="27">
        <f t="shared" si="8"/>
        <v>374</v>
      </c>
      <c r="L68" s="27">
        <f t="shared" si="9"/>
        <v>48</v>
      </c>
      <c r="M68" s="33">
        <f t="shared" si="10"/>
        <v>1350</v>
      </c>
      <c r="N68" s="29">
        <v>-820</v>
      </c>
      <c r="O68" s="33">
        <f t="shared" si="3"/>
        <v>2170</v>
      </c>
      <c r="P68" s="27">
        <f t="shared" si="11"/>
        <v>242</v>
      </c>
      <c r="Q68" s="34"/>
      <c r="R68" s="35"/>
    </row>
    <row r="69" spans="1:18" x14ac:dyDescent="0.3">
      <c r="A69" s="26">
        <v>45845</v>
      </c>
      <c r="B69" s="27">
        <v>1</v>
      </c>
      <c r="C69" s="33">
        <f t="shared" si="4"/>
        <v>1203</v>
      </c>
      <c r="D69" s="29">
        <v>-764</v>
      </c>
      <c r="E69" s="30">
        <f t="shared" si="1"/>
        <v>1967</v>
      </c>
      <c r="F69" s="27">
        <f t="shared" si="5"/>
        <v>287</v>
      </c>
      <c r="G69" s="27">
        <f t="shared" si="6"/>
        <v>49</v>
      </c>
      <c r="H69" s="33">
        <f t="shared" si="7"/>
        <v>1109</v>
      </c>
      <c r="I69" s="32">
        <v>-1379</v>
      </c>
      <c r="J69" s="33">
        <f t="shared" si="2"/>
        <v>2488</v>
      </c>
      <c r="K69" s="27">
        <f t="shared" si="8"/>
        <v>375</v>
      </c>
      <c r="L69" s="27">
        <f t="shared" si="9"/>
        <v>49</v>
      </c>
      <c r="M69" s="33">
        <f t="shared" si="10"/>
        <v>1348</v>
      </c>
      <c r="N69" s="29">
        <v>-822</v>
      </c>
      <c r="O69" s="33">
        <f t="shared" si="3"/>
        <v>2170</v>
      </c>
      <c r="P69" s="27">
        <f t="shared" si="11"/>
        <v>244</v>
      </c>
      <c r="Q69" s="34"/>
      <c r="R69" s="35"/>
    </row>
    <row r="70" spans="1:18" x14ac:dyDescent="0.3">
      <c r="A70" s="26">
        <v>45846</v>
      </c>
      <c r="B70" s="27">
        <v>1</v>
      </c>
      <c r="C70" s="33">
        <f t="shared" si="4"/>
        <v>1202</v>
      </c>
      <c r="D70" s="29">
        <v>-765</v>
      </c>
      <c r="E70" s="30">
        <f t="shared" si="1"/>
        <v>1967</v>
      </c>
      <c r="F70" s="27">
        <f t="shared" si="5"/>
        <v>288</v>
      </c>
      <c r="G70" s="27">
        <f t="shared" si="6"/>
        <v>50</v>
      </c>
      <c r="H70" s="33">
        <f t="shared" si="7"/>
        <v>1108</v>
      </c>
      <c r="I70" s="32">
        <v>-1380</v>
      </c>
      <c r="J70" s="33">
        <f t="shared" si="2"/>
        <v>2488</v>
      </c>
      <c r="K70" s="27">
        <f t="shared" si="8"/>
        <v>376</v>
      </c>
      <c r="L70" s="27">
        <f t="shared" si="9"/>
        <v>50</v>
      </c>
      <c r="M70" s="33">
        <f t="shared" si="10"/>
        <v>1346</v>
      </c>
      <c r="N70" s="29">
        <v>-824</v>
      </c>
      <c r="O70" s="33">
        <f t="shared" si="3"/>
        <v>2170</v>
      </c>
      <c r="P70" s="27">
        <f t="shared" si="11"/>
        <v>246</v>
      </c>
      <c r="Q70" s="34"/>
      <c r="R70" s="35"/>
    </row>
    <row r="71" spans="1:18" x14ac:dyDescent="0.3">
      <c r="A71" s="26">
        <v>45847</v>
      </c>
      <c r="B71" s="27">
        <v>1</v>
      </c>
      <c r="C71" s="33">
        <f t="shared" si="4"/>
        <v>1201</v>
      </c>
      <c r="D71" s="29">
        <v>-766</v>
      </c>
      <c r="E71" s="30">
        <f t="shared" si="1"/>
        <v>1967</v>
      </c>
      <c r="F71" s="27">
        <f t="shared" si="5"/>
        <v>289</v>
      </c>
      <c r="G71" s="27">
        <f t="shared" si="6"/>
        <v>51</v>
      </c>
      <c r="H71" s="33">
        <f t="shared" si="7"/>
        <v>1108</v>
      </c>
      <c r="I71" s="32">
        <v>-1380</v>
      </c>
      <c r="J71" s="33">
        <f t="shared" si="2"/>
        <v>2488</v>
      </c>
      <c r="K71" s="27">
        <f t="shared" si="8"/>
        <v>376</v>
      </c>
      <c r="L71" s="27">
        <f t="shared" si="9"/>
        <v>51</v>
      </c>
      <c r="M71" s="33">
        <f t="shared" si="10"/>
        <v>1344</v>
      </c>
      <c r="N71" s="29">
        <v>-826</v>
      </c>
      <c r="O71" s="33">
        <f t="shared" si="3"/>
        <v>2170</v>
      </c>
      <c r="P71" s="27">
        <f t="shared" si="11"/>
        <v>248</v>
      </c>
      <c r="Q71" s="34"/>
      <c r="R71" s="35"/>
    </row>
    <row r="72" spans="1:18" x14ac:dyDescent="0.3">
      <c r="A72" s="26">
        <v>45848</v>
      </c>
      <c r="B72" s="27">
        <v>1</v>
      </c>
      <c r="C72" s="33">
        <f t="shared" si="4"/>
        <v>1200</v>
      </c>
      <c r="D72" s="29">
        <v>-767</v>
      </c>
      <c r="E72" s="30">
        <f t="shared" si="1"/>
        <v>1967</v>
      </c>
      <c r="F72" s="27">
        <f t="shared" si="5"/>
        <v>290</v>
      </c>
      <c r="G72" s="27">
        <f t="shared" si="6"/>
        <v>52</v>
      </c>
      <c r="H72" s="33">
        <f t="shared" si="7"/>
        <v>1108</v>
      </c>
      <c r="I72" s="32">
        <v>-1380</v>
      </c>
      <c r="J72" s="33">
        <f t="shared" si="2"/>
        <v>2488</v>
      </c>
      <c r="K72" s="27">
        <f t="shared" si="8"/>
        <v>376</v>
      </c>
      <c r="L72" s="27">
        <f t="shared" si="9"/>
        <v>52</v>
      </c>
      <c r="M72" s="33">
        <f t="shared" si="10"/>
        <v>1342</v>
      </c>
      <c r="N72" s="29">
        <v>-828</v>
      </c>
      <c r="O72" s="33">
        <f t="shared" si="3"/>
        <v>2170</v>
      </c>
      <c r="P72" s="27">
        <f t="shared" si="11"/>
        <v>250</v>
      </c>
      <c r="Q72" s="34"/>
      <c r="R72" s="35"/>
    </row>
    <row r="73" spans="1:18" x14ac:dyDescent="0.3">
      <c r="A73" s="26">
        <v>45849</v>
      </c>
      <c r="B73" s="27">
        <v>1</v>
      </c>
      <c r="C73" s="33">
        <f t="shared" si="4"/>
        <v>1199</v>
      </c>
      <c r="D73" s="29">
        <v>-768</v>
      </c>
      <c r="E73" s="30">
        <f t="shared" si="1"/>
        <v>1967</v>
      </c>
      <c r="F73" s="27">
        <f t="shared" si="5"/>
        <v>291</v>
      </c>
      <c r="G73" s="27">
        <f t="shared" si="6"/>
        <v>53</v>
      </c>
      <c r="H73" s="33">
        <f t="shared" si="7"/>
        <v>1108</v>
      </c>
      <c r="I73" s="32">
        <v>-1380</v>
      </c>
      <c r="J73" s="33">
        <f t="shared" si="2"/>
        <v>2488</v>
      </c>
      <c r="K73" s="27">
        <f t="shared" si="8"/>
        <v>376</v>
      </c>
      <c r="L73" s="27">
        <f t="shared" si="9"/>
        <v>53</v>
      </c>
      <c r="M73" s="33">
        <f t="shared" si="10"/>
        <v>1340</v>
      </c>
      <c r="N73" s="29">
        <v>-830</v>
      </c>
      <c r="O73" s="33">
        <f t="shared" si="3"/>
        <v>2170</v>
      </c>
      <c r="P73" s="27">
        <f t="shared" si="11"/>
        <v>252</v>
      </c>
      <c r="Q73" s="34"/>
      <c r="R73" s="35"/>
    </row>
    <row r="74" spans="1:18" x14ac:dyDescent="0.3">
      <c r="A74" s="26">
        <v>45850</v>
      </c>
      <c r="B74" s="27">
        <v>1</v>
      </c>
      <c r="C74" s="33">
        <f t="shared" si="4"/>
        <v>1198</v>
      </c>
      <c r="D74" s="29">
        <v>-769</v>
      </c>
      <c r="E74" s="30">
        <f t="shared" si="1"/>
        <v>1967</v>
      </c>
      <c r="F74" s="27">
        <f t="shared" si="5"/>
        <v>292</v>
      </c>
      <c r="G74" s="27">
        <f t="shared" si="6"/>
        <v>54</v>
      </c>
      <c r="H74" s="33">
        <f t="shared" si="7"/>
        <v>1108</v>
      </c>
      <c r="I74" s="32">
        <v>-1380</v>
      </c>
      <c r="J74" s="33">
        <f t="shared" si="2"/>
        <v>2488</v>
      </c>
      <c r="K74" s="27">
        <f t="shared" si="8"/>
        <v>376</v>
      </c>
      <c r="L74" s="27">
        <f t="shared" si="9"/>
        <v>54</v>
      </c>
      <c r="M74" s="33">
        <f t="shared" si="10"/>
        <v>1338</v>
      </c>
      <c r="N74" s="29">
        <v>-832</v>
      </c>
      <c r="O74" s="33">
        <f t="shared" si="3"/>
        <v>2170</v>
      </c>
      <c r="P74" s="27">
        <f t="shared" si="11"/>
        <v>254</v>
      </c>
      <c r="Q74" s="34"/>
      <c r="R74" s="35"/>
    </row>
    <row r="75" spans="1:18" x14ac:dyDescent="0.3">
      <c r="A75" s="26">
        <v>45851</v>
      </c>
      <c r="B75" s="27">
        <v>1</v>
      </c>
      <c r="C75" s="33">
        <f t="shared" si="4"/>
        <v>1197</v>
      </c>
      <c r="D75" s="29">
        <v>-770</v>
      </c>
      <c r="E75" s="30">
        <f t="shared" si="1"/>
        <v>1967</v>
      </c>
      <c r="F75" s="27">
        <f t="shared" si="5"/>
        <v>293</v>
      </c>
      <c r="G75" s="27">
        <f t="shared" si="6"/>
        <v>55</v>
      </c>
      <c r="H75" s="33">
        <f t="shared" si="7"/>
        <v>1108</v>
      </c>
      <c r="I75" s="32">
        <v>-1380</v>
      </c>
      <c r="J75" s="33">
        <f t="shared" si="2"/>
        <v>2488</v>
      </c>
      <c r="K75" s="27">
        <f t="shared" si="8"/>
        <v>376</v>
      </c>
      <c r="L75" s="27">
        <f t="shared" si="9"/>
        <v>55</v>
      </c>
      <c r="M75" s="33">
        <f t="shared" si="10"/>
        <v>1336</v>
      </c>
      <c r="N75" s="29">
        <v>-834</v>
      </c>
      <c r="O75" s="33">
        <f t="shared" si="3"/>
        <v>2170</v>
      </c>
      <c r="P75" s="27">
        <f t="shared" si="11"/>
        <v>256</v>
      </c>
      <c r="Q75" s="34"/>
      <c r="R75" s="35"/>
    </row>
    <row r="76" spans="1:18" x14ac:dyDescent="0.3">
      <c r="A76" s="26">
        <v>45852</v>
      </c>
      <c r="B76" s="27">
        <v>1</v>
      </c>
      <c r="C76" s="33">
        <f t="shared" si="4"/>
        <v>1197</v>
      </c>
      <c r="D76" s="29">
        <v>-770</v>
      </c>
      <c r="E76" s="30">
        <f t="shared" si="1"/>
        <v>1967</v>
      </c>
      <c r="F76" s="27">
        <f t="shared" si="5"/>
        <v>293</v>
      </c>
      <c r="G76" s="27">
        <f t="shared" si="6"/>
        <v>56</v>
      </c>
      <c r="H76" s="33">
        <f t="shared" si="7"/>
        <v>1108</v>
      </c>
      <c r="I76" s="32">
        <v>-1380</v>
      </c>
      <c r="J76" s="33">
        <f t="shared" si="2"/>
        <v>2488</v>
      </c>
      <c r="K76" s="27">
        <f t="shared" si="8"/>
        <v>376</v>
      </c>
      <c r="L76" s="27">
        <f t="shared" si="9"/>
        <v>56</v>
      </c>
      <c r="M76" s="33">
        <f t="shared" si="10"/>
        <v>1334</v>
      </c>
      <c r="N76" s="29">
        <v>-836</v>
      </c>
      <c r="O76" s="33">
        <f t="shared" si="3"/>
        <v>2170</v>
      </c>
      <c r="P76" s="27">
        <f t="shared" si="11"/>
        <v>258</v>
      </c>
      <c r="Q76" s="34"/>
      <c r="R76" s="35"/>
    </row>
    <row r="77" spans="1:18" x14ac:dyDescent="0.3">
      <c r="A77" s="26">
        <v>45853</v>
      </c>
      <c r="B77" s="27">
        <v>1</v>
      </c>
      <c r="C77" s="33">
        <f t="shared" si="4"/>
        <v>1197</v>
      </c>
      <c r="D77" s="29">
        <v>-770</v>
      </c>
      <c r="E77" s="30">
        <f t="shared" si="1"/>
        <v>1967</v>
      </c>
      <c r="F77" s="27">
        <f t="shared" si="5"/>
        <v>293</v>
      </c>
      <c r="G77" s="27">
        <f t="shared" si="6"/>
        <v>57</v>
      </c>
      <c r="H77" s="33">
        <f t="shared" si="7"/>
        <v>1108</v>
      </c>
      <c r="I77" s="32">
        <v>-1380</v>
      </c>
      <c r="J77" s="33">
        <f t="shared" si="2"/>
        <v>2488</v>
      </c>
      <c r="K77" s="27">
        <f t="shared" si="8"/>
        <v>376</v>
      </c>
      <c r="L77" s="27">
        <f t="shared" si="9"/>
        <v>57</v>
      </c>
      <c r="M77" s="33">
        <f t="shared" si="10"/>
        <v>1332</v>
      </c>
      <c r="N77" s="29">
        <v>-838</v>
      </c>
      <c r="O77" s="33">
        <f t="shared" si="3"/>
        <v>2170</v>
      </c>
      <c r="P77" s="27">
        <f t="shared" si="11"/>
        <v>260</v>
      </c>
      <c r="Q77" s="34"/>
      <c r="R77" s="35"/>
    </row>
    <row r="78" spans="1:18" x14ac:dyDescent="0.3">
      <c r="A78" s="26">
        <v>45854</v>
      </c>
      <c r="B78" s="27">
        <v>1</v>
      </c>
      <c r="C78" s="33">
        <f t="shared" si="4"/>
        <v>1197</v>
      </c>
      <c r="D78" s="29">
        <v>-770</v>
      </c>
      <c r="E78" s="30">
        <f t="shared" si="1"/>
        <v>1967</v>
      </c>
      <c r="F78" s="27">
        <f t="shared" si="5"/>
        <v>293</v>
      </c>
      <c r="G78" s="27">
        <f t="shared" si="6"/>
        <v>58</v>
      </c>
      <c r="H78" s="33">
        <f t="shared" si="7"/>
        <v>1108</v>
      </c>
      <c r="I78" s="32">
        <v>-1380</v>
      </c>
      <c r="J78" s="33">
        <f t="shared" si="2"/>
        <v>2488</v>
      </c>
      <c r="K78" s="27">
        <f t="shared" si="8"/>
        <v>376</v>
      </c>
      <c r="L78" s="27">
        <f t="shared" si="9"/>
        <v>58</v>
      </c>
      <c r="M78" s="33">
        <f t="shared" si="10"/>
        <v>1330</v>
      </c>
      <c r="N78" s="29">
        <v>-840</v>
      </c>
      <c r="O78" s="33">
        <f t="shared" si="3"/>
        <v>2170</v>
      </c>
      <c r="P78" s="27">
        <f t="shared" si="11"/>
        <v>262</v>
      </c>
      <c r="Q78" s="34"/>
      <c r="R78" s="35"/>
    </row>
    <row r="79" spans="1:18" x14ac:dyDescent="0.3">
      <c r="A79" s="26">
        <v>45855</v>
      </c>
      <c r="B79" s="27">
        <v>1</v>
      </c>
      <c r="C79" s="33">
        <f t="shared" si="4"/>
        <v>1197</v>
      </c>
      <c r="D79" s="29">
        <v>-770</v>
      </c>
      <c r="E79" s="30">
        <f t="shared" si="1"/>
        <v>1967</v>
      </c>
      <c r="F79" s="27">
        <f t="shared" si="5"/>
        <v>293</v>
      </c>
      <c r="G79" s="27">
        <f t="shared" si="6"/>
        <v>59</v>
      </c>
      <c r="H79" s="33">
        <f t="shared" si="7"/>
        <v>1108</v>
      </c>
      <c r="I79" s="32">
        <v>-1380</v>
      </c>
      <c r="J79" s="33">
        <f t="shared" si="2"/>
        <v>2488</v>
      </c>
      <c r="K79" s="27">
        <f t="shared" si="8"/>
        <v>376</v>
      </c>
      <c r="L79" s="27">
        <f t="shared" si="9"/>
        <v>59</v>
      </c>
      <c r="M79" s="33">
        <f t="shared" si="10"/>
        <v>1328</v>
      </c>
      <c r="N79" s="29">
        <v>-842</v>
      </c>
      <c r="O79" s="33">
        <f t="shared" si="3"/>
        <v>2170</v>
      </c>
      <c r="P79" s="27">
        <f t="shared" si="11"/>
        <v>264</v>
      </c>
      <c r="Q79" s="34"/>
      <c r="R79" s="35"/>
    </row>
    <row r="80" spans="1:18" x14ac:dyDescent="0.3">
      <c r="A80" s="26">
        <v>45856</v>
      </c>
      <c r="B80" s="27">
        <v>1</v>
      </c>
      <c r="C80" s="33">
        <f t="shared" si="4"/>
        <v>1195</v>
      </c>
      <c r="D80" s="29">
        <v>-772</v>
      </c>
      <c r="E80" s="30">
        <f t="shared" si="1"/>
        <v>1967</v>
      </c>
      <c r="F80" s="27">
        <f t="shared" si="5"/>
        <v>295</v>
      </c>
      <c r="G80" s="27">
        <f t="shared" si="6"/>
        <v>60</v>
      </c>
      <c r="H80" s="33">
        <f t="shared" si="7"/>
        <v>1104</v>
      </c>
      <c r="I80" s="32">
        <v>-1384</v>
      </c>
      <c r="J80" s="33">
        <f t="shared" si="2"/>
        <v>2488</v>
      </c>
      <c r="K80" s="27">
        <f t="shared" si="8"/>
        <v>380</v>
      </c>
      <c r="L80" s="27">
        <f t="shared" si="9"/>
        <v>60</v>
      </c>
      <c r="M80" s="33">
        <f t="shared" si="10"/>
        <v>1315</v>
      </c>
      <c r="N80" s="29">
        <v>-855</v>
      </c>
      <c r="O80" s="33">
        <f t="shared" si="3"/>
        <v>2170</v>
      </c>
      <c r="P80" s="27">
        <f t="shared" si="11"/>
        <v>277</v>
      </c>
      <c r="Q80" s="34"/>
      <c r="R80" s="35"/>
    </row>
    <row r="81" spans="1:18" x14ac:dyDescent="0.3">
      <c r="A81" s="26">
        <v>45857</v>
      </c>
      <c r="B81" s="27">
        <v>1</v>
      </c>
      <c r="C81" s="33">
        <f t="shared" si="4"/>
        <v>1193</v>
      </c>
      <c r="D81" s="29">
        <v>-774</v>
      </c>
      <c r="E81" s="30">
        <f t="shared" si="1"/>
        <v>1967</v>
      </c>
      <c r="F81" s="27">
        <f t="shared" si="5"/>
        <v>297</v>
      </c>
      <c r="G81" s="27">
        <f t="shared" si="6"/>
        <v>61</v>
      </c>
      <c r="H81" s="33">
        <f t="shared" si="7"/>
        <v>1100</v>
      </c>
      <c r="I81" s="32">
        <v>-1388</v>
      </c>
      <c r="J81" s="33">
        <f t="shared" si="2"/>
        <v>2488</v>
      </c>
      <c r="K81" s="27">
        <f t="shared" si="8"/>
        <v>384</v>
      </c>
      <c r="L81" s="27">
        <f t="shared" si="9"/>
        <v>61</v>
      </c>
      <c r="M81" s="33">
        <f t="shared" si="10"/>
        <v>1312</v>
      </c>
      <c r="N81" s="29">
        <v>-858</v>
      </c>
      <c r="O81" s="33">
        <f t="shared" si="3"/>
        <v>2170</v>
      </c>
      <c r="P81" s="27">
        <f t="shared" si="11"/>
        <v>280</v>
      </c>
      <c r="Q81" s="34"/>
      <c r="R81" s="35"/>
    </row>
    <row r="82" spans="1:18" x14ac:dyDescent="0.3">
      <c r="A82" s="26">
        <v>45858</v>
      </c>
      <c r="B82" s="27">
        <v>1</v>
      </c>
      <c r="C82" s="33">
        <f t="shared" si="4"/>
        <v>1190</v>
      </c>
      <c r="D82" s="29">
        <v>-777</v>
      </c>
      <c r="E82" s="30">
        <f t="shared" si="1"/>
        <v>1967</v>
      </c>
      <c r="F82" s="27">
        <f t="shared" si="5"/>
        <v>300</v>
      </c>
      <c r="G82" s="27">
        <f t="shared" si="6"/>
        <v>62</v>
      </c>
      <c r="H82" s="33">
        <f t="shared" si="7"/>
        <v>1096</v>
      </c>
      <c r="I82" s="32">
        <v>-1392</v>
      </c>
      <c r="J82" s="33">
        <f t="shared" si="2"/>
        <v>2488</v>
      </c>
      <c r="K82" s="27">
        <f t="shared" si="8"/>
        <v>388</v>
      </c>
      <c r="L82" s="27">
        <f t="shared" si="9"/>
        <v>62</v>
      </c>
      <c r="M82" s="33">
        <f t="shared" si="10"/>
        <v>1309</v>
      </c>
      <c r="N82" s="29">
        <v>-861</v>
      </c>
      <c r="O82" s="33">
        <f t="shared" si="3"/>
        <v>2170</v>
      </c>
      <c r="P82" s="27">
        <f t="shared" si="11"/>
        <v>283</v>
      </c>
      <c r="Q82" s="34"/>
      <c r="R82" s="35"/>
    </row>
    <row r="83" spans="1:18" x14ac:dyDescent="0.3">
      <c r="A83" s="26">
        <v>45859</v>
      </c>
      <c r="B83" s="27">
        <v>1</v>
      </c>
      <c r="C83" s="33">
        <f t="shared" si="4"/>
        <v>1186</v>
      </c>
      <c r="D83" s="29">
        <v>-781</v>
      </c>
      <c r="E83" s="30">
        <f t="shared" si="1"/>
        <v>1967</v>
      </c>
      <c r="F83" s="27">
        <f t="shared" si="5"/>
        <v>304</v>
      </c>
      <c r="G83" s="27">
        <f t="shared" si="6"/>
        <v>63</v>
      </c>
      <c r="H83" s="33">
        <f t="shared" si="7"/>
        <v>1092</v>
      </c>
      <c r="I83" s="32">
        <v>-1396</v>
      </c>
      <c r="J83" s="33">
        <f t="shared" si="2"/>
        <v>2488</v>
      </c>
      <c r="K83" s="27">
        <f t="shared" si="8"/>
        <v>392</v>
      </c>
      <c r="L83" s="27">
        <f t="shared" si="9"/>
        <v>63</v>
      </c>
      <c r="M83" s="33">
        <f t="shared" si="10"/>
        <v>1306</v>
      </c>
      <c r="N83" s="29">
        <v>-864</v>
      </c>
      <c r="O83" s="33">
        <f t="shared" si="3"/>
        <v>2170</v>
      </c>
      <c r="P83" s="27">
        <f t="shared" si="11"/>
        <v>286</v>
      </c>
      <c r="Q83" s="34"/>
      <c r="R83" s="35"/>
    </row>
    <row r="84" spans="1:18" x14ac:dyDescent="0.3">
      <c r="A84" s="26">
        <v>45860</v>
      </c>
      <c r="B84" s="27">
        <v>1</v>
      </c>
      <c r="C84" s="33">
        <f t="shared" si="4"/>
        <v>1182</v>
      </c>
      <c r="D84" s="29">
        <v>-785</v>
      </c>
      <c r="E84" s="30">
        <f t="shared" si="1"/>
        <v>1967</v>
      </c>
      <c r="F84" s="27">
        <f t="shared" si="5"/>
        <v>308</v>
      </c>
      <c r="G84" s="27">
        <f t="shared" si="6"/>
        <v>64</v>
      </c>
      <c r="H84" s="33">
        <f t="shared" si="7"/>
        <v>1088</v>
      </c>
      <c r="I84" s="32">
        <v>-1400</v>
      </c>
      <c r="J84" s="33">
        <f t="shared" si="2"/>
        <v>2488</v>
      </c>
      <c r="K84" s="27">
        <f t="shared" si="8"/>
        <v>396</v>
      </c>
      <c r="L84" s="27">
        <f t="shared" si="9"/>
        <v>64</v>
      </c>
      <c r="M84" s="33">
        <f t="shared" si="10"/>
        <v>1303</v>
      </c>
      <c r="N84" s="29">
        <v>-867</v>
      </c>
      <c r="O84" s="33">
        <f t="shared" si="3"/>
        <v>2170</v>
      </c>
      <c r="P84" s="27">
        <f t="shared" si="11"/>
        <v>289</v>
      </c>
      <c r="Q84" s="34"/>
      <c r="R84" s="35"/>
    </row>
    <row r="85" spans="1:18" x14ac:dyDescent="0.3">
      <c r="A85" s="26">
        <v>45861</v>
      </c>
      <c r="B85" s="27">
        <v>1</v>
      </c>
      <c r="C85" s="33">
        <f t="shared" si="4"/>
        <v>1178</v>
      </c>
      <c r="D85" s="29">
        <v>-789</v>
      </c>
      <c r="E85" s="30">
        <f t="shared" si="1"/>
        <v>1967</v>
      </c>
      <c r="F85" s="27">
        <f t="shared" si="5"/>
        <v>312</v>
      </c>
      <c r="G85" s="27">
        <f t="shared" si="6"/>
        <v>65</v>
      </c>
      <c r="H85" s="33">
        <f t="shared" si="7"/>
        <v>1084</v>
      </c>
      <c r="I85" s="32">
        <v>-1404</v>
      </c>
      <c r="J85" s="33">
        <f t="shared" si="2"/>
        <v>2488</v>
      </c>
      <c r="K85" s="27">
        <f t="shared" si="8"/>
        <v>400</v>
      </c>
      <c r="L85" s="27">
        <f t="shared" si="9"/>
        <v>65</v>
      </c>
      <c r="M85" s="33">
        <f t="shared" si="10"/>
        <v>1300</v>
      </c>
      <c r="N85" s="29">
        <v>-870</v>
      </c>
      <c r="O85" s="33">
        <f t="shared" si="3"/>
        <v>2170</v>
      </c>
      <c r="P85" s="27">
        <f t="shared" si="11"/>
        <v>292</v>
      </c>
      <c r="Q85" s="34"/>
      <c r="R85" s="35"/>
    </row>
    <row r="86" spans="1:18" x14ac:dyDescent="0.3">
      <c r="A86" s="26">
        <v>45862</v>
      </c>
      <c r="B86" s="27">
        <v>1</v>
      </c>
      <c r="C86" s="33">
        <f t="shared" si="4"/>
        <v>1174</v>
      </c>
      <c r="D86" s="29">
        <v>-793</v>
      </c>
      <c r="E86" s="30">
        <f t="shared" si="1"/>
        <v>1967</v>
      </c>
      <c r="F86" s="27">
        <f t="shared" si="5"/>
        <v>316</v>
      </c>
      <c r="G86" s="27">
        <f t="shared" si="6"/>
        <v>66</v>
      </c>
      <c r="H86" s="33">
        <f t="shared" si="7"/>
        <v>1080</v>
      </c>
      <c r="I86" s="32">
        <v>-1408</v>
      </c>
      <c r="J86" s="33">
        <f t="shared" si="2"/>
        <v>2488</v>
      </c>
      <c r="K86" s="27">
        <f t="shared" si="8"/>
        <v>404</v>
      </c>
      <c r="L86" s="27">
        <f t="shared" si="9"/>
        <v>66</v>
      </c>
      <c r="M86" s="33">
        <f t="shared" si="10"/>
        <v>1297</v>
      </c>
      <c r="N86" s="29">
        <v>-873</v>
      </c>
      <c r="O86" s="33">
        <f t="shared" si="3"/>
        <v>2170</v>
      </c>
      <c r="P86" s="27">
        <f t="shared" si="11"/>
        <v>295</v>
      </c>
      <c r="Q86" s="34"/>
      <c r="R86" s="35"/>
    </row>
    <row r="87" spans="1:18" x14ac:dyDescent="0.3">
      <c r="A87" s="26">
        <v>45863</v>
      </c>
      <c r="B87" s="27">
        <v>1</v>
      </c>
      <c r="C87" s="33">
        <f t="shared" si="4"/>
        <v>1170</v>
      </c>
      <c r="D87" s="29">
        <v>-797</v>
      </c>
      <c r="E87" s="30">
        <f t="shared" si="1"/>
        <v>1967</v>
      </c>
      <c r="F87" s="27">
        <f t="shared" si="5"/>
        <v>320</v>
      </c>
      <c r="G87" s="27">
        <f t="shared" si="6"/>
        <v>67</v>
      </c>
      <c r="H87" s="33">
        <f t="shared" si="7"/>
        <v>1076</v>
      </c>
      <c r="I87" s="32">
        <v>-1412</v>
      </c>
      <c r="J87" s="33">
        <f t="shared" si="2"/>
        <v>2488</v>
      </c>
      <c r="K87" s="27">
        <f t="shared" si="8"/>
        <v>408</v>
      </c>
      <c r="L87" s="27">
        <f t="shared" si="9"/>
        <v>67</v>
      </c>
      <c r="M87" s="33">
        <f t="shared" si="10"/>
        <v>1294</v>
      </c>
      <c r="N87" s="29">
        <v>-876</v>
      </c>
      <c r="O87" s="33">
        <f t="shared" si="3"/>
        <v>2170</v>
      </c>
      <c r="P87" s="27">
        <f t="shared" si="11"/>
        <v>298</v>
      </c>
      <c r="Q87" s="34"/>
      <c r="R87" s="35"/>
    </row>
    <row r="88" spans="1:18" x14ac:dyDescent="0.3">
      <c r="A88" s="26">
        <v>45864</v>
      </c>
      <c r="B88" s="27">
        <v>1</v>
      </c>
      <c r="C88" s="33">
        <f t="shared" si="4"/>
        <v>1166</v>
      </c>
      <c r="D88" s="29">
        <v>-801</v>
      </c>
      <c r="E88" s="30">
        <f t="shared" si="1"/>
        <v>1967</v>
      </c>
      <c r="F88" s="27">
        <f t="shared" si="5"/>
        <v>324</v>
      </c>
      <c r="G88" s="27">
        <f t="shared" si="6"/>
        <v>68</v>
      </c>
      <c r="H88" s="33">
        <f t="shared" si="7"/>
        <v>1072</v>
      </c>
      <c r="I88" s="32">
        <v>-1416</v>
      </c>
      <c r="J88" s="33">
        <f t="shared" si="2"/>
        <v>2488</v>
      </c>
      <c r="K88" s="27">
        <f t="shared" si="8"/>
        <v>412</v>
      </c>
      <c r="L88" s="27">
        <f t="shared" si="9"/>
        <v>68</v>
      </c>
      <c r="M88" s="33">
        <f t="shared" si="10"/>
        <v>1291</v>
      </c>
      <c r="N88" s="29">
        <v>-879</v>
      </c>
      <c r="O88" s="33">
        <f t="shared" si="3"/>
        <v>2170</v>
      </c>
      <c r="P88" s="27">
        <f t="shared" si="11"/>
        <v>301</v>
      </c>
      <c r="Q88" s="34"/>
      <c r="R88" s="35"/>
    </row>
    <row r="89" spans="1:18" x14ac:dyDescent="0.3">
      <c r="A89" s="26">
        <v>45865</v>
      </c>
      <c r="B89" s="27">
        <v>1</v>
      </c>
      <c r="C89" s="33">
        <f t="shared" si="4"/>
        <v>1162</v>
      </c>
      <c r="D89" s="29">
        <v>-805</v>
      </c>
      <c r="E89" s="30">
        <f t="shared" si="1"/>
        <v>1967</v>
      </c>
      <c r="F89" s="27">
        <f t="shared" si="5"/>
        <v>328</v>
      </c>
      <c r="G89" s="27">
        <f t="shared" si="6"/>
        <v>69</v>
      </c>
      <c r="H89" s="33">
        <f t="shared" si="7"/>
        <v>1068</v>
      </c>
      <c r="I89" s="32">
        <v>-1420</v>
      </c>
      <c r="J89" s="33">
        <f t="shared" si="2"/>
        <v>2488</v>
      </c>
      <c r="K89" s="27">
        <f t="shared" si="8"/>
        <v>416</v>
      </c>
      <c r="L89" s="27">
        <f t="shared" si="9"/>
        <v>69</v>
      </c>
      <c r="M89" s="33">
        <f t="shared" si="10"/>
        <v>1288</v>
      </c>
      <c r="N89" s="29">
        <v>-882</v>
      </c>
      <c r="O89" s="33">
        <f t="shared" si="3"/>
        <v>2170</v>
      </c>
      <c r="P89" s="27">
        <f t="shared" si="11"/>
        <v>304</v>
      </c>
      <c r="Q89" s="34"/>
      <c r="R89" s="35"/>
    </row>
    <row r="90" spans="1:18" x14ac:dyDescent="0.3">
      <c r="A90" s="26">
        <v>45866</v>
      </c>
      <c r="B90" s="27">
        <v>1</v>
      </c>
      <c r="C90" s="33">
        <f t="shared" si="4"/>
        <v>1158</v>
      </c>
      <c r="D90" s="29">
        <v>-809</v>
      </c>
      <c r="E90" s="30">
        <f t="shared" si="1"/>
        <v>1967</v>
      </c>
      <c r="F90" s="27">
        <f t="shared" si="5"/>
        <v>332</v>
      </c>
      <c r="G90" s="27">
        <f t="shared" si="6"/>
        <v>70</v>
      </c>
      <c r="H90" s="33">
        <f t="shared" si="7"/>
        <v>1064</v>
      </c>
      <c r="I90" s="32">
        <v>-1424</v>
      </c>
      <c r="J90" s="33">
        <f t="shared" si="2"/>
        <v>2488</v>
      </c>
      <c r="K90" s="27">
        <f t="shared" si="8"/>
        <v>420</v>
      </c>
      <c r="L90" s="27">
        <f t="shared" si="9"/>
        <v>70</v>
      </c>
      <c r="M90" s="33">
        <f t="shared" si="10"/>
        <v>1285</v>
      </c>
      <c r="N90" s="29">
        <v>-885</v>
      </c>
      <c r="O90" s="33">
        <f t="shared" si="3"/>
        <v>2170</v>
      </c>
      <c r="P90" s="27">
        <f t="shared" si="11"/>
        <v>307</v>
      </c>
      <c r="Q90" s="34"/>
      <c r="R90" s="35"/>
    </row>
    <row r="91" spans="1:18" x14ac:dyDescent="0.3">
      <c r="A91" s="26">
        <v>45867</v>
      </c>
      <c r="B91" s="27">
        <v>1</v>
      </c>
      <c r="C91" s="33">
        <f t="shared" si="4"/>
        <v>1154</v>
      </c>
      <c r="D91" s="29">
        <v>-813</v>
      </c>
      <c r="E91" s="30">
        <f t="shared" si="1"/>
        <v>1967</v>
      </c>
      <c r="F91" s="27">
        <f t="shared" si="5"/>
        <v>336</v>
      </c>
      <c r="G91" s="27">
        <f t="shared" si="6"/>
        <v>71</v>
      </c>
      <c r="H91" s="33">
        <f t="shared" si="7"/>
        <v>1046</v>
      </c>
      <c r="I91" s="32">
        <v>-1442</v>
      </c>
      <c r="J91" s="33">
        <f t="shared" si="2"/>
        <v>2488</v>
      </c>
      <c r="K91" s="27">
        <f t="shared" si="8"/>
        <v>438</v>
      </c>
      <c r="L91" s="27">
        <f t="shared" si="9"/>
        <v>71</v>
      </c>
      <c r="M91" s="33">
        <f t="shared" si="10"/>
        <v>1282</v>
      </c>
      <c r="N91" s="29">
        <v>-888</v>
      </c>
      <c r="O91" s="33">
        <f t="shared" si="3"/>
        <v>2170</v>
      </c>
      <c r="P91" s="27">
        <f t="shared" si="11"/>
        <v>310</v>
      </c>
      <c r="Q91" s="34"/>
      <c r="R91" s="35"/>
    </row>
    <row r="92" spans="1:18" x14ac:dyDescent="0.3">
      <c r="A92" s="26">
        <v>45868</v>
      </c>
      <c r="B92" s="27">
        <v>1</v>
      </c>
      <c r="C92" s="33">
        <f t="shared" si="4"/>
        <v>1150</v>
      </c>
      <c r="D92" s="29">
        <v>-817</v>
      </c>
      <c r="E92" s="30">
        <f t="shared" si="1"/>
        <v>1967</v>
      </c>
      <c r="F92" s="27">
        <f t="shared" si="5"/>
        <v>340</v>
      </c>
      <c r="G92" s="27">
        <f t="shared" si="6"/>
        <v>72</v>
      </c>
      <c r="H92" s="33">
        <f t="shared" si="7"/>
        <v>1028</v>
      </c>
      <c r="I92" s="32">
        <v>-1460</v>
      </c>
      <c r="J92" s="33">
        <f t="shared" si="2"/>
        <v>2488</v>
      </c>
      <c r="K92" s="27">
        <f t="shared" si="8"/>
        <v>456</v>
      </c>
      <c r="L92" s="27">
        <f t="shared" si="9"/>
        <v>72</v>
      </c>
      <c r="M92" s="33">
        <f t="shared" si="10"/>
        <v>1279</v>
      </c>
      <c r="N92" s="29">
        <v>-891</v>
      </c>
      <c r="O92" s="33">
        <f t="shared" si="3"/>
        <v>2170</v>
      </c>
      <c r="P92" s="27">
        <f t="shared" si="11"/>
        <v>313</v>
      </c>
      <c r="Q92" s="34"/>
      <c r="R92" s="35"/>
    </row>
    <row r="93" spans="1:18" x14ac:dyDescent="0.3">
      <c r="A93" s="26">
        <v>45869</v>
      </c>
      <c r="B93" s="27">
        <v>1</v>
      </c>
      <c r="C93" s="33">
        <f t="shared" si="4"/>
        <v>1146</v>
      </c>
      <c r="D93" s="29">
        <v>-821</v>
      </c>
      <c r="E93" s="30">
        <f t="shared" si="1"/>
        <v>1967</v>
      </c>
      <c r="F93" s="27">
        <f t="shared" si="5"/>
        <v>344</v>
      </c>
      <c r="G93" s="27">
        <f t="shared" si="6"/>
        <v>73</v>
      </c>
      <c r="H93" s="33">
        <f t="shared" si="7"/>
        <v>1010</v>
      </c>
      <c r="I93" s="32">
        <v>-1478</v>
      </c>
      <c r="J93" s="33">
        <f t="shared" si="2"/>
        <v>2488</v>
      </c>
      <c r="K93" s="27">
        <f t="shared" si="8"/>
        <v>474</v>
      </c>
      <c r="L93" s="27">
        <f t="shared" si="9"/>
        <v>73</v>
      </c>
      <c r="M93" s="33">
        <f t="shared" si="10"/>
        <v>1276</v>
      </c>
      <c r="N93" s="29">
        <v>-894</v>
      </c>
      <c r="O93" s="33">
        <f t="shared" si="3"/>
        <v>2170</v>
      </c>
      <c r="P93" s="27">
        <f t="shared" si="11"/>
        <v>316</v>
      </c>
      <c r="Q93" s="34"/>
      <c r="R93" s="35"/>
    </row>
    <row r="94" spans="1:18" x14ac:dyDescent="0.3">
      <c r="A94" s="26">
        <v>45870</v>
      </c>
      <c r="B94" s="27">
        <v>1</v>
      </c>
      <c r="C94" s="33">
        <f t="shared" si="4"/>
        <v>1142</v>
      </c>
      <c r="D94" s="29">
        <v>-825</v>
      </c>
      <c r="E94" s="30">
        <f t="shared" si="1"/>
        <v>1967</v>
      </c>
      <c r="F94" s="27">
        <f t="shared" si="5"/>
        <v>348</v>
      </c>
      <c r="G94" s="27">
        <f t="shared" si="6"/>
        <v>74</v>
      </c>
      <c r="H94" s="33">
        <f t="shared" si="7"/>
        <v>992</v>
      </c>
      <c r="I94" s="32">
        <v>-1496</v>
      </c>
      <c r="J94" s="33">
        <f t="shared" si="2"/>
        <v>2488</v>
      </c>
      <c r="K94" s="27">
        <f t="shared" si="8"/>
        <v>492</v>
      </c>
      <c r="L94" s="27">
        <f t="shared" si="9"/>
        <v>74</v>
      </c>
      <c r="M94" s="33">
        <f t="shared" si="10"/>
        <v>1273</v>
      </c>
      <c r="N94" s="29">
        <v>-897</v>
      </c>
      <c r="O94" s="33">
        <f t="shared" si="3"/>
        <v>2170</v>
      </c>
      <c r="P94" s="27">
        <f t="shared" si="11"/>
        <v>319</v>
      </c>
      <c r="Q94" s="34"/>
      <c r="R94" s="35"/>
    </row>
    <row r="95" spans="1:18" x14ac:dyDescent="0.3">
      <c r="A95" s="26">
        <v>45871</v>
      </c>
      <c r="B95" s="27">
        <v>1</v>
      </c>
      <c r="C95" s="33">
        <f t="shared" si="4"/>
        <v>1138</v>
      </c>
      <c r="D95" s="29">
        <v>-829</v>
      </c>
      <c r="E95" s="30">
        <f t="shared" si="1"/>
        <v>1967</v>
      </c>
      <c r="F95" s="27">
        <f t="shared" si="5"/>
        <v>352</v>
      </c>
      <c r="G95" s="27">
        <f t="shared" si="6"/>
        <v>75</v>
      </c>
      <c r="H95" s="33">
        <f t="shared" si="7"/>
        <v>974</v>
      </c>
      <c r="I95" s="32">
        <v>-1514</v>
      </c>
      <c r="J95" s="33">
        <f t="shared" si="2"/>
        <v>2488</v>
      </c>
      <c r="K95" s="27">
        <f t="shared" si="8"/>
        <v>510</v>
      </c>
      <c r="L95" s="27">
        <f t="shared" si="9"/>
        <v>75</v>
      </c>
      <c r="M95" s="33">
        <f t="shared" si="10"/>
        <v>1270</v>
      </c>
      <c r="N95" s="29">
        <v>-900</v>
      </c>
      <c r="O95" s="33">
        <f t="shared" si="3"/>
        <v>2170</v>
      </c>
      <c r="P95" s="27">
        <f t="shared" si="11"/>
        <v>322</v>
      </c>
      <c r="Q95" s="34"/>
      <c r="R95" s="35"/>
    </row>
    <row r="96" spans="1:18" x14ac:dyDescent="0.3">
      <c r="A96" s="26">
        <v>45872</v>
      </c>
      <c r="B96" s="27">
        <v>1</v>
      </c>
      <c r="C96" s="33">
        <f t="shared" si="4"/>
        <v>1134</v>
      </c>
      <c r="D96" s="29">
        <v>-833</v>
      </c>
      <c r="E96" s="30">
        <f t="shared" si="1"/>
        <v>1967</v>
      </c>
      <c r="F96" s="27">
        <f t="shared" si="5"/>
        <v>356</v>
      </c>
      <c r="G96" s="27">
        <f t="shared" si="6"/>
        <v>76</v>
      </c>
      <c r="H96" s="33">
        <f t="shared" si="7"/>
        <v>956</v>
      </c>
      <c r="I96" s="32">
        <v>-1532</v>
      </c>
      <c r="J96" s="33">
        <f t="shared" si="2"/>
        <v>2488</v>
      </c>
      <c r="K96" s="27">
        <f t="shared" si="8"/>
        <v>528</v>
      </c>
      <c r="L96" s="27">
        <f t="shared" si="9"/>
        <v>76</v>
      </c>
      <c r="M96" s="33">
        <f t="shared" si="10"/>
        <v>1267</v>
      </c>
      <c r="N96" s="29">
        <v>-903</v>
      </c>
      <c r="O96" s="33">
        <f t="shared" si="3"/>
        <v>2170</v>
      </c>
      <c r="P96" s="27">
        <f t="shared" si="11"/>
        <v>325</v>
      </c>
      <c r="Q96" s="34"/>
      <c r="R96" s="35"/>
    </row>
    <row r="97" spans="1:18" x14ac:dyDescent="0.3">
      <c r="A97" s="26">
        <v>45873</v>
      </c>
      <c r="B97" s="27">
        <v>1</v>
      </c>
      <c r="C97" s="33">
        <f t="shared" si="4"/>
        <v>1130</v>
      </c>
      <c r="D97" s="29">
        <v>-837</v>
      </c>
      <c r="E97" s="30">
        <f t="shared" si="1"/>
        <v>1967</v>
      </c>
      <c r="F97" s="27">
        <f t="shared" si="5"/>
        <v>360</v>
      </c>
      <c r="G97" s="27">
        <f t="shared" si="6"/>
        <v>77</v>
      </c>
      <c r="H97" s="33">
        <f t="shared" si="7"/>
        <v>938</v>
      </c>
      <c r="I97" s="32">
        <v>-1550</v>
      </c>
      <c r="J97" s="33">
        <f t="shared" si="2"/>
        <v>2488</v>
      </c>
      <c r="K97" s="27">
        <f t="shared" si="8"/>
        <v>546</v>
      </c>
      <c r="L97" s="27">
        <f t="shared" si="9"/>
        <v>77</v>
      </c>
      <c r="M97" s="33">
        <f t="shared" si="10"/>
        <v>1264</v>
      </c>
      <c r="N97" s="29">
        <v>-906</v>
      </c>
      <c r="O97" s="33">
        <f t="shared" si="3"/>
        <v>2170</v>
      </c>
      <c r="P97" s="27">
        <f t="shared" si="11"/>
        <v>328</v>
      </c>
      <c r="Q97" s="34"/>
      <c r="R97" s="35"/>
    </row>
    <row r="98" spans="1:18" x14ac:dyDescent="0.3">
      <c r="A98" s="26">
        <v>45874</v>
      </c>
      <c r="B98" s="27">
        <v>1</v>
      </c>
      <c r="C98" s="33">
        <f t="shared" si="4"/>
        <v>1077</v>
      </c>
      <c r="D98" s="29">
        <v>-890</v>
      </c>
      <c r="E98" s="30">
        <f t="shared" si="1"/>
        <v>1967</v>
      </c>
      <c r="F98" s="27">
        <f t="shared" si="5"/>
        <v>413</v>
      </c>
      <c r="G98" s="27">
        <f t="shared" si="6"/>
        <v>78</v>
      </c>
      <c r="H98" s="33">
        <f t="shared" si="7"/>
        <v>920</v>
      </c>
      <c r="I98" s="32">
        <v>-1568</v>
      </c>
      <c r="J98" s="33">
        <f t="shared" si="2"/>
        <v>2488</v>
      </c>
      <c r="K98" s="27">
        <f t="shared" si="8"/>
        <v>564</v>
      </c>
      <c r="L98" s="27">
        <f t="shared" si="9"/>
        <v>78</v>
      </c>
      <c r="M98" s="33">
        <f t="shared" si="10"/>
        <v>1226</v>
      </c>
      <c r="N98" s="29">
        <v>-944</v>
      </c>
      <c r="O98" s="33">
        <f t="shared" si="3"/>
        <v>2170</v>
      </c>
      <c r="P98" s="27">
        <f t="shared" si="11"/>
        <v>366</v>
      </c>
      <c r="Q98" s="34"/>
      <c r="R98" s="35"/>
    </row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98">
    <cfRule type="cellIs" dxfId="46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 summaryRight="0"/>
  </sheetPr>
  <dimension ref="A1:R123"/>
  <sheetViews>
    <sheetView topLeftCell="A10" workbookViewId="0">
      <selection activeCell="F20" sqref="F20"/>
    </sheetView>
  </sheetViews>
  <sheetFormatPr defaultColWidth="14.44140625" defaultRowHeight="15" customHeight="1" x14ac:dyDescent="0.3"/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(13/05/25)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92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93</v>
      </c>
      <c r="R16" s="250" t="s">
        <v>94</v>
      </c>
    </row>
    <row r="17" spans="1:1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x14ac:dyDescent="0.3">
      <c r="A21" s="26">
        <v>45790</v>
      </c>
      <c r="B21" s="27">
        <v>1</v>
      </c>
      <c r="C21" s="28">
        <v>1417</v>
      </c>
      <c r="D21" s="29">
        <v>-770</v>
      </c>
      <c r="E21" s="30">
        <f t="shared" ref="E21:E105" si="1">C21-D21</f>
        <v>2187</v>
      </c>
      <c r="F21" s="27">
        <v>0</v>
      </c>
      <c r="G21" s="27">
        <v>1</v>
      </c>
      <c r="H21" s="30">
        <v>1447</v>
      </c>
      <c r="I21" s="32">
        <v>-1001</v>
      </c>
      <c r="J21" s="33">
        <f t="shared" ref="J21:J105" si="2">H21-I21</f>
        <v>2448</v>
      </c>
      <c r="K21" s="27">
        <v>0</v>
      </c>
      <c r="L21" s="27">
        <v>1</v>
      </c>
      <c r="M21" s="28">
        <v>1587</v>
      </c>
      <c r="N21" s="29">
        <v>-1368</v>
      </c>
      <c r="O21" s="33">
        <f t="shared" ref="O21:O105" si="3">M21-N21</f>
        <v>2955</v>
      </c>
      <c r="P21" s="27">
        <v>0</v>
      </c>
      <c r="Q21" s="34"/>
      <c r="R21" s="35"/>
    </row>
    <row r="22" spans="1:18" x14ac:dyDescent="0.3">
      <c r="A22" s="26">
        <v>45791</v>
      </c>
      <c r="B22" s="31">
        <v>2</v>
      </c>
      <c r="C22" s="33">
        <f t="shared" ref="C22:C95" si="4">$C$21-F22</f>
        <v>1387</v>
      </c>
      <c r="D22" s="29">
        <v>-800</v>
      </c>
      <c r="E22" s="30">
        <f t="shared" si="1"/>
        <v>2187</v>
      </c>
      <c r="F22" s="27">
        <f t="shared" ref="F22:F105" si="5">$D$21-D22</f>
        <v>30</v>
      </c>
      <c r="G22" s="27">
        <f t="shared" ref="G22:G105" si="6">G21+1</f>
        <v>2</v>
      </c>
      <c r="H22" s="33">
        <f t="shared" ref="H22:H95" si="7">$H$21-K22</f>
        <v>1415</v>
      </c>
      <c r="I22" s="32">
        <v>-1033</v>
      </c>
      <c r="J22" s="33">
        <f t="shared" si="2"/>
        <v>2448</v>
      </c>
      <c r="K22" s="27">
        <f t="shared" ref="K22:K105" si="8">$I$21-I22</f>
        <v>32</v>
      </c>
      <c r="L22" s="27">
        <f t="shared" ref="L22:L105" si="9">L21+1</f>
        <v>2</v>
      </c>
      <c r="M22" s="33">
        <f t="shared" ref="M22:M95" si="10">$M$21-P22</f>
        <v>1557</v>
      </c>
      <c r="N22" s="29">
        <v>-1398</v>
      </c>
      <c r="O22" s="33">
        <f t="shared" si="3"/>
        <v>2955</v>
      </c>
      <c r="P22" s="27">
        <f t="shared" ref="P22:P105" si="11">$N$21-N22</f>
        <v>30</v>
      </c>
      <c r="Q22" s="34"/>
      <c r="R22" s="35"/>
    </row>
    <row r="23" spans="1:18" x14ac:dyDescent="0.3">
      <c r="A23" s="26">
        <v>45792</v>
      </c>
      <c r="B23" s="27">
        <v>3</v>
      </c>
      <c r="C23" s="33">
        <f t="shared" si="4"/>
        <v>1357</v>
      </c>
      <c r="D23" s="29">
        <v>-830</v>
      </c>
      <c r="E23" s="30">
        <f t="shared" si="1"/>
        <v>2187</v>
      </c>
      <c r="F23" s="27">
        <f t="shared" si="5"/>
        <v>60</v>
      </c>
      <c r="G23" s="27">
        <f t="shared" si="6"/>
        <v>3</v>
      </c>
      <c r="H23" s="33">
        <f t="shared" si="7"/>
        <v>1382</v>
      </c>
      <c r="I23" s="32">
        <v>-1066</v>
      </c>
      <c r="J23" s="33">
        <f t="shared" si="2"/>
        <v>2448</v>
      </c>
      <c r="K23" s="27">
        <f t="shared" si="8"/>
        <v>65</v>
      </c>
      <c r="L23" s="27">
        <f t="shared" si="9"/>
        <v>3</v>
      </c>
      <c r="M23" s="33">
        <f t="shared" si="10"/>
        <v>1535</v>
      </c>
      <c r="N23" s="29">
        <v>-1420</v>
      </c>
      <c r="O23" s="33">
        <f t="shared" si="3"/>
        <v>2955</v>
      </c>
      <c r="P23" s="27">
        <f t="shared" si="11"/>
        <v>52</v>
      </c>
      <c r="Q23" s="34"/>
      <c r="R23" s="35"/>
    </row>
    <row r="24" spans="1:18" x14ac:dyDescent="0.3">
      <c r="A24" s="26">
        <v>45793</v>
      </c>
      <c r="B24" s="31">
        <v>4</v>
      </c>
      <c r="C24" s="33">
        <f t="shared" si="4"/>
        <v>1334</v>
      </c>
      <c r="D24" s="29">
        <v>-853</v>
      </c>
      <c r="E24" s="30">
        <f t="shared" si="1"/>
        <v>2187</v>
      </c>
      <c r="F24" s="27">
        <f t="shared" si="5"/>
        <v>83</v>
      </c>
      <c r="G24" s="27">
        <f t="shared" si="6"/>
        <v>4</v>
      </c>
      <c r="H24" s="33">
        <f t="shared" si="7"/>
        <v>1350</v>
      </c>
      <c r="I24" s="32">
        <v>-1098</v>
      </c>
      <c r="J24" s="33">
        <f t="shared" si="2"/>
        <v>2448</v>
      </c>
      <c r="K24" s="27">
        <f t="shared" si="8"/>
        <v>97</v>
      </c>
      <c r="L24" s="27">
        <f t="shared" si="9"/>
        <v>4</v>
      </c>
      <c r="M24" s="33">
        <f t="shared" si="10"/>
        <v>1507</v>
      </c>
      <c r="N24" s="29">
        <v>-1448</v>
      </c>
      <c r="O24" s="33">
        <f t="shared" si="3"/>
        <v>2955</v>
      </c>
      <c r="P24" s="27">
        <f t="shared" si="11"/>
        <v>80</v>
      </c>
      <c r="Q24" s="34"/>
      <c r="R24" s="35"/>
    </row>
    <row r="25" spans="1:18" x14ac:dyDescent="0.3">
      <c r="A25" s="26">
        <v>45794</v>
      </c>
      <c r="B25" s="27">
        <v>5</v>
      </c>
      <c r="C25" s="33">
        <f t="shared" si="4"/>
        <v>1314</v>
      </c>
      <c r="D25" s="29">
        <v>-873</v>
      </c>
      <c r="E25" s="30">
        <f t="shared" si="1"/>
        <v>2187</v>
      </c>
      <c r="F25" s="27">
        <f t="shared" si="5"/>
        <v>103</v>
      </c>
      <c r="G25" s="27">
        <f t="shared" si="6"/>
        <v>5</v>
      </c>
      <c r="H25" s="33">
        <f t="shared" si="7"/>
        <v>1340</v>
      </c>
      <c r="I25" s="32">
        <v>-1108</v>
      </c>
      <c r="J25" s="33">
        <f t="shared" si="2"/>
        <v>2448</v>
      </c>
      <c r="K25" s="27">
        <f t="shared" si="8"/>
        <v>107</v>
      </c>
      <c r="L25" s="27">
        <f t="shared" si="9"/>
        <v>5</v>
      </c>
      <c r="M25" s="33">
        <f t="shared" si="10"/>
        <v>1491</v>
      </c>
      <c r="N25" s="29">
        <v>-1464</v>
      </c>
      <c r="O25" s="33">
        <f t="shared" si="3"/>
        <v>2955</v>
      </c>
      <c r="P25" s="27">
        <f t="shared" si="11"/>
        <v>96</v>
      </c>
      <c r="Q25" s="34"/>
      <c r="R25" s="35"/>
    </row>
    <row r="26" spans="1:18" x14ac:dyDescent="0.3">
      <c r="A26" s="26">
        <v>45795</v>
      </c>
      <c r="B26" s="31">
        <v>6</v>
      </c>
      <c r="C26" s="33">
        <f t="shared" si="4"/>
        <v>1297</v>
      </c>
      <c r="D26" s="29">
        <v>-890</v>
      </c>
      <c r="E26" s="30">
        <f t="shared" si="1"/>
        <v>2187</v>
      </c>
      <c r="F26" s="27">
        <f t="shared" si="5"/>
        <v>120</v>
      </c>
      <c r="G26" s="27">
        <f t="shared" si="6"/>
        <v>6</v>
      </c>
      <c r="H26" s="33">
        <f t="shared" si="7"/>
        <v>1330</v>
      </c>
      <c r="I26" s="32">
        <v>-1118</v>
      </c>
      <c r="J26" s="33">
        <f t="shared" si="2"/>
        <v>2448</v>
      </c>
      <c r="K26" s="27">
        <f t="shared" si="8"/>
        <v>117</v>
      </c>
      <c r="L26" s="27">
        <f t="shared" si="9"/>
        <v>6</v>
      </c>
      <c r="M26" s="33">
        <f t="shared" si="10"/>
        <v>1472</v>
      </c>
      <c r="N26" s="29">
        <v>-1483</v>
      </c>
      <c r="O26" s="33">
        <f t="shared" si="3"/>
        <v>2955</v>
      </c>
      <c r="P26" s="27">
        <f t="shared" si="11"/>
        <v>115</v>
      </c>
      <c r="Q26" s="34"/>
      <c r="R26" s="35"/>
    </row>
    <row r="27" spans="1:18" x14ac:dyDescent="0.3">
      <c r="A27" s="26">
        <v>45796</v>
      </c>
      <c r="B27" s="27">
        <v>7</v>
      </c>
      <c r="C27" s="33">
        <f t="shared" si="4"/>
        <v>1279</v>
      </c>
      <c r="D27" s="29">
        <v>-908</v>
      </c>
      <c r="E27" s="30">
        <f t="shared" si="1"/>
        <v>2187</v>
      </c>
      <c r="F27" s="27">
        <f t="shared" si="5"/>
        <v>138</v>
      </c>
      <c r="G27" s="27">
        <f t="shared" si="6"/>
        <v>7</v>
      </c>
      <c r="H27" s="33">
        <f t="shared" si="7"/>
        <v>1321</v>
      </c>
      <c r="I27" s="32">
        <v>-1127</v>
      </c>
      <c r="J27" s="33">
        <f t="shared" si="2"/>
        <v>2448</v>
      </c>
      <c r="K27" s="27">
        <f t="shared" si="8"/>
        <v>126</v>
      </c>
      <c r="L27" s="27">
        <f t="shared" si="9"/>
        <v>7</v>
      </c>
      <c r="M27" s="33">
        <f t="shared" si="10"/>
        <v>1457</v>
      </c>
      <c r="N27" s="29">
        <v>-1498</v>
      </c>
      <c r="O27" s="33">
        <f t="shared" si="3"/>
        <v>2955</v>
      </c>
      <c r="P27" s="27">
        <f t="shared" si="11"/>
        <v>130</v>
      </c>
      <c r="Q27" s="34"/>
      <c r="R27" s="35"/>
    </row>
    <row r="28" spans="1:18" x14ac:dyDescent="0.3">
      <c r="A28" s="26">
        <v>45797</v>
      </c>
      <c r="B28" s="31">
        <v>8</v>
      </c>
      <c r="C28" s="33">
        <f t="shared" si="4"/>
        <v>1279</v>
      </c>
      <c r="D28" s="29">
        <v>-908</v>
      </c>
      <c r="E28" s="30">
        <f t="shared" si="1"/>
        <v>2187</v>
      </c>
      <c r="F28" s="27">
        <f t="shared" si="5"/>
        <v>138</v>
      </c>
      <c r="G28" s="27">
        <f t="shared" si="6"/>
        <v>8</v>
      </c>
      <c r="H28" s="33">
        <f t="shared" si="7"/>
        <v>1321</v>
      </c>
      <c r="I28" s="32">
        <v>-1127</v>
      </c>
      <c r="J28" s="33">
        <f t="shared" si="2"/>
        <v>2448</v>
      </c>
      <c r="K28" s="27">
        <f t="shared" si="8"/>
        <v>126</v>
      </c>
      <c r="L28" s="27">
        <f t="shared" si="9"/>
        <v>8</v>
      </c>
      <c r="M28" s="33">
        <f t="shared" si="10"/>
        <v>1457</v>
      </c>
      <c r="N28" s="29">
        <v>-1498</v>
      </c>
      <c r="O28" s="33">
        <f t="shared" si="3"/>
        <v>2955</v>
      </c>
      <c r="P28" s="27">
        <f t="shared" si="11"/>
        <v>130</v>
      </c>
      <c r="Q28" s="34"/>
      <c r="R28" s="35"/>
    </row>
    <row r="29" spans="1:18" x14ac:dyDescent="0.3">
      <c r="A29" s="26">
        <v>45798</v>
      </c>
      <c r="B29" s="27">
        <v>9</v>
      </c>
      <c r="C29" s="33">
        <f t="shared" si="4"/>
        <v>1279</v>
      </c>
      <c r="D29" s="29">
        <v>-908</v>
      </c>
      <c r="E29" s="30">
        <f t="shared" si="1"/>
        <v>2187</v>
      </c>
      <c r="F29" s="27">
        <f t="shared" si="5"/>
        <v>138</v>
      </c>
      <c r="G29" s="27">
        <f t="shared" si="6"/>
        <v>9</v>
      </c>
      <c r="H29" s="33">
        <f t="shared" si="7"/>
        <v>1321</v>
      </c>
      <c r="I29" s="32">
        <v>-1127</v>
      </c>
      <c r="J29" s="33">
        <f t="shared" si="2"/>
        <v>2448</v>
      </c>
      <c r="K29" s="27">
        <f t="shared" si="8"/>
        <v>126</v>
      </c>
      <c r="L29" s="27">
        <f t="shared" si="9"/>
        <v>9</v>
      </c>
      <c r="M29" s="33">
        <f t="shared" si="10"/>
        <v>1457</v>
      </c>
      <c r="N29" s="29">
        <v>-1498</v>
      </c>
      <c r="O29" s="33">
        <f t="shared" si="3"/>
        <v>2955</v>
      </c>
      <c r="P29" s="27">
        <f t="shared" si="11"/>
        <v>130</v>
      </c>
      <c r="Q29" s="34"/>
      <c r="R29" s="35"/>
    </row>
    <row r="30" spans="1:18" x14ac:dyDescent="0.3">
      <c r="A30" s="26">
        <v>45799</v>
      </c>
      <c r="B30" s="31">
        <v>10</v>
      </c>
      <c r="C30" s="33">
        <f t="shared" si="4"/>
        <v>1277</v>
      </c>
      <c r="D30" s="29">
        <v>-910</v>
      </c>
      <c r="E30" s="30">
        <f t="shared" si="1"/>
        <v>2187</v>
      </c>
      <c r="F30" s="27">
        <f t="shared" si="5"/>
        <v>140</v>
      </c>
      <c r="G30" s="27">
        <f t="shared" si="6"/>
        <v>10</v>
      </c>
      <c r="H30" s="33">
        <f t="shared" si="7"/>
        <v>1321</v>
      </c>
      <c r="I30" s="32">
        <v>-1127</v>
      </c>
      <c r="J30" s="33">
        <f t="shared" si="2"/>
        <v>2448</v>
      </c>
      <c r="K30" s="27">
        <f t="shared" si="8"/>
        <v>126</v>
      </c>
      <c r="L30" s="27">
        <f t="shared" si="9"/>
        <v>10</v>
      </c>
      <c r="M30" s="33">
        <f t="shared" si="10"/>
        <v>1457</v>
      </c>
      <c r="N30" s="29">
        <v>-1498</v>
      </c>
      <c r="O30" s="33">
        <f t="shared" si="3"/>
        <v>2955</v>
      </c>
      <c r="P30" s="27">
        <f t="shared" si="11"/>
        <v>130</v>
      </c>
      <c r="Q30" s="34"/>
      <c r="R30" s="35"/>
    </row>
    <row r="31" spans="1:18" x14ac:dyDescent="0.3">
      <c r="A31" s="26">
        <v>45800</v>
      </c>
      <c r="B31" s="27">
        <v>11</v>
      </c>
      <c r="C31" s="33">
        <f t="shared" si="4"/>
        <v>1267</v>
      </c>
      <c r="D31" s="29">
        <v>-920</v>
      </c>
      <c r="E31" s="30">
        <f t="shared" si="1"/>
        <v>2187</v>
      </c>
      <c r="F31" s="27">
        <f t="shared" si="5"/>
        <v>150</v>
      </c>
      <c r="G31" s="27">
        <f t="shared" si="6"/>
        <v>11</v>
      </c>
      <c r="H31" s="33">
        <f t="shared" si="7"/>
        <v>1085</v>
      </c>
      <c r="I31" s="32">
        <v>-1363</v>
      </c>
      <c r="J31" s="33">
        <f t="shared" si="2"/>
        <v>2448</v>
      </c>
      <c r="K31" s="27">
        <f t="shared" si="8"/>
        <v>362</v>
      </c>
      <c r="L31" s="27">
        <f t="shared" si="9"/>
        <v>11</v>
      </c>
      <c r="M31" s="33">
        <f t="shared" si="10"/>
        <v>1397</v>
      </c>
      <c r="N31" s="29">
        <v>-1558</v>
      </c>
      <c r="O31" s="33">
        <f t="shared" si="3"/>
        <v>2955</v>
      </c>
      <c r="P31" s="27">
        <f t="shared" si="11"/>
        <v>190</v>
      </c>
      <c r="Q31" s="34"/>
      <c r="R31" s="35"/>
    </row>
    <row r="32" spans="1:18" x14ac:dyDescent="0.3">
      <c r="A32" s="26">
        <v>45801</v>
      </c>
      <c r="B32" s="27">
        <v>11</v>
      </c>
      <c r="C32" s="33">
        <f t="shared" si="4"/>
        <v>1257</v>
      </c>
      <c r="D32" s="29">
        <v>-930</v>
      </c>
      <c r="E32" s="30">
        <f t="shared" si="1"/>
        <v>2187</v>
      </c>
      <c r="F32" s="27">
        <f t="shared" si="5"/>
        <v>160</v>
      </c>
      <c r="G32" s="27">
        <f t="shared" si="6"/>
        <v>12</v>
      </c>
      <c r="H32" s="33">
        <f t="shared" si="7"/>
        <v>1078</v>
      </c>
      <c r="I32" s="32">
        <v>-1370</v>
      </c>
      <c r="J32" s="33">
        <f t="shared" si="2"/>
        <v>2448</v>
      </c>
      <c r="K32" s="27">
        <f t="shared" si="8"/>
        <v>369</v>
      </c>
      <c r="L32" s="27">
        <f t="shared" si="9"/>
        <v>12</v>
      </c>
      <c r="M32" s="33">
        <f t="shared" si="10"/>
        <v>1389</v>
      </c>
      <c r="N32" s="29">
        <v>-1566</v>
      </c>
      <c r="O32" s="33">
        <f t="shared" si="3"/>
        <v>2955</v>
      </c>
      <c r="P32" s="27">
        <f t="shared" si="11"/>
        <v>198</v>
      </c>
      <c r="Q32" s="34"/>
      <c r="R32" s="35"/>
    </row>
    <row r="33" spans="1:18" x14ac:dyDescent="0.3">
      <c r="A33" s="26">
        <v>45802</v>
      </c>
      <c r="B33" s="27">
        <v>11</v>
      </c>
      <c r="C33" s="33">
        <f t="shared" si="4"/>
        <v>1247</v>
      </c>
      <c r="D33" s="29">
        <v>-940</v>
      </c>
      <c r="E33" s="30">
        <f t="shared" si="1"/>
        <v>2187</v>
      </c>
      <c r="F33" s="27">
        <f t="shared" si="5"/>
        <v>170</v>
      </c>
      <c r="G33" s="27">
        <f t="shared" si="6"/>
        <v>13</v>
      </c>
      <c r="H33" s="33">
        <f t="shared" si="7"/>
        <v>1071</v>
      </c>
      <c r="I33" s="32">
        <v>-1377</v>
      </c>
      <c r="J33" s="33">
        <f t="shared" si="2"/>
        <v>2448</v>
      </c>
      <c r="K33" s="27">
        <f t="shared" si="8"/>
        <v>376</v>
      </c>
      <c r="L33" s="27">
        <f t="shared" si="9"/>
        <v>13</v>
      </c>
      <c r="M33" s="33">
        <f t="shared" si="10"/>
        <v>1381</v>
      </c>
      <c r="N33" s="29">
        <v>-1574</v>
      </c>
      <c r="O33" s="33">
        <f t="shared" si="3"/>
        <v>2955</v>
      </c>
      <c r="P33" s="27">
        <f t="shared" si="11"/>
        <v>206</v>
      </c>
      <c r="Q33" s="34"/>
      <c r="R33" s="35"/>
    </row>
    <row r="34" spans="1:18" x14ac:dyDescent="0.3">
      <c r="A34" s="26">
        <v>45803</v>
      </c>
      <c r="B34" s="27">
        <v>11</v>
      </c>
      <c r="C34" s="33">
        <f t="shared" si="4"/>
        <v>1237</v>
      </c>
      <c r="D34" s="29">
        <v>-950</v>
      </c>
      <c r="E34" s="30">
        <f t="shared" si="1"/>
        <v>2187</v>
      </c>
      <c r="F34" s="27">
        <f t="shared" si="5"/>
        <v>180</v>
      </c>
      <c r="G34" s="27">
        <f t="shared" si="6"/>
        <v>14</v>
      </c>
      <c r="H34" s="33">
        <f t="shared" si="7"/>
        <v>1064</v>
      </c>
      <c r="I34" s="32">
        <v>-1384</v>
      </c>
      <c r="J34" s="33">
        <f t="shared" si="2"/>
        <v>2448</v>
      </c>
      <c r="K34" s="27">
        <f t="shared" si="8"/>
        <v>383</v>
      </c>
      <c r="L34" s="27">
        <f t="shared" si="9"/>
        <v>14</v>
      </c>
      <c r="M34" s="33">
        <f t="shared" si="10"/>
        <v>1375</v>
      </c>
      <c r="N34" s="29">
        <v>-1580</v>
      </c>
      <c r="O34" s="33">
        <f t="shared" si="3"/>
        <v>2955</v>
      </c>
      <c r="P34" s="27">
        <f t="shared" si="11"/>
        <v>212</v>
      </c>
      <c r="Q34" s="34"/>
      <c r="R34" s="35"/>
    </row>
    <row r="35" spans="1:18" x14ac:dyDescent="0.3">
      <c r="A35" s="26">
        <v>45804</v>
      </c>
      <c r="B35" s="27">
        <v>11</v>
      </c>
      <c r="C35" s="33">
        <f t="shared" si="4"/>
        <v>1227</v>
      </c>
      <c r="D35" s="29">
        <v>-960</v>
      </c>
      <c r="E35" s="30">
        <f t="shared" si="1"/>
        <v>2187</v>
      </c>
      <c r="F35" s="27">
        <f t="shared" si="5"/>
        <v>190</v>
      </c>
      <c r="G35" s="27">
        <f t="shared" si="6"/>
        <v>15</v>
      </c>
      <c r="H35" s="33">
        <f t="shared" si="7"/>
        <v>1057</v>
      </c>
      <c r="I35" s="32">
        <v>-1391</v>
      </c>
      <c r="J35" s="33">
        <f t="shared" si="2"/>
        <v>2448</v>
      </c>
      <c r="K35" s="27">
        <f t="shared" si="8"/>
        <v>390</v>
      </c>
      <c r="L35" s="27">
        <f t="shared" si="9"/>
        <v>15</v>
      </c>
      <c r="M35" s="33">
        <f t="shared" si="10"/>
        <v>1375</v>
      </c>
      <c r="N35" s="29">
        <v>-1580</v>
      </c>
      <c r="O35" s="33">
        <f t="shared" si="3"/>
        <v>2955</v>
      </c>
      <c r="P35" s="27">
        <f t="shared" si="11"/>
        <v>212</v>
      </c>
      <c r="Q35" s="44"/>
      <c r="R35" s="35"/>
    </row>
    <row r="36" spans="1:18" x14ac:dyDescent="0.3">
      <c r="A36" s="26">
        <v>45805</v>
      </c>
      <c r="B36" s="27">
        <v>11</v>
      </c>
      <c r="C36" s="33">
        <f t="shared" si="4"/>
        <v>1217</v>
      </c>
      <c r="D36" s="29">
        <v>-970</v>
      </c>
      <c r="E36" s="30">
        <f t="shared" si="1"/>
        <v>2187</v>
      </c>
      <c r="F36" s="27">
        <f t="shared" si="5"/>
        <v>200</v>
      </c>
      <c r="G36" s="27">
        <f t="shared" si="6"/>
        <v>16</v>
      </c>
      <c r="H36" s="33">
        <f t="shared" si="7"/>
        <v>1048</v>
      </c>
      <c r="I36" s="32">
        <v>-1400</v>
      </c>
      <c r="J36" s="33">
        <f t="shared" si="2"/>
        <v>2448</v>
      </c>
      <c r="K36" s="27">
        <f t="shared" si="8"/>
        <v>399</v>
      </c>
      <c r="L36" s="27">
        <f t="shared" si="9"/>
        <v>16</v>
      </c>
      <c r="M36" s="33">
        <f t="shared" si="10"/>
        <v>1375</v>
      </c>
      <c r="N36" s="29">
        <v>-1580</v>
      </c>
      <c r="O36" s="33">
        <f t="shared" si="3"/>
        <v>2955</v>
      </c>
      <c r="P36" s="27">
        <f t="shared" si="11"/>
        <v>212</v>
      </c>
      <c r="Q36" s="44"/>
      <c r="R36" s="35"/>
    </row>
    <row r="37" spans="1:18" x14ac:dyDescent="0.3">
      <c r="A37" s="26">
        <v>45806</v>
      </c>
      <c r="B37" s="27">
        <v>11</v>
      </c>
      <c r="C37" s="33">
        <f t="shared" si="4"/>
        <v>1207</v>
      </c>
      <c r="D37" s="29">
        <v>-980</v>
      </c>
      <c r="E37" s="30">
        <f t="shared" si="1"/>
        <v>2187</v>
      </c>
      <c r="F37" s="27">
        <f t="shared" si="5"/>
        <v>210</v>
      </c>
      <c r="G37" s="27">
        <f t="shared" si="6"/>
        <v>17</v>
      </c>
      <c r="H37" s="33">
        <f t="shared" si="7"/>
        <v>1048</v>
      </c>
      <c r="I37" s="32">
        <v>-1400</v>
      </c>
      <c r="J37" s="33">
        <f t="shared" si="2"/>
        <v>2448</v>
      </c>
      <c r="K37" s="27">
        <f t="shared" si="8"/>
        <v>399</v>
      </c>
      <c r="L37" s="27">
        <f t="shared" si="9"/>
        <v>17</v>
      </c>
      <c r="M37" s="33">
        <f t="shared" si="10"/>
        <v>1375</v>
      </c>
      <c r="N37" s="29">
        <v>-1580</v>
      </c>
      <c r="O37" s="33">
        <f t="shared" si="3"/>
        <v>2955</v>
      </c>
      <c r="P37" s="27">
        <f t="shared" si="11"/>
        <v>212</v>
      </c>
      <c r="Q37" s="44"/>
      <c r="R37" s="35"/>
    </row>
    <row r="38" spans="1:18" x14ac:dyDescent="0.3">
      <c r="A38" s="26">
        <v>45807</v>
      </c>
      <c r="B38" s="27">
        <v>11</v>
      </c>
      <c r="C38" s="33">
        <f t="shared" si="4"/>
        <v>1197</v>
      </c>
      <c r="D38" s="29">
        <v>-990</v>
      </c>
      <c r="E38" s="30">
        <f t="shared" si="1"/>
        <v>2187</v>
      </c>
      <c r="F38" s="27">
        <f t="shared" si="5"/>
        <v>220</v>
      </c>
      <c r="G38" s="27">
        <f t="shared" si="6"/>
        <v>18</v>
      </c>
      <c r="H38" s="33">
        <f t="shared" si="7"/>
        <v>1048</v>
      </c>
      <c r="I38" s="32">
        <v>-1400</v>
      </c>
      <c r="J38" s="33">
        <f t="shared" si="2"/>
        <v>2448</v>
      </c>
      <c r="K38" s="27">
        <f t="shared" si="8"/>
        <v>399</v>
      </c>
      <c r="L38" s="27">
        <f t="shared" si="9"/>
        <v>18</v>
      </c>
      <c r="M38" s="33">
        <f t="shared" si="10"/>
        <v>1375</v>
      </c>
      <c r="N38" s="29">
        <v>-1580</v>
      </c>
      <c r="O38" s="33">
        <f t="shared" si="3"/>
        <v>2955</v>
      </c>
      <c r="P38" s="27">
        <f t="shared" si="11"/>
        <v>212</v>
      </c>
      <c r="Q38" s="44"/>
      <c r="R38" s="35"/>
    </row>
    <row r="39" spans="1:18" x14ac:dyDescent="0.3">
      <c r="A39" s="26">
        <v>45808</v>
      </c>
      <c r="B39" s="27">
        <v>11</v>
      </c>
      <c r="C39" s="33">
        <f t="shared" si="4"/>
        <v>1187</v>
      </c>
      <c r="D39" s="29">
        <v>-1000</v>
      </c>
      <c r="E39" s="30">
        <f t="shared" si="1"/>
        <v>2187</v>
      </c>
      <c r="F39" s="27">
        <f t="shared" si="5"/>
        <v>230</v>
      </c>
      <c r="G39" s="27">
        <f t="shared" si="6"/>
        <v>19</v>
      </c>
      <c r="H39" s="33">
        <f t="shared" si="7"/>
        <v>1048</v>
      </c>
      <c r="I39" s="32">
        <v>-1400</v>
      </c>
      <c r="J39" s="33">
        <f t="shared" si="2"/>
        <v>2448</v>
      </c>
      <c r="K39" s="27">
        <f t="shared" si="8"/>
        <v>399</v>
      </c>
      <c r="L39" s="27">
        <f t="shared" si="9"/>
        <v>19</v>
      </c>
      <c r="M39" s="33">
        <f t="shared" si="10"/>
        <v>1375</v>
      </c>
      <c r="N39" s="29">
        <v>-1580</v>
      </c>
      <c r="O39" s="33">
        <f t="shared" si="3"/>
        <v>2955</v>
      </c>
      <c r="P39" s="27">
        <f t="shared" si="11"/>
        <v>212</v>
      </c>
      <c r="Q39" s="44"/>
      <c r="R39" s="35"/>
    </row>
    <row r="40" spans="1:18" x14ac:dyDescent="0.3">
      <c r="A40" s="26">
        <v>45809</v>
      </c>
      <c r="B40" s="27">
        <v>11</v>
      </c>
      <c r="C40" s="33">
        <f t="shared" si="4"/>
        <v>1184</v>
      </c>
      <c r="D40" s="29">
        <v>-1003</v>
      </c>
      <c r="E40" s="30">
        <f t="shared" si="1"/>
        <v>2187</v>
      </c>
      <c r="F40" s="27">
        <f t="shared" si="5"/>
        <v>233</v>
      </c>
      <c r="G40" s="27">
        <f t="shared" si="6"/>
        <v>20</v>
      </c>
      <c r="H40" s="33">
        <f t="shared" si="7"/>
        <v>1026</v>
      </c>
      <c r="I40" s="32">
        <v>-1422</v>
      </c>
      <c r="J40" s="33">
        <f t="shared" si="2"/>
        <v>2448</v>
      </c>
      <c r="K40" s="27">
        <f t="shared" si="8"/>
        <v>421</v>
      </c>
      <c r="L40" s="27">
        <f t="shared" si="9"/>
        <v>20</v>
      </c>
      <c r="M40" s="33">
        <f t="shared" si="10"/>
        <v>1375</v>
      </c>
      <c r="N40" s="29">
        <v>-1580</v>
      </c>
      <c r="O40" s="33">
        <f t="shared" si="3"/>
        <v>2955</v>
      </c>
      <c r="P40" s="27">
        <f t="shared" si="11"/>
        <v>212</v>
      </c>
      <c r="Q40" s="44"/>
      <c r="R40" s="35"/>
    </row>
    <row r="41" spans="1:18" x14ac:dyDescent="0.3">
      <c r="A41" s="26">
        <v>45810</v>
      </c>
      <c r="B41" s="27">
        <v>11</v>
      </c>
      <c r="C41" s="33">
        <f t="shared" si="4"/>
        <v>1181</v>
      </c>
      <c r="D41" s="29">
        <v>-1006</v>
      </c>
      <c r="E41" s="30">
        <f t="shared" si="1"/>
        <v>2187</v>
      </c>
      <c r="F41" s="27">
        <f t="shared" si="5"/>
        <v>236</v>
      </c>
      <c r="G41" s="27">
        <f t="shared" si="6"/>
        <v>21</v>
      </c>
      <c r="H41" s="33">
        <f t="shared" si="7"/>
        <v>1019</v>
      </c>
      <c r="I41" s="32">
        <v>-1429</v>
      </c>
      <c r="J41" s="33">
        <f t="shared" si="2"/>
        <v>2448</v>
      </c>
      <c r="K41" s="27">
        <f t="shared" si="8"/>
        <v>428</v>
      </c>
      <c r="L41" s="27">
        <f t="shared" si="9"/>
        <v>21</v>
      </c>
      <c r="M41" s="33">
        <f t="shared" si="10"/>
        <v>1372</v>
      </c>
      <c r="N41" s="29">
        <v>-1583</v>
      </c>
      <c r="O41" s="33">
        <f t="shared" si="3"/>
        <v>2955</v>
      </c>
      <c r="P41" s="27">
        <f t="shared" si="11"/>
        <v>215</v>
      </c>
      <c r="Q41" s="44"/>
      <c r="R41" s="35"/>
    </row>
    <row r="42" spans="1:18" x14ac:dyDescent="0.3">
      <c r="A42" s="26">
        <v>45811</v>
      </c>
      <c r="B42" s="27">
        <v>11</v>
      </c>
      <c r="C42" s="33">
        <f t="shared" si="4"/>
        <v>1181</v>
      </c>
      <c r="D42" s="29">
        <v>-1006</v>
      </c>
      <c r="E42" s="30">
        <f t="shared" si="1"/>
        <v>2187</v>
      </c>
      <c r="F42" s="27">
        <f t="shared" si="5"/>
        <v>236</v>
      </c>
      <c r="G42" s="27">
        <f t="shared" si="6"/>
        <v>22</v>
      </c>
      <c r="H42" s="33">
        <f t="shared" si="7"/>
        <v>1012</v>
      </c>
      <c r="I42" s="32">
        <v>-1436</v>
      </c>
      <c r="J42" s="33">
        <f t="shared" si="2"/>
        <v>2448</v>
      </c>
      <c r="K42" s="27">
        <f t="shared" si="8"/>
        <v>435</v>
      </c>
      <c r="L42" s="27">
        <f t="shared" si="9"/>
        <v>22</v>
      </c>
      <c r="M42" s="33">
        <f t="shared" si="10"/>
        <v>1361</v>
      </c>
      <c r="N42" s="29">
        <v>-1594</v>
      </c>
      <c r="O42" s="33">
        <f t="shared" si="3"/>
        <v>2955</v>
      </c>
      <c r="P42" s="27">
        <f t="shared" si="11"/>
        <v>226</v>
      </c>
      <c r="Q42" s="44"/>
      <c r="R42" s="35"/>
    </row>
    <row r="43" spans="1:18" x14ac:dyDescent="0.3">
      <c r="A43" s="26">
        <v>45812</v>
      </c>
      <c r="B43" s="27">
        <v>11</v>
      </c>
      <c r="C43" s="33">
        <f t="shared" si="4"/>
        <v>1181</v>
      </c>
      <c r="D43" s="29">
        <v>-1006</v>
      </c>
      <c r="E43" s="30">
        <f t="shared" si="1"/>
        <v>2187</v>
      </c>
      <c r="F43" s="27">
        <f t="shared" si="5"/>
        <v>236</v>
      </c>
      <c r="G43" s="27">
        <f t="shared" si="6"/>
        <v>23</v>
      </c>
      <c r="H43" s="33">
        <f t="shared" si="7"/>
        <v>1005</v>
      </c>
      <c r="I43" s="32">
        <v>-1443</v>
      </c>
      <c r="J43" s="33">
        <f t="shared" si="2"/>
        <v>2448</v>
      </c>
      <c r="K43" s="27">
        <f t="shared" si="8"/>
        <v>442</v>
      </c>
      <c r="L43" s="27">
        <f t="shared" si="9"/>
        <v>23</v>
      </c>
      <c r="M43" s="33">
        <f t="shared" si="10"/>
        <v>1353</v>
      </c>
      <c r="N43" s="29">
        <v>-1602</v>
      </c>
      <c r="O43" s="33">
        <f t="shared" si="3"/>
        <v>2955</v>
      </c>
      <c r="P43" s="27">
        <f t="shared" si="11"/>
        <v>234</v>
      </c>
      <c r="Q43" s="44"/>
      <c r="R43" s="35"/>
    </row>
    <row r="44" spans="1:18" x14ac:dyDescent="0.3">
      <c r="A44" s="26">
        <v>45813</v>
      </c>
      <c r="B44" s="27">
        <v>11</v>
      </c>
      <c r="C44" s="33">
        <f t="shared" si="4"/>
        <v>1181</v>
      </c>
      <c r="D44" s="29">
        <v>-1006</v>
      </c>
      <c r="E44" s="30">
        <f t="shared" si="1"/>
        <v>2187</v>
      </c>
      <c r="F44" s="27">
        <f t="shared" si="5"/>
        <v>236</v>
      </c>
      <c r="G44" s="27">
        <f t="shared" si="6"/>
        <v>24</v>
      </c>
      <c r="H44" s="33">
        <f t="shared" si="7"/>
        <v>998</v>
      </c>
      <c r="I44" s="32">
        <v>-1450</v>
      </c>
      <c r="J44" s="33">
        <f t="shared" si="2"/>
        <v>2448</v>
      </c>
      <c r="K44" s="27">
        <f t="shared" si="8"/>
        <v>449</v>
      </c>
      <c r="L44" s="27">
        <f t="shared" si="9"/>
        <v>24</v>
      </c>
      <c r="M44" s="33">
        <f t="shared" si="10"/>
        <v>1345</v>
      </c>
      <c r="N44" s="29">
        <v>-1610</v>
      </c>
      <c r="O44" s="33">
        <f t="shared" si="3"/>
        <v>2955</v>
      </c>
      <c r="P44" s="27">
        <f t="shared" si="11"/>
        <v>242</v>
      </c>
      <c r="Q44" s="44"/>
      <c r="R44" s="35"/>
    </row>
    <row r="45" spans="1:18" x14ac:dyDescent="0.3">
      <c r="A45" s="26">
        <v>45814</v>
      </c>
      <c r="B45" s="27">
        <v>11</v>
      </c>
      <c r="C45" s="33">
        <f t="shared" si="4"/>
        <v>1150</v>
      </c>
      <c r="D45" s="29">
        <v>-1037</v>
      </c>
      <c r="E45" s="30">
        <f t="shared" si="1"/>
        <v>2187</v>
      </c>
      <c r="F45" s="27">
        <f t="shared" si="5"/>
        <v>267</v>
      </c>
      <c r="G45" s="27">
        <f t="shared" si="6"/>
        <v>25</v>
      </c>
      <c r="H45" s="33">
        <f t="shared" si="7"/>
        <v>991</v>
      </c>
      <c r="I45" s="32">
        <v>-1457</v>
      </c>
      <c r="J45" s="33">
        <f t="shared" si="2"/>
        <v>2448</v>
      </c>
      <c r="K45" s="27">
        <f t="shared" si="8"/>
        <v>456</v>
      </c>
      <c r="L45" s="27">
        <f t="shared" si="9"/>
        <v>25</v>
      </c>
      <c r="M45" s="33">
        <f t="shared" si="10"/>
        <v>1337</v>
      </c>
      <c r="N45" s="29">
        <v>-1618</v>
      </c>
      <c r="O45" s="33">
        <f t="shared" si="3"/>
        <v>2955</v>
      </c>
      <c r="P45" s="27">
        <f t="shared" si="11"/>
        <v>250</v>
      </c>
      <c r="Q45" s="44"/>
      <c r="R45" s="35"/>
    </row>
    <row r="46" spans="1:18" x14ac:dyDescent="0.3">
      <c r="A46" s="26">
        <v>45815</v>
      </c>
      <c r="B46" s="27">
        <v>11</v>
      </c>
      <c r="C46" s="33">
        <f t="shared" si="4"/>
        <v>1140</v>
      </c>
      <c r="D46" s="29">
        <v>-1047</v>
      </c>
      <c r="E46" s="30">
        <f t="shared" si="1"/>
        <v>2187</v>
      </c>
      <c r="F46" s="27">
        <f t="shared" si="5"/>
        <v>277</v>
      </c>
      <c r="G46" s="27">
        <f t="shared" si="6"/>
        <v>26</v>
      </c>
      <c r="H46" s="33">
        <f t="shared" si="7"/>
        <v>971</v>
      </c>
      <c r="I46" s="32">
        <v>-1477</v>
      </c>
      <c r="J46" s="33">
        <f t="shared" si="2"/>
        <v>2448</v>
      </c>
      <c r="K46" s="27">
        <f t="shared" si="8"/>
        <v>476</v>
      </c>
      <c r="L46" s="27">
        <f t="shared" si="9"/>
        <v>26</v>
      </c>
      <c r="M46" s="33">
        <f t="shared" si="10"/>
        <v>1330</v>
      </c>
      <c r="N46" s="29">
        <v>-1625</v>
      </c>
      <c r="O46" s="33">
        <f t="shared" si="3"/>
        <v>2955</v>
      </c>
      <c r="P46" s="27">
        <f t="shared" si="11"/>
        <v>257</v>
      </c>
      <c r="Q46" s="44"/>
      <c r="R46" s="35"/>
    </row>
    <row r="47" spans="1:18" x14ac:dyDescent="0.3">
      <c r="A47" s="26">
        <v>45816</v>
      </c>
      <c r="B47" s="27">
        <v>11</v>
      </c>
      <c r="C47" s="33">
        <f t="shared" si="4"/>
        <v>1130</v>
      </c>
      <c r="D47" s="29">
        <v>-1057</v>
      </c>
      <c r="E47" s="30">
        <f t="shared" si="1"/>
        <v>2187</v>
      </c>
      <c r="F47" s="27">
        <f t="shared" si="5"/>
        <v>287</v>
      </c>
      <c r="G47" s="27">
        <f t="shared" si="6"/>
        <v>27</v>
      </c>
      <c r="H47" s="33">
        <f t="shared" si="7"/>
        <v>968</v>
      </c>
      <c r="I47" s="32">
        <v>-1480</v>
      </c>
      <c r="J47" s="33">
        <f t="shared" si="2"/>
        <v>2448</v>
      </c>
      <c r="K47" s="27">
        <f t="shared" si="8"/>
        <v>479</v>
      </c>
      <c r="L47" s="27">
        <f t="shared" si="9"/>
        <v>27</v>
      </c>
      <c r="M47" s="33">
        <f t="shared" si="10"/>
        <v>1323</v>
      </c>
      <c r="N47" s="29">
        <v>-1632</v>
      </c>
      <c r="O47" s="33">
        <f t="shared" si="3"/>
        <v>2955</v>
      </c>
      <c r="P47" s="27">
        <f t="shared" si="11"/>
        <v>264</v>
      </c>
      <c r="Q47" s="44"/>
      <c r="R47" s="35"/>
    </row>
    <row r="48" spans="1:18" x14ac:dyDescent="0.3">
      <c r="A48" s="26">
        <v>45817</v>
      </c>
      <c r="B48" s="27">
        <v>11</v>
      </c>
      <c r="C48" s="33">
        <f t="shared" si="4"/>
        <v>1120</v>
      </c>
      <c r="D48" s="29">
        <v>-1067</v>
      </c>
      <c r="E48" s="30">
        <f t="shared" si="1"/>
        <v>2187</v>
      </c>
      <c r="F48" s="27">
        <f t="shared" si="5"/>
        <v>297</v>
      </c>
      <c r="G48" s="27">
        <f t="shared" si="6"/>
        <v>28</v>
      </c>
      <c r="H48" s="33">
        <f t="shared" si="7"/>
        <v>965</v>
      </c>
      <c r="I48" s="32">
        <v>-1483</v>
      </c>
      <c r="J48" s="33">
        <f t="shared" si="2"/>
        <v>2448</v>
      </c>
      <c r="K48" s="27">
        <f t="shared" si="8"/>
        <v>482</v>
      </c>
      <c r="L48" s="27">
        <f t="shared" si="9"/>
        <v>28</v>
      </c>
      <c r="M48" s="33">
        <f t="shared" si="10"/>
        <v>1316</v>
      </c>
      <c r="N48" s="29">
        <v>-1639</v>
      </c>
      <c r="O48" s="33">
        <f t="shared" si="3"/>
        <v>2955</v>
      </c>
      <c r="P48" s="27">
        <f t="shared" si="11"/>
        <v>271</v>
      </c>
      <c r="Q48" s="44"/>
      <c r="R48" s="35"/>
    </row>
    <row r="49" spans="1:18" x14ac:dyDescent="0.3">
      <c r="A49" s="26">
        <v>45818</v>
      </c>
      <c r="B49" s="27">
        <v>11</v>
      </c>
      <c r="C49" s="33">
        <f t="shared" si="4"/>
        <v>1110</v>
      </c>
      <c r="D49" s="29">
        <v>-1077</v>
      </c>
      <c r="E49" s="30">
        <f t="shared" si="1"/>
        <v>2187</v>
      </c>
      <c r="F49" s="27">
        <f t="shared" si="5"/>
        <v>307</v>
      </c>
      <c r="G49" s="27">
        <f t="shared" si="6"/>
        <v>29</v>
      </c>
      <c r="H49" s="33">
        <f t="shared" si="7"/>
        <v>962</v>
      </c>
      <c r="I49" s="32">
        <v>-1486</v>
      </c>
      <c r="J49" s="33">
        <f t="shared" si="2"/>
        <v>2448</v>
      </c>
      <c r="K49" s="27">
        <f t="shared" si="8"/>
        <v>485</v>
      </c>
      <c r="L49" s="27">
        <f t="shared" si="9"/>
        <v>29</v>
      </c>
      <c r="M49" s="33">
        <f t="shared" si="10"/>
        <v>1309</v>
      </c>
      <c r="N49" s="29">
        <v>-1646</v>
      </c>
      <c r="O49" s="33">
        <f t="shared" si="3"/>
        <v>2955</v>
      </c>
      <c r="P49" s="27">
        <f t="shared" si="11"/>
        <v>278</v>
      </c>
      <c r="Q49" s="44"/>
      <c r="R49" s="35"/>
    </row>
    <row r="50" spans="1:18" x14ac:dyDescent="0.3">
      <c r="A50" s="26">
        <v>45819</v>
      </c>
      <c r="B50" s="27">
        <v>11</v>
      </c>
      <c r="C50" s="33">
        <f t="shared" si="4"/>
        <v>1108</v>
      </c>
      <c r="D50" s="29">
        <v>-1079</v>
      </c>
      <c r="E50" s="30">
        <f t="shared" si="1"/>
        <v>2187</v>
      </c>
      <c r="F50" s="27">
        <f t="shared" si="5"/>
        <v>309</v>
      </c>
      <c r="G50" s="27">
        <f t="shared" si="6"/>
        <v>30</v>
      </c>
      <c r="H50" s="33">
        <f t="shared" si="7"/>
        <v>959</v>
      </c>
      <c r="I50" s="32">
        <v>-1489</v>
      </c>
      <c r="J50" s="33">
        <f t="shared" si="2"/>
        <v>2448</v>
      </c>
      <c r="K50" s="27">
        <f t="shared" si="8"/>
        <v>488</v>
      </c>
      <c r="L50" s="27">
        <f t="shared" si="9"/>
        <v>30</v>
      </c>
      <c r="M50" s="33">
        <f t="shared" si="10"/>
        <v>1294</v>
      </c>
      <c r="N50" s="29">
        <v>-1661</v>
      </c>
      <c r="O50" s="33">
        <f t="shared" si="3"/>
        <v>2955</v>
      </c>
      <c r="P50" s="27">
        <f t="shared" si="11"/>
        <v>293</v>
      </c>
      <c r="Q50" s="44"/>
      <c r="R50" s="35"/>
    </row>
    <row r="51" spans="1:18" x14ac:dyDescent="0.3">
      <c r="A51" s="26">
        <v>45820</v>
      </c>
      <c r="B51" s="27">
        <v>11</v>
      </c>
      <c r="C51" s="33">
        <f t="shared" si="4"/>
        <v>1081</v>
      </c>
      <c r="D51" s="29">
        <v>-1106</v>
      </c>
      <c r="E51" s="30">
        <f t="shared" si="1"/>
        <v>2187</v>
      </c>
      <c r="F51" s="27">
        <f t="shared" si="5"/>
        <v>336</v>
      </c>
      <c r="G51" s="27">
        <f t="shared" si="6"/>
        <v>31</v>
      </c>
      <c r="H51" s="33">
        <f t="shared" si="7"/>
        <v>956</v>
      </c>
      <c r="I51" s="32">
        <v>-1492</v>
      </c>
      <c r="J51" s="33">
        <f t="shared" si="2"/>
        <v>2448</v>
      </c>
      <c r="K51" s="27">
        <f t="shared" si="8"/>
        <v>491</v>
      </c>
      <c r="L51" s="27">
        <f t="shared" si="9"/>
        <v>31</v>
      </c>
      <c r="M51" s="33">
        <f t="shared" si="10"/>
        <v>1281</v>
      </c>
      <c r="N51" s="29">
        <v>-1674</v>
      </c>
      <c r="O51" s="33">
        <f t="shared" si="3"/>
        <v>2955</v>
      </c>
      <c r="P51" s="27">
        <f t="shared" si="11"/>
        <v>306</v>
      </c>
      <c r="Q51" s="44"/>
      <c r="R51" s="35"/>
    </row>
    <row r="52" spans="1:18" x14ac:dyDescent="0.3">
      <c r="A52" s="26">
        <v>45821</v>
      </c>
      <c r="B52" s="27">
        <v>11</v>
      </c>
      <c r="C52" s="33">
        <f t="shared" si="4"/>
        <v>1054</v>
      </c>
      <c r="D52" s="29">
        <v>-1133</v>
      </c>
      <c r="E52" s="30">
        <f t="shared" si="1"/>
        <v>2187</v>
      </c>
      <c r="F52" s="27">
        <f t="shared" si="5"/>
        <v>363</v>
      </c>
      <c r="G52" s="27">
        <f t="shared" si="6"/>
        <v>32</v>
      </c>
      <c r="H52" s="33">
        <f t="shared" si="7"/>
        <v>953</v>
      </c>
      <c r="I52" s="32">
        <v>-1495</v>
      </c>
      <c r="J52" s="33">
        <f t="shared" si="2"/>
        <v>2448</v>
      </c>
      <c r="K52" s="27">
        <f t="shared" si="8"/>
        <v>494</v>
      </c>
      <c r="L52" s="27">
        <f t="shared" si="9"/>
        <v>32</v>
      </c>
      <c r="M52" s="33">
        <f t="shared" si="10"/>
        <v>1273</v>
      </c>
      <c r="N52" s="29">
        <v>-1682</v>
      </c>
      <c r="O52" s="33">
        <f t="shared" si="3"/>
        <v>2955</v>
      </c>
      <c r="P52" s="27">
        <f t="shared" si="11"/>
        <v>314</v>
      </c>
      <c r="Q52" s="44"/>
      <c r="R52" s="35"/>
    </row>
    <row r="53" spans="1:18" x14ac:dyDescent="0.3">
      <c r="A53" s="26">
        <v>45822</v>
      </c>
      <c r="B53" s="27">
        <v>11</v>
      </c>
      <c r="C53" s="33">
        <f t="shared" si="4"/>
        <v>1042</v>
      </c>
      <c r="D53" s="29">
        <v>-1145</v>
      </c>
      <c r="E53" s="30">
        <f t="shared" si="1"/>
        <v>2187</v>
      </c>
      <c r="F53" s="27">
        <f t="shared" si="5"/>
        <v>375</v>
      </c>
      <c r="G53" s="27">
        <f t="shared" si="6"/>
        <v>33</v>
      </c>
      <c r="H53" s="33">
        <f t="shared" si="7"/>
        <v>944</v>
      </c>
      <c r="I53" s="32">
        <v>-1504</v>
      </c>
      <c r="J53" s="33">
        <f t="shared" si="2"/>
        <v>2448</v>
      </c>
      <c r="K53" s="27">
        <f t="shared" si="8"/>
        <v>503</v>
      </c>
      <c r="L53" s="27">
        <f t="shared" si="9"/>
        <v>33</v>
      </c>
      <c r="M53" s="33">
        <f t="shared" si="10"/>
        <v>1261</v>
      </c>
      <c r="N53" s="29">
        <v>-1694</v>
      </c>
      <c r="O53" s="33">
        <f t="shared" si="3"/>
        <v>2955</v>
      </c>
      <c r="P53" s="27">
        <f t="shared" si="11"/>
        <v>326</v>
      </c>
      <c r="Q53" s="44"/>
      <c r="R53" s="35"/>
    </row>
    <row r="54" spans="1:18" x14ac:dyDescent="0.3">
      <c r="A54" s="26">
        <v>45823</v>
      </c>
      <c r="B54" s="27">
        <v>11</v>
      </c>
      <c r="C54" s="33">
        <f t="shared" si="4"/>
        <v>1042</v>
      </c>
      <c r="D54" s="29">
        <v>-1145</v>
      </c>
      <c r="E54" s="30">
        <f t="shared" si="1"/>
        <v>2187</v>
      </c>
      <c r="F54" s="27">
        <f t="shared" si="5"/>
        <v>375</v>
      </c>
      <c r="G54" s="27">
        <f t="shared" si="6"/>
        <v>34</v>
      </c>
      <c r="H54" s="33">
        <f t="shared" si="7"/>
        <v>928</v>
      </c>
      <c r="I54" s="32">
        <v>-1520</v>
      </c>
      <c r="J54" s="33">
        <f t="shared" si="2"/>
        <v>2448</v>
      </c>
      <c r="K54" s="27">
        <f t="shared" si="8"/>
        <v>519</v>
      </c>
      <c r="L54" s="27">
        <f t="shared" si="9"/>
        <v>34</v>
      </c>
      <c r="M54" s="33">
        <f t="shared" si="10"/>
        <v>1255</v>
      </c>
      <c r="N54" s="29">
        <v>-1700</v>
      </c>
      <c r="O54" s="33">
        <f t="shared" si="3"/>
        <v>2955</v>
      </c>
      <c r="P54" s="27">
        <f t="shared" si="11"/>
        <v>332</v>
      </c>
      <c r="Q54" s="44"/>
      <c r="R54" s="35"/>
    </row>
    <row r="55" spans="1:18" x14ac:dyDescent="0.3">
      <c r="A55" s="26">
        <v>45824</v>
      </c>
      <c r="B55" s="27">
        <v>11</v>
      </c>
      <c r="C55" s="33">
        <f t="shared" si="4"/>
        <v>1036</v>
      </c>
      <c r="D55" s="29">
        <v>-1151</v>
      </c>
      <c r="E55" s="30">
        <f t="shared" si="1"/>
        <v>2187</v>
      </c>
      <c r="F55" s="27">
        <f t="shared" si="5"/>
        <v>381</v>
      </c>
      <c r="G55" s="27">
        <f t="shared" si="6"/>
        <v>35</v>
      </c>
      <c r="H55" s="33">
        <f t="shared" si="7"/>
        <v>912</v>
      </c>
      <c r="I55" s="32">
        <v>-1536</v>
      </c>
      <c r="J55" s="33">
        <f t="shared" si="2"/>
        <v>2448</v>
      </c>
      <c r="K55" s="27">
        <f t="shared" si="8"/>
        <v>535</v>
      </c>
      <c r="L55" s="27">
        <f t="shared" si="9"/>
        <v>35</v>
      </c>
      <c r="M55" s="33">
        <f t="shared" si="10"/>
        <v>1249</v>
      </c>
      <c r="N55" s="29">
        <v>-1706</v>
      </c>
      <c r="O55" s="33">
        <f t="shared" si="3"/>
        <v>2955</v>
      </c>
      <c r="P55" s="27">
        <f t="shared" si="11"/>
        <v>338</v>
      </c>
      <c r="Q55" s="44"/>
      <c r="R55" s="35"/>
    </row>
    <row r="56" spans="1:18" x14ac:dyDescent="0.3">
      <c r="A56" s="26">
        <v>45825</v>
      </c>
      <c r="B56" s="27">
        <v>11</v>
      </c>
      <c r="C56" s="33">
        <f t="shared" si="4"/>
        <v>1030</v>
      </c>
      <c r="D56" s="29">
        <v>-1157</v>
      </c>
      <c r="E56" s="30">
        <f t="shared" si="1"/>
        <v>2187</v>
      </c>
      <c r="F56" s="27">
        <f t="shared" si="5"/>
        <v>387</v>
      </c>
      <c r="G56" s="27">
        <f t="shared" si="6"/>
        <v>36</v>
      </c>
      <c r="H56" s="33">
        <f t="shared" si="7"/>
        <v>896</v>
      </c>
      <c r="I56" s="32">
        <v>-1552</v>
      </c>
      <c r="J56" s="33">
        <f t="shared" si="2"/>
        <v>2448</v>
      </c>
      <c r="K56" s="27">
        <f t="shared" si="8"/>
        <v>551</v>
      </c>
      <c r="L56" s="27">
        <f t="shared" si="9"/>
        <v>36</v>
      </c>
      <c r="M56" s="33">
        <f t="shared" si="10"/>
        <v>1243</v>
      </c>
      <c r="N56" s="29">
        <v>-1712</v>
      </c>
      <c r="O56" s="33">
        <f t="shared" si="3"/>
        <v>2955</v>
      </c>
      <c r="P56" s="27">
        <f t="shared" si="11"/>
        <v>344</v>
      </c>
      <c r="Q56" s="44"/>
      <c r="R56" s="35"/>
    </row>
    <row r="57" spans="1:18" x14ac:dyDescent="0.3">
      <c r="A57" s="26">
        <v>45826</v>
      </c>
      <c r="B57" s="27">
        <v>11</v>
      </c>
      <c r="C57" s="33">
        <f t="shared" si="4"/>
        <v>1024</v>
      </c>
      <c r="D57" s="29">
        <v>-1163</v>
      </c>
      <c r="E57" s="30">
        <f t="shared" si="1"/>
        <v>2187</v>
      </c>
      <c r="F57" s="27">
        <f t="shared" si="5"/>
        <v>393</v>
      </c>
      <c r="G57" s="27">
        <f t="shared" si="6"/>
        <v>37</v>
      </c>
      <c r="H57" s="33">
        <f t="shared" si="7"/>
        <v>880</v>
      </c>
      <c r="I57" s="32">
        <v>-1568</v>
      </c>
      <c r="J57" s="33">
        <f t="shared" si="2"/>
        <v>2448</v>
      </c>
      <c r="K57" s="27">
        <f t="shared" si="8"/>
        <v>567</v>
      </c>
      <c r="L57" s="27">
        <f t="shared" si="9"/>
        <v>37</v>
      </c>
      <c r="M57" s="33">
        <f t="shared" si="10"/>
        <v>1237</v>
      </c>
      <c r="N57" s="29">
        <v>-1718</v>
      </c>
      <c r="O57" s="33">
        <f t="shared" si="3"/>
        <v>2955</v>
      </c>
      <c r="P57" s="27">
        <f t="shared" si="11"/>
        <v>350</v>
      </c>
      <c r="Q57" s="44"/>
      <c r="R57" s="35"/>
    </row>
    <row r="58" spans="1:18" x14ac:dyDescent="0.3">
      <c r="A58" s="26">
        <v>45827</v>
      </c>
      <c r="B58" s="27">
        <v>11</v>
      </c>
      <c r="C58" s="33">
        <f t="shared" si="4"/>
        <v>1018</v>
      </c>
      <c r="D58" s="29">
        <v>-1169</v>
      </c>
      <c r="E58" s="30">
        <f t="shared" si="1"/>
        <v>2187</v>
      </c>
      <c r="F58" s="27">
        <f t="shared" si="5"/>
        <v>399</v>
      </c>
      <c r="G58" s="27">
        <f t="shared" si="6"/>
        <v>38</v>
      </c>
      <c r="H58" s="33">
        <f t="shared" si="7"/>
        <v>856</v>
      </c>
      <c r="I58" s="32">
        <v>-1592</v>
      </c>
      <c r="J58" s="33">
        <f t="shared" si="2"/>
        <v>2448</v>
      </c>
      <c r="K58" s="27">
        <f t="shared" si="8"/>
        <v>591</v>
      </c>
      <c r="L58" s="27">
        <f t="shared" si="9"/>
        <v>38</v>
      </c>
      <c r="M58" s="33">
        <f t="shared" si="10"/>
        <v>1231</v>
      </c>
      <c r="N58" s="29">
        <v>-1724</v>
      </c>
      <c r="O58" s="33">
        <f t="shared" si="3"/>
        <v>2955</v>
      </c>
      <c r="P58" s="27">
        <f t="shared" si="11"/>
        <v>356</v>
      </c>
      <c r="Q58" s="44"/>
      <c r="R58" s="35"/>
    </row>
    <row r="59" spans="1:18" x14ac:dyDescent="0.3">
      <c r="A59" s="26">
        <v>45828</v>
      </c>
      <c r="B59" s="27">
        <v>11</v>
      </c>
      <c r="C59" s="33">
        <f t="shared" si="4"/>
        <v>1012</v>
      </c>
      <c r="D59" s="29">
        <v>-1175</v>
      </c>
      <c r="E59" s="30">
        <f t="shared" si="1"/>
        <v>2187</v>
      </c>
      <c r="F59" s="27">
        <f t="shared" si="5"/>
        <v>405</v>
      </c>
      <c r="G59" s="27">
        <f t="shared" si="6"/>
        <v>39</v>
      </c>
      <c r="H59" s="33">
        <f t="shared" si="7"/>
        <v>848</v>
      </c>
      <c r="I59" s="32">
        <v>-1600</v>
      </c>
      <c r="J59" s="33">
        <f t="shared" si="2"/>
        <v>2448</v>
      </c>
      <c r="K59" s="27">
        <f t="shared" si="8"/>
        <v>599</v>
      </c>
      <c r="L59" s="27">
        <f t="shared" si="9"/>
        <v>39</v>
      </c>
      <c r="M59" s="33">
        <f t="shared" si="10"/>
        <v>1225</v>
      </c>
      <c r="N59" s="29">
        <v>-1730</v>
      </c>
      <c r="O59" s="33">
        <f t="shared" si="3"/>
        <v>2955</v>
      </c>
      <c r="P59" s="27">
        <f t="shared" si="11"/>
        <v>362</v>
      </c>
      <c r="Q59" s="44"/>
      <c r="R59" s="35"/>
    </row>
    <row r="60" spans="1:18" x14ac:dyDescent="0.3">
      <c r="A60" s="26">
        <v>45829</v>
      </c>
      <c r="B60" s="27">
        <v>11</v>
      </c>
      <c r="C60" s="33">
        <f t="shared" si="4"/>
        <v>1006</v>
      </c>
      <c r="D60" s="29">
        <v>-1181</v>
      </c>
      <c r="E60" s="30">
        <f t="shared" si="1"/>
        <v>2187</v>
      </c>
      <c r="F60" s="27">
        <f t="shared" si="5"/>
        <v>411</v>
      </c>
      <c r="G60" s="27">
        <f t="shared" si="6"/>
        <v>40</v>
      </c>
      <c r="H60" s="33">
        <f t="shared" si="7"/>
        <v>840</v>
      </c>
      <c r="I60" s="32">
        <v>-1608</v>
      </c>
      <c r="J60" s="33">
        <f t="shared" si="2"/>
        <v>2448</v>
      </c>
      <c r="K60" s="27">
        <f t="shared" si="8"/>
        <v>607</v>
      </c>
      <c r="L60" s="27">
        <f t="shared" si="9"/>
        <v>40</v>
      </c>
      <c r="M60" s="33">
        <f t="shared" si="10"/>
        <v>1219</v>
      </c>
      <c r="N60" s="29">
        <v>-1736</v>
      </c>
      <c r="O60" s="33">
        <f t="shared" si="3"/>
        <v>2955</v>
      </c>
      <c r="P60" s="27">
        <f t="shared" si="11"/>
        <v>368</v>
      </c>
      <c r="Q60" s="44"/>
      <c r="R60" s="35"/>
    </row>
    <row r="61" spans="1:18" x14ac:dyDescent="0.3">
      <c r="A61" s="26">
        <v>45830</v>
      </c>
      <c r="B61" s="27">
        <v>11</v>
      </c>
      <c r="C61" s="33">
        <f t="shared" si="4"/>
        <v>1000</v>
      </c>
      <c r="D61" s="29">
        <v>-1187</v>
      </c>
      <c r="E61" s="30">
        <f t="shared" si="1"/>
        <v>2187</v>
      </c>
      <c r="F61" s="27">
        <f t="shared" si="5"/>
        <v>417</v>
      </c>
      <c r="G61" s="27">
        <f t="shared" si="6"/>
        <v>41</v>
      </c>
      <c r="H61" s="33">
        <f t="shared" si="7"/>
        <v>832</v>
      </c>
      <c r="I61" s="32">
        <v>-1616</v>
      </c>
      <c r="J61" s="33">
        <f t="shared" si="2"/>
        <v>2448</v>
      </c>
      <c r="K61" s="27">
        <f t="shared" si="8"/>
        <v>615</v>
      </c>
      <c r="L61" s="27">
        <f t="shared" si="9"/>
        <v>41</v>
      </c>
      <c r="M61" s="33">
        <f t="shared" si="10"/>
        <v>1213</v>
      </c>
      <c r="N61" s="29">
        <v>-1742</v>
      </c>
      <c r="O61" s="33">
        <f t="shared" si="3"/>
        <v>2955</v>
      </c>
      <c r="P61" s="27">
        <f t="shared" si="11"/>
        <v>374</v>
      </c>
      <c r="Q61" s="44"/>
      <c r="R61" s="35"/>
    </row>
    <row r="62" spans="1:18" x14ac:dyDescent="0.3">
      <c r="A62" s="26">
        <v>45831</v>
      </c>
      <c r="B62" s="27">
        <v>11</v>
      </c>
      <c r="C62" s="33">
        <f t="shared" si="4"/>
        <v>994</v>
      </c>
      <c r="D62" s="29">
        <v>-1193</v>
      </c>
      <c r="E62" s="30">
        <f t="shared" si="1"/>
        <v>2187</v>
      </c>
      <c r="F62" s="27">
        <f t="shared" si="5"/>
        <v>423</v>
      </c>
      <c r="G62" s="27">
        <f t="shared" si="6"/>
        <v>42</v>
      </c>
      <c r="H62" s="33">
        <f t="shared" si="7"/>
        <v>824</v>
      </c>
      <c r="I62" s="32">
        <v>-1624</v>
      </c>
      <c r="J62" s="33">
        <f t="shared" si="2"/>
        <v>2448</v>
      </c>
      <c r="K62" s="27">
        <f t="shared" si="8"/>
        <v>623</v>
      </c>
      <c r="L62" s="27">
        <f t="shared" si="9"/>
        <v>42</v>
      </c>
      <c r="M62" s="33">
        <f t="shared" si="10"/>
        <v>1207</v>
      </c>
      <c r="N62" s="29">
        <v>-1748</v>
      </c>
      <c r="O62" s="33">
        <f t="shared" si="3"/>
        <v>2955</v>
      </c>
      <c r="P62" s="27">
        <f t="shared" si="11"/>
        <v>380</v>
      </c>
      <c r="Q62" s="44"/>
      <c r="R62" s="35"/>
    </row>
    <row r="63" spans="1:18" x14ac:dyDescent="0.3">
      <c r="A63" s="26">
        <v>45832</v>
      </c>
      <c r="B63" s="27">
        <v>11</v>
      </c>
      <c r="C63" s="33">
        <f t="shared" si="4"/>
        <v>988</v>
      </c>
      <c r="D63" s="29">
        <v>-1199</v>
      </c>
      <c r="E63" s="30">
        <f t="shared" si="1"/>
        <v>2187</v>
      </c>
      <c r="F63" s="27">
        <f t="shared" si="5"/>
        <v>429</v>
      </c>
      <c r="G63" s="27">
        <f t="shared" si="6"/>
        <v>43</v>
      </c>
      <c r="H63" s="33">
        <f t="shared" si="7"/>
        <v>816</v>
      </c>
      <c r="I63" s="32">
        <v>-1632</v>
      </c>
      <c r="J63" s="33">
        <f t="shared" si="2"/>
        <v>2448</v>
      </c>
      <c r="K63" s="27">
        <f t="shared" si="8"/>
        <v>631</v>
      </c>
      <c r="L63" s="27">
        <f t="shared" si="9"/>
        <v>43</v>
      </c>
      <c r="M63" s="33">
        <f t="shared" si="10"/>
        <v>1201</v>
      </c>
      <c r="N63" s="29">
        <v>-1754</v>
      </c>
      <c r="O63" s="33">
        <f t="shared" si="3"/>
        <v>2955</v>
      </c>
      <c r="P63" s="27">
        <f t="shared" si="11"/>
        <v>386</v>
      </c>
      <c r="Q63" s="44"/>
      <c r="R63" s="35"/>
    </row>
    <row r="64" spans="1:18" x14ac:dyDescent="0.3">
      <c r="A64" s="26">
        <v>45833</v>
      </c>
      <c r="B64" s="27">
        <v>11</v>
      </c>
      <c r="C64" s="33">
        <f t="shared" si="4"/>
        <v>987</v>
      </c>
      <c r="D64" s="29">
        <v>-1200</v>
      </c>
      <c r="E64" s="30">
        <f t="shared" si="1"/>
        <v>2187</v>
      </c>
      <c r="F64" s="27">
        <f t="shared" si="5"/>
        <v>430</v>
      </c>
      <c r="G64" s="27">
        <f t="shared" si="6"/>
        <v>44</v>
      </c>
      <c r="H64" s="33">
        <f t="shared" si="7"/>
        <v>808</v>
      </c>
      <c r="I64" s="32">
        <v>-1640</v>
      </c>
      <c r="J64" s="33">
        <f t="shared" si="2"/>
        <v>2448</v>
      </c>
      <c r="K64" s="27">
        <f t="shared" si="8"/>
        <v>639</v>
      </c>
      <c r="L64" s="27">
        <f t="shared" si="9"/>
        <v>44</v>
      </c>
      <c r="M64" s="33">
        <f t="shared" si="10"/>
        <v>1203</v>
      </c>
      <c r="N64" s="29">
        <v>-1752</v>
      </c>
      <c r="O64" s="33">
        <f t="shared" si="3"/>
        <v>2955</v>
      </c>
      <c r="P64" s="27">
        <f t="shared" si="11"/>
        <v>384</v>
      </c>
      <c r="Q64" s="44"/>
      <c r="R64" s="35"/>
    </row>
    <row r="65" spans="1:18" x14ac:dyDescent="0.3">
      <c r="A65" s="26">
        <v>45834</v>
      </c>
      <c r="B65" s="27">
        <v>11</v>
      </c>
      <c r="C65" s="33">
        <f t="shared" si="4"/>
        <v>984</v>
      </c>
      <c r="D65" s="29">
        <v>-1203</v>
      </c>
      <c r="E65" s="30">
        <f t="shared" si="1"/>
        <v>2187</v>
      </c>
      <c r="F65" s="27">
        <f t="shared" si="5"/>
        <v>433</v>
      </c>
      <c r="G65" s="27">
        <f t="shared" si="6"/>
        <v>45</v>
      </c>
      <c r="H65" s="33">
        <f t="shared" si="7"/>
        <v>800</v>
      </c>
      <c r="I65" s="32">
        <v>-1648</v>
      </c>
      <c r="J65" s="33">
        <f t="shared" si="2"/>
        <v>2448</v>
      </c>
      <c r="K65" s="27">
        <f t="shared" si="8"/>
        <v>647</v>
      </c>
      <c r="L65" s="27">
        <f t="shared" si="9"/>
        <v>45</v>
      </c>
      <c r="M65" s="33">
        <f t="shared" si="10"/>
        <v>1202</v>
      </c>
      <c r="N65" s="29">
        <v>-1753</v>
      </c>
      <c r="O65" s="33">
        <f t="shared" si="3"/>
        <v>2955</v>
      </c>
      <c r="P65" s="27">
        <f t="shared" si="11"/>
        <v>385</v>
      </c>
      <c r="Q65" s="44"/>
      <c r="R65" s="35"/>
    </row>
    <row r="66" spans="1:18" x14ac:dyDescent="0.3">
      <c r="A66" s="26">
        <v>45835</v>
      </c>
      <c r="B66" s="27">
        <v>11</v>
      </c>
      <c r="C66" s="33">
        <f t="shared" si="4"/>
        <v>984</v>
      </c>
      <c r="D66" s="29">
        <v>-1203</v>
      </c>
      <c r="E66" s="30">
        <f t="shared" si="1"/>
        <v>2187</v>
      </c>
      <c r="F66" s="27">
        <f t="shared" si="5"/>
        <v>433</v>
      </c>
      <c r="G66" s="27">
        <f t="shared" si="6"/>
        <v>46</v>
      </c>
      <c r="H66" s="33">
        <f t="shared" si="7"/>
        <v>800</v>
      </c>
      <c r="I66" s="32">
        <v>-1648</v>
      </c>
      <c r="J66" s="33">
        <f t="shared" si="2"/>
        <v>2448</v>
      </c>
      <c r="K66" s="27">
        <f t="shared" si="8"/>
        <v>647</v>
      </c>
      <c r="L66" s="27">
        <f t="shared" si="9"/>
        <v>46</v>
      </c>
      <c r="M66" s="33">
        <f t="shared" si="10"/>
        <v>1193</v>
      </c>
      <c r="N66" s="29">
        <v>-1762</v>
      </c>
      <c r="O66" s="33">
        <f t="shared" si="3"/>
        <v>2955</v>
      </c>
      <c r="P66" s="27">
        <f t="shared" si="11"/>
        <v>394</v>
      </c>
      <c r="Q66" s="44"/>
      <c r="R66" s="35"/>
    </row>
    <row r="67" spans="1:18" x14ac:dyDescent="0.3">
      <c r="A67" s="26">
        <v>45836</v>
      </c>
      <c r="B67" s="27">
        <v>11</v>
      </c>
      <c r="C67" s="33">
        <f t="shared" si="4"/>
        <v>984</v>
      </c>
      <c r="D67" s="29">
        <v>-1203</v>
      </c>
      <c r="E67" s="30">
        <f t="shared" si="1"/>
        <v>2187</v>
      </c>
      <c r="F67" s="27">
        <f t="shared" si="5"/>
        <v>433</v>
      </c>
      <c r="G67" s="27">
        <f t="shared" si="6"/>
        <v>47</v>
      </c>
      <c r="H67" s="33">
        <f t="shared" si="7"/>
        <v>800</v>
      </c>
      <c r="I67" s="32">
        <v>-1648</v>
      </c>
      <c r="J67" s="33">
        <f t="shared" si="2"/>
        <v>2448</v>
      </c>
      <c r="K67" s="27">
        <f t="shared" si="8"/>
        <v>647</v>
      </c>
      <c r="L67" s="27">
        <f t="shared" si="9"/>
        <v>47</v>
      </c>
      <c r="M67" s="33">
        <f t="shared" si="10"/>
        <v>1176</v>
      </c>
      <c r="N67" s="29">
        <v>-1779</v>
      </c>
      <c r="O67" s="33">
        <f t="shared" si="3"/>
        <v>2955</v>
      </c>
      <c r="P67" s="27">
        <f t="shared" si="11"/>
        <v>411</v>
      </c>
      <c r="Q67" s="44"/>
      <c r="R67" s="35"/>
    </row>
    <row r="68" spans="1:18" x14ac:dyDescent="0.3">
      <c r="A68" s="26">
        <v>45837</v>
      </c>
      <c r="B68" s="27">
        <v>11</v>
      </c>
      <c r="C68" s="33">
        <f t="shared" si="4"/>
        <v>984</v>
      </c>
      <c r="D68" s="29">
        <v>-1203</v>
      </c>
      <c r="E68" s="30">
        <f t="shared" si="1"/>
        <v>2187</v>
      </c>
      <c r="F68" s="27">
        <f t="shared" si="5"/>
        <v>433</v>
      </c>
      <c r="G68" s="27">
        <f t="shared" si="6"/>
        <v>48</v>
      </c>
      <c r="H68" s="33">
        <f t="shared" si="7"/>
        <v>800</v>
      </c>
      <c r="I68" s="32">
        <v>-1648</v>
      </c>
      <c r="J68" s="33">
        <f t="shared" si="2"/>
        <v>2448</v>
      </c>
      <c r="K68" s="27">
        <f t="shared" si="8"/>
        <v>647</v>
      </c>
      <c r="L68" s="27">
        <f t="shared" si="9"/>
        <v>48</v>
      </c>
      <c r="M68" s="33">
        <f t="shared" si="10"/>
        <v>1172</v>
      </c>
      <c r="N68" s="29">
        <v>-1783</v>
      </c>
      <c r="O68" s="33">
        <f t="shared" si="3"/>
        <v>2955</v>
      </c>
      <c r="P68" s="27">
        <f t="shared" si="11"/>
        <v>415</v>
      </c>
      <c r="Q68" s="44"/>
      <c r="R68" s="35"/>
    </row>
    <row r="69" spans="1:18" x14ac:dyDescent="0.3">
      <c r="A69" s="26">
        <v>45838</v>
      </c>
      <c r="B69" s="27">
        <v>11</v>
      </c>
      <c r="C69" s="33">
        <f t="shared" si="4"/>
        <v>984</v>
      </c>
      <c r="D69" s="29">
        <v>-1203</v>
      </c>
      <c r="E69" s="30">
        <f t="shared" si="1"/>
        <v>2187</v>
      </c>
      <c r="F69" s="27">
        <f t="shared" si="5"/>
        <v>433</v>
      </c>
      <c r="G69" s="27">
        <f t="shared" si="6"/>
        <v>49</v>
      </c>
      <c r="H69" s="33">
        <f t="shared" si="7"/>
        <v>797</v>
      </c>
      <c r="I69" s="29">
        <v>-1651</v>
      </c>
      <c r="J69" s="33">
        <f t="shared" si="2"/>
        <v>2448</v>
      </c>
      <c r="K69" s="27">
        <f t="shared" si="8"/>
        <v>650</v>
      </c>
      <c r="L69" s="27">
        <f t="shared" si="9"/>
        <v>49</v>
      </c>
      <c r="M69" s="33">
        <f t="shared" si="10"/>
        <v>1168</v>
      </c>
      <c r="N69" s="29">
        <v>-1787</v>
      </c>
      <c r="O69" s="33">
        <f t="shared" si="3"/>
        <v>2955</v>
      </c>
      <c r="P69" s="27">
        <f t="shared" si="11"/>
        <v>419</v>
      </c>
      <c r="Q69" s="44"/>
      <c r="R69" s="35"/>
    </row>
    <row r="70" spans="1:18" x14ac:dyDescent="0.3">
      <c r="A70" s="26">
        <v>45839</v>
      </c>
      <c r="B70" s="27">
        <v>11</v>
      </c>
      <c r="C70" s="33">
        <f t="shared" si="4"/>
        <v>984</v>
      </c>
      <c r="D70" s="29">
        <v>-1203</v>
      </c>
      <c r="E70" s="30">
        <f t="shared" si="1"/>
        <v>2187</v>
      </c>
      <c r="F70" s="27">
        <f t="shared" si="5"/>
        <v>433</v>
      </c>
      <c r="G70" s="27">
        <f t="shared" si="6"/>
        <v>50</v>
      </c>
      <c r="H70" s="33">
        <f t="shared" si="7"/>
        <v>789</v>
      </c>
      <c r="I70" s="29">
        <v>-1659</v>
      </c>
      <c r="J70" s="33">
        <f t="shared" si="2"/>
        <v>2448</v>
      </c>
      <c r="K70" s="27">
        <f t="shared" si="8"/>
        <v>658</v>
      </c>
      <c r="L70" s="27">
        <f t="shared" si="9"/>
        <v>50</v>
      </c>
      <c r="M70" s="33">
        <f t="shared" si="10"/>
        <v>1164</v>
      </c>
      <c r="N70" s="29">
        <v>-1791</v>
      </c>
      <c r="O70" s="33">
        <f t="shared" si="3"/>
        <v>2955</v>
      </c>
      <c r="P70" s="27">
        <f t="shared" si="11"/>
        <v>423</v>
      </c>
      <c r="Q70" s="44"/>
      <c r="R70" s="35"/>
    </row>
    <row r="71" spans="1:18" x14ac:dyDescent="0.3">
      <c r="A71" s="26">
        <v>45840</v>
      </c>
      <c r="B71" s="27">
        <v>11</v>
      </c>
      <c r="C71" s="33">
        <f t="shared" si="4"/>
        <v>984</v>
      </c>
      <c r="D71" s="29">
        <v>-1203</v>
      </c>
      <c r="E71" s="30">
        <f t="shared" si="1"/>
        <v>2187</v>
      </c>
      <c r="F71" s="27">
        <f t="shared" si="5"/>
        <v>433</v>
      </c>
      <c r="G71" s="27">
        <f t="shared" si="6"/>
        <v>51</v>
      </c>
      <c r="H71" s="33">
        <f t="shared" si="7"/>
        <v>781</v>
      </c>
      <c r="I71" s="29">
        <v>-1667</v>
      </c>
      <c r="J71" s="33">
        <f t="shared" si="2"/>
        <v>2448</v>
      </c>
      <c r="K71" s="27">
        <f t="shared" si="8"/>
        <v>666</v>
      </c>
      <c r="L71" s="27">
        <f t="shared" si="9"/>
        <v>51</v>
      </c>
      <c r="M71" s="33">
        <f t="shared" si="10"/>
        <v>1160</v>
      </c>
      <c r="N71" s="29">
        <v>-1795</v>
      </c>
      <c r="O71" s="33">
        <f t="shared" si="3"/>
        <v>2955</v>
      </c>
      <c r="P71" s="27">
        <f t="shared" si="11"/>
        <v>427</v>
      </c>
      <c r="Q71" s="44"/>
      <c r="R71" s="35"/>
    </row>
    <row r="72" spans="1:18" x14ac:dyDescent="0.3">
      <c r="A72" s="26">
        <v>45841</v>
      </c>
      <c r="B72" s="27">
        <v>11</v>
      </c>
      <c r="C72" s="33">
        <f t="shared" si="4"/>
        <v>984</v>
      </c>
      <c r="D72" s="29">
        <v>-1203</v>
      </c>
      <c r="E72" s="30">
        <f t="shared" si="1"/>
        <v>2187</v>
      </c>
      <c r="F72" s="27">
        <f t="shared" si="5"/>
        <v>433</v>
      </c>
      <c r="G72" s="27">
        <f t="shared" si="6"/>
        <v>52</v>
      </c>
      <c r="H72" s="33">
        <f t="shared" si="7"/>
        <v>773</v>
      </c>
      <c r="I72" s="29">
        <v>-1675</v>
      </c>
      <c r="J72" s="33">
        <f t="shared" si="2"/>
        <v>2448</v>
      </c>
      <c r="K72" s="27">
        <f t="shared" si="8"/>
        <v>674</v>
      </c>
      <c r="L72" s="27">
        <f t="shared" si="9"/>
        <v>52</v>
      </c>
      <c r="M72" s="33">
        <f t="shared" si="10"/>
        <v>1156</v>
      </c>
      <c r="N72" s="29">
        <v>-1799</v>
      </c>
      <c r="O72" s="33">
        <f t="shared" si="3"/>
        <v>2955</v>
      </c>
      <c r="P72" s="27">
        <f t="shared" si="11"/>
        <v>431</v>
      </c>
      <c r="Q72" s="44"/>
      <c r="R72" s="35"/>
    </row>
    <row r="73" spans="1:18" x14ac:dyDescent="0.3">
      <c r="A73" s="26">
        <v>45842</v>
      </c>
      <c r="B73" s="27">
        <v>11</v>
      </c>
      <c r="C73" s="33">
        <f t="shared" si="4"/>
        <v>981</v>
      </c>
      <c r="D73" s="29">
        <v>-1206</v>
      </c>
      <c r="E73" s="30">
        <f t="shared" si="1"/>
        <v>2187</v>
      </c>
      <c r="F73" s="27">
        <f t="shared" si="5"/>
        <v>436</v>
      </c>
      <c r="G73" s="27">
        <f t="shared" si="6"/>
        <v>53</v>
      </c>
      <c r="H73" s="33">
        <f t="shared" si="7"/>
        <v>765</v>
      </c>
      <c r="I73" s="29">
        <v>-1683</v>
      </c>
      <c r="J73" s="33">
        <f t="shared" si="2"/>
        <v>2448</v>
      </c>
      <c r="K73" s="27">
        <f t="shared" si="8"/>
        <v>682</v>
      </c>
      <c r="L73" s="27">
        <f t="shared" si="9"/>
        <v>53</v>
      </c>
      <c r="M73" s="33">
        <f t="shared" si="10"/>
        <v>1152</v>
      </c>
      <c r="N73" s="29">
        <v>-1803</v>
      </c>
      <c r="O73" s="33">
        <f t="shared" si="3"/>
        <v>2955</v>
      </c>
      <c r="P73" s="27">
        <f t="shared" si="11"/>
        <v>435</v>
      </c>
      <c r="Q73" s="44"/>
      <c r="R73" s="35"/>
    </row>
    <row r="74" spans="1:18" x14ac:dyDescent="0.3">
      <c r="A74" s="26">
        <v>45843</v>
      </c>
      <c r="B74" s="27">
        <v>11</v>
      </c>
      <c r="C74" s="33">
        <f t="shared" si="4"/>
        <v>977</v>
      </c>
      <c r="D74" s="29">
        <v>-1210</v>
      </c>
      <c r="E74" s="30">
        <f t="shared" si="1"/>
        <v>2187</v>
      </c>
      <c r="F74" s="27">
        <f t="shared" si="5"/>
        <v>440</v>
      </c>
      <c r="G74" s="27">
        <f t="shared" si="6"/>
        <v>54</v>
      </c>
      <c r="H74" s="33">
        <f t="shared" si="7"/>
        <v>757</v>
      </c>
      <c r="I74" s="29">
        <v>-1691</v>
      </c>
      <c r="J74" s="33">
        <f t="shared" si="2"/>
        <v>2448</v>
      </c>
      <c r="K74" s="27">
        <f t="shared" si="8"/>
        <v>690</v>
      </c>
      <c r="L74" s="27">
        <f t="shared" si="9"/>
        <v>54</v>
      </c>
      <c r="M74" s="33">
        <f t="shared" si="10"/>
        <v>1148</v>
      </c>
      <c r="N74" s="29">
        <v>-1807</v>
      </c>
      <c r="O74" s="33">
        <f t="shared" si="3"/>
        <v>2955</v>
      </c>
      <c r="P74" s="27">
        <f t="shared" si="11"/>
        <v>439</v>
      </c>
      <c r="Q74" s="44"/>
      <c r="R74" s="35"/>
    </row>
    <row r="75" spans="1:18" x14ac:dyDescent="0.3">
      <c r="A75" s="26">
        <v>45844</v>
      </c>
      <c r="B75" s="27">
        <v>11</v>
      </c>
      <c r="C75" s="33">
        <f t="shared" si="4"/>
        <v>973</v>
      </c>
      <c r="D75" s="29">
        <v>-1214</v>
      </c>
      <c r="E75" s="30">
        <f t="shared" si="1"/>
        <v>2187</v>
      </c>
      <c r="F75" s="27">
        <f t="shared" si="5"/>
        <v>444</v>
      </c>
      <c r="G75" s="27">
        <f t="shared" si="6"/>
        <v>55</v>
      </c>
      <c r="H75" s="33">
        <f t="shared" si="7"/>
        <v>749</v>
      </c>
      <c r="I75" s="29">
        <v>-1699</v>
      </c>
      <c r="J75" s="33">
        <f t="shared" si="2"/>
        <v>2448</v>
      </c>
      <c r="K75" s="27">
        <f t="shared" si="8"/>
        <v>698</v>
      </c>
      <c r="L75" s="27">
        <f t="shared" si="9"/>
        <v>55</v>
      </c>
      <c r="M75" s="33">
        <f t="shared" si="10"/>
        <v>1144</v>
      </c>
      <c r="N75" s="29">
        <v>-1811</v>
      </c>
      <c r="O75" s="33">
        <f t="shared" si="3"/>
        <v>2955</v>
      </c>
      <c r="P75" s="27">
        <f t="shared" si="11"/>
        <v>443</v>
      </c>
      <c r="Q75" s="44"/>
      <c r="R75" s="35"/>
    </row>
    <row r="76" spans="1:18" x14ac:dyDescent="0.3">
      <c r="A76" s="26">
        <v>45845</v>
      </c>
      <c r="B76" s="27">
        <v>11</v>
      </c>
      <c r="C76" s="33">
        <f t="shared" si="4"/>
        <v>969</v>
      </c>
      <c r="D76" s="29">
        <v>-1218</v>
      </c>
      <c r="E76" s="30">
        <f t="shared" si="1"/>
        <v>2187</v>
      </c>
      <c r="F76" s="27">
        <f t="shared" si="5"/>
        <v>448</v>
      </c>
      <c r="G76" s="27">
        <f t="shared" si="6"/>
        <v>56</v>
      </c>
      <c r="H76" s="33">
        <f t="shared" si="7"/>
        <v>741</v>
      </c>
      <c r="I76" s="29">
        <v>-1707</v>
      </c>
      <c r="J76" s="33">
        <f t="shared" si="2"/>
        <v>2448</v>
      </c>
      <c r="K76" s="27">
        <f t="shared" si="8"/>
        <v>706</v>
      </c>
      <c r="L76" s="27">
        <f t="shared" si="9"/>
        <v>56</v>
      </c>
      <c r="M76" s="33">
        <f t="shared" si="10"/>
        <v>1140</v>
      </c>
      <c r="N76" s="29">
        <v>-1815</v>
      </c>
      <c r="O76" s="33">
        <f t="shared" si="3"/>
        <v>2955</v>
      </c>
      <c r="P76" s="27">
        <f t="shared" si="11"/>
        <v>447</v>
      </c>
      <c r="Q76" s="44"/>
      <c r="R76" s="35"/>
    </row>
    <row r="77" spans="1:18" x14ac:dyDescent="0.3">
      <c r="A77" s="26">
        <v>45846</v>
      </c>
      <c r="B77" s="27">
        <v>11</v>
      </c>
      <c r="C77" s="33">
        <f t="shared" si="4"/>
        <v>965</v>
      </c>
      <c r="D77" s="29">
        <v>-1222</v>
      </c>
      <c r="E77" s="30">
        <f t="shared" si="1"/>
        <v>2187</v>
      </c>
      <c r="F77" s="27">
        <f t="shared" si="5"/>
        <v>452</v>
      </c>
      <c r="G77" s="27">
        <f t="shared" si="6"/>
        <v>57</v>
      </c>
      <c r="H77" s="33">
        <f t="shared" si="7"/>
        <v>733</v>
      </c>
      <c r="I77" s="29">
        <v>-1715</v>
      </c>
      <c r="J77" s="33">
        <f t="shared" si="2"/>
        <v>2448</v>
      </c>
      <c r="K77" s="27">
        <f t="shared" si="8"/>
        <v>714</v>
      </c>
      <c r="L77" s="27">
        <f t="shared" si="9"/>
        <v>57</v>
      </c>
      <c r="M77" s="33">
        <f t="shared" si="10"/>
        <v>1136</v>
      </c>
      <c r="N77" s="29">
        <v>-1819</v>
      </c>
      <c r="O77" s="33">
        <f t="shared" si="3"/>
        <v>2955</v>
      </c>
      <c r="P77" s="27">
        <f t="shared" si="11"/>
        <v>451</v>
      </c>
      <c r="Q77" s="44"/>
      <c r="R77" s="35"/>
    </row>
    <row r="78" spans="1:18" x14ac:dyDescent="0.3">
      <c r="A78" s="26">
        <v>45847</v>
      </c>
      <c r="B78" s="27">
        <v>11</v>
      </c>
      <c r="C78" s="33">
        <f t="shared" si="4"/>
        <v>961</v>
      </c>
      <c r="D78" s="29">
        <v>-1226</v>
      </c>
      <c r="E78" s="30">
        <f t="shared" si="1"/>
        <v>2187</v>
      </c>
      <c r="F78" s="27">
        <f t="shared" si="5"/>
        <v>456</v>
      </c>
      <c r="G78" s="27">
        <f t="shared" si="6"/>
        <v>58</v>
      </c>
      <c r="H78" s="33">
        <f t="shared" si="7"/>
        <v>725</v>
      </c>
      <c r="I78" s="29">
        <v>-1723</v>
      </c>
      <c r="J78" s="33">
        <f t="shared" si="2"/>
        <v>2448</v>
      </c>
      <c r="K78" s="27">
        <f t="shared" si="8"/>
        <v>722</v>
      </c>
      <c r="L78" s="27">
        <f t="shared" si="9"/>
        <v>58</v>
      </c>
      <c r="M78" s="33">
        <f t="shared" si="10"/>
        <v>1132</v>
      </c>
      <c r="N78" s="29">
        <v>-1823</v>
      </c>
      <c r="O78" s="33">
        <f t="shared" si="3"/>
        <v>2955</v>
      </c>
      <c r="P78" s="27">
        <f t="shared" si="11"/>
        <v>455</v>
      </c>
      <c r="Q78" s="44"/>
      <c r="R78" s="35"/>
    </row>
    <row r="79" spans="1:18" x14ac:dyDescent="0.3">
      <c r="A79" s="26">
        <v>45848</v>
      </c>
      <c r="B79" s="27">
        <v>11</v>
      </c>
      <c r="C79" s="33">
        <f t="shared" si="4"/>
        <v>957</v>
      </c>
      <c r="D79" s="29">
        <v>-1230</v>
      </c>
      <c r="E79" s="30">
        <f t="shared" si="1"/>
        <v>2187</v>
      </c>
      <c r="F79" s="27">
        <f t="shared" si="5"/>
        <v>460</v>
      </c>
      <c r="G79" s="27">
        <f t="shared" si="6"/>
        <v>59</v>
      </c>
      <c r="H79" s="33">
        <f t="shared" si="7"/>
        <v>717</v>
      </c>
      <c r="I79" s="29">
        <v>-1731</v>
      </c>
      <c r="J79" s="33">
        <f t="shared" si="2"/>
        <v>2448</v>
      </c>
      <c r="K79" s="27">
        <f t="shared" si="8"/>
        <v>730</v>
      </c>
      <c r="L79" s="27">
        <f t="shared" si="9"/>
        <v>59</v>
      </c>
      <c r="M79" s="33">
        <f t="shared" si="10"/>
        <v>1128</v>
      </c>
      <c r="N79" s="29">
        <v>-1827</v>
      </c>
      <c r="O79" s="33">
        <f t="shared" si="3"/>
        <v>2955</v>
      </c>
      <c r="P79" s="27">
        <f t="shared" si="11"/>
        <v>459</v>
      </c>
      <c r="Q79" s="44"/>
      <c r="R79" s="35"/>
    </row>
    <row r="80" spans="1:18" x14ac:dyDescent="0.3">
      <c r="A80" s="26">
        <v>45849</v>
      </c>
      <c r="B80" s="27">
        <v>11</v>
      </c>
      <c r="C80" s="33">
        <f t="shared" si="4"/>
        <v>953</v>
      </c>
      <c r="D80" s="29">
        <v>-1234</v>
      </c>
      <c r="E80" s="30">
        <f t="shared" si="1"/>
        <v>2187</v>
      </c>
      <c r="F80" s="27">
        <f t="shared" si="5"/>
        <v>464</v>
      </c>
      <c r="G80" s="27">
        <f t="shared" si="6"/>
        <v>60</v>
      </c>
      <c r="H80" s="33">
        <f t="shared" si="7"/>
        <v>709</v>
      </c>
      <c r="I80" s="29">
        <v>-1739</v>
      </c>
      <c r="J80" s="33">
        <f t="shared" si="2"/>
        <v>2448</v>
      </c>
      <c r="K80" s="27">
        <f t="shared" si="8"/>
        <v>738</v>
      </c>
      <c r="L80" s="27">
        <f t="shared" si="9"/>
        <v>60</v>
      </c>
      <c r="M80" s="33">
        <f t="shared" si="10"/>
        <v>1124</v>
      </c>
      <c r="N80" s="29">
        <v>-1831</v>
      </c>
      <c r="O80" s="33">
        <f t="shared" si="3"/>
        <v>2955</v>
      </c>
      <c r="P80" s="27">
        <f t="shared" si="11"/>
        <v>463</v>
      </c>
      <c r="Q80" s="44"/>
      <c r="R80" s="35"/>
    </row>
    <row r="81" spans="1:18" x14ac:dyDescent="0.3">
      <c r="A81" s="26">
        <v>45850</v>
      </c>
      <c r="B81" s="27">
        <v>11</v>
      </c>
      <c r="C81" s="33">
        <f t="shared" si="4"/>
        <v>949</v>
      </c>
      <c r="D81" s="29">
        <v>-1238</v>
      </c>
      <c r="E81" s="30">
        <f t="shared" si="1"/>
        <v>2187</v>
      </c>
      <c r="F81" s="27">
        <f t="shared" si="5"/>
        <v>468</v>
      </c>
      <c r="G81" s="27">
        <f t="shared" si="6"/>
        <v>61</v>
      </c>
      <c r="H81" s="33">
        <f t="shared" si="7"/>
        <v>701</v>
      </c>
      <c r="I81" s="29">
        <v>-1747</v>
      </c>
      <c r="J81" s="33">
        <f t="shared" si="2"/>
        <v>2448</v>
      </c>
      <c r="K81" s="27">
        <f t="shared" si="8"/>
        <v>746</v>
      </c>
      <c r="L81" s="27">
        <f t="shared" si="9"/>
        <v>61</v>
      </c>
      <c r="M81" s="33">
        <f t="shared" si="10"/>
        <v>1120</v>
      </c>
      <c r="N81" s="29">
        <v>-1835</v>
      </c>
      <c r="O81" s="33">
        <f t="shared" si="3"/>
        <v>2955</v>
      </c>
      <c r="P81" s="27">
        <f t="shared" si="11"/>
        <v>467</v>
      </c>
      <c r="Q81" s="44"/>
      <c r="R81" s="35"/>
    </row>
    <row r="82" spans="1:18" x14ac:dyDescent="0.3">
      <c r="A82" s="26">
        <v>45851</v>
      </c>
      <c r="B82" s="27">
        <v>11</v>
      </c>
      <c r="C82" s="33">
        <f t="shared" si="4"/>
        <v>945</v>
      </c>
      <c r="D82" s="29">
        <v>-1242</v>
      </c>
      <c r="E82" s="30">
        <f t="shared" si="1"/>
        <v>2187</v>
      </c>
      <c r="F82" s="27">
        <f t="shared" si="5"/>
        <v>472</v>
      </c>
      <c r="G82" s="27">
        <f t="shared" si="6"/>
        <v>62</v>
      </c>
      <c r="H82" s="33">
        <f t="shared" si="7"/>
        <v>693</v>
      </c>
      <c r="I82" s="29">
        <v>-1755</v>
      </c>
      <c r="J82" s="33">
        <f t="shared" si="2"/>
        <v>2448</v>
      </c>
      <c r="K82" s="27">
        <f t="shared" si="8"/>
        <v>754</v>
      </c>
      <c r="L82" s="27">
        <f t="shared" si="9"/>
        <v>62</v>
      </c>
      <c r="M82" s="33">
        <f t="shared" si="10"/>
        <v>1116</v>
      </c>
      <c r="N82" s="29">
        <v>-1839</v>
      </c>
      <c r="O82" s="33">
        <f t="shared" si="3"/>
        <v>2955</v>
      </c>
      <c r="P82" s="27">
        <f t="shared" si="11"/>
        <v>471</v>
      </c>
      <c r="Q82" s="44"/>
      <c r="R82" s="35"/>
    </row>
    <row r="83" spans="1:18" x14ac:dyDescent="0.3">
      <c r="A83" s="26">
        <v>45852</v>
      </c>
      <c r="B83" s="27">
        <v>11</v>
      </c>
      <c r="C83" s="33">
        <f t="shared" si="4"/>
        <v>941</v>
      </c>
      <c r="D83" s="29">
        <v>-1246</v>
      </c>
      <c r="E83" s="30">
        <f t="shared" si="1"/>
        <v>2187</v>
      </c>
      <c r="F83" s="27">
        <f t="shared" si="5"/>
        <v>476</v>
      </c>
      <c r="G83" s="27">
        <f t="shared" si="6"/>
        <v>63</v>
      </c>
      <c r="H83" s="33">
        <f t="shared" si="7"/>
        <v>685</v>
      </c>
      <c r="I83" s="29">
        <v>-1763</v>
      </c>
      <c r="J83" s="33">
        <f t="shared" si="2"/>
        <v>2448</v>
      </c>
      <c r="K83" s="27">
        <f t="shared" si="8"/>
        <v>762</v>
      </c>
      <c r="L83" s="27">
        <f t="shared" si="9"/>
        <v>63</v>
      </c>
      <c r="M83" s="33">
        <f t="shared" si="10"/>
        <v>1112</v>
      </c>
      <c r="N83" s="29">
        <v>-1843</v>
      </c>
      <c r="O83" s="33">
        <f t="shared" si="3"/>
        <v>2955</v>
      </c>
      <c r="P83" s="27">
        <f t="shared" si="11"/>
        <v>475</v>
      </c>
      <c r="Q83" s="44"/>
      <c r="R83" s="35"/>
    </row>
    <row r="84" spans="1:18" x14ac:dyDescent="0.3">
      <c r="A84" s="26">
        <v>45853</v>
      </c>
      <c r="B84" s="27">
        <v>11</v>
      </c>
      <c r="C84" s="33">
        <f t="shared" si="4"/>
        <v>937</v>
      </c>
      <c r="D84" s="29">
        <v>-1250</v>
      </c>
      <c r="E84" s="30">
        <f t="shared" si="1"/>
        <v>2187</v>
      </c>
      <c r="F84" s="27">
        <f t="shared" si="5"/>
        <v>480</v>
      </c>
      <c r="G84" s="27">
        <f t="shared" si="6"/>
        <v>64</v>
      </c>
      <c r="H84" s="33">
        <f t="shared" si="7"/>
        <v>677</v>
      </c>
      <c r="I84" s="29">
        <v>-1771</v>
      </c>
      <c r="J84" s="33">
        <f t="shared" si="2"/>
        <v>2448</v>
      </c>
      <c r="K84" s="27">
        <f t="shared" si="8"/>
        <v>770</v>
      </c>
      <c r="L84" s="27">
        <f t="shared" si="9"/>
        <v>64</v>
      </c>
      <c r="M84" s="33">
        <f t="shared" si="10"/>
        <v>1112</v>
      </c>
      <c r="N84" s="29">
        <v>-1843</v>
      </c>
      <c r="O84" s="33">
        <f t="shared" si="3"/>
        <v>2955</v>
      </c>
      <c r="P84" s="27">
        <f t="shared" si="11"/>
        <v>475</v>
      </c>
      <c r="Q84" s="44"/>
      <c r="R84" s="35"/>
    </row>
    <row r="85" spans="1:18" x14ac:dyDescent="0.3">
      <c r="A85" s="26">
        <v>45854</v>
      </c>
      <c r="B85" s="27">
        <v>11</v>
      </c>
      <c r="C85" s="33">
        <f t="shared" si="4"/>
        <v>933</v>
      </c>
      <c r="D85" s="29">
        <v>-1254</v>
      </c>
      <c r="E85" s="30">
        <f t="shared" si="1"/>
        <v>2187</v>
      </c>
      <c r="F85" s="27">
        <f t="shared" si="5"/>
        <v>484</v>
      </c>
      <c r="G85" s="27">
        <f t="shared" si="6"/>
        <v>65</v>
      </c>
      <c r="H85" s="33">
        <f t="shared" si="7"/>
        <v>669</v>
      </c>
      <c r="I85" s="29">
        <v>-1779</v>
      </c>
      <c r="J85" s="33">
        <f t="shared" si="2"/>
        <v>2448</v>
      </c>
      <c r="K85" s="27">
        <f t="shared" si="8"/>
        <v>778</v>
      </c>
      <c r="L85" s="27">
        <f t="shared" si="9"/>
        <v>65</v>
      </c>
      <c r="M85" s="33">
        <f t="shared" si="10"/>
        <v>1105</v>
      </c>
      <c r="N85" s="29">
        <v>-1850</v>
      </c>
      <c r="O85" s="33">
        <f t="shared" si="3"/>
        <v>2955</v>
      </c>
      <c r="P85" s="27">
        <f t="shared" si="11"/>
        <v>482</v>
      </c>
      <c r="Q85" s="44"/>
      <c r="R85" s="35"/>
    </row>
    <row r="86" spans="1:18" x14ac:dyDescent="0.3">
      <c r="A86" s="26">
        <v>45855</v>
      </c>
      <c r="B86" s="27">
        <v>11</v>
      </c>
      <c r="C86" s="33">
        <f t="shared" si="4"/>
        <v>929</v>
      </c>
      <c r="D86" s="29">
        <v>-1258</v>
      </c>
      <c r="E86" s="30">
        <f t="shared" si="1"/>
        <v>2187</v>
      </c>
      <c r="F86" s="27">
        <f t="shared" si="5"/>
        <v>488</v>
      </c>
      <c r="G86" s="27">
        <f t="shared" si="6"/>
        <v>66</v>
      </c>
      <c r="H86" s="33">
        <f t="shared" si="7"/>
        <v>661</v>
      </c>
      <c r="I86" s="29">
        <v>-1787</v>
      </c>
      <c r="J86" s="33">
        <f t="shared" si="2"/>
        <v>2448</v>
      </c>
      <c r="K86" s="27">
        <f t="shared" si="8"/>
        <v>786</v>
      </c>
      <c r="L86" s="27">
        <f t="shared" si="9"/>
        <v>66</v>
      </c>
      <c r="M86" s="33">
        <f t="shared" si="10"/>
        <v>1097</v>
      </c>
      <c r="N86" s="29">
        <v>-1858</v>
      </c>
      <c r="O86" s="33">
        <f t="shared" si="3"/>
        <v>2955</v>
      </c>
      <c r="P86" s="27">
        <f t="shared" si="11"/>
        <v>490</v>
      </c>
      <c r="Q86" s="44"/>
      <c r="R86" s="35"/>
    </row>
    <row r="87" spans="1:18" x14ac:dyDescent="0.3">
      <c r="A87" s="26">
        <v>45856</v>
      </c>
      <c r="B87" s="27">
        <v>11</v>
      </c>
      <c r="C87" s="33">
        <f t="shared" si="4"/>
        <v>925</v>
      </c>
      <c r="D87" s="29">
        <v>-1262</v>
      </c>
      <c r="E87" s="30">
        <f t="shared" si="1"/>
        <v>2187</v>
      </c>
      <c r="F87" s="27">
        <f t="shared" si="5"/>
        <v>492</v>
      </c>
      <c r="G87" s="27">
        <f t="shared" si="6"/>
        <v>67</v>
      </c>
      <c r="H87" s="33">
        <f t="shared" si="7"/>
        <v>653</v>
      </c>
      <c r="I87" s="29">
        <v>-1795</v>
      </c>
      <c r="J87" s="33">
        <f t="shared" si="2"/>
        <v>2448</v>
      </c>
      <c r="K87" s="27">
        <f t="shared" si="8"/>
        <v>794</v>
      </c>
      <c r="L87" s="27">
        <f t="shared" si="9"/>
        <v>67</v>
      </c>
      <c r="M87" s="33">
        <f t="shared" si="10"/>
        <v>1089</v>
      </c>
      <c r="N87" s="29">
        <v>-1866</v>
      </c>
      <c r="O87" s="33">
        <f t="shared" si="3"/>
        <v>2955</v>
      </c>
      <c r="P87" s="27">
        <f t="shared" si="11"/>
        <v>498</v>
      </c>
      <c r="Q87" s="44"/>
      <c r="R87" s="35"/>
    </row>
    <row r="88" spans="1:18" x14ac:dyDescent="0.3">
      <c r="A88" s="26">
        <v>45857</v>
      </c>
      <c r="B88" s="27">
        <v>11</v>
      </c>
      <c r="C88" s="33">
        <f t="shared" si="4"/>
        <v>921</v>
      </c>
      <c r="D88" s="29">
        <v>-1266</v>
      </c>
      <c r="E88" s="30">
        <f t="shared" si="1"/>
        <v>2187</v>
      </c>
      <c r="F88" s="27">
        <f t="shared" si="5"/>
        <v>496</v>
      </c>
      <c r="G88" s="27">
        <f t="shared" si="6"/>
        <v>68</v>
      </c>
      <c r="H88" s="33">
        <f t="shared" si="7"/>
        <v>650</v>
      </c>
      <c r="I88" s="29">
        <v>-1798</v>
      </c>
      <c r="J88" s="33">
        <f t="shared" si="2"/>
        <v>2448</v>
      </c>
      <c r="K88" s="27">
        <f t="shared" si="8"/>
        <v>797</v>
      </c>
      <c r="L88" s="27">
        <f t="shared" si="9"/>
        <v>68</v>
      </c>
      <c r="M88" s="33">
        <f t="shared" si="10"/>
        <v>1081</v>
      </c>
      <c r="N88" s="29">
        <v>-1874</v>
      </c>
      <c r="O88" s="33">
        <f t="shared" si="3"/>
        <v>2955</v>
      </c>
      <c r="P88" s="27">
        <f t="shared" si="11"/>
        <v>506</v>
      </c>
      <c r="Q88" s="44"/>
      <c r="R88" s="35"/>
    </row>
    <row r="89" spans="1:18" x14ac:dyDescent="0.3">
      <c r="A89" s="26">
        <v>45858</v>
      </c>
      <c r="B89" s="27">
        <v>11</v>
      </c>
      <c r="C89" s="33">
        <f t="shared" si="4"/>
        <v>917</v>
      </c>
      <c r="D89" s="29">
        <v>-1270</v>
      </c>
      <c r="E89" s="30">
        <f t="shared" si="1"/>
        <v>2187</v>
      </c>
      <c r="F89" s="27">
        <f t="shared" si="5"/>
        <v>500</v>
      </c>
      <c r="G89" s="27">
        <f t="shared" si="6"/>
        <v>69</v>
      </c>
      <c r="H89" s="33">
        <f t="shared" si="7"/>
        <v>648</v>
      </c>
      <c r="I89" s="29">
        <v>-1800</v>
      </c>
      <c r="J89" s="33">
        <f t="shared" si="2"/>
        <v>2448</v>
      </c>
      <c r="K89" s="27">
        <f t="shared" si="8"/>
        <v>799</v>
      </c>
      <c r="L89" s="27">
        <f t="shared" si="9"/>
        <v>69</v>
      </c>
      <c r="M89" s="33">
        <f t="shared" si="10"/>
        <v>1073</v>
      </c>
      <c r="N89" s="29">
        <v>-1882</v>
      </c>
      <c r="O89" s="33">
        <f t="shared" si="3"/>
        <v>2955</v>
      </c>
      <c r="P89" s="27">
        <f t="shared" si="11"/>
        <v>514</v>
      </c>
      <c r="Q89" s="44"/>
      <c r="R89" s="35"/>
    </row>
    <row r="90" spans="1:18" x14ac:dyDescent="0.3">
      <c r="A90" s="26">
        <v>45859</v>
      </c>
      <c r="B90" s="27">
        <v>11</v>
      </c>
      <c r="C90" s="33">
        <f t="shared" si="4"/>
        <v>913</v>
      </c>
      <c r="D90" s="29">
        <v>-1274</v>
      </c>
      <c r="E90" s="30">
        <f t="shared" si="1"/>
        <v>2187</v>
      </c>
      <c r="F90" s="27">
        <f t="shared" si="5"/>
        <v>504</v>
      </c>
      <c r="G90" s="27">
        <f t="shared" si="6"/>
        <v>70</v>
      </c>
      <c r="H90" s="33">
        <f t="shared" si="7"/>
        <v>643</v>
      </c>
      <c r="I90" s="29">
        <v>-1805</v>
      </c>
      <c r="J90" s="33">
        <f t="shared" si="2"/>
        <v>2448</v>
      </c>
      <c r="K90" s="27">
        <f t="shared" si="8"/>
        <v>804</v>
      </c>
      <c r="L90" s="27">
        <f t="shared" si="9"/>
        <v>70</v>
      </c>
      <c r="M90" s="33">
        <f t="shared" si="10"/>
        <v>1065</v>
      </c>
      <c r="N90" s="29">
        <v>-1890</v>
      </c>
      <c r="O90" s="33">
        <f t="shared" si="3"/>
        <v>2955</v>
      </c>
      <c r="P90" s="27">
        <f t="shared" si="11"/>
        <v>522</v>
      </c>
      <c r="Q90" s="44"/>
      <c r="R90" s="35"/>
    </row>
    <row r="91" spans="1:18" x14ac:dyDescent="0.3">
      <c r="A91" s="26">
        <v>45860</v>
      </c>
      <c r="B91" s="27">
        <v>11</v>
      </c>
      <c r="C91" s="33">
        <f t="shared" si="4"/>
        <v>909</v>
      </c>
      <c r="D91" s="29">
        <v>-1278</v>
      </c>
      <c r="E91" s="30">
        <f t="shared" si="1"/>
        <v>2187</v>
      </c>
      <c r="F91" s="27">
        <f t="shared" si="5"/>
        <v>508</v>
      </c>
      <c r="G91" s="27">
        <f t="shared" si="6"/>
        <v>71</v>
      </c>
      <c r="H91" s="33">
        <f t="shared" si="7"/>
        <v>638</v>
      </c>
      <c r="I91" s="29">
        <v>-1810</v>
      </c>
      <c r="J91" s="33">
        <f t="shared" si="2"/>
        <v>2448</v>
      </c>
      <c r="K91" s="27">
        <f t="shared" si="8"/>
        <v>809</v>
      </c>
      <c r="L91" s="27">
        <f t="shared" si="9"/>
        <v>71</v>
      </c>
      <c r="M91" s="33">
        <f t="shared" si="10"/>
        <v>1057</v>
      </c>
      <c r="N91" s="29">
        <v>-1898</v>
      </c>
      <c r="O91" s="33">
        <f t="shared" si="3"/>
        <v>2955</v>
      </c>
      <c r="P91" s="27">
        <f t="shared" si="11"/>
        <v>530</v>
      </c>
      <c r="Q91" s="44"/>
      <c r="R91" s="35"/>
    </row>
    <row r="92" spans="1:18" x14ac:dyDescent="0.3">
      <c r="A92" s="26">
        <v>45861</v>
      </c>
      <c r="B92" s="27">
        <v>11</v>
      </c>
      <c r="C92" s="33">
        <f t="shared" si="4"/>
        <v>905</v>
      </c>
      <c r="D92" s="29">
        <v>-1282</v>
      </c>
      <c r="E92" s="30">
        <f t="shared" si="1"/>
        <v>2187</v>
      </c>
      <c r="F92" s="27">
        <f t="shared" si="5"/>
        <v>512</v>
      </c>
      <c r="G92" s="27">
        <f t="shared" si="6"/>
        <v>72</v>
      </c>
      <c r="H92" s="33">
        <f t="shared" si="7"/>
        <v>633</v>
      </c>
      <c r="I92" s="29">
        <v>-1815</v>
      </c>
      <c r="J92" s="33">
        <f t="shared" si="2"/>
        <v>2448</v>
      </c>
      <c r="K92" s="27">
        <f t="shared" si="8"/>
        <v>814</v>
      </c>
      <c r="L92" s="27">
        <f t="shared" si="9"/>
        <v>72</v>
      </c>
      <c r="M92" s="33">
        <f t="shared" si="10"/>
        <v>1049</v>
      </c>
      <c r="N92" s="29">
        <v>-1906</v>
      </c>
      <c r="O92" s="33">
        <f t="shared" si="3"/>
        <v>2955</v>
      </c>
      <c r="P92" s="27">
        <f t="shared" si="11"/>
        <v>538</v>
      </c>
      <c r="Q92" s="44"/>
      <c r="R92" s="35"/>
    </row>
    <row r="93" spans="1:18" x14ac:dyDescent="0.3">
      <c r="A93" s="26">
        <v>45862</v>
      </c>
      <c r="B93" s="27">
        <v>11</v>
      </c>
      <c r="C93" s="33">
        <f t="shared" si="4"/>
        <v>901</v>
      </c>
      <c r="D93" s="29">
        <v>-1286</v>
      </c>
      <c r="E93" s="30">
        <f t="shared" si="1"/>
        <v>2187</v>
      </c>
      <c r="F93" s="27">
        <f t="shared" si="5"/>
        <v>516</v>
      </c>
      <c r="G93" s="27">
        <f t="shared" si="6"/>
        <v>73</v>
      </c>
      <c r="H93" s="33">
        <f t="shared" si="7"/>
        <v>628</v>
      </c>
      <c r="I93" s="29">
        <v>-1820</v>
      </c>
      <c r="J93" s="33">
        <f t="shared" si="2"/>
        <v>2448</v>
      </c>
      <c r="K93" s="27">
        <f t="shared" si="8"/>
        <v>819</v>
      </c>
      <c r="L93" s="27">
        <f t="shared" si="9"/>
        <v>73</v>
      </c>
      <c r="M93" s="33">
        <f t="shared" si="10"/>
        <v>1041</v>
      </c>
      <c r="N93" s="29">
        <v>-1914</v>
      </c>
      <c r="O93" s="33">
        <f t="shared" si="3"/>
        <v>2955</v>
      </c>
      <c r="P93" s="27">
        <f t="shared" si="11"/>
        <v>546</v>
      </c>
      <c r="Q93" s="44"/>
      <c r="R93" s="35"/>
    </row>
    <row r="94" spans="1:18" x14ac:dyDescent="0.3">
      <c r="A94" s="26">
        <v>45863</v>
      </c>
      <c r="B94" s="27">
        <v>11</v>
      </c>
      <c r="C94" s="33">
        <f t="shared" si="4"/>
        <v>897</v>
      </c>
      <c r="D94" s="29">
        <v>-1290</v>
      </c>
      <c r="E94" s="30">
        <f t="shared" si="1"/>
        <v>2187</v>
      </c>
      <c r="F94" s="27">
        <f t="shared" si="5"/>
        <v>520</v>
      </c>
      <c r="G94" s="27">
        <f t="shared" si="6"/>
        <v>74</v>
      </c>
      <c r="H94" s="33">
        <f t="shared" si="7"/>
        <v>623</v>
      </c>
      <c r="I94" s="29">
        <v>-1825</v>
      </c>
      <c r="J94" s="33">
        <f t="shared" si="2"/>
        <v>2448</v>
      </c>
      <c r="K94" s="27">
        <f t="shared" si="8"/>
        <v>824</v>
      </c>
      <c r="L94" s="27">
        <f t="shared" si="9"/>
        <v>74</v>
      </c>
      <c r="M94" s="33">
        <f t="shared" si="10"/>
        <v>1033</v>
      </c>
      <c r="N94" s="29">
        <v>-1922</v>
      </c>
      <c r="O94" s="33">
        <f t="shared" si="3"/>
        <v>2955</v>
      </c>
      <c r="P94" s="27">
        <f t="shared" si="11"/>
        <v>554</v>
      </c>
      <c r="Q94" s="44"/>
      <c r="R94" s="35"/>
    </row>
    <row r="95" spans="1:18" x14ac:dyDescent="0.3">
      <c r="A95" s="26">
        <v>45864</v>
      </c>
      <c r="B95" s="27">
        <v>11</v>
      </c>
      <c r="C95" s="33">
        <f t="shared" si="4"/>
        <v>893</v>
      </c>
      <c r="D95" s="29">
        <v>-1294</v>
      </c>
      <c r="E95" s="30">
        <f t="shared" si="1"/>
        <v>2187</v>
      </c>
      <c r="F95" s="27">
        <f t="shared" si="5"/>
        <v>524</v>
      </c>
      <c r="G95" s="27">
        <f t="shared" si="6"/>
        <v>75</v>
      </c>
      <c r="H95" s="33">
        <f t="shared" si="7"/>
        <v>618</v>
      </c>
      <c r="I95" s="29">
        <v>-1830</v>
      </c>
      <c r="J95" s="33">
        <f t="shared" si="2"/>
        <v>2448</v>
      </c>
      <c r="K95" s="27">
        <f t="shared" si="8"/>
        <v>829</v>
      </c>
      <c r="L95" s="27">
        <f t="shared" si="9"/>
        <v>75</v>
      </c>
      <c r="M95" s="33">
        <f t="shared" si="10"/>
        <v>1025</v>
      </c>
      <c r="N95" s="29">
        <v>-1930</v>
      </c>
      <c r="O95" s="33">
        <f t="shared" si="3"/>
        <v>2955</v>
      </c>
      <c r="P95" s="27">
        <f t="shared" si="11"/>
        <v>562</v>
      </c>
      <c r="Q95" s="44"/>
      <c r="R95" s="35"/>
    </row>
    <row r="96" spans="1:18" x14ac:dyDescent="0.3">
      <c r="A96" s="26">
        <v>45865</v>
      </c>
      <c r="B96" s="27">
        <v>11</v>
      </c>
      <c r="C96" s="30"/>
      <c r="D96" s="29">
        <v>-1298</v>
      </c>
      <c r="E96" s="30">
        <f t="shared" si="1"/>
        <v>1298</v>
      </c>
      <c r="F96" s="27">
        <f t="shared" si="5"/>
        <v>528</v>
      </c>
      <c r="G96" s="27">
        <f t="shared" si="6"/>
        <v>76</v>
      </c>
      <c r="H96" s="30"/>
      <c r="I96" s="29">
        <v>-1835</v>
      </c>
      <c r="J96" s="33">
        <f t="shared" si="2"/>
        <v>1835</v>
      </c>
      <c r="K96" s="27">
        <f t="shared" si="8"/>
        <v>834</v>
      </c>
      <c r="L96" s="27">
        <f t="shared" si="9"/>
        <v>76</v>
      </c>
      <c r="M96" s="30"/>
      <c r="N96" s="29">
        <v>-1938</v>
      </c>
      <c r="O96" s="33">
        <f t="shared" si="3"/>
        <v>1938</v>
      </c>
      <c r="P96" s="27">
        <f t="shared" si="11"/>
        <v>570</v>
      </c>
      <c r="Q96" s="44"/>
      <c r="R96" s="35"/>
    </row>
    <row r="97" spans="1:18" x14ac:dyDescent="0.3">
      <c r="A97" s="26">
        <v>45866</v>
      </c>
      <c r="B97" s="27">
        <v>11</v>
      </c>
      <c r="C97" s="33"/>
      <c r="D97" s="29">
        <v>-1302</v>
      </c>
      <c r="E97" s="30">
        <f t="shared" si="1"/>
        <v>1302</v>
      </c>
      <c r="F97" s="27">
        <f t="shared" si="5"/>
        <v>532</v>
      </c>
      <c r="G97" s="27">
        <f t="shared" si="6"/>
        <v>77</v>
      </c>
      <c r="H97" s="33"/>
      <c r="I97" s="29">
        <v>-1840</v>
      </c>
      <c r="J97" s="33">
        <f t="shared" si="2"/>
        <v>1840</v>
      </c>
      <c r="K97" s="27">
        <f t="shared" si="8"/>
        <v>839</v>
      </c>
      <c r="L97" s="27">
        <f t="shared" si="9"/>
        <v>77</v>
      </c>
      <c r="M97" s="33"/>
      <c r="N97" s="29">
        <v>-1946</v>
      </c>
      <c r="O97" s="33">
        <f t="shared" si="3"/>
        <v>1946</v>
      </c>
      <c r="P97" s="27">
        <f t="shared" si="11"/>
        <v>578</v>
      </c>
      <c r="Q97" s="44"/>
      <c r="R97" s="35"/>
    </row>
    <row r="98" spans="1:18" x14ac:dyDescent="0.3">
      <c r="A98" s="26">
        <v>45867</v>
      </c>
      <c r="B98" s="27">
        <v>11</v>
      </c>
      <c r="C98" s="30"/>
      <c r="D98" s="29">
        <v>-1306</v>
      </c>
      <c r="E98" s="30">
        <f t="shared" si="1"/>
        <v>1306</v>
      </c>
      <c r="F98" s="27">
        <f t="shared" si="5"/>
        <v>536</v>
      </c>
      <c r="G98" s="27">
        <f t="shared" si="6"/>
        <v>78</v>
      </c>
      <c r="H98" s="30"/>
      <c r="I98" s="29">
        <v>-1845</v>
      </c>
      <c r="J98" s="33">
        <f t="shared" si="2"/>
        <v>1845</v>
      </c>
      <c r="K98" s="27">
        <f t="shared" si="8"/>
        <v>844</v>
      </c>
      <c r="L98" s="27">
        <f t="shared" si="9"/>
        <v>78</v>
      </c>
      <c r="M98" s="30"/>
      <c r="N98" s="29">
        <v>-1954</v>
      </c>
      <c r="O98" s="33">
        <f t="shared" si="3"/>
        <v>1954</v>
      </c>
      <c r="P98" s="27">
        <f t="shared" si="11"/>
        <v>586</v>
      </c>
      <c r="Q98" s="44"/>
      <c r="R98" s="35"/>
    </row>
    <row r="99" spans="1:18" x14ac:dyDescent="0.3">
      <c r="A99" s="26">
        <v>45868</v>
      </c>
      <c r="B99" s="27">
        <v>11</v>
      </c>
      <c r="C99" s="33"/>
      <c r="D99" s="29">
        <v>-1310</v>
      </c>
      <c r="E99" s="30">
        <f t="shared" si="1"/>
        <v>1310</v>
      </c>
      <c r="F99" s="27">
        <f t="shared" si="5"/>
        <v>540</v>
      </c>
      <c r="G99" s="27">
        <f t="shared" si="6"/>
        <v>79</v>
      </c>
      <c r="H99" s="33"/>
      <c r="I99" s="29">
        <v>-1850</v>
      </c>
      <c r="J99" s="33">
        <f t="shared" si="2"/>
        <v>1850</v>
      </c>
      <c r="K99" s="27">
        <f t="shared" si="8"/>
        <v>849</v>
      </c>
      <c r="L99" s="27">
        <f t="shared" si="9"/>
        <v>79</v>
      </c>
      <c r="M99" s="33"/>
      <c r="N99" s="29">
        <v>-1958</v>
      </c>
      <c r="O99" s="33">
        <f t="shared" si="3"/>
        <v>1958</v>
      </c>
      <c r="P99" s="27">
        <f t="shared" si="11"/>
        <v>590</v>
      </c>
      <c r="Q99" s="44"/>
      <c r="R99" s="35"/>
    </row>
    <row r="100" spans="1:18" x14ac:dyDescent="0.3">
      <c r="A100" s="26">
        <v>45869</v>
      </c>
      <c r="B100" s="27">
        <v>11</v>
      </c>
      <c r="C100" s="30"/>
      <c r="D100" s="29">
        <v>-1314</v>
      </c>
      <c r="E100" s="30">
        <f t="shared" si="1"/>
        <v>1314</v>
      </c>
      <c r="F100" s="27">
        <f t="shared" si="5"/>
        <v>544</v>
      </c>
      <c r="G100" s="27">
        <f t="shared" si="6"/>
        <v>80</v>
      </c>
      <c r="H100" s="30"/>
      <c r="I100" s="29">
        <v>-1855</v>
      </c>
      <c r="J100" s="33">
        <f t="shared" si="2"/>
        <v>1855</v>
      </c>
      <c r="K100" s="27">
        <f t="shared" si="8"/>
        <v>854</v>
      </c>
      <c r="L100" s="27">
        <f t="shared" si="9"/>
        <v>80</v>
      </c>
      <c r="M100" s="30"/>
      <c r="N100" s="29">
        <v>-1960</v>
      </c>
      <c r="O100" s="33">
        <f t="shared" si="3"/>
        <v>1960</v>
      </c>
      <c r="P100" s="27">
        <f t="shared" si="11"/>
        <v>592</v>
      </c>
      <c r="Q100" s="44"/>
      <c r="R100" s="35"/>
    </row>
    <row r="101" spans="1:18" x14ac:dyDescent="0.3">
      <c r="A101" s="26">
        <v>45870</v>
      </c>
      <c r="B101" s="27">
        <v>11</v>
      </c>
      <c r="C101" s="33"/>
      <c r="D101" s="29">
        <v>-1318</v>
      </c>
      <c r="E101" s="30">
        <f t="shared" si="1"/>
        <v>1318</v>
      </c>
      <c r="F101" s="27">
        <f t="shared" si="5"/>
        <v>548</v>
      </c>
      <c r="G101" s="27">
        <f t="shared" si="6"/>
        <v>81</v>
      </c>
      <c r="H101" s="33"/>
      <c r="I101" s="29">
        <v>-1860</v>
      </c>
      <c r="J101" s="33">
        <f t="shared" si="2"/>
        <v>1860</v>
      </c>
      <c r="K101" s="27">
        <f t="shared" si="8"/>
        <v>859</v>
      </c>
      <c r="L101" s="27">
        <f t="shared" si="9"/>
        <v>81</v>
      </c>
      <c r="M101" s="33"/>
      <c r="N101" s="29">
        <v>-1962</v>
      </c>
      <c r="O101" s="33">
        <f t="shared" si="3"/>
        <v>1962</v>
      </c>
      <c r="P101" s="27">
        <f t="shared" si="11"/>
        <v>594</v>
      </c>
      <c r="Q101" s="44"/>
      <c r="R101" s="35"/>
    </row>
    <row r="102" spans="1:18" x14ac:dyDescent="0.3">
      <c r="A102" s="26">
        <v>45871</v>
      </c>
      <c r="B102" s="27">
        <v>11</v>
      </c>
      <c r="C102" s="30"/>
      <c r="D102" s="29">
        <v>-1322</v>
      </c>
      <c r="E102" s="30">
        <f t="shared" si="1"/>
        <v>1322</v>
      </c>
      <c r="F102" s="27">
        <f t="shared" si="5"/>
        <v>552</v>
      </c>
      <c r="G102" s="27">
        <f t="shared" si="6"/>
        <v>82</v>
      </c>
      <c r="H102" s="30"/>
      <c r="I102" s="29">
        <v>-1865</v>
      </c>
      <c r="J102" s="33">
        <f t="shared" si="2"/>
        <v>1865</v>
      </c>
      <c r="K102" s="27">
        <f t="shared" si="8"/>
        <v>864</v>
      </c>
      <c r="L102" s="27">
        <f t="shared" si="9"/>
        <v>82</v>
      </c>
      <c r="M102" s="30"/>
      <c r="N102" s="29">
        <v>-1964</v>
      </c>
      <c r="O102" s="33">
        <f t="shared" si="3"/>
        <v>1964</v>
      </c>
      <c r="P102" s="27">
        <f t="shared" si="11"/>
        <v>596</v>
      </c>
      <c r="Q102" s="44"/>
      <c r="R102" s="35"/>
    </row>
    <row r="103" spans="1:18" x14ac:dyDescent="0.3">
      <c r="A103" s="26">
        <v>45872</v>
      </c>
      <c r="B103" s="27">
        <v>11</v>
      </c>
      <c r="C103" s="33"/>
      <c r="D103" s="29">
        <v>-1326</v>
      </c>
      <c r="E103" s="30">
        <f t="shared" si="1"/>
        <v>1326</v>
      </c>
      <c r="F103" s="27">
        <f t="shared" si="5"/>
        <v>556</v>
      </c>
      <c r="G103" s="27">
        <f t="shared" si="6"/>
        <v>83</v>
      </c>
      <c r="H103" s="33"/>
      <c r="I103" s="29">
        <v>-1870</v>
      </c>
      <c r="J103" s="33">
        <f t="shared" si="2"/>
        <v>1870</v>
      </c>
      <c r="K103" s="27">
        <f t="shared" si="8"/>
        <v>869</v>
      </c>
      <c r="L103" s="27">
        <f t="shared" si="9"/>
        <v>83</v>
      </c>
      <c r="M103" s="33"/>
      <c r="N103" s="29">
        <v>-1966</v>
      </c>
      <c r="O103" s="33">
        <f t="shared" si="3"/>
        <v>1966</v>
      </c>
      <c r="P103" s="27">
        <f t="shared" si="11"/>
        <v>598</v>
      </c>
      <c r="Q103" s="44"/>
      <c r="R103" s="35"/>
    </row>
    <row r="104" spans="1:18" x14ac:dyDescent="0.3">
      <c r="A104" s="26">
        <v>45873</v>
      </c>
      <c r="B104" s="27">
        <v>11</v>
      </c>
      <c r="C104" s="30"/>
      <c r="D104" s="29">
        <v>-1330</v>
      </c>
      <c r="E104" s="30">
        <f t="shared" si="1"/>
        <v>1330</v>
      </c>
      <c r="F104" s="27">
        <f t="shared" si="5"/>
        <v>560</v>
      </c>
      <c r="G104" s="27">
        <f t="shared" si="6"/>
        <v>84</v>
      </c>
      <c r="H104" s="30"/>
      <c r="I104" s="29">
        <v>-1875</v>
      </c>
      <c r="J104" s="33">
        <f t="shared" si="2"/>
        <v>1875</v>
      </c>
      <c r="K104" s="27">
        <f t="shared" si="8"/>
        <v>874</v>
      </c>
      <c r="L104" s="27">
        <f t="shared" si="9"/>
        <v>84</v>
      </c>
      <c r="M104" s="30"/>
      <c r="N104" s="29">
        <v>-1968</v>
      </c>
      <c r="O104" s="33">
        <f t="shared" si="3"/>
        <v>1968</v>
      </c>
      <c r="P104" s="27">
        <f t="shared" si="11"/>
        <v>600</v>
      </c>
      <c r="Q104" s="44"/>
      <c r="R104" s="35"/>
    </row>
    <row r="105" spans="1:18" x14ac:dyDescent="0.3">
      <c r="A105" s="26">
        <v>45874</v>
      </c>
      <c r="B105" s="27">
        <v>11</v>
      </c>
      <c r="C105" s="30">
        <v>1782</v>
      </c>
      <c r="D105" s="29">
        <v>-1428</v>
      </c>
      <c r="E105" s="30">
        <f t="shared" si="1"/>
        <v>3210</v>
      </c>
      <c r="F105" s="27">
        <f t="shared" si="5"/>
        <v>658</v>
      </c>
      <c r="G105" s="27">
        <f t="shared" si="6"/>
        <v>85</v>
      </c>
      <c r="H105" s="30">
        <v>1786</v>
      </c>
      <c r="I105" s="29">
        <v>-1880</v>
      </c>
      <c r="J105" s="33">
        <f t="shared" si="2"/>
        <v>3666</v>
      </c>
      <c r="K105" s="27">
        <f t="shared" si="8"/>
        <v>879</v>
      </c>
      <c r="L105" s="27">
        <f t="shared" si="9"/>
        <v>85</v>
      </c>
      <c r="M105" s="30">
        <v>1786</v>
      </c>
      <c r="N105" s="29">
        <v>-1970</v>
      </c>
      <c r="O105" s="33">
        <f t="shared" si="3"/>
        <v>3756</v>
      </c>
      <c r="P105" s="27">
        <f t="shared" si="11"/>
        <v>602</v>
      </c>
      <c r="Q105" s="44"/>
      <c r="R105" s="35"/>
    </row>
    <row r="106" spans="1:18" x14ac:dyDescent="0.3">
      <c r="A106" s="26"/>
      <c r="B106" s="27"/>
      <c r="C106" s="30"/>
      <c r="D106" s="29"/>
      <c r="E106" s="30"/>
      <c r="F106" s="27"/>
      <c r="G106" s="27"/>
      <c r="H106" s="30"/>
      <c r="I106" s="29"/>
      <c r="J106" s="33"/>
      <c r="K106" s="27"/>
      <c r="L106" s="27"/>
      <c r="M106" s="30"/>
      <c r="N106" s="29"/>
      <c r="O106" s="33"/>
      <c r="P106" s="27"/>
      <c r="Q106" s="44"/>
      <c r="R106" s="35"/>
    </row>
    <row r="107" spans="1:18" x14ac:dyDescent="0.3">
      <c r="A107" s="26"/>
      <c r="B107" s="27"/>
      <c r="C107" s="33"/>
      <c r="D107" s="29"/>
      <c r="E107" s="30"/>
      <c r="F107" s="27"/>
      <c r="G107" s="27"/>
      <c r="H107" s="33"/>
      <c r="I107" s="29"/>
      <c r="J107" s="33"/>
      <c r="K107" s="27"/>
      <c r="L107" s="27"/>
      <c r="M107" s="33"/>
      <c r="N107" s="29"/>
      <c r="O107" s="33"/>
      <c r="P107" s="27"/>
      <c r="Q107" s="44"/>
      <c r="R107" s="35"/>
    </row>
    <row r="108" spans="1:18" x14ac:dyDescent="0.3">
      <c r="A108" s="26"/>
      <c r="B108" s="27"/>
      <c r="C108" s="30"/>
      <c r="D108" s="29"/>
      <c r="E108" s="30"/>
      <c r="F108" s="27"/>
      <c r="G108" s="27"/>
      <c r="H108" s="30"/>
      <c r="I108" s="29"/>
      <c r="J108" s="33"/>
      <c r="K108" s="27"/>
      <c r="L108" s="27"/>
      <c r="M108" s="30"/>
      <c r="N108" s="29"/>
      <c r="O108" s="33"/>
      <c r="P108" s="27"/>
      <c r="Q108" s="44"/>
      <c r="R108" s="35"/>
    </row>
    <row r="109" spans="1:18" x14ac:dyDescent="0.3">
      <c r="A109" s="45"/>
      <c r="B109" s="46"/>
      <c r="C109" s="47"/>
      <c r="D109" s="48"/>
      <c r="E109" s="49"/>
      <c r="F109" s="46"/>
      <c r="G109" s="46"/>
      <c r="H109" s="49"/>
      <c r="I109" s="48"/>
      <c r="J109" s="49"/>
      <c r="K109" s="46"/>
      <c r="L109" s="46"/>
      <c r="M109" s="47"/>
      <c r="N109" s="48"/>
      <c r="O109" s="50"/>
      <c r="P109" s="46"/>
      <c r="Q109" s="51"/>
      <c r="R109" s="52"/>
    </row>
    <row r="110" spans="1:18" x14ac:dyDescent="0.3">
      <c r="A110" s="45"/>
      <c r="B110" s="46"/>
      <c r="C110" s="47"/>
      <c r="D110" s="48"/>
      <c r="E110" s="49"/>
      <c r="F110" s="46"/>
      <c r="G110" s="46"/>
      <c r="H110" s="49"/>
      <c r="I110" s="48"/>
      <c r="J110" s="49"/>
      <c r="K110" s="46"/>
      <c r="L110" s="46"/>
      <c r="M110" s="47"/>
      <c r="N110" s="48"/>
      <c r="O110" s="50"/>
      <c r="P110" s="46"/>
      <c r="Q110" s="51"/>
      <c r="R110" s="52"/>
    </row>
    <row r="111" spans="1:18" x14ac:dyDescent="0.3">
      <c r="A111" s="45"/>
      <c r="B111" s="46"/>
      <c r="C111" s="47"/>
      <c r="D111" s="48"/>
      <c r="E111" s="49"/>
      <c r="F111" s="46"/>
      <c r="G111" s="46"/>
      <c r="H111" s="49"/>
      <c r="I111" s="48"/>
      <c r="J111" s="49"/>
      <c r="K111" s="46"/>
      <c r="L111" s="46"/>
      <c r="M111" s="47"/>
      <c r="N111" s="48"/>
      <c r="O111" s="50"/>
      <c r="P111" s="46"/>
      <c r="Q111" s="51"/>
      <c r="R111" s="52"/>
    </row>
    <row r="112" spans="1:18" x14ac:dyDescent="0.3">
      <c r="A112" s="45"/>
      <c r="B112" s="46"/>
      <c r="C112" s="47"/>
      <c r="D112" s="48"/>
      <c r="E112" s="49"/>
      <c r="F112" s="46"/>
      <c r="G112" s="46"/>
      <c r="H112" s="49"/>
      <c r="I112" s="48"/>
      <c r="J112" s="49"/>
      <c r="K112" s="46"/>
      <c r="L112" s="46"/>
      <c r="M112" s="47"/>
      <c r="N112" s="48"/>
      <c r="O112" s="50"/>
      <c r="P112" s="46"/>
      <c r="Q112" s="51"/>
      <c r="R112" s="52"/>
    </row>
    <row r="113" spans="1:18" x14ac:dyDescent="0.3">
      <c r="A113" s="45"/>
      <c r="B113" s="46"/>
      <c r="C113" s="47"/>
      <c r="D113" s="48"/>
      <c r="E113" s="49"/>
      <c r="F113" s="46"/>
      <c r="G113" s="46"/>
      <c r="H113" s="49"/>
      <c r="I113" s="48"/>
      <c r="J113" s="49"/>
      <c r="K113" s="46"/>
      <c r="L113" s="46"/>
      <c r="M113" s="47"/>
      <c r="N113" s="48"/>
      <c r="O113" s="50"/>
      <c r="P113" s="46"/>
      <c r="Q113" s="51"/>
      <c r="R113" s="52"/>
    </row>
    <row r="114" spans="1:18" x14ac:dyDescent="0.3">
      <c r="A114" s="45"/>
      <c r="B114" s="46"/>
      <c r="C114" s="47"/>
      <c r="D114" s="48"/>
      <c r="E114" s="49"/>
      <c r="F114" s="46"/>
      <c r="G114" s="46"/>
      <c r="H114" s="49"/>
      <c r="I114" s="48"/>
      <c r="J114" s="49"/>
      <c r="K114" s="46"/>
      <c r="L114" s="46"/>
      <c r="M114" s="47"/>
      <c r="N114" s="48"/>
      <c r="O114" s="50"/>
      <c r="P114" s="46"/>
      <c r="Q114" s="51"/>
      <c r="R114" s="52"/>
    </row>
    <row r="115" spans="1:18" x14ac:dyDescent="0.3">
      <c r="A115" s="45"/>
      <c r="B115" s="46"/>
      <c r="C115" s="47"/>
      <c r="D115" s="48"/>
      <c r="E115" s="49"/>
      <c r="F115" s="46"/>
      <c r="G115" s="46"/>
      <c r="H115" s="49"/>
      <c r="I115" s="48"/>
      <c r="J115" s="49"/>
      <c r="K115" s="46"/>
      <c r="L115" s="46"/>
      <c r="M115" s="47"/>
      <c r="N115" s="48"/>
      <c r="O115" s="50"/>
      <c r="P115" s="46"/>
      <c r="Q115" s="51"/>
      <c r="R115" s="52"/>
    </row>
    <row r="116" spans="1:18" x14ac:dyDescent="0.3">
      <c r="A116" s="45"/>
      <c r="B116" s="46"/>
      <c r="C116" s="47"/>
      <c r="D116" s="48"/>
      <c r="E116" s="49"/>
      <c r="F116" s="46"/>
      <c r="G116" s="46"/>
      <c r="H116" s="49"/>
      <c r="I116" s="48"/>
      <c r="J116" s="49"/>
      <c r="K116" s="46"/>
      <c r="L116" s="46"/>
      <c r="M116" s="47"/>
      <c r="N116" s="48"/>
      <c r="O116" s="50"/>
      <c r="P116" s="46"/>
      <c r="Q116" s="51"/>
      <c r="R116" s="52"/>
    </row>
    <row r="117" spans="1:18" x14ac:dyDescent="0.3">
      <c r="A117" s="53"/>
      <c r="B117" s="54"/>
      <c r="C117" s="55"/>
      <c r="D117" s="55"/>
      <c r="E117" s="56"/>
      <c r="F117" s="57"/>
      <c r="G117" s="54"/>
      <c r="H117" s="55"/>
      <c r="I117" s="55"/>
      <c r="J117" s="56"/>
      <c r="K117" s="57"/>
      <c r="L117" s="54"/>
      <c r="M117" s="55"/>
      <c r="N117" s="55"/>
      <c r="O117" s="56"/>
      <c r="P117" s="57"/>
      <c r="Q117" s="58"/>
      <c r="R117" s="59"/>
    </row>
    <row r="118" spans="1:18" x14ac:dyDescent="0.3">
      <c r="A118" s="289"/>
      <c r="B118" s="210"/>
      <c r="C118" s="285"/>
      <c r="D118" s="211"/>
      <c r="E118" s="211"/>
      <c r="F118" s="211"/>
      <c r="G118" s="211"/>
      <c r="H118" s="211"/>
      <c r="I118" s="213"/>
      <c r="J118" s="289"/>
      <c r="K118" s="211"/>
      <c r="L118" s="285"/>
      <c r="M118" s="211"/>
      <c r="N118" s="211"/>
      <c r="O118" s="211"/>
      <c r="P118" s="211"/>
      <c r="Q118" s="211"/>
      <c r="R118" s="213"/>
    </row>
    <row r="119" spans="1:18" x14ac:dyDescent="0.3">
      <c r="A119" s="287"/>
      <c r="B119" s="210"/>
      <c r="C119" s="272"/>
      <c r="D119" s="211"/>
      <c r="E119" s="211"/>
      <c r="F119" s="211"/>
      <c r="G119" s="282"/>
      <c r="H119" s="211"/>
      <c r="I119" s="213"/>
      <c r="J119" s="287"/>
      <c r="K119" s="211"/>
      <c r="L119" s="288"/>
      <c r="M119" s="211"/>
      <c r="N119" s="211"/>
      <c r="O119" s="210"/>
      <c r="P119" s="272"/>
      <c r="Q119" s="211"/>
      <c r="R119" s="213"/>
    </row>
    <row r="120" spans="1:18" x14ac:dyDescent="0.3">
      <c r="A120" s="287"/>
      <c r="B120" s="210"/>
      <c r="C120" s="253"/>
      <c r="D120" s="211"/>
      <c r="E120" s="211"/>
      <c r="F120" s="211"/>
      <c r="G120" s="282"/>
      <c r="H120" s="211"/>
      <c r="I120" s="213"/>
      <c r="J120" s="287"/>
      <c r="K120" s="211"/>
      <c r="L120" s="253"/>
      <c r="M120" s="211"/>
      <c r="N120" s="211"/>
      <c r="O120" s="210"/>
      <c r="P120" s="253"/>
      <c r="Q120" s="211"/>
      <c r="R120" s="213"/>
    </row>
    <row r="121" spans="1:18" x14ac:dyDescent="0.3">
      <c r="A121" s="291"/>
      <c r="B121" s="212"/>
      <c r="C121" s="292"/>
      <c r="D121" s="262"/>
      <c r="E121" s="262"/>
      <c r="F121" s="212"/>
      <c r="G121" s="290"/>
      <c r="H121" s="262"/>
      <c r="I121" s="231"/>
      <c r="J121" s="291"/>
      <c r="K121" s="262"/>
      <c r="L121" s="292"/>
      <c r="M121" s="262"/>
      <c r="N121" s="262"/>
      <c r="O121" s="212"/>
      <c r="P121" s="292"/>
      <c r="Q121" s="262"/>
      <c r="R121" s="231"/>
    </row>
    <row r="122" spans="1:18" x14ac:dyDescent="0.3">
      <c r="A122" s="236"/>
      <c r="B122" s="294"/>
      <c r="C122" s="293"/>
      <c r="D122" s="234"/>
      <c r="E122" s="234"/>
      <c r="F122" s="294"/>
      <c r="G122" s="234"/>
      <c r="H122" s="234"/>
      <c r="I122" s="235"/>
      <c r="J122" s="236"/>
      <c r="K122" s="234"/>
      <c r="L122" s="293"/>
      <c r="M122" s="234"/>
      <c r="N122" s="234"/>
      <c r="O122" s="294"/>
      <c r="P122" s="293"/>
      <c r="Q122" s="234"/>
      <c r="R122" s="235"/>
    </row>
    <row r="123" spans="1:18" x14ac:dyDescent="0.3">
      <c r="I123" s="60"/>
    </row>
  </sheetData>
  <mergeCells count="85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G121:I122"/>
    <mergeCell ref="J121:K122"/>
    <mergeCell ref="L121:O122"/>
    <mergeCell ref="P121:R122"/>
    <mergeCell ref="A119:B119"/>
    <mergeCell ref="A120:B120"/>
    <mergeCell ref="C120:F120"/>
    <mergeCell ref="G120:I120"/>
    <mergeCell ref="J120:K120"/>
    <mergeCell ref="A121:B122"/>
    <mergeCell ref="C121:F122"/>
    <mergeCell ref="J119:K119"/>
    <mergeCell ref="L119:O119"/>
    <mergeCell ref="L120:O120"/>
    <mergeCell ref="P120:R120"/>
    <mergeCell ref="A118:B118"/>
    <mergeCell ref="C118:I118"/>
    <mergeCell ref="J118:K118"/>
    <mergeCell ref="L118:R118"/>
    <mergeCell ref="C119:F119"/>
    <mergeCell ref="G119:I119"/>
    <mergeCell ref="P119:R119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17">
    <cfRule type="cellIs" dxfId="45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 summaryRight="0"/>
  </sheetPr>
  <dimension ref="A1:R106"/>
  <sheetViews>
    <sheetView topLeftCell="A13" workbookViewId="0">
      <selection sqref="A1:R1"/>
    </sheetView>
  </sheetViews>
  <sheetFormatPr defaultColWidth="14.44140625" defaultRowHeight="15" customHeight="1" x14ac:dyDescent="0.3"/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(13/05/25)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95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96</v>
      </c>
      <c r="R16" s="250" t="s">
        <v>97</v>
      </c>
    </row>
    <row r="17" spans="1:1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x14ac:dyDescent="0.3">
      <c r="A21" s="26">
        <v>45790</v>
      </c>
      <c r="B21" s="27">
        <v>1</v>
      </c>
      <c r="C21" s="28">
        <v>1502</v>
      </c>
      <c r="D21" s="29">
        <v>-1063</v>
      </c>
      <c r="E21" s="30">
        <f t="shared" ref="E21:E105" si="1">C21-D21</f>
        <v>2565</v>
      </c>
      <c r="F21" s="27">
        <v>0</v>
      </c>
      <c r="G21" s="27">
        <v>1</v>
      </c>
      <c r="H21" s="30">
        <v>1448</v>
      </c>
      <c r="I21" s="32">
        <v>-1353</v>
      </c>
      <c r="J21" s="33">
        <f t="shared" ref="J21:J105" si="2">H21-I21</f>
        <v>2801</v>
      </c>
      <c r="K21" s="27">
        <v>0</v>
      </c>
      <c r="L21" s="27">
        <v>1</v>
      </c>
      <c r="M21" s="28">
        <v>1497</v>
      </c>
      <c r="N21" s="29">
        <v>-1350</v>
      </c>
      <c r="O21" s="33">
        <f t="shared" ref="O21:O105" si="3">M21-N21</f>
        <v>2847</v>
      </c>
      <c r="P21" s="27">
        <v>0</v>
      </c>
      <c r="Q21" s="34"/>
      <c r="R21" s="35"/>
    </row>
    <row r="22" spans="1:18" x14ac:dyDescent="0.3">
      <c r="A22" s="26">
        <v>45791</v>
      </c>
      <c r="B22" s="31">
        <v>2</v>
      </c>
      <c r="C22" s="33">
        <f t="shared" ref="C22:C95" si="4">$C$21-F22</f>
        <v>1467</v>
      </c>
      <c r="D22" s="29">
        <v>-1098</v>
      </c>
      <c r="E22" s="30">
        <f t="shared" si="1"/>
        <v>2565</v>
      </c>
      <c r="F22" s="27">
        <f t="shared" ref="F22:F105" si="5">$D$21-D22</f>
        <v>35</v>
      </c>
      <c r="G22" s="27">
        <f t="shared" ref="G22:G105" si="6">G21+1</f>
        <v>2</v>
      </c>
      <c r="H22" s="33">
        <f t="shared" ref="H22:H95" si="7">$H$21-K22</f>
        <v>1412</v>
      </c>
      <c r="I22" s="32">
        <v>-1389</v>
      </c>
      <c r="J22" s="33">
        <f t="shared" si="2"/>
        <v>2801</v>
      </c>
      <c r="K22" s="27">
        <f t="shared" ref="K22:K105" si="8">$I$21-I22</f>
        <v>36</v>
      </c>
      <c r="L22" s="27">
        <f t="shared" ref="L22:L105" si="9">L21+1</f>
        <v>2</v>
      </c>
      <c r="M22" s="33">
        <f t="shared" ref="M22:M95" si="10">$M$21-P22</f>
        <v>1449</v>
      </c>
      <c r="N22" s="29">
        <v>-1398</v>
      </c>
      <c r="O22" s="33">
        <f t="shared" si="3"/>
        <v>2847</v>
      </c>
      <c r="P22" s="27">
        <f t="shared" ref="P22:P105" si="11">$N$21-N22</f>
        <v>48</v>
      </c>
      <c r="Q22" s="34"/>
      <c r="R22" s="35"/>
    </row>
    <row r="23" spans="1:18" x14ac:dyDescent="0.3">
      <c r="A23" s="26">
        <v>45792</v>
      </c>
      <c r="B23" s="27">
        <v>3</v>
      </c>
      <c r="C23" s="33">
        <f t="shared" si="4"/>
        <v>1435</v>
      </c>
      <c r="D23" s="29">
        <v>-1130</v>
      </c>
      <c r="E23" s="30">
        <f t="shared" si="1"/>
        <v>2565</v>
      </c>
      <c r="F23" s="27">
        <f t="shared" si="5"/>
        <v>67</v>
      </c>
      <c r="G23" s="27">
        <f t="shared" si="6"/>
        <v>3</v>
      </c>
      <c r="H23" s="33">
        <f t="shared" si="7"/>
        <v>1374</v>
      </c>
      <c r="I23" s="32">
        <v>-1427</v>
      </c>
      <c r="J23" s="33">
        <f t="shared" si="2"/>
        <v>2801</v>
      </c>
      <c r="K23" s="27">
        <f t="shared" si="8"/>
        <v>74</v>
      </c>
      <c r="L23" s="27">
        <f t="shared" si="9"/>
        <v>3</v>
      </c>
      <c r="M23" s="33">
        <f t="shared" si="10"/>
        <v>1427</v>
      </c>
      <c r="N23" s="29">
        <v>-1420</v>
      </c>
      <c r="O23" s="33">
        <f t="shared" si="3"/>
        <v>2847</v>
      </c>
      <c r="P23" s="27">
        <f t="shared" si="11"/>
        <v>70</v>
      </c>
      <c r="Q23" s="34"/>
      <c r="R23" s="35"/>
    </row>
    <row r="24" spans="1:18" x14ac:dyDescent="0.3">
      <c r="A24" s="26">
        <v>45793</v>
      </c>
      <c r="B24" s="31">
        <v>4</v>
      </c>
      <c r="C24" s="33">
        <f t="shared" si="4"/>
        <v>1397</v>
      </c>
      <c r="D24" s="29">
        <v>-1168</v>
      </c>
      <c r="E24" s="30">
        <f t="shared" si="1"/>
        <v>2565</v>
      </c>
      <c r="F24" s="27">
        <f t="shared" si="5"/>
        <v>105</v>
      </c>
      <c r="G24" s="27">
        <f t="shared" si="6"/>
        <v>4</v>
      </c>
      <c r="H24" s="33">
        <f t="shared" si="7"/>
        <v>1335</v>
      </c>
      <c r="I24" s="32">
        <v>-1466</v>
      </c>
      <c r="J24" s="33">
        <f t="shared" si="2"/>
        <v>2801</v>
      </c>
      <c r="K24" s="27">
        <f t="shared" si="8"/>
        <v>113</v>
      </c>
      <c r="L24" s="27">
        <f t="shared" si="9"/>
        <v>4</v>
      </c>
      <c r="M24" s="33">
        <f t="shared" si="10"/>
        <v>1397</v>
      </c>
      <c r="N24" s="29">
        <v>-1450</v>
      </c>
      <c r="O24" s="33">
        <f t="shared" si="3"/>
        <v>2847</v>
      </c>
      <c r="P24" s="27">
        <f t="shared" si="11"/>
        <v>100</v>
      </c>
      <c r="Q24" s="34"/>
      <c r="R24" s="35"/>
    </row>
    <row r="25" spans="1:18" x14ac:dyDescent="0.3">
      <c r="A25" s="26">
        <v>45794</v>
      </c>
      <c r="B25" s="27">
        <v>5</v>
      </c>
      <c r="C25" s="33">
        <f t="shared" si="4"/>
        <v>1377</v>
      </c>
      <c r="D25" s="29">
        <v>-1188</v>
      </c>
      <c r="E25" s="30">
        <f t="shared" si="1"/>
        <v>2565</v>
      </c>
      <c r="F25" s="27">
        <f t="shared" si="5"/>
        <v>125</v>
      </c>
      <c r="G25" s="27">
        <f t="shared" si="6"/>
        <v>5</v>
      </c>
      <c r="H25" s="33">
        <f t="shared" si="7"/>
        <v>1305</v>
      </c>
      <c r="I25" s="32">
        <v>-1496</v>
      </c>
      <c r="J25" s="33">
        <f t="shared" si="2"/>
        <v>2801</v>
      </c>
      <c r="K25" s="27">
        <f t="shared" si="8"/>
        <v>143</v>
      </c>
      <c r="L25" s="27">
        <f t="shared" si="9"/>
        <v>5</v>
      </c>
      <c r="M25" s="33">
        <f t="shared" si="10"/>
        <v>1377</v>
      </c>
      <c r="N25" s="29">
        <v>-1470</v>
      </c>
      <c r="O25" s="33">
        <f t="shared" si="3"/>
        <v>2847</v>
      </c>
      <c r="P25" s="27">
        <f t="shared" si="11"/>
        <v>120</v>
      </c>
      <c r="Q25" s="34"/>
      <c r="R25" s="35"/>
    </row>
    <row r="26" spans="1:18" x14ac:dyDescent="0.3">
      <c r="A26" s="26">
        <v>45795</v>
      </c>
      <c r="B26" s="31">
        <v>6</v>
      </c>
      <c r="C26" s="33">
        <f t="shared" si="4"/>
        <v>1353</v>
      </c>
      <c r="D26" s="29">
        <v>-1212</v>
      </c>
      <c r="E26" s="30">
        <f t="shared" si="1"/>
        <v>2565</v>
      </c>
      <c r="F26" s="27">
        <f t="shared" si="5"/>
        <v>149</v>
      </c>
      <c r="G26" s="27">
        <f t="shared" si="6"/>
        <v>6</v>
      </c>
      <c r="H26" s="33">
        <f t="shared" si="7"/>
        <v>1275</v>
      </c>
      <c r="I26" s="32">
        <v>-1526</v>
      </c>
      <c r="J26" s="33">
        <f t="shared" si="2"/>
        <v>2801</v>
      </c>
      <c r="K26" s="27">
        <f t="shared" si="8"/>
        <v>173</v>
      </c>
      <c r="L26" s="27">
        <f t="shared" si="9"/>
        <v>6</v>
      </c>
      <c r="M26" s="33">
        <f t="shared" si="10"/>
        <v>1357</v>
      </c>
      <c r="N26" s="29">
        <v>-1490</v>
      </c>
      <c r="O26" s="33">
        <f t="shared" si="3"/>
        <v>2847</v>
      </c>
      <c r="P26" s="27">
        <f t="shared" si="11"/>
        <v>140</v>
      </c>
      <c r="Q26" s="34"/>
      <c r="R26" s="35"/>
    </row>
    <row r="27" spans="1:18" x14ac:dyDescent="0.3">
      <c r="A27" s="26">
        <v>45796</v>
      </c>
      <c r="B27" s="27">
        <v>7</v>
      </c>
      <c r="C27" s="33">
        <f t="shared" si="4"/>
        <v>1329</v>
      </c>
      <c r="D27" s="29">
        <v>-1236</v>
      </c>
      <c r="E27" s="30">
        <f t="shared" si="1"/>
        <v>2565</v>
      </c>
      <c r="F27" s="27">
        <f t="shared" si="5"/>
        <v>173</v>
      </c>
      <c r="G27" s="27">
        <f t="shared" si="6"/>
        <v>7</v>
      </c>
      <c r="H27" s="33">
        <f t="shared" si="7"/>
        <v>1253</v>
      </c>
      <c r="I27" s="32">
        <v>-1548</v>
      </c>
      <c r="J27" s="33">
        <f t="shared" si="2"/>
        <v>2801</v>
      </c>
      <c r="K27" s="27">
        <f t="shared" si="8"/>
        <v>195</v>
      </c>
      <c r="L27" s="27">
        <f t="shared" si="9"/>
        <v>7</v>
      </c>
      <c r="M27" s="33">
        <f t="shared" si="10"/>
        <v>1337</v>
      </c>
      <c r="N27" s="29">
        <v>-1510</v>
      </c>
      <c r="O27" s="33">
        <f t="shared" si="3"/>
        <v>2847</v>
      </c>
      <c r="P27" s="27">
        <f t="shared" si="11"/>
        <v>160</v>
      </c>
      <c r="Q27" s="34"/>
      <c r="R27" s="35"/>
    </row>
    <row r="28" spans="1:18" x14ac:dyDescent="0.3">
      <c r="A28" s="26">
        <v>45797</v>
      </c>
      <c r="B28" s="31">
        <v>8</v>
      </c>
      <c r="C28" s="33">
        <f t="shared" si="4"/>
        <v>1329</v>
      </c>
      <c r="D28" s="29">
        <v>-1236</v>
      </c>
      <c r="E28" s="30">
        <f t="shared" si="1"/>
        <v>2565</v>
      </c>
      <c r="F28" s="27">
        <f t="shared" si="5"/>
        <v>173</v>
      </c>
      <c r="G28" s="27">
        <f t="shared" si="6"/>
        <v>8</v>
      </c>
      <c r="H28" s="33">
        <f t="shared" si="7"/>
        <v>1253</v>
      </c>
      <c r="I28" s="32">
        <v>-1548</v>
      </c>
      <c r="J28" s="33">
        <f t="shared" si="2"/>
        <v>2801</v>
      </c>
      <c r="K28" s="27">
        <f t="shared" si="8"/>
        <v>195</v>
      </c>
      <c r="L28" s="27">
        <f t="shared" si="9"/>
        <v>8</v>
      </c>
      <c r="M28" s="33">
        <f t="shared" si="10"/>
        <v>1319</v>
      </c>
      <c r="N28" s="29">
        <v>-1528</v>
      </c>
      <c r="O28" s="33">
        <f t="shared" si="3"/>
        <v>2847</v>
      </c>
      <c r="P28" s="27">
        <f t="shared" si="11"/>
        <v>178</v>
      </c>
      <c r="Q28" s="34"/>
      <c r="R28" s="35"/>
    </row>
    <row r="29" spans="1:18" x14ac:dyDescent="0.3">
      <c r="A29" s="26">
        <v>45798</v>
      </c>
      <c r="B29" s="27">
        <v>9</v>
      </c>
      <c r="C29" s="33">
        <f t="shared" si="4"/>
        <v>1329</v>
      </c>
      <c r="D29" s="29">
        <v>-1236</v>
      </c>
      <c r="E29" s="30">
        <f t="shared" si="1"/>
        <v>2565</v>
      </c>
      <c r="F29" s="27">
        <f t="shared" si="5"/>
        <v>173</v>
      </c>
      <c r="G29" s="27">
        <f t="shared" si="6"/>
        <v>9</v>
      </c>
      <c r="H29" s="33">
        <f t="shared" si="7"/>
        <v>1253</v>
      </c>
      <c r="I29" s="32">
        <v>-1548</v>
      </c>
      <c r="J29" s="33">
        <f t="shared" si="2"/>
        <v>2801</v>
      </c>
      <c r="K29" s="27">
        <f t="shared" si="8"/>
        <v>195</v>
      </c>
      <c r="L29" s="27">
        <f t="shared" si="9"/>
        <v>9</v>
      </c>
      <c r="M29" s="33">
        <f t="shared" si="10"/>
        <v>1306</v>
      </c>
      <c r="N29" s="29">
        <v>-1541</v>
      </c>
      <c r="O29" s="33">
        <f t="shared" si="3"/>
        <v>2847</v>
      </c>
      <c r="P29" s="27">
        <f t="shared" si="11"/>
        <v>191</v>
      </c>
      <c r="Q29" s="34"/>
      <c r="R29" s="35"/>
    </row>
    <row r="30" spans="1:18" x14ac:dyDescent="0.3">
      <c r="A30" s="26">
        <v>45799</v>
      </c>
      <c r="B30" s="31">
        <v>10</v>
      </c>
      <c r="C30" s="33">
        <f t="shared" si="4"/>
        <v>1329</v>
      </c>
      <c r="D30" s="29">
        <v>-1236</v>
      </c>
      <c r="E30" s="30">
        <f t="shared" si="1"/>
        <v>2565</v>
      </c>
      <c r="F30" s="27">
        <f t="shared" si="5"/>
        <v>173</v>
      </c>
      <c r="G30" s="27">
        <f t="shared" si="6"/>
        <v>10</v>
      </c>
      <c r="H30" s="33">
        <f t="shared" si="7"/>
        <v>1253</v>
      </c>
      <c r="I30" s="32">
        <v>-1548</v>
      </c>
      <c r="J30" s="33">
        <f t="shared" si="2"/>
        <v>2801</v>
      </c>
      <c r="K30" s="27">
        <f t="shared" si="8"/>
        <v>195</v>
      </c>
      <c r="L30" s="27">
        <f t="shared" si="9"/>
        <v>10</v>
      </c>
      <c r="M30" s="33">
        <f t="shared" si="10"/>
        <v>1293</v>
      </c>
      <c r="N30" s="29">
        <v>-1554</v>
      </c>
      <c r="O30" s="33">
        <f t="shared" si="3"/>
        <v>2847</v>
      </c>
      <c r="P30" s="27">
        <f t="shared" si="11"/>
        <v>204</v>
      </c>
      <c r="Q30" s="34"/>
      <c r="R30" s="35"/>
    </row>
    <row r="31" spans="1:18" x14ac:dyDescent="0.3">
      <c r="A31" s="26">
        <v>45800</v>
      </c>
      <c r="B31" s="27">
        <v>11</v>
      </c>
      <c r="C31" s="33">
        <f t="shared" si="4"/>
        <v>1267</v>
      </c>
      <c r="D31" s="29">
        <v>-1298</v>
      </c>
      <c r="E31" s="30">
        <f t="shared" si="1"/>
        <v>2565</v>
      </c>
      <c r="F31" s="27">
        <f t="shared" si="5"/>
        <v>235</v>
      </c>
      <c r="G31" s="27">
        <f t="shared" si="6"/>
        <v>11</v>
      </c>
      <c r="H31" s="33">
        <f t="shared" si="7"/>
        <v>1177</v>
      </c>
      <c r="I31" s="32">
        <v>-1624</v>
      </c>
      <c r="J31" s="33">
        <f t="shared" si="2"/>
        <v>2801</v>
      </c>
      <c r="K31" s="27">
        <f t="shared" si="8"/>
        <v>271</v>
      </c>
      <c r="L31" s="27">
        <f t="shared" si="9"/>
        <v>11</v>
      </c>
      <c r="M31" s="33">
        <f t="shared" si="10"/>
        <v>1280</v>
      </c>
      <c r="N31" s="29">
        <v>-1567</v>
      </c>
      <c r="O31" s="33">
        <f t="shared" si="3"/>
        <v>2847</v>
      </c>
      <c r="P31" s="27">
        <f t="shared" si="11"/>
        <v>217</v>
      </c>
      <c r="Q31" s="34"/>
      <c r="R31" s="35"/>
    </row>
    <row r="32" spans="1:18" x14ac:dyDescent="0.3">
      <c r="A32" s="26">
        <v>45801</v>
      </c>
      <c r="B32" s="27">
        <v>11</v>
      </c>
      <c r="C32" s="33">
        <f t="shared" si="4"/>
        <v>1250</v>
      </c>
      <c r="D32" s="29">
        <v>-1315</v>
      </c>
      <c r="E32" s="30">
        <f t="shared" si="1"/>
        <v>2565</v>
      </c>
      <c r="F32" s="27">
        <f t="shared" si="5"/>
        <v>252</v>
      </c>
      <c r="G32" s="27">
        <f t="shared" si="6"/>
        <v>12</v>
      </c>
      <c r="H32" s="33">
        <f t="shared" si="7"/>
        <v>1161</v>
      </c>
      <c r="I32" s="32">
        <v>-1640</v>
      </c>
      <c r="J32" s="33">
        <f t="shared" si="2"/>
        <v>2801</v>
      </c>
      <c r="K32" s="27">
        <f t="shared" si="8"/>
        <v>287</v>
      </c>
      <c r="L32" s="27">
        <f t="shared" si="9"/>
        <v>12</v>
      </c>
      <c r="M32" s="33">
        <f t="shared" si="10"/>
        <v>1267</v>
      </c>
      <c r="N32" s="29">
        <v>-1580</v>
      </c>
      <c r="O32" s="33">
        <f t="shared" si="3"/>
        <v>2847</v>
      </c>
      <c r="P32" s="27">
        <f t="shared" si="11"/>
        <v>230</v>
      </c>
      <c r="Q32" s="34"/>
      <c r="R32" s="35"/>
    </row>
    <row r="33" spans="1:18" x14ac:dyDescent="0.3">
      <c r="A33" s="26">
        <v>45802</v>
      </c>
      <c r="B33" s="27">
        <v>11</v>
      </c>
      <c r="C33" s="33">
        <f t="shared" si="4"/>
        <v>1245</v>
      </c>
      <c r="D33" s="29">
        <v>-1320</v>
      </c>
      <c r="E33" s="30">
        <f t="shared" si="1"/>
        <v>2565</v>
      </c>
      <c r="F33" s="27">
        <f t="shared" si="5"/>
        <v>257</v>
      </c>
      <c r="G33" s="27">
        <f t="shared" si="6"/>
        <v>13</v>
      </c>
      <c r="H33" s="33">
        <f t="shared" si="7"/>
        <v>1145</v>
      </c>
      <c r="I33" s="32">
        <v>-1656</v>
      </c>
      <c r="J33" s="33">
        <f t="shared" si="2"/>
        <v>2801</v>
      </c>
      <c r="K33" s="27">
        <f t="shared" si="8"/>
        <v>303</v>
      </c>
      <c r="L33" s="27">
        <f t="shared" si="9"/>
        <v>13</v>
      </c>
      <c r="M33" s="33">
        <f t="shared" si="10"/>
        <v>1254</v>
      </c>
      <c r="N33" s="29">
        <v>-1593</v>
      </c>
      <c r="O33" s="33">
        <f t="shared" si="3"/>
        <v>2847</v>
      </c>
      <c r="P33" s="27">
        <f t="shared" si="11"/>
        <v>243</v>
      </c>
      <c r="Q33" s="34"/>
      <c r="R33" s="35"/>
    </row>
    <row r="34" spans="1:18" x14ac:dyDescent="0.3">
      <c r="A34" s="26">
        <v>45803</v>
      </c>
      <c r="B34" s="27">
        <v>11</v>
      </c>
      <c r="C34" s="33">
        <f t="shared" si="4"/>
        <v>1245</v>
      </c>
      <c r="D34" s="29">
        <v>-1320</v>
      </c>
      <c r="E34" s="30">
        <f t="shared" si="1"/>
        <v>2565</v>
      </c>
      <c r="F34" s="27">
        <f t="shared" si="5"/>
        <v>257</v>
      </c>
      <c r="G34" s="27">
        <f t="shared" si="6"/>
        <v>14</v>
      </c>
      <c r="H34" s="33">
        <f t="shared" si="7"/>
        <v>1141</v>
      </c>
      <c r="I34" s="32">
        <v>-1660</v>
      </c>
      <c r="J34" s="33">
        <f t="shared" si="2"/>
        <v>2801</v>
      </c>
      <c r="K34" s="27">
        <f t="shared" si="8"/>
        <v>307</v>
      </c>
      <c r="L34" s="27">
        <f t="shared" si="9"/>
        <v>14</v>
      </c>
      <c r="M34" s="33">
        <f t="shared" si="10"/>
        <v>1254</v>
      </c>
      <c r="N34" s="29">
        <v>-1593</v>
      </c>
      <c r="O34" s="33">
        <f t="shared" si="3"/>
        <v>2847</v>
      </c>
      <c r="P34" s="27">
        <f t="shared" si="11"/>
        <v>243</v>
      </c>
      <c r="Q34" s="34"/>
      <c r="R34" s="35"/>
    </row>
    <row r="35" spans="1:18" x14ac:dyDescent="0.3">
      <c r="A35" s="26">
        <v>45804</v>
      </c>
      <c r="B35" s="27">
        <v>11</v>
      </c>
      <c r="C35" s="33">
        <f t="shared" si="4"/>
        <v>1245</v>
      </c>
      <c r="D35" s="29">
        <v>-1320</v>
      </c>
      <c r="E35" s="30">
        <f t="shared" si="1"/>
        <v>2565</v>
      </c>
      <c r="F35" s="27">
        <f t="shared" si="5"/>
        <v>257</v>
      </c>
      <c r="G35" s="27">
        <f t="shared" si="6"/>
        <v>15</v>
      </c>
      <c r="H35" s="33">
        <f t="shared" si="7"/>
        <v>1141</v>
      </c>
      <c r="I35" s="32">
        <v>-1660</v>
      </c>
      <c r="J35" s="33">
        <f t="shared" si="2"/>
        <v>2801</v>
      </c>
      <c r="K35" s="27">
        <f t="shared" si="8"/>
        <v>307</v>
      </c>
      <c r="L35" s="27">
        <f t="shared" si="9"/>
        <v>15</v>
      </c>
      <c r="M35" s="33">
        <f t="shared" si="10"/>
        <v>1254</v>
      </c>
      <c r="N35" s="29">
        <v>-1593</v>
      </c>
      <c r="O35" s="33">
        <f t="shared" si="3"/>
        <v>2847</v>
      </c>
      <c r="P35" s="27">
        <f t="shared" si="11"/>
        <v>243</v>
      </c>
      <c r="Q35" s="44"/>
      <c r="R35" s="35"/>
    </row>
    <row r="36" spans="1:18" x14ac:dyDescent="0.3">
      <c r="A36" s="26">
        <v>45805</v>
      </c>
      <c r="B36" s="27">
        <v>11</v>
      </c>
      <c r="C36" s="33">
        <f t="shared" si="4"/>
        <v>1245</v>
      </c>
      <c r="D36" s="29">
        <v>-1320</v>
      </c>
      <c r="E36" s="30">
        <f t="shared" si="1"/>
        <v>2565</v>
      </c>
      <c r="F36" s="27">
        <f t="shared" si="5"/>
        <v>257</v>
      </c>
      <c r="G36" s="27">
        <f t="shared" si="6"/>
        <v>16</v>
      </c>
      <c r="H36" s="33">
        <f t="shared" si="7"/>
        <v>1141</v>
      </c>
      <c r="I36" s="32">
        <v>-1660</v>
      </c>
      <c r="J36" s="33">
        <f t="shared" si="2"/>
        <v>2801</v>
      </c>
      <c r="K36" s="27">
        <f t="shared" si="8"/>
        <v>307</v>
      </c>
      <c r="L36" s="27">
        <f t="shared" si="9"/>
        <v>16</v>
      </c>
      <c r="M36" s="33">
        <f t="shared" si="10"/>
        <v>1254</v>
      </c>
      <c r="N36" s="29">
        <v>-1593</v>
      </c>
      <c r="O36" s="33">
        <f t="shared" si="3"/>
        <v>2847</v>
      </c>
      <c r="P36" s="27">
        <f t="shared" si="11"/>
        <v>243</v>
      </c>
      <c r="Q36" s="44"/>
      <c r="R36" s="35"/>
    </row>
    <row r="37" spans="1:18" x14ac:dyDescent="0.3">
      <c r="A37" s="26">
        <v>45806</v>
      </c>
      <c r="B37" s="27">
        <v>11</v>
      </c>
      <c r="C37" s="33">
        <f t="shared" si="4"/>
        <v>1245</v>
      </c>
      <c r="D37" s="29">
        <v>-1320</v>
      </c>
      <c r="E37" s="30">
        <f t="shared" si="1"/>
        <v>2565</v>
      </c>
      <c r="F37" s="27">
        <f t="shared" si="5"/>
        <v>257</v>
      </c>
      <c r="G37" s="27">
        <f t="shared" si="6"/>
        <v>17</v>
      </c>
      <c r="H37" s="33">
        <f t="shared" si="7"/>
        <v>1141</v>
      </c>
      <c r="I37" s="32">
        <v>-1660</v>
      </c>
      <c r="J37" s="33">
        <f t="shared" si="2"/>
        <v>2801</v>
      </c>
      <c r="K37" s="27">
        <f t="shared" si="8"/>
        <v>307</v>
      </c>
      <c r="L37" s="27">
        <f t="shared" si="9"/>
        <v>17</v>
      </c>
      <c r="M37" s="33">
        <f t="shared" si="10"/>
        <v>1254</v>
      </c>
      <c r="N37" s="29">
        <v>-1593</v>
      </c>
      <c r="O37" s="33">
        <f t="shared" si="3"/>
        <v>2847</v>
      </c>
      <c r="P37" s="27">
        <f t="shared" si="11"/>
        <v>243</v>
      </c>
      <c r="Q37" s="44"/>
      <c r="R37" s="35"/>
    </row>
    <row r="38" spans="1:18" x14ac:dyDescent="0.3">
      <c r="A38" s="26">
        <v>45807</v>
      </c>
      <c r="B38" s="27">
        <v>11</v>
      </c>
      <c r="C38" s="33">
        <f t="shared" si="4"/>
        <v>1245</v>
      </c>
      <c r="D38" s="29">
        <v>-1320</v>
      </c>
      <c r="E38" s="30">
        <f t="shared" si="1"/>
        <v>2565</v>
      </c>
      <c r="F38" s="27">
        <f t="shared" si="5"/>
        <v>257</v>
      </c>
      <c r="G38" s="27">
        <f t="shared" si="6"/>
        <v>18</v>
      </c>
      <c r="H38" s="33">
        <f t="shared" si="7"/>
        <v>1141</v>
      </c>
      <c r="I38" s="32">
        <v>-1660</v>
      </c>
      <c r="J38" s="33">
        <f t="shared" si="2"/>
        <v>2801</v>
      </c>
      <c r="K38" s="27">
        <f t="shared" si="8"/>
        <v>307</v>
      </c>
      <c r="L38" s="27">
        <f t="shared" si="9"/>
        <v>18</v>
      </c>
      <c r="M38" s="33">
        <f t="shared" si="10"/>
        <v>1254</v>
      </c>
      <c r="N38" s="29">
        <v>-1593</v>
      </c>
      <c r="O38" s="33">
        <f t="shared" si="3"/>
        <v>2847</v>
      </c>
      <c r="P38" s="27">
        <f t="shared" si="11"/>
        <v>243</v>
      </c>
      <c r="Q38" s="44"/>
      <c r="R38" s="35"/>
    </row>
    <row r="39" spans="1:18" x14ac:dyDescent="0.3">
      <c r="A39" s="26">
        <v>45808</v>
      </c>
      <c r="B39" s="27">
        <v>11</v>
      </c>
      <c r="C39" s="33">
        <f t="shared" si="4"/>
        <v>1245</v>
      </c>
      <c r="D39" s="29">
        <v>-1320</v>
      </c>
      <c r="E39" s="30">
        <f t="shared" si="1"/>
        <v>2565</v>
      </c>
      <c r="F39" s="27">
        <f t="shared" si="5"/>
        <v>257</v>
      </c>
      <c r="G39" s="27">
        <f t="shared" si="6"/>
        <v>19</v>
      </c>
      <c r="H39" s="33">
        <f t="shared" si="7"/>
        <v>1141</v>
      </c>
      <c r="I39" s="32">
        <v>-1660</v>
      </c>
      <c r="J39" s="33">
        <f t="shared" si="2"/>
        <v>2801</v>
      </c>
      <c r="K39" s="27">
        <f t="shared" si="8"/>
        <v>307</v>
      </c>
      <c r="L39" s="27">
        <f t="shared" si="9"/>
        <v>19</v>
      </c>
      <c r="M39" s="33">
        <f t="shared" si="10"/>
        <v>1247</v>
      </c>
      <c r="N39" s="29">
        <v>-1600</v>
      </c>
      <c r="O39" s="33">
        <f t="shared" si="3"/>
        <v>2847</v>
      </c>
      <c r="P39" s="27">
        <f t="shared" si="11"/>
        <v>250</v>
      </c>
      <c r="Q39" s="44"/>
      <c r="R39" s="35"/>
    </row>
    <row r="40" spans="1:18" x14ac:dyDescent="0.3">
      <c r="A40" s="26">
        <v>45809</v>
      </c>
      <c r="B40" s="27">
        <v>11</v>
      </c>
      <c r="C40" s="33">
        <f t="shared" si="4"/>
        <v>1226</v>
      </c>
      <c r="D40" s="29">
        <v>-1339</v>
      </c>
      <c r="E40" s="30">
        <f t="shared" si="1"/>
        <v>2565</v>
      </c>
      <c r="F40" s="27">
        <f t="shared" si="5"/>
        <v>276</v>
      </c>
      <c r="G40" s="27">
        <f t="shared" si="6"/>
        <v>20</v>
      </c>
      <c r="H40" s="33">
        <f t="shared" si="7"/>
        <v>1127</v>
      </c>
      <c r="I40" s="32">
        <v>-1674</v>
      </c>
      <c r="J40" s="33">
        <f t="shared" si="2"/>
        <v>2801</v>
      </c>
      <c r="K40" s="27">
        <f t="shared" si="8"/>
        <v>321</v>
      </c>
      <c r="L40" s="27">
        <f t="shared" si="9"/>
        <v>20</v>
      </c>
      <c r="M40" s="33">
        <f t="shared" si="10"/>
        <v>1241</v>
      </c>
      <c r="N40" s="29">
        <v>-1606</v>
      </c>
      <c r="O40" s="33">
        <f t="shared" si="3"/>
        <v>2847</v>
      </c>
      <c r="P40" s="27">
        <f t="shared" si="11"/>
        <v>256</v>
      </c>
      <c r="Q40" s="44"/>
      <c r="R40" s="35"/>
    </row>
    <row r="41" spans="1:18" x14ac:dyDescent="0.3">
      <c r="A41" s="26">
        <v>45810</v>
      </c>
      <c r="B41" s="27">
        <v>11</v>
      </c>
      <c r="C41" s="33">
        <f t="shared" si="4"/>
        <v>1217</v>
      </c>
      <c r="D41" s="29">
        <v>-1348</v>
      </c>
      <c r="E41" s="30">
        <f t="shared" si="1"/>
        <v>2565</v>
      </c>
      <c r="F41" s="27">
        <f t="shared" si="5"/>
        <v>285</v>
      </c>
      <c r="G41" s="27">
        <f t="shared" si="6"/>
        <v>21</v>
      </c>
      <c r="H41" s="33">
        <f t="shared" si="7"/>
        <v>1118</v>
      </c>
      <c r="I41" s="32">
        <v>-1683</v>
      </c>
      <c r="J41" s="33">
        <f t="shared" si="2"/>
        <v>2801</v>
      </c>
      <c r="K41" s="27">
        <f t="shared" si="8"/>
        <v>330</v>
      </c>
      <c r="L41" s="27">
        <f t="shared" si="9"/>
        <v>21</v>
      </c>
      <c r="M41" s="33">
        <f t="shared" si="10"/>
        <v>1241</v>
      </c>
      <c r="N41" s="29">
        <v>-1606</v>
      </c>
      <c r="O41" s="33">
        <f t="shared" si="3"/>
        <v>2847</v>
      </c>
      <c r="P41" s="27">
        <f t="shared" si="11"/>
        <v>256</v>
      </c>
      <c r="Q41" s="44"/>
      <c r="R41" s="35"/>
    </row>
    <row r="42" spans="1:18" x14ac:dyDescent="0.3">
      <c r="A42" s="26">
        <v>45811</v>
      </c>
      <c r="B42" s="27">
        <v>11</v>
      </c>
      <c r="C42" s="33">
        <f t="shared" si="4"/>
        <v>1208</v>
      </c>
      <c r="D42" s="29">
        <v>-1357</v>
      </c>
      <c r="E42" s="30">
        <f t="shared" si="1"/>
        <v>2565</v>
      </c>
      <c r="F42" s="27">
        <f t="shared" si="5"/>
        <v>294</v>
      </c>
      <c r="G42" s="27">
        <f t="shared" si="6"/>
        <v>22</v>
      </c>
      <c r="H42" s="33">
        <f t="shared" si="7"/>
        <v>1109</v>
      </c>
      <c r="I42" s="32">
        <v>-1692</v>
      </c>
      <c r="J42" s="33">
        <f t="shared" si="2"/>
        <v>2801</v>
      </c>
      <c r="K42" s="27">
        <f t="shared" si="8"/>
        <v>339</v>
      </c>
      <c r="L42" s="27">
        <f t="shared" si="9"/>
        <v>22</v>
      </c>
      <c r="M42" s="33">
        <f t="shared" si="10"/>
        <v>1229</v>
      </c>
      <c r="N42" s="29">
        <v>-1618</v>
      </c>
      <c r="O42" s="33">
        <f t="shared" si="3"/>
        <v>2847</v>
      </c>
      <c r="P42" s="27">
        <f t="shared" si="11"/>
        <v>268</v>
      </c>
      <c r="Q42" s="44"/>
      <c r="R42" s="35"/>
    </row>
    <row r="43" spans="1:18" x14ac:dyDescent="0.3">
      <c r="A43" s="26">
        <v>45812</v>
      </c>
      <c r="B43" s="27">
        <v>11</v>
      </c>
      <c r="C43" s="33">
        <f t="shared" si="4"/>
        <v>1199</v>
      </c>
      <c r="D43" s="29">
        <v>-1366</v>
      </c>
      <c r="E43" s="30">
        <f t="shared" si="1"/>
        <v>2565</v>
      </c>
      <c r="F43" s="27">
        <f t="shared" si="5"/>
        <v>303</v>
      </c>
      <c r="G43" s="27">
        <f t="shared" si="6"/>
        <v>23</v>
      </c>
      <c r="H43" s="33">
        <f t="shared" si="7"/>
        <v>1100</v>
      </c>
      <c r="I43" s="32">
        <v>-1701</v>
      </c>
      <c r="J43" s="33">
        <f t="shared" si="2"/>
        <v>2801</v>
      </c>
      <c r="K43" s="27">
        <f t="shared" si="8"/>
        <v>348</v>
      </c>
      <c r="L43" s="27">
        <f t="shared" si="9"/>
        <v>23</v>
      </c>
      <c r="M43" s="33">
        <f t="shared" si="10"/>
        <v>1223</v>
      </c>
      <c r="N43" s="29">
        <v>-1624</v>
      </c>
      <c r="O43" s="33">
        <f t="shared" si="3"/>
        <v>2847</v>
      </c>
      <c r="P43" s="27">
        <f t="shared" si="11"/>
        <v>274</v>
      </c>
      <c r="Q43" s="44"/>
      <c r="R43" s="35"/>
    </row>
    <row r="44" spans="1:18" x14ac:dyDescent="0.3">
      <c r="A44" s="26">
        <v>45813</v>
      </c>
      <c r="B44" s="27">
        <v>11</v>
      </c>
      <c r="C44" s="33">
        <f t="shared" si="4"/>
        <v>1192</v>
      </c>
      <c r="D44" s="29">
        <v>-1373</v>
      </c>
      <c r="E44" s="30">
        <f t="shared" si="1"/>
        <v>2565</v>
      </c>
      <c r="F44" s="27">
        <f t="shared" si="5"/>
        <v>310</v>
      </c>
      <c r="G44" s="27">
        <f t="shared" si="6"/>
        <v>24</v>
      </c>
      <c r="H44" s="33">
        <f t="shared" si="7"/>
        <v>1091</v>
      </c>
      <c r="I44" s="32">
        <v>-1710</v>
      </c>
      <c r="J44" s="33">
        <f t="shared" si="2"/>
        <v>2801</v>
      </c>
      <c r="K44" s="27">
        <f t="shared" si="8"/>
        <v>357</v>
      </c>
      <c r="L44" s="27">
        <f t="shared" si="9"/>
        <v>24</v>
      </c>
      <c r="M44" s="33">
        <f t="shared" si="10"/>
        <v>1217</v>
      </c>
      <c r="N44" s="29">
        <v>-1630</v>
      </c>
      <c r="O44" s="33">
        <f t="shared" si="3"/>
        <v>2847</v>
      </c>
      <c r="P44" s="27">
        <f t="shared" si="11"/>
        <v>280</v>
      </c>
      <c r="Q44" s="44"/>
      <c r="R44" s="35"/>
    </row>
    <row r="45" spans="1:18" x14ac:dyDescent="0.3">
      <c r="A45" s="26">
        <v>45814</v>
      </c>
      <c r="B45" s="27">
        <v>11</v>
      </c>
      <c r="C45" s="33">
        <f t="shared" si="4"/>
        <v>1184</v>
      </c>
      <c r="D45" s="29">
        <v>-1381</v>
      </c>
      <c r="E45" s="30">
        <f t="shared" si="1"/>
        <v>2565</v>
      </c>
      <c r="F45" s="27">
        <f t="shared" si="5"/>
        <v>318</v>
      </c>
      <c r="G45" s="27">
        <f t="shared" si="6"/>
        <v>25</v>
      </c>
      <c r="H45" s="33">
        <f t="shared" si="7"/>
        <v>1073</v>
      </c>
      <c r="I45" s="32">
        <v>-1728</v>
      </c>
      <c r="J45" s="33">
        <f t="shared" si="2"/>
        <v>2801</v>
      </c>
      <c r="K45" s="27">
        <f t="shared" si="8"/>
        <v>375</v>
      </c>
      <c r="L45" s="27">
        <f t="shared" si="9"/>
        <v>25</v>
      </c>
      <c r="M45" s="33">
        <f t="shared" si="10"/>
        <v>1200</v>
      </c>
      <c r="N45" s="29">
        <v>-1647</v>
      </c>
      <c r="O45" s="33">
        <f t="shared" si="3"/>
        <v>2847</v>
      </c>
      <c r="P45" s="27">
        <f t="shared" si="11"/>
        <v>297</v>
      </c>
      <c r="Q45" s="44"/>
      <c r="R45" s="35"/>
    </row>
    <row r="46" spans="1:18" x14ac:dyDescent="0.3">
      <c r="A46" s="26">
        <v>45815</v>
      </c>
      <c r="B46" s="27">
        <v>11</v>
      </c>
      <c r="C46" s="33">
        <f t="shared" si="4"/>
        <v>1176</v>
      </c>
      <c r="D46" s="29">
        <v>-1389</v>
      </c>
      <c r="E46" s="30">
        <f t="shared" si="1"/>
        <v>2565</v>
      </c>
      <c r="F46" s="27">
        <f t="shared" si="5"/>
        <v>326</v>
      </c>
      <c r="G46" s="27">
        <f t="shared" si="6"/>
        <v>26</v>
      </c>
      <c r="H46" s="33">
        <f t="shared" si="7"/>
        <v>1063</v>
      </c>
      <c r="I46" s="32">
        <v>-1738</v>
      </c>
      <c r="J46" s="33">
        <f t="shared" si="2"/>
        <v>2801</v>
      </c>
      <c r="K46" s="27">
        <f t="shared" si="8"/>
        <v>385</v>
      </c>
      <c r="L46" s="27">
        <f t="shared" si="9"/>
        <v>26</v>
      </c>
      <c r="M46" s="33">
        <f t="shared" si="10"/>
        <v>1193</v>
      </c>
      <c r="N46" s="29">
        <v>-1654</v>
      </c>
      <c r="O46" s="33">
        <f t="shared" si="3"/>
        <v>2847</v>
      </c>
      <c r="P46" s="27">
        <f t="shared" si="11"/>
        <v>304</v>
      </c>
      <c r="Q46" s="44"/>
      <c r="R46" s="35"/>
    </row>
    <row r="47" spans="1:18" x14ac:dyDescent="0.3">
      <c r="A47" s="26">
        <v>45816</v>
      </c>
      <c r="B47" s="27">
        <v>11</v>
      </c>
      <c r="C47" s="33">
        <f t="shared" si="4"/>
        <v>1168</v>
      </c>
      <c r="D47" s="29">
        <v>-1397</v>
      </c>
      <c r="E47" s="30">
        <f t="shared" si="1"/>
        <v>2565</v>
      </c>
      <c r="F47" s="27">
        <f t="shared" si="5"/>
        <v>334</v>
      </c>
      <c r="G47" s="27">
        <f t="shared" si="6"/>
        <v>27</v>
      </c>
      <c r="H47" s="33">
        <f t="shared" si="7"/>
        <v>1053</v>
      </c>
      <c r="I47" s="32">
        <v>-1748</v>
      </c>
      <c r="J47" s="33">
        <f t="shared" si="2"/>
        <v>2801</v>
      </c>
      <c r="K47" s="27">
        <f t="shared" si="8"/>
        <v>395</v>
      </c>
      <c r="L47" s="27">
        <f t="shared" si="9"/>
        <v>27</v>
      </c>
      <c r="M47" s="33">
        <f t="shared" si="10"/>
        <v>1159</v>
      </c>
      <c r="N47" s="29">
        <v>-1688</v>
      </c>
      <c r="O47" s="33">
        <f t="shared" si="3"/>
        <v>2847</v>
      </c>
      <c r="P47" s="27">
        <f t="shared" si="11"/>
        <v>338</v>
      </c>
      <c r="Q47" s="44"/>
      <c r="R47" s="35"/>
    </row>
    <row r="48" spans="1:18" x14ac:dyDescent="0.3">
      <c r="A48" s="26">
        <v>45817</v>
      </c>
      <c r="B48" s="27">
        <v>11</v>
      </c>
      <c r="C48" s="33">
        <f t="shared" si="4"/>
        <v>1160</v>
      </c>
      <c r="D48" s="29">
        <v>-1405</v>
      </c>
      <c r="E48" s="30">
        <f t="shared" si="1"/>
        <v>2565</v>
      </c>
      <c r="F48" s="27">
        <f t="shared" si="5"/>
        <v>342</v>
      </c>
      <c r="G48" s="27">
        <f t="shared" si="6"/>
        <v>28</v>
      </c>
      <c r="H48" s="33">
        <f t="shared" si="7"/>
        <v>1043</v>
      </c>
      <c r="I48" s="32">
        <v>-1758</v>
      </c>
      <c r="J48" s="33">
        <f t="shared" si="2"/>
        <v>2801</v>
      </c>
      <c r="K48" s="27">
        <f t="shared" si="8"/>
        <v>405</v>
      </c>
      <c r="L48" s="27">
        <f t="shared" si="9"/>
        <v>28</v>
      </c>
      <c r="M48" s="33">
        <f t="shared" si="10"/>
        <v>1152</v>
      </c>
      <c r="N48" s="29">
        <v>-1695</v>
      </c>
      <c r="O48" s="33">
        <f t="shared" si="3"/>
        <v>2847</v>
      </c>
      <c r="P48" s="27">
        <f t="shared" si="11"/>
        <v>345</v>
      </c>
      <c r="Q48" s="44"/>
      <c r="R48" s="35"/>
    </row>
    <row r="49" spans="1:18" x14ac:dyDescent="0.3">
      <c r="A49" s="26">
        <v>45818</v>
      </c>
      <c r="B49" s="27">
        <v>11</v>
      </c>
      <c r="C49" s="33">
        <f t="shared" si="4"/>
        <v>1152</v>
      </c>
      <c r="D49" s="29">
        <v>-1413</v>
      </c>
      <c r="E49" s="30">
        <f t="shared" si="1"/>
        <v>2565</v>
      </c>
      <c r="F49" s="27">
        <f t="shared" si="5"/>
        <v>350</v>
      </c>
      <c r="G49" s="27">
        <f t="shared" si="6"/>
        <v>29</v>
      </c>
      <c r="H49" s="33">
        <f t="shared" si="7"/>
        <v>1033</v>
      </c>
      <c r="I49" s="32">
        <v>-1768</v>
      </c>
      <c r="J49" s="33">
        <f t="shared" si="2"/>
        <v>2801</v>
      </c>
      <c r="K49" s="27">
        <f t="shared" si="8"/>
        <v>415</v>
      </c>
      <c r="L49" s="27">
        <f t="shared" si="9"/>
        <v>29</v>
      </c>
      <c r="M49" s="33">
        <f t="shared" si="10"/>
        <v>1145</v>
      </c>
      <c r="N49" s="29">
        <v>-1702</v>
      </c>
      <c r="O49" s="33">
        <f t="shared" si="3"/>
        <v>2847</v>
      </c>
      <c r="P49" s="27">
        <f t="shared" si="11"/>
        <v>352</v>
      </c>
      <c r="Q49" s="44"/>
      <c r="R49" s="35"/>
    </row>
    <row r="50" spans="1:18" x14ac:dyDescent="0.3">
      <c r="A50" s="26">
        <v>45819</v>
      </c>
      <c r="B50" s="27">
        <v>11</v>
      </c>
      <c r="C50" s="33">
        <f t="shared" si="4"/>
        <v>1125</v>
      </c>
      <c r="D50" s="29">
        <v>-1440</v>
      </c>
      <c r="E50" s="30">
        <f t="shared" si="1"/>
        <v>2565</v>
      </c>
      <c r="F50" s="27">
        <f t="shared" si="5"/>
        <v>377</v>
      </c>
      <c r="G50" s="27">
        <f t="shared" si="6"/>
        <v>30</v>
      </c>
      <c r="H50" s="33">
        <f t="shared" si="7"/>
        <v>1020</v>
      </c>
      <c r="I50" s="32">
        <v>-1781</v>
      </c>
      <c r="J50" s="33">
        <f t="shared" si="2"/>
        <v>2801</v>
      </c>
      <c r="K50" s="27">
        <f t="shared" si="8"/>
        <v>428</v>
      </c>
      <c r="L50" s="27">
        <f t="shared" si="9"/>
        <v>30</v>
      </c>
      <c r="M50" s="33">
        <f t="shared" si="10"/>
        <v>1138</v>
      </c>
      <c r="N50" s="29">
        <v>-1709</v>
      </c>
      <c r="O50" s="33">
        <f t="shared" si="3"/>
        <v>2847</v>
      </c>
      <c r="P50" s="27">
        <f t="shared" si="11"/>
        <v>359</v>
      </c>
      <c r="Q50" s="44"/>
      <c r="R50" s="35"/>
    </row>
    <row r="51" spans="1:18" x14ac:dyDescent="0.3">
      <c r="A51" s="26">
        <v>45820</v>
      </c>
      <c r="B51" s="27">
        <v>11</v>
      </c>
      <c r="C51" s="33">
        <f t="shared" si="4"/>
        <v>1095</v>
      </c>
      <c r="D51" s="29">
        <v>-1470</v>
      </c>
      <c r="E51" s="30">
        <f t="shared" si="1"/>
        <v>2565</v>
      </c>
      <c r="F51" s="27">
        <f t="shared" si="5"/>
        <v>407</v>
      </c>
      <c r="G51" s="27">
        <f t="shared" si="6"/>
        <v>31</v>
      </c>
      <c r="H51" s="33">
        <f t="shared" si="7"/>
        <v>983</v>
      </c>
      <c r="I51" s="32">
        <v>-1818</v>
      </c>
      <c r="J51" s="33">
        <f t="shared" si="2"/>
        <v>2801</v>
      </c>
      <c r="K51" s="27">
        <f t="shared" si="8"/>
        <v>465</v>
      </c>
      <c r="L51" s="27">
        <f t="shared" si="9"/>
        <v>31</v>
      </c>
      <c r="M51" s="33">
        <f t="shared" si="10"/>
        <v>1135</v>
      </c>
      <c r="N51" s="29">
        <v>-1712</v>
      </c>
      <c r="O51" s="33">
        <f t="shared" si="3"/>
        <v>2847</v>
      </c>
      <c r="P51" s="27">
        <f t="shared" si="11"/>
        <v>362</v>
      </c>
      <c r="Q51" s="44"/>
      <c r="R51" s="35"/>
    </row>
    <row r="52" spans="1:18" x14ac:dyDescent="0.3">
      <c r="A52" s="26">
        <v>45821</v>
      </c>
      <c r="B52" s="27">
        <v>11</v>
      </c>
      <c r="C52" s="33">
        <f t="shared" si="4"/>
        <v>1065</v>
      </c>
      <c r="D52" s="29">
        <v>-1500</v>
      </c>
      <c r="E52" s="30">
        <f t="shared" si="1"/>
        <v>2565</v>
      </c>
      <c r="F52" s="27">
        <f t="shared" si="5"/>
        <v>437</v>
      </c>
      <c r="G52" s="27">
        <f t="shared" si="6"/>
        <v>32</v>
      </c>
      <c r="H52" s="33">
        <f t="shared" si="7"/>
        <v>963</v>
      </c>
      <c r="I52" s="32">
        <v>-1838</v>
      </c>
      <c r="J52" s="33">
        <f t="shared" si="2"/>
        <v>2801</v>
      </c>
      <c r="K52" s="27">
        <f t="shared" si="8"/>
        <v>485</v>
      </c>
      <c r="L52" s="27">
        <f t="shared" si="9"/>
        <v>32</v>
      </c>
      <c r="M52" s="33">
        <f t="shared" si="10"/>
        <v>1131</v>
      </c>
      <c r="N52" s="29">
        <v>-1716</v>
      </c>
      <c r="O52" s="33">
        <f t="shared" si="3"/>
        <v>2847</v>
      </c>
      <c r="P52" s="27">
        <f t="shared" si="11"/>
        <v>366</v>
      </c>
      <c r="Q52" s="44"/>
      <c r="R52" s="35"/>
    </row>
    <row r="53" spans="1:18" x14ac:dyDescent="0.3">
      <c r="A53" s="26">
        <v>45822</v>
      </c>
      <c r="B53" s="27">
        <v>11</v>
      </c>
      <c r="C53" s="33">
        <f t="shared" si="4"/>
        <v>1055</v>
      </c>
      <c r="D53" s="29">
        <v>-1510</v>
      </c>
      <c r="E53" s="30">
        <f t="shared" si="1"/>
        <v>2565</v>
      </c>
      <c r="F53" s="27">
        <f t="shared" si="5"/>
        <v>447</v>
      </c>
      <c r="G53" s="27">
        <f t="shared" si="6"/>
        <v>33</v>
      </c>
      <c r="H53" s="33">
        <f t="shared" si="7"/>
        <v>953</v>
      </c>
      <c r="I53" s="32">
        <v>-1848</v>
      </c>
      <c r="J53" s="33">
        <f t="shared" si="2"/>
        <v>2801</v>
      </c>
      <c r="K53" s="27">
        <f t="shared" si="8"/>
        <v>495</v>
      </c>
      <c r="L53" s="27">
        <f t="shared" si="9"/>
        <v>33</v>
      </c>
      <c r="M53" s="33">
        <f t="shared" si="10"/>
        <v>1124</v>
      </c>
      <c r="N53" s="29">
        <v>-1723</v>
      </c>
      <c r="O53" s="33">
        <f t="shared" si="3"/>
        <v>2847</v>
      </c>
      <c r="P53" s="27">
        <f t="shared" si="11"/>
        <v>373</v>
      </c>
      <c r="Q53" s="44"/>
      <c r="R53" s="35"/>
    </row>
    <row r="54" spans="1:18" x14ac:dyDescent="0.3">
      <c r="A54" s="26">
        <v>45823</v>
      </c>
      <c r="B54" s="27">
        <v>11</v>
      </c>
      <c r="C54" s="33">
        <f t="shared" si="4"/>
        <v>1051</v>
      </c>
      <c r="D54" s="29">
        <v>-1514</v>
      </c>
      <c r="E54" s="30">
        <f t="shared" si="1"/>
        <v>2565</v>
      </c>
      <c r="F54" s="27">
        <f t="shared" si="5"/>
        <v>451</v>
      </c>
      <c r="G54" s="27">
        <f t="shared" si="6"/>
        <v>34</v>
      </c>
      <c r="H54" s="33">
        <f t="shared" si="7"/>
        <v>943</v>
      </c>
      <c r="I54" s="32">
        <v>-1858</v>
      </c>
      <c r="J54" s="33">
        <f t="shared" si="2"/>
        <v>2801</v>
      </c>
      <c r="K54" s="27">
        <f t="shared" si="8"/>
        <v>505</v>
      </c>
      <c r="L54" s="27">
        <f t="shared" si="9"/>
        <v>34</v>
      </c>
      <c r="M54" s="33">
        <f t="shared" si="10"/>
        <v>1117</v>
      </c>
      <c r="N54" s="29">
        <v>-1730</v>
      </c>
      <c r="O54" s="33">
        <f t="shared" si="3"/>
        <v>2847</v>
      </c>
      <c r="P54" s="27">
        <f t="shared" si="11"/>
        <v>380</v>
      </c>
      <c r="Q54" s="44"/>
      <c r="R54" s="35"/>
    </row>
    <row r="55" spans="1:18" x14ac:dyDescent="0.3">
      <c r="A55" s="26">
        <v>45824</v>
      </c>
      <c r="B55" s="27">
        <v>11</v>
      </c>
      <c r="C55" s="33">
        <f t="shared" si="4"/>
        <v>1047</v>
      </c>
      <c r="D55" s="29">
        <v>-1518</v>
      </c>
      <c r="E55" s="30">
        <f t="shared" si="1"/>
        <v>2565</v>
      </c>
      <c r="F55" s="27">
        <f t="shared" si="5"/>
        <v>455</v>
      </c>
      <c r="G55" s="27">
        <f t="shared" si="6"/>
        <v>35</v>
      </c>
      <c r="H55" s="33">
        <f t="shared" si="7"/>
        <v>923</v>
      </c>
      <c r="I55" s="32">
        <v>-1878</v>
      </c>
      <c r="J55" s="33">
        <f t="shared" si="2"/>
        <v>2801</v>
      </c>
      <c r="K55" s="27">
        <f t="shared" si="8"/>
        <v>525</v>
      </c>
      <c r="L55" s="27">
        <f t="shared" si="9"/>
        <v>35</v>
      </c>
      <c r="M55" s="33">
        <f t="shared" si="10"/>
        <v>1110</v>
      </c>
      <c r="N55" s="29">
        <v>-1737</v>
      </c>
      <c r="O55" s="33">
        <f t="shared" si="3"/>
        <v>2847</v>
      </c>
      <c r="P55" s="27">
        <f t="shared" si="11"/>
        <v>387</v>
      </c>
      <c r="Q55" s="44"/>
      <c r="R55" s="35"/>
    </row>
    <row r="56" spans="1:18" x14ac:dyDescent="0.3">
      <c r="A56" s="26">
        <v>45825</v>
      </c>
      <c r="B56" s="27">
        <v>11</v>
      </c>
      <c r="C56" s="33">
        <f t="shared" si="4"/>
        <v>1043</v>
      </c>
      <c r="D56" s="29">
        <v>-1522</v>
      </c>
      <c r="E56" s="30">
        <f t="shared" si="1"/>
        <v>2565</v>
      </c>
      <c r="F56" s="27">
        <f t="shared" si="5"/>
        <v>459</v>
      </c>
      <c r="G56" s="27">
        <f t="shared" si="6"/>
        <v>36</v>
      </c>
      <c r="H56" s="33">
        <f t="shared" si="7"/>
        <v>903</v>
      </c>
      <c r="I56" s="32">
        <v>-1898</v>
      </c>
      <c r="J56" s="33">
        <f t="shared" si="2"/>
        <v>2801</v>
      </c>
      <c r="K56" s="27">
        <f t="shared" si="8"/>
        <v>545</v>
      </c>
      <c r="L56" s="27">
        <f t="shared" si="9"/>
        <v>36</v>
      </c>
      <c r="M56" s="33">
        <f t="shared" si="10"/>
        <v>1103</v>
      </c>
      <c r="N56" s="29">
        <v>-1744</v>
      </c>
      <c r="O56" s="33">
        <f t="shared" si="3"/>
        <v>2847</v>
      </c>
      <c r="P56" s="27">
        <f t="shared" si="11"/>
        <v>394</v>
      </c>
      <c r="Q56" s="44"/>
      <c r="R56" s="35"/>
    </row>
    <row r="57" spans="1:18" x14ac:dyDescent="0.3">
      <c r="A57" s="26">
        <v>45826</v>
      </c>
      <c r="B57" s="27">
        <v>11</v>
      </c>
      <c r="C57" s="33">
        <f t="shared" si="4"/>
        <v>1039</v>
      </c>
      <c r="D57" s="29">
        <v>-1526</v>
      </c>
      <c r="E57" s="30">
        <f t="shared" si="1"/>
        <v>2565</v>
      </c>
      <c r="F57" s="27">
        <f t="shared" si="5"/>
        <v>463</v>
      </c>
      <c r="G57" s="27">
        <f t="shared" si="6"/>
        <v>37</v>
      </c>
      <c r="H57" s="33">
        <f t="shared" si="7"/>
        <v>883</v>
      </c>
      <c r="I57" s="32">
        <v>-1918</v>
      </c>
      <c r="J57" s="33">
        <f t="shared" si="2"/>
        <v>2801</v>
      </c>
      <c r="K57" s="27">
        <f t="shared" si="8"/>
        <v>565</v>
      </c>
      <c r="L57" s="27">
        <f t="shared" si="9"/>
        <v>37</v>
      </c>
      <c r="M57" s="33">
        <f t="shared" si="10"/>
        <v>1096</v>
      </c>
      <c r="N57" s="29">
        <v>-1751</v>
      </c>
      <c r="O57" s="33">
        <f t="shared" si="3"/>
        <v>2847</v>
      </c>
      <c r="P57" s="27">
        <f t="shared" si="11"/>
        <v>401</v>
      </c>
      <c r="Q57" s="44"/>
      <c r="R57" s="35"/>
    </row>
    <row r="58" spans="1:18" x14ac:dyDescent="0.3">
      <c r="A58" s="26">
        <v>45827</v>
      </c>
      <c r="B58" s="27">
        <v>11</v>
      </c>
      <c r="C58" s="33">
        <f t="shared" si="4"/>
        <v>1035</v>
      </c>
      <c r="D58" s="29">
        <v>-1530</v>
      </c>
      <c r="E58" s="30">
        <f t="shared" si="1"/>
        <v>2565</v>
      </c>
      <c r="F58" s="27">
        <f t="shared" si="5"/>
        <v>467</v>
      </c>
      <c r="G58" s="27">
        <f t="shared" si="6"/>
        <v>38</v>
      </c>
      <c r="H58" s="33">
        <f t="shared" si="7"/>
        <v>863</v>
      </c>
      <c r="I58" s="32">
        <v>-1938</v>
      </c>
      <c r="J58" s="33">
        <f t="shared" si="2"/>
        <v>2801</v>
      </c>
      <c r="K58" s="27">
        <f t="shared" si="8"/>
        <v>585</v>
      </c>
      <c r="L58" s="27">
        <f t="shared" si="9"/>
        <v>38</v>
      </c>
      <c r="M58" s="33">
        <f t="shared" si="10"/>
        <v>1089</v>
      </c>
      <c r="N58" s="29">
        <v>-1758</v>
      </c>
      <c r="O58" s="33">
        <f t="shared" si="3"/>
        <v>2847</v>
      </c>
      <c r="P58" s="27">
        <f t="shared" si="11"/>
        <v>408</v>
      </c>
      <c r="Q58" s="44"/>
      <c r="R58" s="35"/>
    </row>
    <row r="59" spans="1:18" x14ac:dyDescent="0.3">
      <c r="A59" s="26">
        <v>45828</v>
      </c>
      <c r="B59" s="27">
        <v>11</v>
      </c>
      <c r="C59" s="33">
        <f t="shared" si="4"/>
        <v>1031</v>
      </c>
      <c r="D59" s="29">
        <v>-1534</v>
      </c>
      <c r="E59" s="30">
        <f t="shared" si="1"/>
        <v>2565</v>
      </c>
      <c r="F59" s="27">
        <f t="shared" si="5"/>
        <v>471</v>
      </c>
      <c r="G59" s="27">
        <f t="shared" si="6"/>
        <v>39</v>
      </c>
      <c r="H59" s="33">
        <f t="shared" si="7"/>
        <v>843</v>
      </c>
      <c r="I59" s="32">
        <v>-1958</v>
      </c>
      <c r="J59" s="33">
        <f t="shared" si="2"/>
        <v>2801</v>
      </c>
      <c r="K59" s="27">
        <f t="shared" si="8"/>
        <v>605</v>
      </c>
      <c r="L59" s="27">
        <f t="shared" si="9"/>
        <v>39</v>
      </c>
      <c r="M59" s="33">
        <f t="shared" si="10"/>
        <v>1082</v>
      </c>
      <c r="N59" s="29">
        <v>-1765</v>
      </c>
      <c r="O59" s="33">
        <f t="shared" si="3"/>
        <v>2847</v>
      </c>
      <c r="P59" s="27">
        <f t="shared" si="11"/>
        <v>415</v>
      </c>
      <c r="Q59" s="44"/>
      <c r="R59" s="35"/>
    </row>
    <row r="60" spans="1:18" x14ac:dyDescent="0.3">
      <c r="A60" s="26">
        <v>45829</v>
      </c>
      <c r="B60" s="27">
        <v>11</v>
      </c>
      <c r="C60" s="33">
        <f t="shared" si="4"/>
        <v>1027</v>
      </c>
      <c r="D60" s="29">
        <v>-1538</v>
      </c>
      <c r="E60" s="30">
        <f t="shared" si="1"/>
        <v>2565</v>
      </c>
      <c r="F60" s="27">
        <f t="shared" si="5"/>
        <v>475</v>
      </c>
      <c r="G60" s="27">
        <f t="shared" si="6"/>
        <v>40</v>
      </c>
      <c r="H60" s="33">
        <f t="shared" si="7"/>
        <v>823</v>
      </c>
      <c r="I60" s="32">
        <v>-1978</v>
      </c>
      <c r="J60" s="33">
        <f t="shared" si="2"/>
        <v>2801</v>
      </c>
      <c r="K60" s="27">
        <f t="shared" si="8"/>
        <v>625</v>
      </c>
      <c r="L60" s="27">
        <f t="shared" si="9"/>
        <v>40</v>
      </c>
      <c r="M60" s="33">
        <f t="shared" si="10"/>
        <v>1075</v>
      </c>
      <c r="N60" s="29">
        <v>-1772</v>
      </c>
      <c r="O60" s="33">
        <f t="shared" si="3"/>
        <v>2847</v>
      </c>
      <c r="P60" s="27">
        <f t="shared" si="11"/>
        <v>422</v>
      </c>
      <c r="Q60" s="44"/>
      <c r="R60" s="35"/>
    </row>
    <row r="61" spans="1:18" x14ac:dyDescent="0.3">
      <c r="A61" s="26">
        <v>45830</v>
      </c>
      <c r="B61" s="27">
        <v>11</v>
      </c>
      <c r="C61" s="33">
        <f t="shared" si="4"/>
        <v>1023</v>
      </c>
      <c r="D61" s="29">
        <v>-1542</v>
      </c>
      <c r="E61" s="30">
        <f t="shared" si="1"/>
        <v>2565</v>
      </c>
      <c r="F61" s="27">
        <f t="shared" si="5"/>
        <v>479</v>
      </c>
      <c r="G61" s="27">
        <f t="shared" si="6"/>
        <v>41</v>
      </c>
      <c r="H61" s="33">
        <f t="shared" si="7"/>
        <v>796</v>
      </c>
      <c r="I61" s="32">
        <v>-2005</v>
      </c>
      <c r="J61" s="33">
        <f t="shared" si="2"/>
        <v>2801</v>
      </c>
      <c r="K61" s="27">
        <f t="shared" si="8"/>
        <v>652</v>
      </c>
      <c r="L61" s="27">
        <f t="shared" si="9"/>
        <v>41</v>
      </c>
      <c r="M61" s="33">
        <f t="shared" si="10"/>
        <v>1068</v>
      </c>
      <c r="N61" s="29">
        <v>-1779</v>
      </c>
      <c r="O61" s="33">
        <f t="shared" si="3"/>
        <v>2847</v>
      </c>
      <c r="P61" s="27">
        <f t="shared" si="11"/>
        <v>429</v>
      </c>
      <c r="Q61" s="44"/>
      <c r="R61" s="35"/>
    </row>
    <row r="62" spans="1:18" x14ac:dyDescent="0.3">
      <c r="A62" s="26">
        <v>45831</v>
      </c>
      <c r="B62" s="27">
        <v>11</v>
      </c>
      <c r="C62" s="33">
        <f t="shared" si="4"/>
        <v>1019</v>
      </c>
      <c r="D62" s="29">
        <v>-1546</v>
      </c>
      <c r="E62" s="30">
        <f t="shared" si="1"/>
        <v>2565</v>
      </c>
      <c r="F62" s="27">
        <f t="shared" si="5"/>
        <v>483</v>
      </c>
      <c r="G62" s="27">
        <f t="shared" si="6"/>
        <v>42</v>
      </c>
      <c r="H62" s="33">
        <f t="shared" si="7"/>
        <v>791</v>
      </c>
      <c r="I62" s="32">
        <v>-2010</v>
      </c>
      <c r="J62" s="33">
        <f t="shared" si="2"/>
        <v>2801</v>
      </c>
      <c r="K62" s="27">
        <f t="shared" si="8"/>
        <v>657</v>
      </c>
      <c r="L62" s="27">
        <f t="shared" si="9"/>
        <v>42</v>
      </c>
      <c r="M62" s="33">
        <f t="shared" si="10"/>
        <v>1061</v>
      </c>
      <c r="N62" s="29">
        <v>-1786</v>
      </c>
      <c r="O62" s="33">
        <f t="shared" si="3"/>
        <v>2847</v>
      </c>
      <c r="P62" s="27">
        <f t="shared" si="11"/>
        <v>436</v>
      </c>
      <c r="Q62" s="44"/>
      <c r="R62" s="35"/>
    </row>
    <row r="63" spans="1:18" x14ac:dyDescent="0.3">
      <c r="A63" s="26">
        <v>45832</v>
      </c>
      <c r="B63" s="27">
        <v>11</v>
      </c>
      <c r="C63" s="33">
        <f t="shared" si="4"/>
        <v>1015</v>
      </c>
      <c r="D63" s="29">
        <v>-1550</v>
      </c>
      <c r="E63" s="30">
        <f t="shared" si="1"/>
        <v>2565</v>
      </c>
      <c r="F63" s="27">
        <f t="shared" si="5"/>
        <v>487</v>
      </c>
      <c r="G63" s="27">
        <f t="shared" si="6"/>
        <v>43</v>
      </c>
      <c r="H63" s="33">
        <f t="shared" si="7"/>
        <v>786</v>
      </c>
      <c r="I63" s="32">
        <v>-2015</v>
      </c>
      <c r="J63" s="33">
        <f t="shared" si="2"/>
        <v>2801</v>
      </c>
      <c r="K63" s="27">
        <f t="shared" si="8"/>
        <v>662</v>
      </c>
      <c r="L63" s="27">
        <f t="shared" si="9"/>
        <v>43</v>
      </c>
      <c r="M63" s="33">
        <f t="shared" si="10"/>
        <v>1054</v>
      </c>
      <c r="N63" s="29">
        <v>-1793</v>
      </c>
      <c r="O63" s="33">
        <f t="shared" si="3"/>
        <v>2847</v>
      </c>
      <c r="P63" s="27">
        <f t="shared" si="11"/>
        <v>443</v>
      </c>
      <c r="Q63" s="44"/>
      <c r="R63" s="35"/>
    </row>
    <row r="64" spans="1:18" x14ac:dyDescent="0.3">
      <c r="A64" s="26">
        <v>45833</v>
      </c>
      <c r="B64" s="27">
        <v>11</v>
      </c>
      <c r="C64" s="33">
        <f t="shared" si="4"/>
        <v>1011</v>
      </c>
      <c r="D64" s="29">
        <v>-1554</v>
      </c>
      <c r="E64" s="30">
        <f t="shared" si="1"/>
        <v>2565</v>
      </c>
      <c r="F64" s="27">
        <f t="shared" si="5"/>
        <v>491</v>
      </c>
      <c r="G64" s="27">
        <f t="shared" si="6"/>
        <v>44</v>
      </c>
      <c r="H64" s="33">
        <f t="shared" si="7"/>
        <v>781</v>
      </c>
      <c r="I64" s="32">
        <v>-2020</v>
      </c>
      <c r="J64" s="33">
        <f t="shared" si="2"/>
        <v>2801</v>
      </c>
      <c r="K64" s="27">
        <f t="shared" si="8"/>
        <v>667</v>
      </c>
      <c r="L64" s="27">
        <f t="shared" si="9"/>
        <v>44</v>
      </c>
      <c r="M64" s="33">
        <f t="shared" si="10"/>
        <v>1047</v>
      </c>
      <c r="N64" s="29">
        <v>-1800</v>
      </c>
      <c r="O64" s="33">
        <f t="shared" si="3"/>
        <v>2847</v>
      </c>
      <c r="P64" s="27">
        <f t="shared" si="11"/>
        <v>450</v>
      </c>
      <c r="Q64" s="44"/>
      <c r="R64" s="35"/>
    </row>
    <row r="65" spans="1:18" x14ac:dyDescent="0.3">
      <c r="A65" s="26">
        <v>45834</v>
      </c>
      <c r="B65" s="27">
        <v>11</v>
      </c>
      <c r="C65" s="33">
        <f t="shared" si="4"/>
        <v>1007</v>
      </c>
      <c r="D65" s="29">
        <v>-1558</v>
      </c>
      <c r="E65" s="30">
        <f t="shared" si="1"/>
        <v>2565</v>
      </c>
      <c r="F65" s="27">
        <f t="shared" si="5"/>
        <v>495</v>
      </c>
      <c r="G65" s="27">
        <f t="shared" si="6"/>
        <v>45</v>
      </c>
      <c r="H65" s="33">
        <f t="shared" si="7"/>
        <v>776</v>
      </c>
      <c r="I65" s="32">
        <v>-2025</v>
      </c>
      <c r="J65" s="33">
        <f t="shared" si="2"/>
        <v>2801</v>
      </c>
      <c r="K65" s="27">
        <f t="shared" si="8"/>
        <v>672</v>
      </c>
      <c r="L65" s="27">
        <f t="shared" si="9"/>
        <v>45</v>
      </c>
      <c r="M65" s="33">
        <f t="shared" si="10"/>
        <v>1040</v>
      </c>
      <c r="N65" s="29">
        <v>-1807</v>
      </c>
      <c r="O65" s="33">
        <f t="shared" si="3"/>
        <v>2847</v>
      </c>
      <c r="P65" s="27">
        <f t="shared" si="11"/>
        <v>457</v>
      </c>
      <c r="Q65" s="44"/>
      <c r="R65" s="35"/>
    </row>
    <row r="66" spans="1:18" x14ac:dyDescent="0.3">
      <c r="A66" s="26">
        <v>45835</v>
      </c>
      <c r="B66" s="27">
        <v>11</v>
      </c>
      <c r="C66" s="33">
        <f t="shared" si="4"/>
        <v>932</v>
      </c>
      <c r="D66" s="29">
        <v>-1633</v>
      </c>
      <c r="E66" s="30">
        <f t="shared" si="1"/>
        <v>2565</v>
      </c>
      <c r="F66" s="27">
        <f t="shared" si="5"/>
        <v>570</v>
      </c>
      <c r="G66" s="27">
        <f t="shared" si="6"/>
        <v>46</v>
      </c>
      <c r="H66" s="33">
        <f t="shared" si="7"/>
        <v>776</v>
      </c>
      <c r="I66" s="32">
        <v>-2025</v>
      </c>
      <c r="J66" s="33">
        <f t="shared" si="2"/>
        <v>2801</v>
      </c>
      <c r="K66" s="27">
        <f t="shared" si="8"/>
        <v>672</v>
      </c>
      <c r="L66" s="27">
        <f t="shared" si="9"/>
        <v>46</v>
      </c>
      <c r="M66" s="33">
        <f t="shared" si="10"/>
        <v>1040</v>
      </c>
      <c r="N66" s="29">
        <v>-1807</v>
      </c>
      <c r="O66" s="33">
        <f t="shared" si="3"/>
        <v>2847</v>
      </c>
      <c r="P66" s="27">
        <f t="shared" si="11"/>
        <v>457</v>
      </c>
      <c r="Q66" s="44"/>
      <c r="R66" s="35"/>
    </row>
    <row r="67" spans="1:18" x14ac:dyDescent="0.3">
      <c r="A67" s="26">
        <v>45836</v>
      </c>
      <c r="B67" s="27">
        <v>11</v>
      </c>
      <c r="C67" s="33">
        <f t="shared" si="4"/>
        <v>926</v>
      </c>
      <c r="D67" s="29">
        <v>-1639</v>
      </c>
      <c r="E67" s="30">
        <f t="shared" si="1"/>
        <v>2565</v>
      </c>
      <c r="F67" s="27">
        <f t="shared" si="5"/>
        <v>576</v>
      </c>
      <c r="G67" s="27">
        <f t="shared" si="6"/>
        <v>47</v>
      </c>
      <c r="H67" s="33">
        <f t="shared" si="7"/>
        <v>776</v>
      </c>
      <c r="I67" s="32">
        <v>-2025</v>
      </c>
      <c r="J67" s="33">
        <f t="shared" si="2"/>
        <v>2801</v>
      </c>
      <c r="K67" s="27">
        <f t="shared" si="8"/>
        <v>672</v>
      </c>
      <c r="L67" s="27">
        <f t="shared" si="9"/>
        <v>47</v>
      </c>
      <c r="M67" s="33">
        <f t="shared" si="10"/>
        <v>1040</v>
      </c>
      <c r="N67" s="29">
        <v>-1807</v>
      </c>
      <c r="O67" s="33">
        <f t="shared" si="3"/>
        <v>2847</v>
      </c>
      <c r="P67" s="27">
        <f t="shared" si="11"/>
        <v>457</v>
      </c>
      <c r="Q67" s="44"/>
      <c r="R67" s="35"/>
    </row>
    <row r="68" spans="1:18" x14ac:dyDescent="0.3">
      <c r="A68" s="26">
        <v>45837</v>
      </c>
      <c r="B68" s="27">
        <v>11</v>
      </c>
      <c r="C68" s="33">
        <f t="shared" si="4"/>
        <v>920</v>
      </c>
      <c r="D68" s="29">
        <v>-1645</v>
      </c>
      <c r="E68" s="30">
        <f t="shared" si="1"/>
        <v>2565</v>
      </c>
      <c r="F68" s="27">
        <f t="shared" si="5"/>
        <v>582</v>
      </c>
      <c r="G68" s="27">
        <f t="shared" si="6"/>
        <v>48</v>
      </c>
      <c r="H68" s="33">
        <f t="shared" si="7"/>
        <v>776</v>
      </c>
      <c r="I68" s="32">
        <v>-2025</v>
      </c>
      <c r="J68" s="33">
        <f t="shared" si="2"/>
        <v>2801</v>
      </c>
      <c r="K68" s="27">
        <f t="shared" si="8"/>
        <v>672</v>
      </c>
      <c r="L68" s="27">
        <f t="shared" si="9"/>
        <v>48</v>
      </c>
      <c r="M68" s="33">
        <f t="shared" si="10"/>
        <v>1040</v>
      </c>
      <c r="N68" s="29">
        <v>-1807</v>
      </c>
      <c r="O68" s="33">
        <f t="shared" si="3"/>
        <v>2847</v>
      </c>
      <c r="P68" s="27">
        <f t="shared" si="11"/>
        <v>457</v>
      </c>
      <c r="Q68" s="44"/>
      <c r="R68" s="35"/>
    </row>
    <row r="69" spans="1:18" x14ac:dyDescent="0.3">
      <c r="A69" s="26">
        <v>45838</v>
      </c>
      <c r="B69" s="27">
        <v>11</v>
      </c>
      <c r="C69" s="33">
        <f t="shared" si="4"/>
        <v>914</v>
      </c>
      <c r="D69" s="29">
        <v>-1651</v>
      </c>
      <c r="E69" s="30">
        <f t="shared" si="1"/>
        <v>2565</v>
      </c>
      <c r="F69" s="27">
        <f t="shared" si="5"/>
        <v>588</v>
      </c>
      <c r="G69" s="27">
        <f t="shared" si="6"/>
        <v>49</v>
      </c>
      <c r="H69" s="33">
        <f t="shared" si="7"/>
        <v>776</v>
      </c>
      <c r="I69" s="32">
        <v>-2025</v>
      </c>
      <c r="J69" s="33">
        <f t="shared" si="2"/>
        <v>2801</v>
      </c>
      <c r="K69" s="27">
        <f t="shared" si="8"/>
        <v>672</v>
      </c>
      <c r="L69" s="27">
        <f t="shared" si="9"/>
        <v>49</v>
      </c>
      <c r="M69" s="33">
        <f t="shared" si="10"/>
        <v>1040</v>
      </c>
      <c r="N69" s="29">
        <v>-1807</v>
      </c>
      <c r="O69" s="33">
        <f t="shared" si="3"/>
        <v>2847</v>
      </c>
      <c r="P69" s="27">
        <f t="shared" si="11"/>
        <v>457</v>
      </c>
      <c r="Q69" s="44"/>
      <c r="R69" s="35"/>
    </row>
    <row r="70" spans="1:18" x14ac:dyDescent="0.3">
      <c r="A70" s="26">
        <v>45839</v>
      </c>
      <c r="B70" s="27">
        <v>11</v>
      </c>
      <c r="C70" s="33">
        <f t="shared" si="4"/>
        <v>908</v>
      </c>
      <c r="D70" s="29">
        <v>-1657</v>
      </c>
      <c r="E70" s="30">
        <f t="shared" si="1"/>
        <v>2565</v>
      </c>
      <c r="F70" s="27">
        <f t="shared" si="5"/>
        <v>594</v>
      </c>
      <c r="G70" s="27">
        <f t="shared" si="6"/>
        <v>50</v>
      </c>
      <c r="H70" s="33">
        <f t="shared" si="7"/>
        <v>776</v>
      </c>
      <c r="I70" s="32">
        <v>-2025</v>
      </c>
      <c r="J70" s="33">
        <f t="shared" si="2"/>
        <v>2801</v>
      </c>
      <c r="K70" s="27">
        <f t="shared" si="8"/>
        <v>672</v>
      </c>
      <c r="L70" s="27">
        <f t="shared" si="9"/>
        <v>50</v>
      </c>
      <c r="M70" s="33">
        <f t="shared" si="10"/>
        <v>1040</v>
      </c>
      <c r="N70" s="29">
        <v>-1807</v>
      </c>
      <c r="O70" s="33">
        <f t="shared" si="3"/>
        <v>2847</v>
      </c>
      <c r="P70" s="27">
        <f t="shared" si="11"/>
        <v>457</v>
      </c>
      <c r="Q70" s="44"/>
      <c r="R70" s="35"/>
    </row>
    <row r="71" spans="1:18" x14ac:dyDescent="0.3">
      <c r="A71" s="26">
        <v>45840</v>
      </c>
      <c r="B71" s="27">
        <v>11</v>
      </c>
      <c r="C71" s="33">
        <f t="shared" si="4"/>
        <v>902</v>
      </c>
      <c r="D71" s="29">
        <v>-1663</v>
      </c>
      <c r="E71" s="30">
        <f t="shared" si="1"/>
        <v>2565</v>
      </c>
      <c r="F71" s="27">
        <f t="shared" si="5"/>
        <v>600</v>
      </c>
      <c r="G71" s="27">
        <f t="shared" si="6"/>
        <v>51</v>
      </c>
      <c r="H71" s="33">
        <f t="shared" si="7"/>
        <v>776</v>
      </c>
      <c r="I71" s="32">
        <v>-2025</v>
      </c>
      <c r="J71" s="33">
        <f t="shared" si="2"/>
        <v>2801</v>
      </c>
      <c r="K71" s="27">
        <f t="shared" si="8"/>
        <v>672</v>
      </c>
      <c r="L71" s="27">
        <f t="shared" si="9"/>
        <v>51</v>
      </c>
      <c r="M71" s="33">
        <f t="shared" si="10"/>
        <v>1040</v>
      </c>
      <c r="N71" s="29">
        <v>-1807</v>
      </c>
      <c r="O71" s="33">
        <f t="shared" si="3"/>
        <v>2847</v>
      </c>
      <c r="P71" s="27">
        <f t="shared" si="11"/>
        <v>457</v>
      </c>
      <c r="Q71" s="44"/>
      <c r="R71" s="35"/>
    </row>
    <row r="72" spans="1:18" x14ac:dyDescent="0.3">
      <c r="A72" s="26">
        <v>45841</v>
      </c>
      <c r="B72" s="27">
        <v>11</v>
      </c>
      <c r="C72" s="33">
        <f t="shared" si="4"/>
        <v>896</v>
      </c>
      <c r="D72" s="29">
        <v>-1669</v>
      </c>
      <c r="E72" s="30">
        <f t="shared" si="1"/>
        <v>2565</v>
      </c>
      <c r="F72" s="27">
        <f t="shared" si="5"/>
        <v>606</v>
      </c>
      <c r="G72" s="27">
        <f t="shared" si="6"/>
        <v>52</v>
      </c>
      <c r="H72" s="33">
        <f t="shared" si="7"/>
        <v>776</v>
      </c>
      <c r="I72" s="32">
        <v>-2025</v>
      </c>
      <c r="J72" s="33">
        <f t="shared" si="2"/>
        <v>2801</v>
      </c>
      <c r="K72" s="27">
        <f t="shared" si="8"/>
        <v>672</v>
      </c>
      <c r="L72" s="27">
        <f t="shared" si="9"/>
        <v>52</v>
      </c>
      <c r="M72" s="33">
        <f t="shared" si="10"/>
        <v>1040</v>
      </c>
      <c r="N72" s="29">
        <v>-1807</v>
      </c>
      <c r="O72" s="33">
        <f t="shared" si="3"/>
        <v>2847</v>
      </c>
      <c r="P72" s="27">
        <f t="shared" si="11"/>
        <v>457</v>
      </c>
      <c r="Q72" s="44"/>
      <c r="R72" s="35"/>
    </row>
    <row r="73" spans="1:18" x14ac:dyDescent="0.3">
      <c r="A73" s="26">
        <v>45842</v>
      </c>
      <c r="B73" s="27">
        <v>11</v>
      </c>
      <c r="C73" s="33">
        <f t="shared" si="4"/>
        <v>890</v>
      </c>
      <c r="D73" s="29">
        <v>-1675</v>
      </c>
      <c r="E73" s="30">
        <f t="shared" si="1"/>
        <v>2565</v>
      </c>
      <c r="F73" s="27">
        <f t="shared" si="5"/>
        <v>612</v>
      </c>
      <c r="G73" s="27">
        <f t="shared" si="6"/>
        <v>53</v>
      </c>
      <c r="H73" s="33">
        <f t="shared" si="7"/>
        <v>776</v>
      </c>
      <c r="I73" s="32">
        <v>-2025</v>
      </c>
      <c r="J73" s="33">
        <f t="shared" si="2"/>
        <v>2801</v>
      </c>
      <c r="K73" s="27">
        <f t="shared" si="8"/>
        <v>672</v>
      </c>
      <c r="L73" s="27">
        <f t="shared" si="9"/>
        <v>53</v>
      </c>
      <c r="M73" s="33">
        <f t="shared" si="10"/>
        <v>1040</v>
      </c>
      <c r="N73" s="29">
        <v>-1807</v>
      </c>
      <c r="O73" s="33">
        <f t="shared" si="3"/>
        <v>2847</v>
      </c>
      <c r="P73" s="27">
        <f t="shared" si="11"/>
        <v>457</v>
      </c>
      <c r="Q73" s="44"/>
      <c r="R73" s="35"/>
    </row>
    <row r="74" spans="1:18" x14ac:dyDescent="0.3">
      <c r="A74" s="26">
        <v>45843</v>
      </c>
      <c r="B74" s="27">
        <v>11</v>
      </c>
      <c r="C74" s="33">
        <f t="shared" si="4"/>
        <v>884</v>
      </c>
      <c r="D74" s="29">
        <v>-1681</v>
      </c>
      <c r="E74" s="30">
        <f t="shared" si="1"/>
        <v>2565</v>
      </c>
      <c r="F74" s="27">
        <f t="shared" si="5"/>
        <v>618</v>
      </c>
      <c r="G74" s="27">
        <f t="shared" si="6"/>
        <v>54</v>
      </c>
      <c r="H74" s="33">
        <f t="shared" si="7"/>
        <v>776</v>
      </c>
      <c r="I74" s="32">
        <v>-2025</v>
      </c>
      <c r="J74" s="33">
        <f t="shared" si="2"/>
        <v>2801</v>
      </c>
      <c r="K74" s="27">
        <f t="shared" si="8"/>
        <v>672</v>
      </c>
      <c r="L74" s="27">
        <f t="shared" si="9"/>
        <v>54</v>
      </c>
      <c r="M74" s="33">
        <f t="shared" si="10"/>
        <v>1040</v>
      </c>
      <c r="N74" s="29">
        <v>-1807</v>
      </c>
      <c r="O74" s="33">
        <f t="shared" si="3"/>
        <v>2847</v>
      </c>
      <c r="P74" s="27">
        <f t="shared" si="11"/>
        <v>457</v>
      </c>
      <c r="Q74" s="44"/>
      <c r="R74" s="35"/>
    </row>
    <row r="75" spans="1:18" x14ac:dyDescent="0.3">
      <c r="A75" s="26">
        <v>45844</v>
      </c>
      <c r="B75" s="27">
        <v>11</v>
      </c>
      <c r="C75" s="33">
        <f t="shared" si="4"/>
        <v>878</v>
      </c>
      <c r="D75" s="29">
        <v>-1687</v>
      </c>
      <c r="E75" s="30">
        <f t="shared" si="1"/>
        <v>2565</v>
      </c>
      <c r="F75" s="27">
        <f t="shared" si="5"/>
        <v>624</v>
      </c>
      <c r="G75" s="27">
        <f t="shared" si="6"/>
        <v>55</v>
      </c>
      <c r="H75" s="33">
        <f t="shared" si="7"/>
        <v>776</v>
      </c>
      <c r="I75" s="32">
        <v>-2025</v>
      </c>
      <c r="J75" s="33">
        <f t="shared" si="2"/>
        <v>2801</v>
      </c>
      <c r="K75" s="27">
        <f t="shared" si="8"/>
        <v>672</v>
      </c>
      <c r="L75" s="27">
        <f t="shared" si="9"/>
        <v>55</v>
      </c>
      <c r="M75" s="33">
        <f t="shared" si="10"/>
        <v>1067</v>
      </c>
      <c r="N75" s="29">
        <v>-1780</v>
      </c>
      <c r="O75" s="33">
        <f t="shared" si="3"/>
        <v>2847</v>
      </c>
      <c r="P75" s="27">
        <f t="shared" si="11"/>
        <v>430</v>
      </c>
      <c r="Q75" s="44"/>
      <c r="R75" s="35"/>
    </row>
    <row r="76" spans="1:18" x14ac:dyDescent="0.3">
      <c r="A76" s="26">
        <v>45845</v>
      </c>
      <c r="B76" s="27">
        <v>11</v>
      </c>
      <c r="C76" s="33">
        <f t="shared" si="4"/>
        <v>872</v>
      </c>
      <c r="D76" s="29">
        <v>-1693</v>
      </c>
      <c r="E76" s="30">
        <f t="shared" si="1"/>
        <v>2565</v>
      </c>
      <c r="F76" s="27">
        <f t="shared" si="5"/>
        <v>630</v>
      </c>
      <c r="G76" s="27">
        <f t="shared" si="6"/>
        <v>56</v>
      </c>
      <c r="H76" s="33">
        <f t="shared" si="7"/>
        <v>776</v>
      </c>
      <c r="I76" s="32">
        <v>-2025</v>
      </c>
      <c r="J76" s="33">
        <f t="shared" si="2"/>
        <v>2801</v>
      </c>
      <c r="K76" s="27">
        <f t="shared" si="8"/>
        <v>672</v>
      </c>
      <c r="L76" s="27">
        <f t="shared" si="9"/>
        <v>56</v>
      </c>
      <c r="M76" s="33">
        <f t="shared" si="10"/>
        <v>1058</v>
      </c>
      <c r="N76" s="29">
        <v>-1789</v>
      </c>
      <c r="O76" s="33">
        <f t="shared" si="3"/>
        <v>2847</v>
      </c>
      <c r="P76" s="27">
        <f t="shared" si="11"/>
        <v>439</v>
      </c>
      <c r="Q76" s="44"/>
      <c r="R76" s="35"/>
    </row>
    <row r="77" spans="1:18" x14ac:dyDescent="0.3">
      <c r="A77" s="26">
        <v>45846</v>
      </c>
      <c r="B77" s="27">
        <v>11</v>
      </c>
      <c r="C77" s="33">
        <f t="shared" si="4"/>
        <v>866</v>
      </c>
      <c r="D77" s="29">
        <v>-1699</v>
      </c>
      <c r="E77" s="30">
        <f t="shared" si="1"/>
        <v>2565</v>
      </c>
      <c r="F77" s="27">
        <f t="shared" si="5"/>
        <v>636</v>
      </c>
      <c r="G77" s="27">
        <f t="shared" si="6"/>
        <v>57</v>
      </c>
      <c r="H77" s="33">
        <f t="shared" si="7"/>
        <v>776</v>
      </c>
      <c r="I77" s="32">
        <v>-2025</v>
      </c>
      <c r="J77" s="33">
        <f t="shared" si="2"/>
        <v>2801</v>
      </c>
      <c r="K77" s="27">
        <f t="shared" si="8"/>
        <v>672</v>
      </c>
      <c r="L77" s="27">
        <f t="shared" si="9"/>
        <v>57</v>
      </c>
      <c r="M77" s="33">
        <f t="shared" si="10"/>
        <v>1049</v>
      </c>
      <c r="N77" s="29">
        <v>-1798</v>
      </c>
      <c r="O77" s="33">
        <f t="shared" si="3"/>
        <v>2847</v>
      </c>
      <c r="P77" s="27">
        <f t="shared" si="11"/>
        <v>448</v>
      </c>
      <c r="Q77" s="44"/>
      <c r="R77" s="35"/>
    </row>
    <row r="78" spans="1:18" x14ac:dyDescent="0.3">
      <c r="A78" s="26">
        <v>45847</v>
      </c>
      <c r="B78" s="27">
        <v>11</v>
      </c>
      <c r="C78" s="33">
        <f t="shared" si="4"/>
        <v>860</v>
      </c>
      <c r="D78" s="29">
        <v>-1705</v>
      </c>
      <c r="E78" s="30">
        <f t="shared" si="1"/>
        <v>2565</v>
      </c>
      <c r="F78" s="27">
        <f t="shared" si="5"/>
        <v>642</v>
      </c>
      <c r="G78" s="27">
        <f t="shared" si="6"/>
        <v>58</v>
      </c>
      <c r="H78" s="33">
        <f t="shared" si="7"/>
        <v>776</v>
      </c>
      <c r="I78" s="32">
        <v>-2025</v>
      </c>
      <c r="J78" s="33">
        <f t="shared" si="2"/>
        <v>2801</v>
      </c>
      <c r="K78" s="27">
        <f t="shared" si="8"/>
        <v>672</v>
      </c>
      <c r="L78" s="27">
        <f t="shared" si="9"/>
        <v>58</v>
      </c>
      <c r="M78" s="33">
        <f t="shared" si="10"/>
        <v>1040</v>
      </c>
      <c r="N78" s="29">
        <v>-1807</v>
      </c>
      <c r="O78" s="33">
        <f t="shared" si="3"/>
        <v>2847</v>
      </c>
      <c r="P78" s="27">
        <f t="shared" si="11"/>
        <v>457</v>
      </c>
      <c r="Q78" s="44"/>
      <c r="R78" s="35"/>
    </row>
    <row r="79" spans="1:18" x14ac:dyDescent="0.3">
      <c r="A79" s="26">
        <v>45848</v>
      </c>
      <c r="B79" s="27">
        <v>11</v>
      </c>
      <c r="C79" s="33">
        <f t="shared" si="4"/>
        <v>853</v>
      </c>
      <c r="D79" s="29">
        <v>-1712</v>
      </c>
      <c r="E79" s="30">
        <f t="shared" si="1"/>
        <v>2565</v>
      </c>
      <c r="F79" s="27">
        <f t="shared" si="5"/>
        <v>649</v>
      </c>
      <c r="G79" s="27">
        <f t="shared" si="6"/>
        <v>59</v>
      </c>
      <c r="H79" s="33">
        <f t="shared" si="7"/>
        <v>771</v>
      </c>
      <c r="I79" s="32">
        <v>-2030</v>
      </c>
      <c r="J79" s="33">
        <f t="shared" si="2"/>
        <v>2801</v>
      </c>
      <c r="K79" s="27">
        <f t="shared" si="8"/>
        <v>677</v>
      </c>
      <c r="L79" s="27">
        <f t="shared" si="9"/>
        <v>59</v>
      </c>
      <c r="M79" s="33">
        <f t="shared" si="10"/>
        <v>1031</v>
      </c>
      <c r="N79" s="29">
        <v>-1816</v>
      </c>
      <c r="O79" s="33">
        <f t="shared" si="3"/>
        <v>2847</v>
      </c>
      <c r="P79" s="27">
        <f t="shared" si="11"/>
        <v>466</v>
      </c>
      <c r="Q79" s="44"/>
      <c r="R79" s="35"/>
    </row>
    <row r="80" spans="1:18" x14ac:dyDescent="0.3">
      <c r="A80" s="26">
        <v>45849</v>
      </c>
      <c r="B80" s="27">
        <v>11</v>
      </c>
      <c r="C80" s="33">
        <f t="shared" si="4"/>
        <v>848</v>
      </c>
      <c r="D80" s="29">
        <v>-1717</v>
      </c>
      <c r="E80" s="30">
        <f t="shared" si="1"/>
        <v>2565</v>
      </c>
      <c r="F80" s="27">
        <f t="shared" si="5"/>
        <v>654</v>
      </c>
      <c r="G80" s="27">
        <f t="shared" si="6"/>
        <v>60</v>
      </c>
      <c r="H80" s="33">
        <f t="shared" si="7"/>
        <v>761</v>
      </c>
      <c r="I80" s="32">
        <v>-2040</v>
      </c>
      <c r="J80" s="33">
        <f t="shared" si="2"/>
        <v>2801</v>
      </c>
      <c r="K80" s="27">
        <f t="shared" si="8"/>
        <v>687</v>
      </c>
      <c r="L80" s="27">
        <f t="shared" si="9"/>
        <v>60</v>
      </c>
      <c r="M80" s="33">
        <f t="shared" si="10"/>
        <v>1022</v>
      </c>
      <c r="N80" s="29">
        <v>-1825</v>
      </c>
      <c r="O80" s="33">
        <f t="shared" si="3"/>
        <v>2847</v>
      </c>
      <c r="P80" s="27">
        <f t="shared" si="11"/>
        <v>475</v>
      </c>
      <c r="Q80" s="44"/>
      <c r="R80" s="35"/>
    </row>
    <row r="81" spans="1:18" x14ac:dyDescent="0.3">
      <c r="A81" s="26">
        <v>45850</v>
      </c>
      <c r="B81" s="27">
        <v>11</v>
      </c>
      <c r="C81" s="33">
        <f t="shared" si="4"/>
        <v>842</v>
      </c>
      <c r="D81" s="29">
        <v>-1723</v>
      </c>
      <c r="E81" s="30">
        <f t="shared" si="1"/>
        <v>2565</v>
      </c>
      <c r="F81" s="27">
        <f t="shared" si="5"/>
        <v>660</v>
      </c>
      <c r="G81" s="27">
        <f t="shared" si="6"/>
        <v>61</v>
      </c>
      <c r="H81" s="33">
        <f t="shared" si="7"/>
        <v>753</v>
      </c>
      <c r="I81" s="32">
        <v>-2048</v>
      </c>
      <c r="J81" s="33">
        <f t="shared" si="2"/>
        <v>2801</v>
      </c>
      <c r="K81" s="27">
        <f t="shared" si="8"/>
        <v>695</v>
      </c>
      <c r="L81" s="27">
        <f t="shared" si="9"/>
        <v>61</v>
      </c>
      <c r="M81" s="33">
        <f t="shared" si="10"/>
        <v>1013</v>
      </c>
      <c r="N81" s="29">
        <v>-1834</v>
      </c>
      <c r="O81" s="33">
        <f t="shared" si="3"/>
        <v>2847</v>
      </c>
      <c r="P81" s="27">
        <f t="shared" si="11"/>
        <v>484</v>
      </c>
      <c r="Q81" s="44"/>
      <c r="R81" s="35"/>
    </row>
    <row r="82" spans="1:18" x14ac:dyDescent="0.3">
      <c r="A82" s="26">
        <v>45851</v>
      </c>
      <c r="B82" s="27">
        <v>11</v>
      </c>
      <c r="C82" s="33">
        <f t="shared" si="4"/>
        <v>836</v>
      </c>
      <c r="D82" s="29">
        <v>-1729</v>
      </c>
      <c r="E82" s="30">
        <f t="shared" si="1"/>
        <v>2565</v>
      </c>
      <c r="F82" s="27">
        <f t="shared" si="5"/>
        <v>666</v>
      </c>
      <c r="G82" s="27">
        <f t="shared" si="6"/>
        <v>62</v>
      </c>
      <c r="H82" s="33">
        <f t="shared" si="7"/>
        <v>745</v>
      </c>
      <c r="I82" s="32">
        <v>-2056</v>
      </c>
      <c r="J82" s="33">
        <f t="shared" si="2"/>
        <v>2801</v>
      </c>
      <c r="K82" s="27">
        <f t="shared" si="8"/>
        <v>703</v>
      </c>
      <c r="L82" s="27">
        <f t="shared" si="9"/>
        <v>62</v>
      </c>
      <c r="M82" s="33">
        <f t="shared" si="10"/>
        <v>1004</v>
      </c>
      <c r="N82" s="29">
        <v>-1843</v>
      </c>
      <c r="O82" s="33">
        <f t="shared" si="3"/>
        <v>2847</v>
      </c>
      <c r="P82" s="27">
        <f t="shared" si="11"/>
        <v>493</v>
      </c>
      <c r="Q82" s="44"/>
      <c r="R82" s="35"/>
    </row>
    <row r="83" spans="1:18" x14ac:dyDescent="0.3">
      <c r="A83" s="26">
        <v>45852</v>
      </c>
      <c r="B83" s="27">
        <v>11</v>
      </c>
      <c r="C83" s="33">
        <f t="shared" si="4"/>
        <v>830</v>
      </c>
      <c r="D83" s="29">
        <v>-1735</v>
      </c>
      <c r="E83" s="30">
        <f t="shared" si="1"/>
        <v>2565</v>
      </c>
      <c r="F83" s="27">
        <f t="shared" si="5"/>
        <v>672</v>
      </c>
      <c r="G83" s="27">
        <f t="shared" si="6"/>
        <v>63</v>
      </c>
      <c r="H83" s="33">
        <f t="shared" si="7"/>
        <v>737</v>
      </c>
      <c r="I83" s="32">
        <v>-2064</v>
      </c>
      <c r="J83" s="33">
        <f t="shared" si="2"/>
        <v>2801</v>
      </c>
      <c r="K83" s="27">
        <f t="shared" si="8"/>
        <v>711</v>
      </c>
      <c r="L83" s="27">
        <f t="shared" si="9"/>
        <v>63</v>
      </c>
      <c r="M83" s="33">
        <f t="shared" si="10"/>
        <v>995</v>
      </c>
      <c r="N83" s="29">
        <v>-1852</v>
      </c>
      <c r="O83" s="33">
        <f t="shared" si="3"/>
        <v>2847</v>
      </c>
      <c r="P83" s="27">
        <f t="shared" si="11"/>
        <v>502</v>
      </c>
      <c r="Q83" s="44"/>
      <c r="R83" s="35"/>
    </row>
    <row r="84" spans="1:18" x14ac:dyDescent="0.3">
      <c r="A84" s="26">
        <v>45853</v>
      </c>
      <c r="B84" s="27">
        <v>11</v>
      </c>
      <c r="C84" s="33">
        <f t="shared" si="4"/>
        <v>824</v>
      </c>
      <c r="D84" s="29">
        <v>-1741</v>
      </c>
      <c r="E84" s="30">
        <f t="shared" si="1"/>
        <v>2565</v>
      </c>
      <c r="F84" s="27">
        <f t="shared" si="5"/>
        <v>678</v>
      </c>
      <c r="G84" s="27">
        <f t="shared" si="6"/>
        <v>64</v>
      </c>
      <c r="H84" s="33">
        <f t="shared" si="7"/>
        <v>729</v>
      </c>
      <c r="I84" s="32">
        <v>-2072</v>
      </c>
      <c r="J84" s="33">
        <f t="shared" si="2"/>
        <v>2801</v>
      </c>
      <c r="K84" s="27">
        <f t="shared" si="8"/>
        <v>719</v>
      </c>
      <c r="L84" s="27">
        <f t="shared" si="9"/>
        <v>64</v>
      </c>
      <c r="M84" s="33">
        <f t="shared" si="10"/>
        <v>986</v>
      </c>
      <c r="N84" s="29">
        <v>-1861</v>
      </c>
      <c r="O84" s="33">
        <f t="shared" si="3"/>
        <v>2847</v>
      </c>
      <c r="P84" s="27">
        <f t="shared" si="11"/>
        <v>511</v>
      </c>
      <c r="Q84" s="44"/>
      <c r="R84" s="35"/>
    </row>
    <row r="85" spans="1:18" x14ac:dyDescent="0.3">
      <c r="A85" s="26">
        <v>45854</v>
      </c>
      <c r="B85" s="27">
        <v>11</v>
      </c>
      <c r="C85" s="33">
        <f t="shared" si="4"/>
        <v>818</v>
      </c>
      <c r="D85" s="29">
        <v>-1747</v>
      </c>
      <c r="E85" s="30">
        <f t="shared" si="1"/>
        <v>2565</v>
      </c>
      <c r="F85" s="27">
        <f t="shared" si="5"/>
        <v>684</v>
      </c>
      <c r="G85" s="27">
        <f t="shared" si="6"/>
        <v>65</v>
      </c>
      <c r="H85" s="33">
        <f t="shared" si="7"/>
        <v>721</v>
      </c>
      <c r="I85" s="32">
        <v>-2080</v>
      </c>
      <c r="J85" s="33">
        <f t="shared" si="2"/>
        <v>2801</v>
      </c>
      <c r="K85" s="27">
        <f t="shared" si="8"/>
        <v>727</v>
      </c>
      <c r="L85" s="27">
        <f t="shared" si="9"/>
        <v>65</v>
      </c>
      <c r="M85" s="33">
        <f t="shared" si="10"/>
        <v>977</v>
      </c>
      <c r="N85" s="29">
        <v>-1870</v>
      </c>
      <c r="O85" s="33">
        <f t="shared" si="3"/>
        <v>2847</v>
      </c>
      <c r="P85" s="27">
        <f t="shared" si="11"/>
        <v>520</v>
      </c>
      <c r="Q85" s="44"/>
      <c r="R85" s="35"/>
    </row>
    <row r="86" spans="1:18" x14ac:dyDescent="0.3">
      <c r="A86" s="26">
        <v>45855</v>
      </c>
      <c r="B86" s="27">
        <v>11</v>
      </c>
      <c r="C86" s="33">
        <f t="shared" si="4"/>
        <v>812</v>
      </c>
      <c r="D86" s="29">
        <v>-1753</v>
      </c>
      <c r="E86" s="30">
        <f t="shared" si="1"/>
        <v>2565</v>
      </c>
      <c r="F86" s="27">
        <f t="shared" si="5"/>
        <v>690</v>
      </c>
      <c r="G86" s="27">
        <f t="shared" si="6"/>
        <v>66</v>
      </c>
      <c r="H86" s="33">
        <f t="shared" si="7"/>
        <v>713</v>
      </c>
      <c r="I86" s="32">
        <v>-2088</v>
      </c>
      <c r="J86" s="33">
        <f t="shared" si="2"/>
        <v>2801</v>
      </c>
      <c r="K86" s="27">
        <f t="shared" si="8"/>
        <v>735</v>
      </c>
      <c r="L86" s="27">
        <f t="shared" si="9"/>
        <v>66</v>
      </c>
      <c r="M86" s="33">
        <f t="shared" si="10"/>
        <v>968</v>
      </c>
      <c r="N86" s="29">
        <v>-1879</v>
      </c>
      <c r="O86" s="33">
        <f t="shared" si="3"/>
        <v>2847</v>
      </c>
      <c r="P86" s="27">
        <f t="shared" si="11"/>
        <v>529</v>
      </c>
      <c r="Q86" s="44"/>
      <c r="R86" s="35"/>
    </row>
    <row r="87" spans="1:18" x14ac:dyDescent="0.3">
      <c r="A87" s="26">
        <v>45856</v>
      </c>
      <c r="B87" s="27">
        <v>11</v>
      </c>
      <c r="C87" s="33">
        <f t="shared" si="4"/>
        <v>806</v>
      </c>
      <c r="D87" s="29">
        <v>-1759</v>
      </c>
      <c r="E87" s="30">
        <f t="shared" si="1"/>
        <v>2565</v>
      </c>
      <c r="F87" s="27">
        <f t="shared" si="5"/>
        <v>696</v>
      </c>
      <c r="G87" s="27">
        <f t="shared" si="6"/>
        <v>67</v>
      </c>
      <c r="H87" s="33">
        <f t="shared" si="7"/>
        <v>705</v>
      </c>
      <c r="I87" s="32">
        <v>-2096</v>
      </c>
      <c r="J87" s="33">
        <f t="shared" si="2"/>
        <v>2801</v>
      </c>
      <c r="K87" s="27">
        <f t="shared" si="8"/>
        <v>743</v>
      </c>
      <c r="L87" s="27">
        <f t="shared" si="9"/>
        <v>67</v>
      </c>
      <c r="M87" s="33">
        <f t="shared" si="10"/>
        <v>959</v>
      </c>
      <c r="N87" s="29">
        <v>-1888</v>
      </c>
      <c r="O87" s="33">
        <f t="shared" si="3"/>
        <v>2847</v>
      </c>
      <c r="P87" s="27">
        <f t="shared" si="11"/>
        <v>538</v>
      </c>
      <c r="Q87" s="44"/>
      <c r="R87" s="35"/>
    </row>
    <row r="88" spans="1:18" x14ac:dyDescent="0.3">
      <c r="A88" s="26">
        <v>45857</v>
      </c>
      <c r="B88" s="27">
        <v>11</v>
      </c>
      <c r="C88" s="33">
        <f t="shared" si="4"/>
        <v>800</v>
      </c>
      <c r="D88" s="29">
        <v>-1765</v>
      </c>
      <c r="E88" s="30">
        <f t="shared" si="1"/>
        <v>2565</v>
      </c>
      <c r="F88" s="27">
        <f t="shared" si="5"/>
        <v>702</v>
      </c>
      <c r="G88" s="27">
        <f t="shared" si="6"/>
        <v>68</v>
      </c>
      <c r="H88" s="33">
        <f t="shared" si="7"/>
        <v>697</v>
      </c>
      <c r="I88" s="32">
        <v>-2104</v>
      </c>
      <c r="J88" s="33">
        <f t="shared" si="2"/>
        <v>2801</v>
      </c>
      <c r="K88" s="27">
        <f t="shared" si="8"/>
        <v>751</v>
      </c>
      <c r="L88" s="27">
        <f t="shared" si="9"/>
        <v>68</v>
      </c>
      <c r="M88" s="33">
        <f t="shared" si="10"/>
        <v>950</v>
      </c>
      <c r="N88" s="29">
        <v>-1897</v>
      </c>
      <c r="O88" s="33">
        <f t="shared" si="3"/>
        <v>2847</v>
      </c>
      <c r="P88" s="27">
        <f t="shared" si="11"/>
        <v>547</v>
      </c>
      <c r="Q88" s="44"/>
      <c r="R88" s="35"/>
    </row>
    <row r="89" spans="1:18" x14ac:dyDescent="0.3">
      <c r="A89" s="26">
        <v>45858</v>
      </c>
      <c r="B89" s="27">
        <v>11</v>
      </c>
      <c r="C89" s="33">
        <f t="shared" si="4"/>
        <v>797</v>
      </c>
      <c r="D89" s="29">
        <v>-1768</v>
      </c>
      <c r="E89" s="30">
        <f t="shared" si="1"/>
        <v>2565</v>
      </c>
      <c r="F89" s="27">
        <f t="shared" si="5"/>
        <v>705</v>
      </c>
      <c r="G89" s="27">
        <f t="shared" si="6"/>
        <v>69</v>
      </c>
      <c r="H89" s="33">
        <f t="shared" si="7"/>
        <v>689</v>
      </c>
      <c r="I89" s="32">
        <v>-2112</v>
      </c>
      <c r="J89" s="33">
        <f t="shared" si="2"/>
        <v>2801</v>
      </c>
      <c r="K89" s="27">
        <f t="shared" si="8"/>
        <v>759</v>
      </c>
      <c r="L89" s="27">
        <f t="shared" si="9"/>
        <v>69</v>
      </c>
      <c r="M89" s="33">
        <f t="shared" si="10"/>
        <v>941</v>
      </c>
      <c r="N89" s="29">
        <v>-1906</v>
      </c>
      <c r="O89" s="33">
        <f t="shared" si="3"/>
        <v>2847</v>
      </c>
      <c r="P89" s="27">
        <f t="shared" si="11"/>
        <v>556</v>
      </c>
      <c r="Q89" s="44"/>
      <c r="R89" s="35"/>
    </row>
    <row r="90" spans="1:18" x14ac:dyDescent="0.3">
      <c r="A90" s="26">
        <v>45859</v>
      </c>
      <c r="B90" s="27">
        <v>11</v>
      </c>
      <c r="C90" s="33">
        <f t="shared" si="4"/>
        <v>795</v>
      </c>
      <c r="D90" s="29">
        <v>-1770</v>
      </c>
      <c r="E90" s="30">
        <f t="shared" si="1"/>
        <v>2565</v>
      </c>
      <c r="F90" s="27">
        <f t="shared" si="5"/>
        <v>707</v>
      </c>
      <c r="G90" s="27">
        <f t="shared" si="6"/>
        <v>70</v>
      </c>
      <c r="H90" s="33">
        <f t="shared" si="7"/>
        <v>681</v>
      </c>
      <c r="I90" s="32">
        <v>-2120</v>
      </c>
      <c r="J90" s="33">
        <f t="shared" si="2"/>
        <v>2801</v>
      </c>
      <c r="K90" s="27">
        <f t="shared" si="8"/>
        <v>767</v>
      </c>
      <c r="L90" s="27">
        <f t="shared" si="9"/>
        <v>70</v>
      </c>
      <c r="M90" s="33">
        <f t="shared" si="10"/>
        <v>932</v>
      </c>
      <c r="N90" s="29">
        <v>-1915</v>
      </c>
      <c r="O90" s="33">
        <f t="shared" si="3"/>
        <v>2847</v>
      </c>
      <c r="P90" s="27">
        <f t="shared" si="11"/>
        <v>565</v>
      </c>
      <c r="Q90" s="44"/>
      <c r="R90" s="35"/>
    </row>
    <row r="91" spans="1:18" x14ac:dyDescent="0.3">
      <c r="A91" s="26">
        <v>45860</v>
      </c>
      <c r="B91" s="27">
        <v>11</v>
      </c>
      <c r="C91" s="33">
        <f t="shared" si="4"/>
        <v>793</v>
      </c>
      <c r="D91" s="29">
        <v>-1772</v>
      </c>
      <c r="E91" s="30">
        <f t="shared" si="1"/>
        <v>2565</v>
      </c>
      <c r="F91" s="27">
        <f t="shared" si="5"/>
        <v>709</v>
      </c>
      <c r="G91" s="27">
        <f t="shared" si="6"/>
        <v>71</v>
      </c>
      <c r="H91" s="33">
        <f t="shared" si="7"/>
        <v>673</v>
      </c>
      <c r="I91" s="32">
        <v>-2128</v>
      </c>
      <c r="J91" s="33">
        <f t="shared" si="2"/>
        <v>2801</v>
      </c>
      <c r="K91" s="27">
        <f t="shared" si="8"/>
        <v>775</v>
      </c>
      <c r="L91" s="27">
        <f t="shared" si="9"/>
        <v>71</v>
      </c>
      <c r="M91" s="33">
        <f t="shared" si="10"/>
        <v>923</v>
      </c>
      <c r="N91" s="29">
        <v>-1924</v>
      </c>
      <c r="O91" s="33">
        <f t="shared" si="3"/>
        <v>2847</v>
      </c>
      <c r="P91" s="27">
        <f t="shared" si="11"/>
        <v>574</v>
      </c>
      <c r="Q91" s="44"/>
      <c r="R91" s="35"/>
    </row>
    <row r="92" spans="1:18" x14ac:dyDescent="0.3">
      <c r="A92" s="26">
        <v>45861</v>
      </c>
      <c r="B92" s="27">
        <v>11</v>
      </c>
      <c r="C92" s="33">
        <f t="shared" si="4"/>
        <v>791</v>
      </c>
      <c r="D92" s="29">
        <v>-1774</v>
      </c>
      <c r="E92" s="30">
        <f t="shared" si="1"/>
        <v>2565</v>
      </c>
      <c r="F92" s="27">
        <f t="shared" si="5"/>
        <v>711</v>
      </c>
      <c r="G92" s="27">
        <f t="shared" si="6"/>
        <v>72</v>
      </c>
      <c r="H92" s="33">
        <f t="shared" si="7"/>
        <v>665</v>
      </c>
      <c r="I92" s="32">
        <v>-2136</v>
      </c>
      <c r="J92" s="33">
        <f t="shared" si="2"/>
        <v>2801</v>
      </c>
      <c r="K92" s="27">
        <f t="shared" si="8"/>
        <v>783</v>
      </c>
      <c r="L92" s="27">
        <f t="shared" si="9"/>
        <v>72</v>
      </c>
      <c r="M92" s="33">
        <f t="shared" si="10"/>
        <v>914</v>
      </c>
      <c r="N92" s="29">
        <v>-1933</v>
      </c>
      <c r="O92" s="33">
        <f t="shared" si="3"/>
        <v>2847</v>
      </c>
      <c r="P92" s="27">
        <f t="shared" si="11"/>
        <v>583</v>
      </c>
      <c r="Q92" s="44"/>
      <c r="R92" s="35"/>
    </row>
    <row r="93" spans="1:18" x14ac:dyDescent="0.3">
      <c r="A93" s="26">
        <v>45862</v>
      </c>
      <c r="B93" s="27">
        <v>11</v>
      </c>
      <c r="C93" s="33">
        <f t="shared" si="4"/>
        <v>789</v>
      </c>
      <c r="D93" s="29">
        <v>-1776</v>
      </c>
      <c r="E93" s="30">
        <f t="shared" si="1"/>
        <v>2565</v>
      </c>
      <c r="F93" s="27">
        <f t="shared" si="5"/>
        <v>713</v>
      </c>
      <c r="G93" s="27">
        <f t="shared" si="6"/>
        <v>73</v>
      </c>
      <c r="H93" s="33">
        <f t="shared" si="7"/>
        <v>657</v>
      </c>
      <c r="I93" s="32">
        <v>-2144</v>
      </c>
      <c r="J93" s="33">
        <f t="shared" si="2"/>
        <v>2801</v>
      </c>
      <c r="K93" s="27">
        <f t="shared" si="8"/>
        <v>791</v>
      </c>
      <c r="L93" s="27">
        <f t="shared" si="9"/>
        <v>73</v>
      </c>
      <c r="M93" s="33">
        <f t="shared" si="10"/>
        <v>905</v>
      </c>
      <c r="N93" s="29">
        <v>-1942</v>
      </c>
      <c r="O93" s="33">
        <f t="shared" si="3"/>
        <v>2847</v>
      </c>
      <c r="P93" s="27">
        <f t="shared" si="11"/>
        <v>592</v>
      </c>
      <c r="Q93" s="44"/>
      <c r="R93" s="35"/>
    </row>
    <row r="94" spans="1:18" x14ac:dyDescent="0.3">
      <c r="A94" s="26">
        <v>45863</v>
      </c>
      <c r="B94" s="27">
        <v>11</v>
      </c>
      <c r="C94" s="33">
        <f t="shared" si="4"/>
        <v>787</v>
      </c>
      <c r="D94" s="29">
        <v>-1778</v>
      </c>
      <c r="E94" s="30">
        <f t="shared" si="1"/>
        <v>2565</v>
      </c>
      <c r="F94" s="27">
        <f t="shared" si="5"/>
        <v>715</v>
      </c>
      <c r="G94" s="27">
        <f t="shared" si="6"/>
        <v>74</v>
      </c>
      <c r="H94" s="33">
        <f t="shared" si="7"/>
        <v>649</v>
      </c>
      <c r="I94" s="32">
        <v>-2152</v>
      </c>
      <c r="J94" s="33">
        <f t="shared" si="2"/>
        <v>2801</v>
      </c>
      <c r="K94" s="27">
        <f t="shared" si="8"/>
        <v>799</v>
      </c>
      <c r="L94" s="27">
        <f t="shared" si="9"/>
        <v>74</v>
      </c>
      <c r="M94" s="33">
        <f t="shared" si="10"/>
        <v>896</v>
      </c>
      <c r="N94" s="29">
        <v>-1951</v>
      </c>
      <c r="O94" s="33">
        <f t="shared" si="3"/>
        <v>2847</v>
      </c>
      <c r="P94" s="27">
        <f t="shared" si="11"/>
        <v>601</v>
      </c>
      <c r="Q94" s="44"/>
      <c r="R94" s="35"/>
    </row>
    <row r="95" spans="1:18" x14ac:dyDescent="0.3">
      <c r="A95" s="26">
        <v>45864</v>
      </c>
      <c r="B95" s="27">
        <v>11</v>
      </c>
      <c r="C95" s="33">
        <f t="shared" si="4"/>
        <v>785</v>
      </c>
      <c r="D95" s="29">
        <v>-1780</v>
      </c>
      <c r="E95" s="30">
        <f t="shared" si="1"/>
        <v>2565</v>
      </c>
      <c r="F95" s="27">
        <f t="shared" si="5"/>
        <v>717</v>
      </c>
      <c r="G95" s="27">
        <f t="shared" si="6"/>
        <v>75</v>
      </c>
      <c r="H95" s="33">
        <f t="shared" si="7"/>
        <v>641</v>
      </c>
      <c r="I95" s="32">
        <v>-2160</v>
      </c>
      <c r="J95" s="33">
        <f t="shared" si="2"/>
        <v>2801</v>
      </c>
      <c r="K95" s="27">
        <f t="shared" si="8"/>
        <v>807</v>
      </c>
      <c r="L95" s="27">
        <f t="shared" si="9"/>
        <v>75</v>
      </c>
      <c r="M95" s="33">
        <f t="shared" si="10"/>
        <v>887</v>
      </c>
      <c r="N95" s="29">
        <v>-1960</v>
      </c>
      <c r="O95" s="33">
        <f t="shared" si="3"/>
        <v>2847</v>
      </c>
      <c r="P95" s="27">
        <f t="shared" si="11"/>
        <v>610</v>
      </c>
      <c r="Q95" s="44"/>
      <c r="R95" s="35"/>
    </row>
    <row r="96" spans="1:18" x14ac:dyDescent="0.3">
      <c r="A96" s="26">
        <v>45865</v>
      </c>
      <c r="B96" s="27">
        <v>11</v>
      </c>
      <c r="C96" s="30">
        <v>1527</v>
      </c>
      <c r="D96" s="29">
        <v>-1782</v>
      </c>
      <c r="E96" s="30">
        <f t="shared" si="1"/>
        <v>3309</v>
      </c>
      <c r="F96" s="27">
        <f t="shared" si="5"/>
        <v>719</v>
      </c>
      <c r="G96" s="27">
        <f t="shared" si="6"/>
        <v>76</v>
      </c>
      <c r="H96" s="30">
        <v>1689</v>
      </c>
      <c r="I96" s="32">
        <v>-2168</v>
      </c>
      <c r="J96" s="33">
        <f t="shared" si="2"/>
        <v>3857</v>
      </c>
      <c r="K96" s="27">
        <f t="shared" si="8"/>
        <v>815</v>
      </c>
      <c r="L96" s="27">
        <f t="shared" si="9"/>
        <v>76</v>
      </c>
      <c r="M96" s="30">
        <v>1557</v>
      </c>
      <c r="N96" s="29">
        <v>-1982</v>
      </c>
      <c r="O96" s="33">
        <f t="shared" si="3"/>
        <v>3539</v>
      </c>
      <c r="P96" s="27">
        <f t="shared" si="11"/>
        <v>632</v>
      </c>
      <c r="Q96" s="44"/>
      <c r="R96" s="35"/>
    </row>
    <row r="97" spans="1:18" x14ac:dyDescent="0.3">
      <c r="A97" s="26">
        <v>45866</v>
      </c>
      <c r="B97" s="27">
        <v>11</v>
      </c>
      <c r="C97" s="33">
        <f>$C$21-F97</f>
        <v>781</v>
      </c>
      <c r="D97" s="29">
        <v>-1784</v>
      </c>
      <c r="E97" s="30">
        <f t="shared" si="1"/>
        <v>2565</v>
      </c>
      <c r="F97" s="27">
        <f t="shared" si="5"/>
        <v>721</v>
      </c>
      <c r="G97" s="27">
        <f t="shared" si="6"/>
        <v>77</v>
      </c>
      <c r="H97" s="33"/>
      <c r="I97" s="32">
        <v>-2176</v>
      </c>
      <c r="J97" s="33">
        <f t="shared" si="2"/>
        <v>2176</v>
      </c>
      <c r="K97" s="27">
        <f t="shared" si="8"/>
        <v>823</v>
      </c>
      <c r="L97" s="27">
        <f t="shared" si="9"/>
        <v>77</v>
      </c>
      <c r="M97" s="33">
        <f>$M$21-P97</f>
        <v>863</v>
      </c>
      <c r="N97" s="29">
        <v>-1984</v>
      </c>
      <c r="O97" s="33">
        <f t="shared" si="3"/>
        <v>2847</v>
      </c>
      <c r="P97" s="27">
        <f t="shared" si="11"/>
        <v>634</v>
      </c>
      <c r="Q97" s="44"/>
      <c r="R97" s="35"/>
    </row>
    <row r="98" spans="1:18" x14ac:dyDescent="0.3">
      <c r="A98" s="26">
        <v>45867</v>
      </c>
      <c r="B98" s="27">
        <v>11</v>
      </c>
      <c r="C98" s="30">
        <v>1528</v>
      </c>
      <c r="D98" s="29">
        <v>-1786</v>
      </c>
      <c r="E98" s="30">
        <f t="shared" si="1"/>
        <v>3314</v>
      </c>
      <c r="F98" s="27">
        <f t="shared" si="5"/>
        <v>723</v>
      </c>
      <c r="G98" s="27">
        <f t="shared" si="6"/>
        <v>78</v>
      </c>
      <c r="H98" s="30"/>
      <c r="I98" s="32">
        <v>-2184</v>
      </c>
      <c r="J98" s="33">
        <f t="shared" si="2"/>
        <v>2184</v>
      </c>
      <c r="K98" s="27">
        <f t="shared" si="8"/>
        <v>831</v>
      </c>
      <c r="L98" s="27">
        <f t="shared" si="9"/>
        <v>78</v>
      </c>
      <c r="M98" s="30">
        <v>1558</v>
      </c>
      <c r="N98" s="29">
        <v>-1986</v>
      </c>
      <c r="O98" s="33">
        <f t="shared" si="3"/>
        <v>3544</v>
      </c>
      <c r="P98" s="27">
        <f t="shared" si="11"/>
        <v>636</v>
      </c>
      <c r="Q98" s="44"/>
      <c r="R98" s="35"/>
    </row>
    <row r="99" spans="1:18" x14ac:dyDescent="0.3">
      <c r="A99" s="26">
        <v>45868</v>
      </c>
      <c r="B99" s="27">
        <v>11</v>
      </c>
      <c r="C99" s="33">
        <f>$C$21-F99</f>
        <v>777</v>
      </c>
      <c r="D99" s="29">
        <v>-1788</v>
      </c>
      <c r="E99" s="30">
        <f t="shared" si="1"/>
        <v>2565</v>
      </c>
      <c r="F99" s="27">
        <f t="shared" si="5"/>
        <v>725</v>
      </c>
      <c r="G99" s="27">
        <f t="shared" si="6"/>
        <v>79</v>
      </c>
      <c r="H99" s="33"/>
      <c r="I99" s="32">
        <v>-2192</v>
      </c>
      <c r="J99" s="33">
        <f t="shared" si="2"/>
        <v>2192</v>
      </c>
      <c r="K99" s="27">
        <f t="shared" si="8"/>
        <v>839</v>
      </c>
      <c r="L99" s="27">
        <f t="shared" si="9"/>
        <v>79</v>
      </c>
      <c r="M99" s="33">
        <f>$M$21-P99</f>
        <v>859</v>
      </c>
      <c r="N99" s="29">
        <v>-1988</v>
      </c>
      <c r="O99" s="33">
        <f t="shared" si="3"/>
        <v>2847</v>
      </c>
      <c r="P99" s="27">
        <f t="shared" si="11"/>
        <v>638</v>
      </c>
      <c r="Q99" s="44"/>
      <c r="R99" s="35"/>
    </row>
    <row r="100" spans="1:18" x14ac:dyDescent="0.3">
      <c r="A100" s="26">
        <v>45869</v>
      </c>
      <c r="B100" s="27">
        <v>11</v>
      </c>
      <c r="C100" s="30">
        <v>1529</v>
      </c>
      <c r="D100" s="29">
        <v>-1790</v>
      </c>
      <c r="E100" s="30">
        <f t="shared" si="1"/>
        <v>3319</v>
      </c>
      <c r="F100" s="27">
        <f t="shared" si="5"/>
        <v>727</v>
      </c>
      <c r="G100" s="27">
        <f t="shared" si="6"/>
        <v>80</v>
      </c>
      <c r="H100" s="30"/>
      <c r="I100" s="32">
        <v>-2200</v>
      </c>
      <c r="J100" s="33">
        <f t="shared" si="2"/>
        <v>2200</v>
      </c>
      <c r="K100" s="27">
        <f t="shared" si="8"/>
        <v>847</v>
      </c>
      <c r="L100" s="27">
        <f t="shared" si="9"/>
        <v>80</v>
      </c>
      <c r="M100" s="30">
        <v>1559</v>
      </c>
      <c r="N100" s="29">
        <v>-1990</v>
      </c>
      <c r="O100" s="33">
        <f t="shared" si="3"/>
        <v>3549</v>
      </c>
      <c r="P100" s="27">
        <f t="shared" si="11"/>
        <v>640</v>
      </c>
      <c r="Q100" s="44"/>
      <c r="R100" s="35"/>
    </row>
    <row r="101" spans="1:18" x14ac:dyDescent="0.3">
      <c r="A101" s="26">
        <v>45870</v>
      </c>
      <c r="B101" s="27">
        <v>11</v>
      </c>
      <c r="C101" s="33">
        <f>$C$21-F101</f>
        <v>773</v>
      </c>
      <c r="D101" s="29">
        <v>-1792</v>
      </c>
      <c r="E101" s="30">
        <f t="shared" si="1"/>
        <v>2565</v>
      </c>
      <c r="F101" s="27">
        <f t="shared" si="5"/>
        <v>729</v>
      </c>
      <c r="G101" s="27">
        <f t="shared" si="6"/>
        <v>81</v>
      </c>
      <c r="H101" s="33"/>
      <c r="I101" s="32">
        <v>-2208</v>
      </c>
      <c r="J101" s="33">
        <f t="shared" si="2"/>
        <v>2208</v>
      </c>
      <c r="K101" s="27">
        <f t="shared" si="8"/>
        <v>855</v>
      </c>
      <c r="L101" s="27">
        <f t="shared" si="9"/>
        <v>81</v>
      </c>
      <c r="M101" s="33">
        <f>$M$21-P101</f>
        <v>855</v>
      </c>
      <c r="N101" s="29">
        <v>-1992</v>
      </c>
      <c r="O101" s="33">
        <f t="shared" si="3"/>
        <v>2847</v>
      </c>
      <c r="P101" s="27">
        <f t="shared" si="11"/>
        <v>642</v>
      </c>
      <c r="Q101" s="44"/>
      <c r="R101" s="35"/>
    </row>
    <row r="102" spans="1:18" x14ac:dyDescent="0.3">
      <c r="A102" s="26">
        <v>45871</v>
      </c>
      <c r="B102" s="27">
        <v>11</v>
      </c>
      <c r="C102" s="30">
        <v>1530</v>
      </c>
      <c r="D102" s="29">
        <v>-1794</v>
      </c>
      <c r="E102" s="30">
        <f t="shared" si="1"/>
        <v>3324</v>
      </c>
      <c r="F102" s="27">
        <f t="shared" si="5"/>
        <v>731</v>
      </c>
      <c r="G102" s="27">
        <f t="shared" si="6"/>
        <v>82</v>
      </c>
      <c r="H102" s="30"/>
      <c r="I102" s="32">
        <v>-2216</v>
      </c>
      <c r="J102" s="33">
        <f t="shared" si="2"/>
        <v>2216</v>
      </c>
      <c r="K102" s="27">
        <f t="shared" si="8"/>
        <v>863</v>
      </c>
      <c r="L102" s="27">
        <f t="shared" si="9"/>
        <v>82</v>
      </c>
      <c r="M102" s="30">
        <v>1560</v>
      </c>
      <c r="N102" s="29">
        <v>-1994</v>
      </c>
      <c r="O102" s="33">
        <f t="shared" si="3"/>
        <v>3554</v>
      </c>
      <c r="P102" s="27">
        <f t="shared" si="11"/>
        <v>644</v>
      </c>
      <c r="Q102" s="44"/>
      <c r="R102" s="35"/>
    </row>
    <row r="103" spans="1:18" x14ac:dyDescent="0.3">
      <c r="A103" s="26">
        <v>45872</v>
      </c>
      <c r="B103" s="27">
        <v>11</v>
      </c>
      <c r="C103" s="33">
        <f>$C$21-F103</f>
        <v>769</v>
      </c>
      <c r="D103" s="29">
        <v>-1796</v>
      </c>
      <c r="E103" s="30">
        <f t="shared" si="1"/>
        <v>2565</v>
      </c>
      <c r="F103" s="27">
        <f t="shared" si="5"/>
        <v>733</v>
      </c>
      <c r="G103" s="27">
        <f t="shared" si="6"/>
        <v>83</v>
      </c>
      <c r="H103" s="33"/>
      <c r="I103" s="32">
        <v>-2224</v>
      </c>
      <c r="J103" s="33">
        <f t="shared" si="2"/>
        <v>2224</v>
      </c>
      <c r="K103" s="27">
        <f t="shared" si="8"/>
        <v>871</v>
      </c>
      <c r="L103" s="27">
        <f t="shared" si="9"/>
        <v>83</v>
      </c>
      <c r="M103" s="33">
        <f>$M$21-P103</f>
        <v>851</v>
      </c>
      <c r="N103" s="29">
        <v>-1996</v>
      </c>
      <c r="O103" s="33">
        <f t="shared" si="3"/>
        <v>2847</v>
      </c>
      <c r="P103" s="27">
        <f t="shared" si="11"/>
        <v>646</v>
      </c>
      <c r="Q103" s="44"/>
      <c r="R103" s="35"/>
    </row>
    <row r="104" spans="1:18" x14ac:dyDescent="0.3">
      <c r="A104" s="26">
        <v>45873</v>
      </c>
      <c r="B104" s="27">
        <v>11</v>
      </c>
      <c r="C104" s="30">
        <v>1531</v>
      </c>
      <c r="D104" s="29">
        <v>-1798</v>
      </c>
      <c r="E104" s="30">
        <f t="shared" si="1"/>
        <v>3329</v>
      </c>
      <c r="F104" s="27">
        <f t="shared" si="5"/>
        <v>735</v>
      </c>
      <c r="G104" s="27">
        <f t="shared" si="6"/>
        <v>84</v>
      </c>
      <c r="H104" s="30"/>
      <c r="I104" s="32">
        <v>-2232</v>
      </c>
      <c r="J104" s="33">
        <f t="shared" si="2"/>
        <v>2232</v>
      </c>
      <c r="K104" s="27">
        <f t="shared" si="8"/>
        <v>879</v>
      </c>
      <c r="L104" s="27">
        <f t="shared" si="9"/>
        <v>84</v>
      </c>
      <c r="M104" s="30">
        <v>1561</v>
      </c>
      <c r="N104" s="29">
        <v>-1998</v>
      </c>
      <c r="O104" s="33">
        <f t="shared" si="3"/>
        <v>3559</v>
      </c>
      <c r="P104" s="27">
        <f t="shared" si="11"/>
        <v>648</v>
      </c>
      <c r="Q104" s="44"/>
      <c r="R104" s="35"/>
    </row>
    <row r="105" spans="1:18" x14ac:dyDescent="0.3">
      <c r="A105" s="26">
        <v>45874</v>
      </c>
      <c r="B105" s="27">
        <v>11</v>
      </c>
      <c r="C105" s="33">
        <f>$C$21-F105</f>
        <v>765</v>
      </c>
      <c r="D105" s="29">
        <v>-1800</v>
      </c>
      <c r="E105" s="30">
        <f t="shared" si="1"/>
        <v>2565</v>
      </c>
      <c r="F105" s="27">
        <f t="shared" si="5"/>
        <v>737</v>
      </c>
      <c r="G105" s="27">
        <f t="shared" si="6"/>
        <v>85</v>
      </c>
      <c r="H105" s="33"/>
      <c r="I105" s="32">
        <v>-2240</v>
      </c>
      <c r="J105" s="33">
        <f t="shared" si="2"/>
        <v>2240</v>
      </c>
      <c r="K105" s="27">
        <f t="shared" si="8"/>
        <v>887</v>
      </c>
      <c r="L105" s="27">
        <f t="shared" si="9"/>
        <v>85</v>
      </c>
      <c r="M105" s="33">
        <f>$M$21-P105</f>
        <v>847</v>
      </c>
      <c r="N105" s="29">
        <v>-2000</v>
      </c>
      <c r="O105" s="33">
        <f t="shared" si="3"/>
        <v>2847</v>
      </c>
      <c r="P105" s="27">
        <f t="shared" si="11"/>
        <v>650</v>
      </c>
      <c r="Q105" s="44"/>
      <c r="R105" s="35"/>
    </row>
    <row r="106" spans="1:18" x14ac:dyDescent="0.3">
      <c r="A106" s="26"/>
      <c r="B106" s="27"/>
      <c r="C106" s="30"/>
      <c r="D106" s="29"/>
      <c r="E106" s="30"/>
      <c r="F106" s="27"/>
      <c r="G106" s="27"/>
      <c r="H106" s="30"/>
      <c r="I106" s="32"/>
      <c r="J106" s="33"/>
      <c r="K106" s="27"/>
      <c r="L106" s="27"/>
      <c r="M106" s="30"/>
      <c r="N106" s="29"/>
      <c r="O106" s="33"/>
      <c r="P106" s="27"/>
      <c r="Q106" s="44"/>
      <c r="R106" s="35"/>
    </row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06">
    <cfRule type="cellIs" dxfId="44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 summaryRight="0"/>
  </sheetPr>
  <dimension ref="A1:U107"/>
  <sheetViews>
    <sheetView workbookViewId="0">
      <selection activeCell="I15" sqref="I15"/>
    </sheetView>
  </sheetViews>
  <sheetFormatPr defaultColWidth="14.44140625" defaultRowHeight="15" customHeight="1" x14ac:dyDescent="0.3"/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(13/05/25)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98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99</v>
      </c>
      <c r="R16" s="250" t="s">
        <v>100</v>
      </c>
    </row>
    <row r="17" spans="1:21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21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21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21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21" x14ac:dyDescent="0.3">
      <c r="A21" s="26">
        <v>45790</v>
      </c>
      <c r="B21" s="27">
        <v>1</v>
      </c>
      <c r="C21" s="28">
        <v>1557</v>
      </c>
      <c r="D21" s="29">
        <v>-758</v>
      </c>
      <c r="E21" s="30">
        <v>3076</v>
      </c>
      <c r="F21" s="27">
        <v>0</v>
      </c>
      <c r="G21" s="27">
        <v>1</v>
      </c>
      <c r="H21" s="30">
        <v>1382</v>
      </c>
      <c r="I21" s="32">
        <v>-870</v>
      </c>
      <c r="J21" s="33">
        <f t="shared" ref="J21:J105" si="1">H21-I21</f>
        <v>2252</v>
      </c>
      <c r="K21" s="27">
        <v>0</v>
      </c>
      <c r="L21" s="27">
        <v>1</v>
      </c>
      <c r="M21" s="28">
        <v>1532</v>
      </c>
      <c r="N21" s="29">
        <v>-773</v>
      </c>
      <c r="O21" s="33">
        <f t="shared" ref="O21:O105" si="2">M21-N21</f>
        <v>2305</v>
      </c>
      <c r="P21" s="27">
        <v>0</v>
      </c>
      <c r="Q21" s="34"/>
      <c r="R21" s="35"/>
    </row>
    <row r="22" spans="1:21" x14ac:dyDescent="0.3">
      <c r="A22" s="26">
        <v>45791</v>
      </c>
      <c r="B22" s="31">
        <v>2</v>
      </c>
      <c r="C22" s="33">
        <f t="shared" ref="C22:C95" si="3">$C$21-F22</f>
        <v>1515</v>
      </c>
      <c r="D22" s="29">
        <v>-800</v>
      </c>
      <c r="E22" s="30">
        <f t="shared" ref="E22:E23" si="4">C22-D22</f>
        <v>2315</v>
      </c>
      <c r="F22" s="27">
        <f t="shared" ref="F22:F105" si="5">$D$21-D22</f>
        <v>42</v>
      </c>
      <c r="G22" s="27">
        <f t="shared" ref="G22:G105" si="6">G21+1</f>
        <v>2</v>
      </c>
      <c r="H22" s="33">
        <f t="shared" ref="H22:H95" si="7">$H$21-K22</f>
        <v>1352</v>
      </c>
      <c r="I22" s="32">
        <v>-900</v>
      </c>
      <c r="J22" s="33">
        <f t="shared" si="1"/>
        <v>2252</v>
      </c>
      <c r="K22" s="27">
        <f t="shared" ref="K22:K105" si="8">$I$21-I22</f>
        <v>30</v>
      </c>
      <c r="L22" s="27">
        <f t="shared" ref="L22:L105" si="9">L21+1</f>
        <v>2</v>
      </c>
      <c r="M22" s="33">
        <f t="shared" ref="M22:M95" si="10">$M$21-P22</f>
        <v>1509</v>
      </c>
      <c r="N22" s="29">
        <v>-796</v>
      </c>
      <c r="O22" s="33">
        <f t="shared" si="2"/>
        <v>2305</v>
      </c>
      <c r="P22" s="27">
        <f t="shared" ref="P22:P105" si="11">$N$21-N22</f>
        <v>23</v>
      </c>
      <c r="Q22" s="34"/>
      <c r="R22" s="35"/>
      <c r="U22" s="61">
        <v>-500</v>
      </c>
    </row>
    <row r="23" spans="1:21" x14ac:dyDescent="0.3">
      <c r="A23" s="26">
        <v>45792</v>
      </c>
      <c r="B23" s="27">
        <v>3</v>
      </c>
      <c r="C23" s="33">
        <f t="shared" si="3"/>
        <v>1485</v>
      </c>
      <c r="D23" s="29">
        <v>-830</v>
      </c>
      <c r="E23" s="30">
        <f t="shared" si="4"/>
        <v>2315</v>
      </c>
      <c r="F23" s="27">
        <f t="shared" si="5"/>
        <v>72</v>
      </c>
      <c r="G23" s="27">
        <f t="shared" si="6"/>
        <v>3</v>
      </c>
      <c r="H23" s="33">
        <f t="shared" si="7"/>
        <v>1319</v>
      </c>
      <c r="I23" s="32">
        <v>-933</v>
      </c>
      <c r="J23" s="33">
        <f t="shared" si="1"/>
        <v>2252</v>
      </c>
      <c r="K23" s="27">
        <f t="shared" si="8"/>
        <v>63</v>
      </c>
      <c r="L23" s="27">
        <f t="shared" si="9"/>
        <v>3</v>
      </c>
      <c r="M23" s="33">
        <f t="shared" si="10"/>
        <v>1486</v>
      </c>
      <c r="N23" s="29">
        <v>-819</v>
      </c>
      <c r="O23" s="33">
        <f t="shared" si="2"/>
        <v>2305</v>
      </c>
      <c r="P23" s="27">
        <f t="shared" si="11"/>
        <v>46</v>
      </c>
      <c r="Q23" s="34"/>
      <c r="R23" s="35"/>
    </row>
    <row r="24" spans="1:21" x14ac:dyDescent="0.3">
      <c r="A24" s="26">
        <v>45793</v>
      </c>
      <c r="B24" s="31">
        <v>4</v>
      </c>
      <c r="C24" s="33">
        <f t="shared" si="3"/>
        <v>1455</v>
      </c>
      <c r="D24" s="29">
        <v>-860</v>
      </c>
      <c r="E24" s="30">
        <v>3076</v>
      </c>
      <c r="F24" s="27">
        <f t="shared" si="5"/>
        <v>102</v>
      </c>
      <c r="G24" s="27">
        <f t="shared" si="6"/>
        <v>4</v>
      </c>
      <c r="H24" s="33">
        <f t="shared" si="7"/>
        <v>1287</v>
      </c>
      <c r="I24" s="32">
        <v>-965</v>
      </c>
      <c r="J24" s="33">
        <f t="shared" si="1"/>
        <v>2252</v>
      </c>
      <c r="K24" s="27">
        <f t="shared" si="8"/>
        <v>95</v>
      </c>
      <c r="L24" s="27">
        <f t="shared" si="9"/>
        <v>4</v>
      </c>
      <c r="M24" s="33">
        <f t="shared" si="10"/>
        <v>1463</v>
      </c>
      <c r="N24" s="29">
        <v>-842</v>
      </c>
      <c r="O24" s="33">
        <f t="shared" si="2"/>
        <v>2305</v>
      </c>
      <c r="P24" s="27">
        <f t="shared" si="11"/>
        <v>69</v>
      </c>
      <c r="Q24" s="34"/>
      <c r="R24" s="35"/>
    </row>
    <row r="25" spans="1:21" x14ac:dyDescent="0.3">
      <c r="A25" s="26">
        <v>45794</v>
      </c>
      <c r="B25" s="27">
        <v>5</v>
      </c>
      <c r="C25" s="33">
        <f t="shared" si="3"/>
        <v>1433</v>
      </c>
      <c r="D25" s="29">
        <v>-882</v>
      </c>
      <c r="E25" s="30">
        <v>3076</v>
      </c>
      <c r="F25" s="27">
        <f t="shared" si="5"/>
        <v>124</v>
      </c>
      <c r="G25" s="27">
        <f t="shared" si="6"/>
        <v>5</v>
      </c>
      <c r="H25" s="33">
        <f t="shared" si="7"/>
        <v>1287</v>
      </c>
      <c r="I25" s="32">
        <v>-965</v>
      </c>
      <c r="J25" s="33">
        <f t="shared" si="1"/>
        <v>2252</v>
      </c>
      <c r="K25" s="27">
        <f t="shared" si="8"/>
        <v>95</v>
      </c>
      <c r="L25" s="27">
        <f t="shared" si="9"/>
        <v>5</v>
      </c>
      <c r="M25" s="33">
        <f t="shared" si="10"/>
        <v>1440</v>
      </c>
      <c r="N25" s="29">
        <v>-865</v>
      </c>
      <c r="O25" s="33">
        <f t="shared" si="2"/>
        <v>2305</v>
      </c>
      <c r="P25" s="27">
        <f t="shared" si="11"/>
        <v>92</v>
      </c>
      <c r="Q25" s="34"/>
      <c r="R25" s="35"/>
    </row>
    <row r="26" spans="1:21" x14ac:dyDescent="0.3">
      <c r="A26" s="26">
        <v>45795</v>
      </c>
      <c r="B26" s="31">
        <v>6</v>
      </c>
      <c r="C26" s="33">
        <f t="shared" si="3"/>
        <v>1409</v>
      </c>
      <c r="D26" s="29">
        <v>-906</v>
      </c>
      <c r="E26" s="30">
        <v>3076</v>
      </c>
      <c r="F26" s="27">
        <f t="shared" si="5"/>
        <v>148</v>
      </c>
      <c r="G26" s="27">
        <f t="shared" si="6"/>
        <v>6</v>
      </c>
      <c r="H26" s="33">
        <f t="shared" si="7"/>
        <v>1287</v>
      </c>
      <c r="I26" s="32">
        <v>-965</v>
      </c>
      <c r="J26" s="33">
        <f t="shared" si="1"/>
        <v>2252</v>
      </c>
      <c r="K26" s="27">
        <f t="shared" si="8"/>
        <v>95</v>
      </c>
      <c r="L26" s="27">
        <f t="shared" si="9"/>
        <v>6</v>
      </c>
      <c r="M26" s="33">
        <f t="shared" si="10"/>
        <v>1417</v>
      </c>
      <c r="N26" s="29">
        <v>-888</v>
      </c>
      <c r="O26" s="33">
        <f t="shared" si="2"/>
        <v>2305</v>
      </c>
      <c r="P26" s="27">
        <f t="shared" si="11"/>
        <v>115</v>
      </c>
      <c r="Q26" s="34"/>
      <c r="R26" s="35"/>
    </row>
    <row r="27" spans="1:21" x14ac:dyDescent="0.3">
      <c r="A27" s="26">
        <v>45796</v>
      </c>
      <c r="B27" s="27">
        <v>7</v>
      </c>
      <c r="C27" s="33">
        <f t="shared" si="3"/>
        <v>1387</v>
      </c>
      <c r="D27" s="29">
        <v>-928</v>
      </c>
      <c r="E27" s="30">
        <v>3076</v>
      </c>
      <c r="F27" s="27">
        <f t="shared" si="5"/>
        <v>170</v>
      </c>
      <c r="G27" s="27">
        <f t="shared" si="6"/>
        <v>7</v>
      </c>
      <c r="H27" s="33">
        <f t="shared" si="7"/>
        <v>1202</v>
      </c>
      <c r="I27" s="32">
        <v>-1050</v>
      </c>
      <c r="J27" s="33">
        <f t="shared" si="1"/>
        <v>2252</v>
      </c>
      <c r="K27" s="27">
        <f t="shared" si="8"/>
        <v>180</v>
      </c>
      <c r="L27" s="27">
        <f t="shared" si="9"/>
        <v>7</v>
      </c>
      <c r="M27" s="33">
        <f t="shared" si="10"/>
        <v>1394</v>
      </c>
      <c r="N27" s="29">
        <v>-911</v>
      </c>
      <c r="O27" s="33">
        <f t="shared" si="2"/>
        <v>2305</v>
      </c>
      <c r="P27" s="27">
        <f t="shared" si="11"/>
        <v>138</v>
      </c>
      <c r="Q27" s="34"/>
      <c r="R27" s="35"/>
    </row>
    <row r="28" spans="1:21" x14ac:dyDescent="0.3">
      <c r="A28" s="26">
        <v>45797</v>
      </c>
      <c r="B28" s="31">
        <v>8</v>
      </c>
      <c r="C28" s="33">
        <f t="shared" si="3"/>
        <v>1375</v>
      </c>
      <c r="D28" s="29">
        <v>-940</v>
      </c>
      <c r="E28" s="30">
        <v>3076</v>
      </c>
      <c r="F28" s="27">
        <f t="shared" si="5"/>
        <v>182</v>
      </c>
      <c r="G28" s="27">
        <f t="shared" si="6"/>
        <v>8</v>
      </c>
      <c r="H28" s="33">
        <f t="shared" si="7"/>
        <v>1189</v>
      </c>
      <c r="I28" s="32">
        <v>-1063</v>
      </c>
      <c r="J28" s="33">
        <f t="shared" si="1"/>
        <v>2252</v>
      </c>
      <c r="K28" s="27">
        <f t="shared" si="8"/>
        <v>193</v>
      </c>
      <c r="L28" s="27">
        <f t="shared" si="9"/>
        <v>8</v>
      </c>
      <c r="M28" s="33">
        <f t="shared" si="10"/>
        <v>1371</v>
      </c>
      <c r="N28" s="29">
        <v>-934</v>
      </c>
      <c r="O28" s="33">
        <f t="shared" si="2"/>
        <v>2305</v>
      </c>
      <c r="P28" s="27">
        <f t="shared" si="11"/>
        <v>161</v>
      </c>
      <c r="Q28" s="34"/>
      <c r="R28" s="35"/>
    </row>
    <row r="29" spans="1:21" x14ac:dyDescent="0.3">
      <c r="A29" s="26">
        <v>45798</v>
      </c>
      <c r="B29" s="27">
        <v>9</v>
      </c>
      <c r="C29" s="33">
        <f t="shared" si="3"/>
        <v>1363</v>
      </c>
      <c r="D29" s="29">
        <v>-952</v>
      </c>
      <c r="E29" s="30">
        <v>3076</v>
      </c>
      <c r="F29" s="27">
        <f t="shared" si="5"/>
        <v>194</v>
      </c>
      <c r="G29" s="27">
        <f t="shared" si="6"/>
        <v>9</v>
      </c>
      <c r="H29" s="33">
        <f t="shared" si="7"/>
        <v>1176</v>
      </c>
      <c r="I29" s="32">
        <v>-1076</v>
      </c>
      <c r="J29" s="33">
        <f t="shared" si="1"/>
        <v>2252</v>
      </c>
      <c r="K29" s="27">
        <f t="shared" si="8"/>
        <v>206</v>
      </c>
      <c r="L29" s="27">
        <f t="shared" si="9"/>
        <v>9</v>
      </c>
      <c r="M29" s="33">
        <f t="shared" si="10"/>
        <v>1348</v>
      </c>
      <c r="N29" s="29">
        <v>-957</v>
      </c>
      <c r="O29" s="33">
        <f t="shared" si="2"/>
        <v>2305</v>
      </c>
      <c r="P29" s="27">
        <f t="shared" si="11"/>
        <v>184</v>
      </c>
      <c r="Q29" s="34"/>
      <c r="R29" s="35"/>
    </row>
    <row r="30" spans="1:21" x14ac:dyDescent="0.3">
      <c r="A30" s="26">
        <v>45799</v>
      </c>
      <c r="B30" s="31">
        <v>10</v>
      </c>
      <c r="C30" s="33">
        <f t="shared" si="3"/>
        <v>1351</v>
      </c>
      <c r="D30" s="29">
        <v>-964</v>
      </c>
      <c r="E30" s="30">
        <v>3076</v>
      </c>
      <c r="F30" s="27">
        <f t="shared" si="5"/>
        <v>206</v>
      </c>
      <c r="G30" s="27">
        <f t="shared" si="6"/>
        <v>10</v>
      </c>
      <c r="H30" s="33">
        <f t="shared" si="7"/>
        <v>1163</v>
      </c>
      <c r="I30" s="32">
        <v>-1089</v>
      </c>
      <c r="J30" s="33">
        <f t="shared" si="1"/>
        <v>2252</v>
      </c>
      <c r="K30" s="27">
        <f t="shared" si="8"/>
        <v>219</v>
      </c>
      <c r="L30" s="27">
        <f t="shared" si="9"/>
        <v>10</v>
      </c>
      <c r="M30" s="33">
        <f t="shared" si="10"/>
        <v>1325</v>
      </c>
      <c r="N30" s="29">
        <v>-980</v>
      </c>
      <c r="O30" s="33">
        <f t="shared" si="2"/>
        <v>2305</v>
      </c>
      <c r="P30" s="27">
        <f t="shared" si="11"/>
        <v>207</v>
      </c>
      <c r="Q30" s="34"/>
      <c r="R30" s="35"/>
    </row>
    <row r="31" spans="1:21" x14ac:dyDescent="0.3">
      <c r="A31" s="26">
        <v>45800</v>
      </c>
      <c r="B31" s="27">
        <v>11</v>
      </c>
      <c r="C31" s="33">
        <f t="shared" si="3"/>
        <v>1339</v>
      </c>
      <c r="D31" s="29">
        <v>-976</v>
      </c>
      <c r="E31" s="30">
        <v>3076</v>
      </c>
      <c r="F31" s="27">
        <f t="shared" si="5"/>
        <v>218</v>
      </c>
      <c r="G31" s="27">
        <f t="shared" si="6"/>
        <v>11</v>
      </c>
      <c r="H31" s="33">
        <f t="shared" si="7"/>
        <v>1150</v>
      </c>
      <c r="I31" s="32">
        <v>-1102</v>
      </c>
      <c r="J31" s="33">
        <f t="shared" si="1"/>
        <v>2252</v>
      </c>
      <c r="K31" s="27">
        <f t="shared" si="8"/>
        <v>232</v>
      </c>
      <c r="L31" s="27">
        <f t="shared" si="9"/>
        <v>11</v>
      </c>
      <c r="M31" s="33">
        <f t="shared" si="10"/>
        <v>1300</v>
      </c>
      <c r="N31" s="29">
        <v>-1005</v>
      </c>
      <c r="O31" s="33">
        <f t="shared" si="2"/>
        <v>2305</v>
      </c>
      <c r="P31" s="27">
        <f t="shared" si="11"/>
        <v>232</v>
      </c>
      <c r="Q31" s="34"/>
      <c r="R31" s="35"/>
    </row>
    <row r="32" spans="1:21" x14ac:dyDescent="0.3">
      <c r="A32" s="26">
        <v>45801</v>
      </c>
      <c r="B32" s="27">
        <v>11</v>
      </c>
      <c r="C32" s="33">
        <f t="shared" si="3"/>
        <v>1327</v>
      </c>
      <c r="D32" s="29">
        <v>-988</v>
      </c>
      <c r="E32" s="30">
        <v>3076</v>
      </c>
      <c r="F32" s="27">
        <f t="shared" si="5"/>
        <v>230</v>
      </c>
      <c r="G32" s="27">
        <f t="shared" si="6"/>
        <v>12</v>
      </c>
      <c r="H32" s="33">
        <f t="shared" si="7"/>
        <v>1137</v>
      </c>
      <c r="I32" s="32">
        <v>-1115</v>
      </c>
      <c r="J32" s="33">
        <f t="shared" si="1"/>
        <v>2252</v>
      </c>
      <c r="K32" s="27">
        <f t="shared" si="8"/>
        <v>245</v>
      </c>
      <c r="L32" s="27">
        <f t="shared" si="9"/>
        <v>12</v>
      </c>
      <c r="M32" s="33">
        <f t="shared" si="10"/>
        <v>1285</v>
      </c>
      <c r="N32" s="29">
        <v>-1020</v>
      </c>
      <c r="O32" s="33">
        <f t="shared" si="2"/>
        <v>2305</v>
      </c>
      <c r="P32" s="27">
        <f t="shared" si="11"/>
        <v>247</v>
      </c>
      <c r="Q32" s="34"/>
      <c r="R32" s="35"/>
    </row>
    <row r="33" spans="1:18" x14ac:dyDescent="0.3">
      <c r="A33" s="26">
        <v>45802</v>
      </c>
      <c r="B33" s="27">
        <v>11</v>
      </c>
      <c r="C33" s="33">
        <f t="shared" si="3"/>
        <v>1315</v>
      </c>
      <c r="D33" s="29">
        <v>-1000</v>
      </c>
      <c r="E33" s="30">
        <v>3076</v>
      </c>
      <c r="F33" s="27">
        <f t="shared" si="5"/>
        <v>242</v>
      </c>
      <c r="G33" s="27">
        <f t="shared" si="6"/>
        <v>13</v>
      </c>
      <c r="H33" s="33">
        <f t="shared" si="7"/>
        <v>1124</v>
      </c>
      <c r="I33" s="32">
        <v>-1128</v>
      </c>
      <c r="J33" s="33">
        <f t="shared" si="1"/>
        <v>2252</v>
      </c>
      <c r="K33" s="27">
        <f t="shared" si="8"/>
        <v>258</v>
      </c>
      <c r="L33" s="27">
        <f t="shared" si="9"/>
        <v>13</v>
      </c>
      <c r="M33" s="33">
        <f t="shared" si="10"/>
        <v>1285</v>
      </c>
      <c r="N33" s="29">
        <v>-1020</v>
      </c>
      <c r="O33" s="33">
        <f t="shared" si="2"/>
        <v>2305</v>
      </c>
      <c r="P33" s="27">
        <f t="shared" si="11"/>
        <v>247</v>
      </c>
      <c r="Q33" s="34"/>
      <c r="R33" s="35"/>
    </row>
    <row r="34" spans="1:18" x14ac:dyDescent="0.3">
      <c r="A34" s="26">
        <v>45803</v>
      </c>
      <c r="B34" s="27">
        <v>11</v>
      </c>
      <c r="C34" s="33">
        <f t="shared" si="3"/>
        <v>1305</v>
      </c>
      <c r="D34" s="29">
        <v>-1010</v>
      </c>
      <c r="E34" s="30">
        <v>3076</v>
      </c>
      <c r="F34" s="27">
        <f t="shared" si="5"/>
        <v>252</v>
      </c>
      <c r="G34" s="27">
        <f t="shared" si="6"/>
        <v>14</v>
      </c>
      <c r="H34" s="33">
        <f t="shared" si="7"/>
        <v>1111</v>
      </c>
      <c r="I34" s="32">
        <v>-1141</v>
      </c>
      <c r="J34" s="33">
        <f t="shared" si="1"/>
        <v>2252</v>
      </c>
      <c r="K34" s="27">
        <f t="shared" si="8"/>
        <v>271</v>
      </c>
      <c r="L34" s="27">
        <f t="shared" si="9"/>
        <v>14</v>
      </c>
      <c r="M34" s="33">
        <f t="shared" si="10"/>
        <v>1285</v>
      </c>
      <c r="N34" s="29">
        <v>-1020</v>
      </c>
      <c r="O34" s="33">
        <f t="shared" si="2"/>
        <v>2305</v>
      </c>
      <c r="P34" s="27">
        <f t="shared" si="11"/>
        <v>247</v>
      </c>
      <c r="Q34" s="34"/>
      <c r="R34" s="35"/>
    </row>
    <row r="35" spans="1:18" x14ac:dyDescent="0.3">
      <c r="A35" s="26">
        <v>45804</v>
      </c>
      <c r="B35" s="27">
        <v>11</v>
      </c>
      <c r="C35" s="33">
        <f t="shared" si="3"/>
        <v>1272</v>
      </c>
      <c r="D35" s="29">
        <v>-1043</v>
      </c>
      <c r="E35" s="30">
        <v>3076</v>
      </c>
      <c r="F35" s="27">
        <f t="shared" si="5"/>
        <v>285</v>
      </c>
      <c r="G35" s="27">
        <f t="shared" si="6"/>
        <v>15</v>
      </c>
      <c r="H35" s="33">
        <f t="shared" si="7"/>
        <v>1102</v>
      </c>
      <c r="I35" s="32">
        <v>-1150</v>
      </c>
      <c r="J35" s="33">
        <f t="shared" si="1"/>
        <v>2252</v>
      </c>
      <c r="K35" s="27">
        <f t="shared" si="8"/>
        <v>280</v>
      </c>
      <c r="L35" s="27">
        <f t="shared" si="9"/>
        <v>15</v>
      </c>
      <c r="M35" s="33">
        <f t="shared" si="10"/>
        <v>1285</v>
      </c>
      <c r="N35" s="29">
        <v>-1020</v>
      </c>
      <c r="O35" s="33">
        <f t="shared" si="2"/>
        <v>2305</v>
      </c>
      <c r="P35" s="27">
        <f t="shared" si="11"/>
        <v>247</v>
      </c>
      <c r="Q35" s="44"/>
      <c r="R35" s="35"/>
    </row>
    <row r="36" spans="1:18" x14ac:dyDescent="0.3">
      <c r="A36" s="26">
        <v>45805</v>
      </c>
      <c r="B36" s="27">
        <v>11</v>
      </c>
      <c r="C36" s="33">
        <f t="shared" si="3"/>
        <v>1267</v>
      </c>
      <c r="D36" s="29">
        <v>-1048</v>
      </c>
      <c r="E36" s="30">
        <v>3076</v>
      </c>
      <c r="F36" s="27">
        <f t="shared" si="5"/>
        <v>290</v>
      </c>
      <c r="G36" s="27">
        <f t="shared" si="6"/>
        <v>16</v>
      </c>
      <c r="H36" s="33">
        <f t="shared" si="7"/>
        <v>1102</v>
      </c>
      <c r="I36" s="32">
        <v>-1150</v>
      </c>
      <c r="J36" s="33">
        <f t="shared" si="1"/>
        <v>2252</v>
      </c>
      <c r="K36" s="27">
        <f t="shared" si="8"/>
        <v>280</v>
      </c>
      <c r="L36" s="27">
        <f t="shared" si="9"/>
        <v>16</v>
      </c>
      <c r="M36" s="33">
        <f t="shared" si="10"/>
        <v>1285</v>
      </c>
      <c r="N36" s="29">
        <v>-1020</v>
      </c>
      <c r="O36" s="33">
        <f t="shared" si="2"/>
        <v>2305</v>
      </c>
      <c r="P36" s="27">
        <f t="shared" si="11"/>
        <v>247</v>
      </c>
      <c r="Q36" s="44"/>
      <c r="R36" s="35"/>
    </row>
    <row r="37" spans="1:18" x14ac:dyDescent="0.3">
      <c r="A37" s="26">
        <v>45806</v>
      </c>
      <c r="B37" s="27">
        <v>11</v>
      </c>
      <c r="C37" s="33">
        <f t="shared" si="3"/>
        <v>1262</v>
      </c>
      <c r="D37" s="29">
        <v>-1053</v>
      </c>
      <c r="E37" s="30">
        <v>3076</v>
      </c>
      <c r="F37" s="27">
        <f t="shared" si="5"/>
        <v>295</v>
      </c>
      <c r="G37" s="27">
        <f t="shared" si="6"/>
        <v>17</v>
      </c>
      <c r="H37" s="33">
        <f t="shared" si="7"/>
        <v>1102</v>
      </c>
      <c r="I37" s="32">
        <v>-1150</v>
      </c>
      <c r="J37" s="33">
        <f t="shared" si="1"/>
        <v>2252</v>
      </c>
      <c r="K37" s="27">
        <f t="shared" si="8"/>
        <v>280</v>
      </c>
      <c r="L37" s="27">
        <f t="shared" si="9"/>
        <v>17</v>
      </c>
      <c r="M37" s="33">
        <f t="shared" si="10"/>
        <v>1285</v>
      </c>
      <c r="N37" s="29">
        <v>-1020</v>
      </c>
      <c r="O37" s="33">
        <f t="shared" si="2"/>
        <v>2305</v>
      </c>
      <c r="P37" s="27">
        <f t="shared" si="11"/>
        <v>247</v>
      </c>
      <c r="Q37" s="44"/>
      <c r="R37" s="35"/>
    </row>
    <row r="38" spans="1:18" x14ac:dyDescent="0.3">
      <c r="A38" s="26">
        <v>45807</v>
      </c>
      <c r="B38" s="27">
        <v>11</v>
      </c>
      <c r="C38" s="33">
        <f t="shared" si="3"/>
        <v>1257</v>
      </c>
      <c r="D38" s="29">
        <v>-1058</v>
      </c>
      <c r="E38" s="30">
        <v>3076</v>
      </c>
      <c r="F38" s="27">
        <f t="shared" si="5"/>
        <v>300</v>
      </c>
      <c r="G38" s="27">
        <f t="shared" si="6"/>
        <v>18</v>
      </c>
      <c r="H38" s="33">
        <f t="shared" si="7"/>
        <v>1102</v>
      </c>
      <c r="I38" s="32">
        <v>-1150</v>
      </c>
      <c r="J38" s="33">
        <f t="shared" si="1"/>
        <v>2252</v>
      </c>
      <c r="K38" s="27">
        <f t="shared" si="8"/>
        <v>280</v>
      </c>
      <c r="L38" s="27">
        <f t="shared" si="9"/>
        <v>18</v>
      </c>
      <c r="M38" s="33">
        <f t="shared" si="10"/>
        <v>1285</v>
      </c>
      <c r="N38" s="29">
        <v>-1020</v>
      </c>
      <c r="O38" s="33">
        <f t="shared" si="2"/>
        <v>2305</v>
      </c>
      <c r="P38" s="27">
        <f t="shared" si="11"/>
        <v>247</v>
      </c>
      <c r="Q38" s="44"/>
      <c r="R38" s="35"/>
    </row>
    <row r="39" spans="1:18" x14ac:dyDescent="0.3">
      <c r="A39" s="26">
        <v>45808</v>
      </c>
      <c r="B39" s="27">
        <v>11</v>
      </c>
      <c r="C39" s="33">
        <f t="shared" si="3"/>
        <v>1252</v>
      </c>
      <c r="D39" s="29">
        <v>-1063</v>
      </c>
      <c r="E39" s="30">
        <v>3076</v>
      </c>
      <c r="F39" s="27">
        <f t="shared" si="5"/>
        <v>305</v>
      </c>
      <c r="G39" s="27">
        <f t="shared" si="6"/>
        <v>19</v>
      </c>
      <c r="H39" s="33">
        <f t="shared" si="7"/>
        <v>1102</v>
      </c>
      <c r="I39" s="32">
        <v>-1150</v>
      </c>
      <c r="J39" s="33">
        <f t="shared" si="1"/>
        <v>2252</v>
      </c>
      <c r="K39" s="27">
        <f t="shared" si="8"/>
        <v>280</v>
      </c>
      <c r="L39" s="27">
        <f t="shared" si="9"/>
        <v>19</v>
      </c>
      <c r="M39" s="33">
        <f t="shared" si="10"/>
        <v>1280</v>
      </c>
      <c r="N39" s="29">
        <v>-1025</v>
      </c>
      <c r="O39" s="33">
        <f t="shared" si="2"/>
        <v>2305</v>
      </c>
      <c r="P39" s="27">
        <f t="shared" si="11"/>
        <v>252</v>
      </c>
      <c r="Q39" s="44"/>
      <c r="R39" s="35"/>
    </row>
    <row r="40" spans="1:18" x14ac:dyDescent="0.3">
      <c r="A40" s="26">
        <v>45809</v>
      </c>
      <c r="B40" s="27">
        <v>11</v>
      </c>
      <c r="C40" s="33">
        <f t="shared" si="3"/>
        <v>1247</v>
      </c>
      <c r="D40" s="29">
        <v>-1068</v>
      </c>
      <c r="E40" s="30">
        <v>3076</v>
      </c>
      <c r="F40" s="27">
        <f t="shared" si="5"/>
        <v>310</v>
      </c>
      <c r="G40" s="27">
        <f t="shared" si="6"/>
        <v>20</v>
      </c>
      <c r="H40" s="33">
        <f t="shared" si="7"/>
        <v>1102</v>
      </c>
      <c r="I40" s="32">
        <v>-1150</v>
      </c>
      <c r="J40" s="33">
        <f t="shared" si="1"/>
        <v>2252</v>
      </c>
      <c r="K40" s="27">
        <f t="shared" si="8"/>
        <v>280</v>
      </c>
      <c r="L40" s="27">
        <f t="shared" si="9"/>
        <v>20</v>
      </c>
      <c r="M40" s="33">
        <f t="shared" si="10"/>
        <v>1271</v>
      </c>
      <c r="N40" s="29">
        <v>-1034</v>
      </c>
      <c r="O40" s="33">
        <f t="shared" si="2"/>
        <v>2305</v>
      </c>
      <c r="P40" s="27">
        <f t="shared" si="11"/>
        <v>261</v>
      </c>
      <c r="Q40" s="44"/>
      <c r="R40" s="35"/>
    </row>
    <row r="41" spans="1:18" x14ac:dyDescent="0.3">
      <c r="A41" s="26">
        <v>45810</v>
      </c>
      <c r="B41" s="27">
        <v>11</v>
      </c>
      <c r="C41" s="33">
        <f t="shared" si="3"/>
        <v>1242</v>
      </c>
      <c r="D41" s="29">
        <v>-1073</v>
      </c>
      <c r="E41" s="30">
        <v>3076</v>
      </c>
      <c r="F41" s="27">
        <f t="shared" si="5"/>
        <v>315</v>
      </c>
      <c r="G41" s="27">
        <f t="shared" si="6"/>
        <v>21</v>
      </c>
      <c r="H41" s="33">
        <f t="shared" si="7"/>
        <v>1075</v>
      </c>
      <c r="I41" s="32">
        <v>-1177</v>
      </c>
      <c r="J41" s="33">
        <f t="shared" si="1"/>
        <v>2252</v>
      </c>
      <c r="K41" s="27">
        <f t="shared" si="8"/>
        <v>307</v>
      </c>
      <c r="L41" s="27">
        <f t="shared" si="9"/>
        <v>21</v>
      </c>
      <c r="M41" s="33">
        <f t="shared" si="10"/>
        <v>1262</v>
      </c>
      <c r="N41" s="29">
        <v>-1043</v>
      </c>
      <c r="O41" s="33">
        <f t="shared" si="2"/>
        <v>2305</v>
      </c>
      <c r="P41" s="27">
        <f t="shared" si="11"/>
        <v>270</v>
      </c>
      <c r="Q41" s="44"/>
      <c r="R41" s="35"/>
    </row>
    <row r="42" spans="1:18" x14ac:dyDescent="0.3">
      <c r="A42" s="26">
        <v>45811</v>
      </c>
      <c r="B42" s="27">
        <v>11</v>
      </c>
      <c r="C42" s="33">
        <f t="shared" si="3"/>
        <v>1237</v>
      </c>
      <c r="D42" s="29">
        <v>-1078</v>
      </c>
      <c r="E42" s="30">
        <v>3076</v>
      </c>
      <c r="F42" s="27">
        <f t="shared" si="5"/>
        <v>320</v>
      </c>
      <c r="G42" s="27">
        <f t="shared" si="6"/>
        <v>22</v>
      </c>
      <c r="H42" s="33">
        <f t="shared" si="7"/>
        <v>1064</v>
      </c>
      <c r="I42" s="32">
        <v>-1188</v>
      </c>
      <c r="J42" s="33">
        <f t="shared" si="1"/>
        <v>2252</v>
      </c>
      <c r="K42" s="27">
        <f t="shared" si="8"/>
        <v>318</v>
      </c>
      <c r="L42" s="27">
        <f t="shared" si="9"/>
        <v>22</v>
      </c>
      <c r="M42" s="33">
        <f t="shared" si="10"/>
        <v>1253</v>
      </c>
      <c r="N42" s="29">
        <v>-1052</v>
      </c>
      <c r="O42" s="33">
        <f t="shared" si="2"/>
        <v>2305</v>
      </c>
      <c r="P42" s="27">
        <f t="shared" si="11"/>
        <v>279</v>
      </c>
      <c r="Q42" s="44"/>
      <c r="R42" s="35"/>
    </row>
    <row r="43" spans="1:18" x14ac:dyDescent="0.3">
      <c r="A43" s="26">
        <v>45812</v>
      </c>
      <c r="B43" s="27">
        <v>11</v>
      </c>
      <c r="C43" s="33">
        <f t="shared" si="3"/>
        <v>1232</v>
      </c>
      <c r="D43" s="29">
        <v>-1083</v>
      </c>
      <c r="E43" s="30">
        <v>3076</v>
      </c>
      <c r="F43" s="27">
        <f t="shared" si="5"/>
        <v>325</v>
      </c>
      <c r="G43" s="27">
        <f t="shared" si="6"/>
        <v>23</v>
      </c>
      <c r="H43" s="33">
        <f t="shared" si="7"/>
        <v>1053</v>
      </c>
      <c r="I43" s="32">
        <v>-1199</v>
      </c>
      <c r="J43" s="33">
        <f t="shared" si="1"/>
        <v>2252</v>
      </c>
      <c r="K43" s="27">
        <f t="shared" si="8"/>
        <v>329</v>
      </c>
      <c r="L43" s="27">
        <f t="shared" si="9"/>
        <v>23</v>
      </c>
      <c r="M43" s="33">
        <f t="shared" si="10"/>
        <v>1244</v>
      </c>
      <c r="N43" s="29">
        <v>-1061</v>
      </c>
      <c r="O43" s="33">
        <f t="shared" si="2"/>
        <v>2305</v>
      </c>
      <c r="P43" s="27">
        <f t="shared" si="11"/>
        <v>288</v>
      </c>
      <c r="Q43" s="44"/>
      <c r="R43" s="35"/>
    </row>
    <row r="44" spans="1:18" x14ac:dyDescent="0.3">
      <c r="A44" s="26">
        <v>45813</v>
      </c>
      <c r="B44" s="27">
        <v>11</v>
      </c>
      <c r="C44" s="33">
        <f t="shared" si="3"/>
        <v>1227</v>
      </c>
      <c r="D44" s="29">
        <v>-1088</v>
      </c>
      <c r="E44" s="30">
        <v>3076</v>
      </c>
      <c r="F44" s="27">
        <f t="shared" si="5"/>
        <v>330</v>
      </c>
      <c r="G44" s="27">
        <f t="shared" si="6"/>
        <v>24</v>
      </c>
      <c r="H44" s="33">
        <f t="shared" si="7"/>
        <v>1042</v>
      </c>
      <c r="I44" s="32">
        <v>-1210</v>
      </c>
      <c r="J44" s="33">
        <f t="shared" si="1"/>
        <v>2252</v>
      </c>
      <c r="K44" s="27">
        <f t="shared" si="8"/>
        <v>340</v>
      </c>
      <c r="L44" s="27">
        <f t="shared" si="9"/>
        <v>24</v>
      </c>
      <c r="M44" s="33">
        <f t="shared" si="10"/>
        <v>1223</v>
      </c>
      <c r="N44" s="29">
        <v>-1082</v>
      </c>
      <c r="O44" s="33">
        <f t="shared" si="2"/>
        <v>2305</v>
      </c>
      <c r="P44" s="27">
        <f t="shared" si="11"/>
        <v>309</v>
      </c>
      <c r="Q44" s="44"/>
      <c r="R44" s="35"/>
    </row>
    <row r="45" spans="1:18" x14ac:dyDescent="0.3">
      <c r="A45" s="26">
        <v>45814</v>
      </c>
      <c r="B45" s="27">
        <v>11</v>
      </c>
      <c r="C45" s="33">
        <f t="shared" si="3"/>
        <v>1222</v>
      </c>
      <c r="D45" s="29">
        <v>-1093</v>
      </c>
      <c r="E45" s="30">
        <v>3076</v>
      </c>
      <c r="F45" s="27">
        <f t="shared" si="5"/>
        <v>335</v>
      </c>
      <c r="G45" s="27">
        <f t="shared" si="6"/>
        <v>25</v>
      </c>
      <c r="H45" s="33">
        <f t="shared" si="7"/>
        <v>1013</v>
      </c>
      <c r="I45" s="32">
        <v>-1239</v>
      </c>
      <c r="J45" s="33">
        <f t="shared" si="1"/>
        <v>2252</v>
      </c>
      <c r="K45" s="27">
        <f t="shared" si="8"/>
        <v>369</v>
      </c>
      <c r="L45" s="27">
        <f t="shared" si="9"/>
        <v>25</v>
      </c>
      <c r="M45" s="33">
        <f t="shared" si="10"/>
        <v>1216</v>
      </c>
      <c r="N45" s="29">
        <v>-1089</v>
      </c>
      <c r="O45" s="33">
        <f t="shared" si="2"/>
        <v>2305</v>
      </c>
      <c r="P45" s="27">
        <f t="shared" si="11"/>
        <v>316</v>
      </c>
      <c r="Q45" s="44"/>
      <c r="R45" s="35"/>
    </row>
    <row r="46" spans="1:18" x14ac:dyDescent="0.3">
      <c r="A46" s="26">
        <v>45815</v>
      </c>
      <c r="B46" s="27">
        <v>11</v>
      </c>
      <c r="C46" s="33">
        <f t="shared" si="3"/>
        <v>1217</v>
      </c>
      <c r="D46" s="29">
        <v>-1098</v>
      </c>
      <c r="E46" s="30">
        <v>3076</v>
      </c>
      <c r="F46" s="27">
        <f t="shared" si="5"/>
        <v>340</v>
      </c>
      <c r="G46" s="27">
        <f t="shared" si="6"/>
        <v>26</v>
      </c>
      <c r="H46" s="33">
        <f t="shared" si="7"/>
        <v>1004</v>
      </c>
      <c r="I46" s="32">
        <v>-1248</v>
      </c>
      <c r="J46" s="33">
        <f t="shared" si="1"/>
        <v>2252</v>
      </c>
      <c r="K46" s="27">
        <f t="shared" si="8"/>
        <v>378</v>
      </c>
      <c r="L46" s="27">
        <f t="shared" si="9"/>
        <v>26</v>
      </c>
      <c r="M46" s="33">
        <f t="shared" si="10"/>
        <v>1209</v>
      </c>
      <c r="N46" s="29">
        <v>-1096</v>
      </c>
      <c r="O46" s="33">
        <f t="shared" si="2"/>
        <v>2305</v>
      </c>
      <c r="P46" s="27">
        <f t="shared" si="11"/>
        <v>323</v>
      </c>
      <c r="Q46" s="44"/>
      <c r="R46" s="35"/>
    </row>
    <row r="47" spans="1:18" x14ac:dyDescent="0.3">
      <c r="A47" s="26">
        <v>45816</v>
      </c>
      <c r="B47" s="27">
        <v>11</v>
      </c>
      <c r="C47" s="33">
        <f t="shared" si="3"/>
        <v>1212</v>
      </c>
      <c r="D47" s="29">
        <v>-1103</v>
      </c>
      <c r="E47" s="30">
        <v>3076</v>
      </c>
      <c r="F47" s="27">
        <f t="shared" si="5"/>
        <v>345</v>
      </c>
      <c r="G47" s="27">
        <f t="shared" si="6"/>
        <v>27</v>
      </c>
      <c r="H47" s="33">
        <f t="shared" si="7"/>
        <v>995</v>
      </c>
      <c r="I47" s="32">
        <v>-1257</v>
      </c>
      <c r="J47" s="33">
        <f t="shared" si="1"/>
        <v>2252</v>
      </c>
      <c r="K47" s="27">
        <f t="shared" si="8"/>
        <v>387</v>
      </c>
      <c r="L47" s="27">
        <f t="shared" si="9"/>
        <v>27</v>
      </c>
      <c r="M47" s="33">
        <f t="shared" si="10"/>
        <v>1202</v>
      </c>
      <c r="N47" s="29">
        <v>-1103</v>
      </c>
      <c r="O47" s="33">
        <f t="shared" si="2"/>
        <v>2305</v>
      </c>
      <c r="P47" s="27">
        <f t="shared" si="11"/>
        <v>330</v>
      </c>
      <c r="Q47" s="44"/>
      <c r="R47" s="35"/>
    </row>
    <row r="48" spans="1:18" x14ac:dyDescent="0.3">
      <c r="A48" s="26">
        <v>45817</v>
      </c>
      <c r="B48" s="27">
        <v>11</v>
      </c>
      <c r="C48" s="33">
        <f t="shared" si="3"/>
        <v>1206</v>
      </c>
      <c r="D48" s="29">
        <v>-1109</v>
      </c>
      <c r="E48" s="30">
        <v>3076</v>
      </c>
      <c r="F48" s="27">
        <f t="shared" si="5"/>
        <v>351</v>
      </c>
      <c r="G48" s="27">
        <f t="shared" si="6"/>
        <v>28</v>
      </c>
      <c r="H48" s="33">
        <f t="shared" si="7"/>
        <v>986</v>
      </c>
      <c r="I48" s="32">
        <v>-1266</v>
      </c>
      <c r="J48" s="33">
        <f t="shared" si="1"/>
        <v>2252</v>
      </c>
      <c r="K48" s="27">
        <f t="shared" si="8"/>
        <v>396</v>
      </c>
      <c r="L48" s="27">
        <f t="shared" si="9"/>
        <v>28</v>
      </c>
      <c r="M48" s="33">
        <f t="shared" si="10"/>
        <v>1177</v>
      </c>
      <c r="N48" s="29">
        <v>-1128</v>
      </c>
      <c r="O48" s="33">
        <f t="shared" si="2"/>
        <v>2305</v>
      </c>
      <c r="P48" s="27">
        <f t="shared" si="11"/>
        <v>355</v>
      </c>
      <c r="Q48" s="44"/>
      <c r="R48" s="35"/>
    </row>
    <row r="49" spans="1:18" x14ac:dyDescent="0.3">
      <c r="A49" s="26">
        <v>45818</v>
      </c>
      <c r="B49" s="27">
        <v>11</v>
      </c>
      <c r="C49" s="33">
        <f t="shared" si="3"/>
        <v>1182</v>
      </c>
      <c r="D49" s="29">
        <v>-1133</v>
      </c>
      <c r="E49" s="30">
        <v>3076</v>
      </c>
      <c r="F49" s="27">
        <f t="shared" si="5"/>
        <v>375</v>
      </c>
      <c r="G49" s="27">
        <f t="shared" si="6"/>
        <v>29</v>
      </c>
      <c r="H49" s="33">
        <f t="shared" si="7"/>
        <v>977</v>
      </c>
      <c r="I49" s="32">
        <v>-1275</v>
      </c>
      <c r="J49" s="33">
        <f t="shared" si="1"/>
        <v>2252</v>
      </c>
      <c r="K49" s="27">
        <f t="shared" si="8"/>
        <v>405</v>
      </c>
      <c r="L49" s="27">
        <f t="shared" si="9"/>
        <v>29</v>
      </c>
      <c r="M49" s="33">
        <f t="shared" si="10"/>
        <v>1157</v>
      </c>
      <c r="N49" s="29">
        <v>-1148</v>
      </c>
      <c r="O49" s="33">
        <f t="shared" si="2"/>
        <v>2305</v>
      </c>
      <c r="P49" s="27">
        <f t="shared" si="11"/>
        <v>375</v>
      </c>
      <c r="Q49" s="44"/>
      <c r="R49" s="35"/>
    </row>
    <row r="50" spans="1:18" x14ac:dyDescent="0.3">
      <c r="A50" s="26">
        <v>45819</v>
      </c>
      <c r="B50" s="27">
        <v>11</v>
      </c>
      <c r="C50" s="33">
        <f t="shared" si="3"/>
        <v>1158</v>
      </c>
      <c r="D50" s="29">
        <v>-1157</v>
      </c>
      <c r="E50" s="30">
        <v>3076</v>
      </c>
      <c r="F50" s="27">
        <f t="shared" si="5"/>
        <v>399</v>
      </c>
      <c r="G50" s="27">
        <f t="shared" si="6"/>
        <v>30</v>
      </c>
      <c r="H50" s="33">
        <f t="shared" si="7"/>
        <v>947</v>
      </c>
      <c r="I50" s="32">
        <v>-1305</v>
      </c>
      <c r="J50" s="33">
        <f t="shared" si="1"/>
        <v>2252</v>
      </c>
      <c r="K50" s="27">
        <f t="shared" si="8"/>
        <v>435</v>
      </c>
      <c r="L50" s="27">
        <f t="shared" si="9"/>
        <v>30</v>
      </c>
      <c r="M50" s="33">
        <f t="shared" si="10"/>
        <v>1137</v>
      </c>
      <c r="N50" s="29">
        <v>-1168</v>
      </c>
      <c r="O50" s="33">
        <f t="shared" si="2"/>
        <v>2305</v>
      </c>
      <c r="P50" s="27">
        <f t="shared" si="11"/>
        <v>395</v>
      </c>
      <c r="Q50" s="44"/>
      <c r="R50" s="35"/>
    </row>
    <row r="51" spans="1:18" x14ac:dyDescent="0.3">
      <c r="A51" s="26">
        <v>45820</v>
      </c>
      <c r="B51" s="27">
        <v>11</v>
      </c>
      <c r="C51" s="33">
        <f t="shared" si="3"/>
        <v>1134</v>
      </c>
      <c r="D51" s="29">
        <v>-1181</v>
      </c>
      <c r="E51" s="30">
        <v>3076</v>
      </c>
      <c r="F51" s="27">
        <f t="shared" si="5"/>
        <v>423</v>
      </c>
      <c r="G51" s="27">
        <f t="shared" si="6"/>
        <v>31</v>
      </c>
      <c r="H51" s="33">
        <f t="shared" si="7"/>
        <v>917</v>
      </c>
      <c r="I51" s="32">
        <v>-1335</v>
      </c>
      <c r="J51" s="33">
        <f t="shared" si="1"/>
        <v>2252</v>
      </c>
      <c r="K51" s="27">
        <f t="shared" si="8"/>
        <v>465</v>
      </c>
      <c r="L51" s="27">
        <f t="shared" si="9"/>
        <v>31</v>
      </c>
      <c r="M51" s="33">
        <f t="shared" si="10"/>
        <v>1117</v>
      </c>
      <c r="N51" s="29">
        <v>-1188</v>
      </c>
      <c r="O51" s="33">
        <f t="shared" si="2"/>
        <v>2305</v>
      </c>
      <c r="P51" s="27">
        <f t="shared" si="11"/>
        <v>415</v>
      </c>
      <c r="Q51" s="44"/>
      <c r="R51" s="35"/>
    </row>
    <row r="52" spans="1:18" x14ac:dyDescent="0.3">
      <c r="A52" s="26">
        <v>45821</v>
      </c>
      <c r="B52" s="27">
        <v>11</v>
      </c>
      <c r="C52" s="33">
        <f t="shared" si="3"/>
        <v>1126</v>
      </c>
      <c r="D52" s="29">
        <v>-1189</v>
      </c>
      <c r="E52" s="30">
        <v>3076</v>
      </c>
      <c r="F52" s="27">
        <f t="shared" si="5"/>
        <v>431</v>
      </c>
      <c r="G52" s="27">
        <f t="shared" si="6"/>
        <v>32</v>
      </c>
      <c r="H52" s="33">
        <f t="shared" si="7"/>
        <v>887</v>
      </c>
      <c r="I52" s="32">
        <v>-1365</v>
      </c>
      <c r="J52" s="33">
        <f t="shared" si="1"/>
        <v>2252</v>
      </c>
      <c r="K52" s="27">
        <f t="shared" si="8"/>
        <v>495</v>
      </c>
      <c r="L52" s="27">
        <f t="shared" si="9"/>
        <v>32</v>
      </c>
      <c r="M52" s="33">
        <f t="shared" si="10"/>
        <v>1094</v>
      </c>
      <c r="N52" s="29">
        <v>-1211</v>
      </c>
      <c r="O52" s="33">
        <f t="shared" si="2"/>
        <v>2305</v>
      </c>
      <c r="P52" s="27">
        <f t="shared" si="11"/>
        <v>438</v>
      </c>
      <c r="Q52" s="44"/>
      <c r="R52" s="35"/>
    </row>
    <row r="53" spans="1:18" x14ac:dyDescent="0.3">
      <c r="A53" s="26">
        <v>45822</v>
      </c>
      <c r="B53" s="27">
        <v>11</v>
      </c>
      <c r="C53" s="33">
        <f t="shared" si="3"/>
        <v>1121</v>
      </c>
      <c r="D53" s="29">
        <v>-1194</v>
      </c>
      <c r="E53" s="30">
        <v>3076</v>
      </c>
      <c r="F53" s="27">
        <f t="shared" si="5"/>
        <v>436</v>
      </c>
      <c r="G53" s="27">
        <f t="shared" si="6"/>
        <v>33</v>
      </c>
      <c r="H53" s="33">
        <f t="shared" si="7"/>
        <v>872</v>
      </c>
      <c r="I53" s="32">
        <v>-1380</v>
      </c>
      <c r="J53" s="33">
        <f t="shared" si="1"/>
        <v>2252</v>
      </c>
      <c r="K53" s="27">
        <f t="shared" si="8"/>
        <v>510</v>
      </c>
      <c r="L53" s="27">
        <f t="shared" si="9"/>
        <v>33</v>
      </c>
      <c r="M53" s="33">
        <f t="shared" si="10"/>
        <v>1094</v>
      </c>
      <c r="N53" s="29">
        <v>-1211</v>
      </c>
      <c r="O53" s="33">
        <f t="shared" si="2"/>
        <v>2305</v>
      </c>
      <c r="P53" s="27">
        <f t="shared" si="11"/>
        <v>438</v>
      </c>
      <c r="Q53" s="44"/>
      <c r="R53" s="35"/>
    </row>
    <row r="54" spans="1:18" x14ac:dyDescent="0.3">
      <c r="A54" s="26">
        <v>45823</v>
      </c>
      <c r="B54" s="27">
        <v>11</v>
      </c>
      <c r="C54" s="33">
        <f t="shared" si="3"/>
        <v>1116</v>
      </c>
      <c r="D54" s="29">
        <v>-1199</v>
      </c>
      <c r="E54" s="30">
        <v>3076</v>
      </c>
      <c r="F54" s="27">
        <f t="shared" si="5"/>
        <v>441</v>
      </c>
      <c r="G54" s="27">
        <f t="shared" si="6"/>
        <v>34</v>
      </c>
      <c r="H54" s="33">
        <f t="shared" si="7"/>
        <v>867</v>
      </c>
      <c r="I54" s="32">
        <v>-1385</v>
      </c>
      <c r="J54" s="33">
        <f t="shared" si="1"/>
        <v>2252</v>
      </c>
      <c r="K54" s="27">
        <f t="shared" si="8"/>
        <v>515</v>
      </c>
      <c r="L54" s="27">
        <f t="shared" si="9"/>
        <v>34</v>
      </c>
      <c r="M54" s="33">
        <f t="shared" si="10"/>
        <v>1094</v>
      </c>
      <c r="N54" s="29">
        <v>-1211</v>
      </c>
      <c r="O54" s="33">
        <f t="shared" si="2"/>
        <v>2305</v>
      </c>
      <c r="P54" s="27">
        <f t="shared" si="11"/>
        <v>438</v>
      </c>
      <c r="Q54" s="44"/>
      <c r="R54" s="35"/>
    </row>
    <row r="55" spans="1:18" x14ac:dyDescent="0.3">
      <c r="A55" s="26">
        <v>45824</v>
      </c>
      <c r="B55" s="27">
        <v>11</v>
      </c>
      <c r="C55" s="33">
        <f t="shared" si="3"/>
        <v>1111</v>
      </c>
      <c r="D55" s="29">
        <v>-1204</v>
      </c>
      <c r="E55" s="30">
        <v>3076</v>
      </c>
      <c r="F55" s="27">
        <f t="shared" si="5"/>
        <v>446</v>
      </c>
      <c r="G55" s="27">
        <f t="shared" si="6"/>
        <v>35</v>
      </c>
      <c r="H55" s="33">
        <f t="shared" si="7"/>
        <v>862</v>
      </c>
      <c r="I55" s="32">
        <v>-1390</v>
      </c>
      <c r="J55" s="33">
        <f t="shared" si="1"/>
        <v>2252</v>
      </c>
      <c r="K55" s="27">
        <f t="shared" si="8"/>
        <v>520</v>
      </c>
      <c r="L55" s="27">
        <f t="shared" si="9"/>
        <v>35</v>
      </c>
      <c r="M55" s="33">
        <f t="shared" si="10"/>
        <v>1094</v>
      </c>
      <c r="N55" s="29">
        <v>-1211</v>
      </c>
      <c r="O55" s="33">
        <f t="shared" si="2"/>
        <v>2305</v>
      </c>
      <c r="P55" s="27">
        <f t="shared" si="11"/>
        <v>438</v>
      </c>
      <c r="Q55" s="44"/>
      <c r="R55" s="35"/>
    </row>
    <row r="56" spans="1:18" x14ac:dyDescent="0.3">
      <c r="A56" s="26">
        <v>45825</v>
      </c>
      <c r="B56" s="27">
        <v>11</v>
      </c>
      <c r="C56" s="33">
        <f t="shared" si="3"/>
        <v>1106</v>
      </c>
      <c r="D56" s="29">
        <v>-1209</v>
      </c>
      <c r="E56" s="30">
        <v>3076</v>
      </c>
      <c r="F56" s="27">
        <f t="shared" si="5"/>
        <v>451</v>
      </c>
      <c r="G56" s="27">
        <f t="shared" si="6"/>
        <v>36</v>
      </c>
      <c r="H56" s="33">
        <f t="shared" si="7"/>
        <v>857</v>
      </c>
      <c r="I56" s="32">
        <v>-1395</v>
      </c>
      <c r="J56" s="33">
        <f t="shared" si="1"/>
        <v>2252</v>
      </c>
      <c r="K56" s="27">
        <f t="shared" si="8"/>
        <v>525</v>
      </c>
      <c r="L56" s="27">
        <f t="shared" si="9"/>
        <v>36</v>
      </c>
      <c r="M56" s="33">
        <f t="shared" si="10"/>
        <v>1094</v>
      </c>
      <c r="N56" s="29">
        <v>-1211</v>
      </c>
      <c r="O56" s="33">
        <f t="shared" si="2"/>
        <v>2305</v>
      </c>
      <c r="P56" s="27">
        <f t="shared" si="11"/>
        <v>438</v>
      </c>
      <c r="Q56" s="44"/>
      <c r="R56" s="35"/>
    </row>
    <row r="57" spans="1:18" x14ac:dyDescent="0.3">
      <c r="A57" s="26">
        <v>45826</v>
      </c>
      <c r="B57" s="27">
        <v>11</v>
      </c>
      <c r="C57" s="33">
        <f t="shared" si="3"/>
        <v>1101</v>
      </c>
      <c r="D57" s="29">
        <v>-1214</v>
      </c>
      <c r="E57" s="30">
        <v>3076</v>
      </c>
      <c r="F57" s="27">
        <f t="shared" si="5"/>
        <v>456</v>
      </c>
      <c r="G57" s="27">
        <f t="shared" si="6"/>
        <v>37</v>
      </c>
      <c r="H57" s="33">
        <f t="shared" si="7"/>
        <v>852</v>
      </c>
      <c r="I57" s="32">
        <v>-1400</v>
      </c>
      <c r="J57" s="33">
        <f t="shared" si="1"/>
        <v>2252</v>
      </c>
      <c r="K57" s="27">
        <f t="shared" si="8"/>
        <v>530</v>
      </c>
      <c r="L57" s="27">
        <f t="shared" si="9"/>
        <v>37</v>
      </c>
      <c r="M57" s="33">
        <f t="shared" si="10"/>
        <v>1091</v>
      </c>
      <c r="N57" s="29">
        <v>-1214</v>
      </c>
      <c r="O57" s="33">
        <f t="shared" si="2"/>
        <v>2305</v>
      </c>
      <c r="P57" s="27">
        <f t="shared" si="11"/>
        <v>441</v>
      </c>
      <c r="Q57" s="44"/>
      <c r="R57" s="35"/>
    </row>
    <row r="58" spans="1:18" x14ac:dyDescent="0.3">
      <c r="A58" s="26">
        <v>45827</v>
      </c>
      <c r="B58" s="27">
        <v>11</v>
      </c>
      <c r="C58" s="33">
        <f t="shared" si="3"/>
        <v>1096</v>
      </c>
      <c r="D58" s="29">
        <v>-1219</v>
      </c>
      <c r="E58" s="30">
        <v>3076</v>
      </c>
      <c r="F58" s="27">
        <f t="shared" si="5"/>
        <v>461</v>
      </c>
      <c r="G58" s="27">
        <f t="shared" si="6"/>
        <v>38</v>
      </c>
      <c r="H58" s="33">
        <f t="shared" si="7"/>
        <v>847</v>
      </c>
      <c r="I58" s="32">
        <v>-1405</v>
      </c>
      <c r="J58" s="33">
        <f t="shared" si="1"/>
        <v>2252</v>
      </c>
      <c r="K58" s="27">
        <f t="shared" si="8"/>
        <v>535</v>
      </c>
      <c r="L58" s="27">
        <f t="shared" si="9"/>
        <v>38</v>
      </c>
      <c r="M58" s="33">
        <f t="shared" si="10"/>
        <v>1088</v>
      </c>
      <c r="N58" s="29">
        <v>-1217</v>
      </c>
      <c r="O58" s="33">
        <f t="shared" si="2"/>
        <v>2305</v>
      </c>
      <c r="P58" s="27">
        <f t="shared" si="11"/>
        <v>444</v>
      </c>
      <c r="Q58" s="44"/>
      <c r="R58" s="35"/>
    </row>
    <row r="59" spans="1:18" x14ac:dyDescent="0.3">
      <c r="A59" s="26">
        <v>45828</v>
      </c>
      <c r="B59" s="27">
        <v>11</v>
      </c>
      <c r="C59" s="33">
        <f t="shared" si="3"/>
        <v>1091</v>
      </c>
      <c r="D59" s="29">
        <v>-1224</v>
      </c>
      <c r="E59" s="30">
        <v>3076</v>
      </c>
      <c r="F59" s="27">
        <f t="shared" si="5"/>
        <v>466</v>
      </c>
      <c r="G59" s="27">
        <f t="shared" si="6"/>
        <v>39</v>
      </c>
      <c r="H59" s="33">
        <f t="shared" si="7"/>
        <v>842</v>
      </c>
      <c r="I59" s="32">
        <v>-1410</v>
      </c>
      <c r="J59" s="33">
        <f t="shared" si="1"/>
        <v>2252</v>
      </c>
      <c r="K59" s="27">
        <f t="shared" si="8"/>
        <v>540</v>
      </c>
      <c r="L59" s="27">
        <f t="shared" si="9"/>
        <v>39</v>
      </c>
      <c r="M59" s="33">
        <f t="shared" si="10"/>
        <v>1085</v>
      </c>
      <c r="N59" s="29">
        <v>-1220</v>
      </c>
      <c r="O59" s="33">
        <f t="shared" si="2"/>
        <v>2305</v>
      </c>
      <c r="P59" s="27">
        <f t="shared" si="11"/>
        <v>447</v>
      </c>
      <c r="Q59" s="44"/>
      <c r="R59" s="35"/>
    </row>
    <row r="60" spans="1:18" x14ac:dyDescent="0.3">
      <c r="A60" s="26">
        <v>45829</v>
      </c>
      <c r="B60" s="27">
        <v>11</v>
      </c>
      <c r="C60" s="33">
        <f t="shared" si="3"/>
        <v>1086</v>
      </c>
      <c r="D60" s="29">
        <v>-1229</v>
      </c>
      <c r="E60" s="30">
        <v>3076</v>
      </c>
      <c r="F60" s="27">
        <f t="shared" si="5"/>
        <v>471</v>
      </c>
      <c r="G60" s="27">
        <f t="shared" si="6"/>
        <v>40</v>
      </c>
      <c r="H60" s="33">
        <f t="shared" si="7"/>
        <v>837</v>
      </c>
      <c r="I60" s="32">
        <v>-1415</v>
      </c>
      <c r="J60" s="33">
        <f t="shared" si="1"/>
        <v>2252</v>
      </c>
      <c r="K60" s="27">
        <f t="shared" si="8"/>
        <v>545</v>
      </c>
      <c r="L60" s="27">
        <f t="shared" si="9"/>
        <v>40</v>
      </c>
      <c r="M60" s="33">
        <f t="shared" si="10"/>
        <v>1082</v>
      </c>
      <c r="N60" s="29">
        <v>-1223</v>
      </c>
      <c r="O60" s="33">
        <f t="shared" si="2"/>
        <v>2305</v>
      </c>
      <c r="P60" s="27">
        <f t="shared" si="11"/>
        <v>450</v>
      </c>
      <c r="Q60" s="44"/>
      <c r="R60" s="35"/>
    </row>
    <row r="61" spans="1:18" x14ac:dyDescent="0.3">
      <c r="A61" s="26">
        <v>45830</v>
      </c>
      <c r="B61" s="27">
        <v>11</v>
      </c>
      <c r="C61" s="33">
        <f t="shared" si="3"/>
        <v>1081</v>
      </c>
      <c r="D61" s="29">
        <v>-1234</v>
      </c>
      <c r="E61" s="30">
        <v>3076</v>
      </c>
      <c r="F61" s="27">
        <f t="shared" si="5"/>
        <v>476</v>
      </c>
      <c r="G61" s="27">
        <f t="shared" si="6"/>
        <v>41</v>
      </c>
      <c r="H61" s="33">
        <f t="shared" si="7"/>
        <v>832</v>
      </c>
      <c r="I61" s="32">
        <v>-1420</v>
      </c>
      <c r="J61" s="33">
        <f t="shared" si="1"/>
        <v>2252</v>
      </c>
      <c r="K61" s="27">
        <f t="shared" si="8"/>
        <v>550</v>
      </c>
      <c r="L61" s="27">
        <f t="shared" si="9"/>
        <v>41</v>
      </c>
      <c r="M61" s="33">
        <f t="shared" si="10"/>
        <v>1079</v>
      </c>
      <c r="N61" s="29">
        <v>-1226</v>
      </c>
      <c r="O61" s="33">
        <f t="shared" si="2"/>
        <v>2305</v>
      </c>
      <c r="P61" s="27">
        <f t="shared" si="11"/>
        <v>453</v>
      </c>
      <c r="Q61" s="44"/>
      <c r="R61" s="35"/>
    </row>
    <row r="62" spans="1:18" x14ac:dyDescent="0.3">
      <c r="A62" s="26">
        <v>45831</v>
      </c>
      <c r="B62" s="27">
        <v>11</v>
      </c>
      <c r="C62" s="33">
        <f t="shared" si="3"/>
        <v>1076</v>
      </c>
      <c r="D62" s="29">
        <v>-1239</v>
      </c>
      <c r="E62" s="30">
        <v>3076</v>
      </c>
      <c r="F62" s="27">
        <f t="shared" si="5"/>
        <v>481</v>
      </c>
      <c r="G62" s="27">
        <f t="shared" si="6"/>
        <v>42</v>
      </c>
      <c r="H62" s="33">
        <f t="shared" si="7"/>
        <v>827</v>
      </c>
      <c r="I62" s="32">
        <v>-1425</v>
      </c>
      <c r="J62" s="33">
        <f t="shared" si="1"/>
        <v>2252</v>
      </c>
      <c r="K62" s="27">
        <f t="shared" si="8"/>
        <v>555</v>
      </c>
      <c r="L62" s="27">
        <f t="shared" si="9"/>
        <v>42</v>
      </c>
      <c r="M62" s="33">
        <f t="shared" si="10"/>
        <v>1076</v>
      </c>
      <c r="N62" s="29">
        <v>-1229</v>
      </c>
      <c r="O62" s="33">
        <f t="shared" si="2"/>
        <v>2305</v>
      </c>
      <c r="P62" s="27">
        <f t="shared" si="11"/>
        <v>456</v>
      </c>
      <c r="Q62" s="44"/>
      <c r="R62" s="35"/>
    </row>
    <row r="63" spans="1:18" x14ac:dyDescent="0.3">
      <c r="A63" s="26">
        <v>45832</v>
      </c>
      <c r="B63" s="27">
        <v>11</v>
      </c>
      <c r="C63" s="33">
        <f t="shared" si="3"/>
        <v>1071</v>
      </c>
      <c r="D63" s="29">
        <v>-1244</v>
      </c>
      <c r="E63" s="30">
        <v>3076</v>
      </c>
      <c r="F63" s="27">
        <f t="shared" si="5"/>
        <v>486</v>
      </c>
      <c r="G63" s="27">
        <f t="shared" si="6"/>
        <v>43</v>
      </c>
      <c r="H63" s="33">
        <f t="shared" si="7"/>
        <v>822</v>
      </c>
      <c r="I63" s="32">
        <v>-1430</v>
      </c>
      <c r="J63" s="33">
        <f t="shared" si="1"/>
        <v>2252</v>
      </c>
      <c r="K63" s="27">
        <f t="shared" si="8"/>
        <v>560</v>
      </c>
      <c r="L63" s="27">
        <f t="shared" si="9"/>
        <v>43</v>
      </c>
      <c r="M63" s="33">
        <f t="shared" si="10"/>
        <v>1073</v>
      </c>
      <c r="N63" s="29">
        <v>-1232</v>
      </c>
      <c r="O63" s="33">
        <f t="shared" si="2"/>
        <v>2305</v>
      </c>
      <c r="P63" s="27">
        <f t="shared" si="11"/>
        <v>459</v>
      </c>
      <c r="Q63" s="44"/>
      <c r="R63" s="35"/>
    </row>
    <row r="64" spans="1:18" x14ac:dyDescent="0.3">
      <c r="A64" s="26">
        <v>45833</v>
      </c>
      <c r="B64" s="27">
        <v>11</v>
      </c>
      <c r="C64" s="33">
        <f t="shared" si="3"/>
        <v>1066</v>
      </c>
      <c r="D64" s="29">
        <v>-1249</v>
      </c>
      <c r="E64" s="30">
        <v>3076</v>
      </c>
      <c r="F64" s="27">
        <f t="shared" si="5"/>
        <v>491</v>
      </c>
      <c r="G64" s="27">
        <f t="shared" si="6"/>
        <v>44</v>
      </c>
      <c r="H64" s="33">
        <f t="shared" si="7"/>
        <v>817</v>
      </c>
      <c r="I64" s="32">
        <v>-1435</v>
      </c>
      <c r="J64" s="33">
        <f t="shared" si="1"/>
        <v>2252</v>
      </c>
      <c r="K64" s="27">
        <f t="shared" si="8"/>
        <v>565</v>
      </c>
      <c r="L64" s="27">
        <f t="shared" si="9"/>
        <v>44</v>
      </c>
      <c r="M64" s="33">
        <f t="shared" si="10"/>
        <v>1070</v>
      </c>
      <c r="N64" s="29">
        <v>-1235</v>
      </c>
      <c r="O64" s="33">
        <f t="shared" si="2"/>
        <v>2305</v>
      </c>
      <c r="P64" s="27">
        <f t="shared" si="11"/>
        <v>462</v>
      </c>
      <c r="Q64" s="44"/>
      <c r="R64" s="35"/>
    </row>
    <row r="65" spans="1:18" x14ac:dyDescent="0.3">
      <c r="A65" s="26">
        <v>45834</v>
      </c>
      <c r="B65" s="27">
        <v>11</v>
      </c>
      <c r="C65" s="33">
        <f t="shared" si="3"/>
        <v>1066</v>
      </c>
      <c r="D65" s="29">
        <v>-1249</v>
      </c>
      <c r="E65" s="30">
        <v>3076</v>
      </c>
      <c r="F65" s="27">
        <f t="shared" si="5"/>
        <v>491</v>
      </c>
      <c r="G65" s="27">
        <f t="shared" si="6"/>
        <v>45</v>
      </c>
      <c r="H65" s="33">
        <f t="shared" si="7"/>
        <v>812</v>
      </c>
      <c r="I65" s="32">
        <v>-1440</v>
      </c>
      <c r="J65" s="33">
        <f t="shared" si="1"/>
        <v>2252</v>
      </c>
      <c r="K65" s="27">
        <f t="shared" si="8"/>
        <v>570</v>
      </c>
      <c r="L65" s="27">
        <f t="shared" si="9"/>
        <v>45</v>
      </c>
      <c r="M65" s="33">
        <f t="shared" si="10"/>
        <v>1067</v>
      </c>
      <c r="N65" s="29">
        <v>-1238</v>
      </c>
      <c r="O65" s="33">
        <f t="shared" si="2"/>
        <v>2305</v>
      </c>
      <c r="P65" s="27">
        <f t="shared" si="11"/>
        <v>465</v>
      </c>
      <c r="Q65" s="44"/>
      <c r="R65" s="35"/>
    </row>
    <row r="66" spans="1:18" x14ac:dyDescent="0.3">
      <c r="A66" s="26">
        <v>45835</v>
      </c>
      <c r="B66" s="27">
        <v>11</v>
      </c>
      <c r="C66" s="33">
        <f t="shared" si="3"/>
        <v>1066</v>
      </c>
      <c r="D66" s="29">
        <v>-1249</v>
      </c>
      <c r="E66" s="30">
        <v>3076</v>
      </c>
      <c r="F66" s="27">
        <f t="shared" si="5"/>
        <v>491</v>
      </c>
      <c r="G66" s="27">
        <f t="shared" si="6"/>
        <v>46</v>
      </c>
      <c r="H66" s="33">
        <f t="shared" si="7"/>
        <v>812</v>
      </c>
      <c r="I66" s="32">
        <v>-1440</v>
      </c>
      <c r="J66" s="33">
        <f t="shared" si="1"/>
        <v>2252</v>
      </c>
      <c r="K66" s="27">
        <f t="shared" si="8"/>
        <v>570</v>
      </c>
      <c r="L66" s="27">
        <f t="shared" si="9"/>
        <v>46</v>
      </c>
      <c r="M66" s="33">
        <f t="shared" si="10"/>
        <v>1067</v>
      </c>
      <c r="N66" s="29">
        <v>-1238</v>
      </c>
      <c r="O66" s="33">
        <f t="shared" si="2"/>
        <v>2305</v>
      </c>
      <c r="P66" s="27">
        <f t="shared" si="11"/>
        <v>465</v>
      </c>
      <c r="Q66" s="44"/>
      <c r="R66" s="35"/>
    </row>
    <row r="67" spans="1:18" x14ac:dyDescent="0.3">
      <c r="A67" s="26">
        <v>45836</v>
      </c>
      <c r="B67" s="27">
        <v>11</v>
      </c>
      <c r="C67" s="33">
        <f t="shared" si="3"/>
        <v>1066</v>
      </c>
      <c r="D67" s="29">
        <v>-1249</v>
      </c>
      <c r="E67" s="30">
        <v>3076</v>
      </c>
      <c r="F67" s="27">
        <f t="shared" si="5"/>
        <v>491</v>
      </c>
      <c r="G67" s="27">
        <f t="shared" si="6"/>
        <v>47</v>
      </c>
      <c r="H67" s="33">
        <f t="shared" si="7"/>
        <v>812</v>
      </c>
      <c r="I67" s="32">
        <v>-1440</v>
      </c>
      <c r="J67" s="33">
        <f t="shared" si="1"/>
        <v>2252</v>
      </c>
      <c r="K67" s="27">
        <f t="shared" si="8"/>
        <v>570</v>
      </c>
      <c r="L67" s="27">
        <f t="shared" si="9"/>
        <v>47</v>
      </c>
      <c r="M67" s="33">
        <f t="shared" si="10"/>
        <v>1067</v>
      </c>
      <c r="N67" s="29">
        <v>-1238</v>
      </c>
      <c r="O67" s="33">
        <f t="shared" si="2"/>
        <v>2305</v>
      </c>
      <c r="P67" s="27">
        <f t="shared" si="11"/>
        <v>465</v>
      </c>
      <c r="Q67" s="44"/>
      <c r="R67" s="35"/>
    </row>
    <row r="68" spans="1:18" x14ac:dyDescent="0.3">
      <c r="A68" s="26">
        <v>45837</v>
      </c>
      <c r="B68" s="27">
        <v>11</v>
      </c>
      <c r="C68" s="33">
        <f t="shared" si="3"/>
        <v>1056</v>
      </c>
      <c r="D68" s="29">
        <v>-1259</v>
      </c>
      <c r="E68" s="30">
        <v>3076</v>
      </c>
      <c r="F68" s="27">
        <f t="shared" si="5"/>
        <v>501</v>
      </c>
      <c r="G68" s="27">
        <f t="shared" si="6"/>
        <v>48</v>
      </c>
      <c r="H68" s="33">
        <f t="shared" si="7"/>
        <v>812</v>
      </c>
      <c r="I68" s="32">
        <v>-1440</v>
      </c>
      <c r="J68" s="33">
        <f t="shared" si="1"/>
        <v>2252</v>
      </c>
      <c r="K68" s="27">
        <f t="shared" si="8"/>
        <v>570</v>
      </c>
      <c r="L68" s="27">
        <f t="shared" si="9"/>
        <v>48</v>
      </c>
      <c r="M68" s="33">
        <f t="shared" si="10"/>
        <v>1067</v>
      </c>
      <c r="N68" s="29">
        <v>-1238</v>
      </c>
      <c r="O68" s="33">
        <f t="shared" si="2"/>
        <v>2305</v>
      </c>
      <c r="P68" s="27">
        <f t="shared" si="11"/>
        <v>465</v>
      </c>
      <c r="Q68" s="44"/>
      <c r="R68" s="35"/>
    </row>
    <row r="69" spans="1:18" x14ac:dyDescent="0.3">
      <c r="A69" s="26">
        <v>45838</v>
      </c>
      <c r="B69" s="27">
        <v>11</v>
      </c>
      <c r="C69" s="33">
        <f t="shared" si="3"/>
        <v>1048</v>
      </c>
      <c r="D69" s="29">
        <v>-1267</v>
      </c>
      <c r="E69" s="30">
        <v>3076</v>
      </c>
      <c r="F69" s="27">
        <f t="shared" si="5"/>
        <v>509</v>
      </c>
      <c r="G69" s="27">
        <f t="shared" si="6"/>
        <v>49</v>
      </c>
      <c r="H69" s="33">
        <f t="shared" si="7"/>
        <v>812</v>
      </c>
      <c r="I69" s="32">
        <v>-1440</v>
      </c>
      <c r="J69" s="33">
        <f t="shared" si="1"/>
        <v>2252</v>
      </c>
      <c r="K69" s="27">
        <f t="shared" si="8"/>
        <v>570</v>
      </c>
      <c r="L69" s="27">
        <f t="shared" si="9"/>
        <v>49</v>
      </c>
      <c r="M69" s="33">
        <f t="shared" si="10"/>
        <v>1037</v>
      </c>
      <c r="N69" s="29">
        <v>-1268</v>
      </c>
      <c r="O69" s="33">
        <f t="shared" si="2"/>
        <v>2305</v>
      </c>
      <c r="P69" s="27">
        <f t="shared" si="11"/>
        <v>495</v>
      </c>
      <c r="Q69" s="44"/>
      <c r="R69" s="35"/>
    </row>
    <row r="70" spans="1:18" x14ac:dyDescent="0.3">
      <c r="A70" s="26">
        <v>45839</v>
      </c>
      <c r="B70" s="27">
        <v>11</v>
      </c>
      <c r="C70" s="33">
        <f t="shared" si="3"/>
        <v>1040</v>
      </c>
      <c r="D70" s="29">
        <v>-1275</v>
      </c>
      <c r="E70" s="30">
        <v>3076</v>
      </c>
      <c r="F70" s="27">
        <f t="shared" si="5"/>
        <v>517</v>
      </c>
      <c r="G70" s="27">
        <f t="shared" si="6"/>
        <v>50</v>
      </c>
      <c r="H70" s="33">
        <f t="shared" si="7"/>
        <v>812</v>
      </c>
      <c r="I70" s="32">
        <v>-1440</v>
      </c>
      <c r="J70" s="33">
        <f t="shared" si="1"/>
        <v>2252</v>
      </c>
      <c r="K70" s="27">
        <f t="shared" si="8"/>
        <v>570</v>
      </c>
      <c r="L70" s="27">
        <f t="shared" si="9"/>
        <v>50</v>
      </c>
      <c r="M70" s="33">
        <f t="shared" si="10"/>
        <v>1032</v>
      </c>
      <c r="N70" s="29">
        <v>-1273</v>
      </c>
      <c r="O70" s="33">
        <f t="shared" si="2"/>
        <v>2305</v>
      </c>
      <c r="P70" s="27">
        <f t="shared" si="11"/>
        <v>500</v>
      </c>
      <c r="Q70" s="44"/>
      <c r="R70" s="35"/>
    </row>
    <row r="71" spans="1:18" x14ac:dyDescent="0.3">
      <c r="A71" s="26">
        <v>45840</v>
      </c>
      <c r="B71" s="27">
        <v>11</v>
      </c>
      <c r="C71" s="33">
        <f t="shared" si="3"/>
        <v>1032</v>
      </c>
      <c r="D71" s="29">
        <v>-1283</v>
      </c>
      <c r="E71" s="30">
        <v>3076</v>
      </c>
      <c r="F71" s="27">
        <f t="shared" si="5"/>
        <v>525</v>
      </c>
      <c r="G71" s="27">
        <f t="shared" si="6"/>
        <v>51</v>
      </c>
      <c r="H71" s="33">
        <f t="shared" si="7"/>
        <v>799</v>
      </c>
      <c r="I71" s="32">
        <v>-1453</v>
      </c>
      <c r="J71" s="33">
        <f t="shared" si="1"/>
        <v>2252</v>
      </c>
      <c r="K71" s="27">
        <f t="shared" si="8"/>
        <v>583</v>
      </c>
      <c r="L71" s="27">
        <f t="shared" si="9"/>
        <v>51</v>
      </c>
      <c r="M71" s="33">
        <f t="shared" si="10"/>
        <v>1027</v>
      </c>
      <c r="N71" s="29">
        <v>-1278</v>
      </c>
      <c r="O71" s="33">
        <f t="shared" si="2"/>
        <v>2305</v>
      </c>
      <c r="P71" s="27">
        <f t="shared" si="11"/>
        <v>505</v>
      </c>
      <c r="Q71" s="44"/>
      <c r="R71" s="35"/>
    </row>
    <row r="72" spans="1:18" x14ac:dyDescent="0.3">
      <c r="A72" s="26">
        <v>45841</v>
      </c>
      <c r="B72" s="27">
        <v>11</v>
      </c>
      <c r="C72" s="33">
        <f t="shared" si="3"/>
        <v>1024</v>
      </c>
      <c r="D72" s="29">
        <v>-1291</v>
      </c>
      <c r="E72" s="30">
        <v>3076</v>
      </c>
      <c r="F72" s="27">
        <f t="shared" si="5"/>
        <v>533</v>
      </c>
      <c r="G72" s="27">
        <f t="shared" si="6"/>
        <v>52</v>
      </c>
      <c r="H72" s="33">
        <f t="shared" si="7"/>
        <v>790</v>
      </c>
      <c r="I72" s="32">
        <v>-1462</v>
      </c>
      <c r="J72" s="33">
        <f t="shared" si="1"/>
        <v>2252</v>
      </c>
      <c r="K72" s="27">
        <f t="shared" si="8"/>
        <v>592</v>
      </c>
      <c r="L72" s="27">
        <f t="shared" si="9"/>
        <v>52</v>
      </c>
      <c r="M72" s="33">
        <f t="shared" si="10"/>
        <v>1022</v>
      </c>
      <c r="N72" s="29">
        <v>-1283</v>
      </c>
      <c r="O72" s="33">
        <f t="shared" si="2"/>
        <v>2305</v>
      </c>
      <c r="P72" s="27">
        <f t="shared" si="11"/>
        <v>510</v>
      </c>
      <c r="Q72" s="44"/>
      <c r="R72" s="35"/>
    </row>
    <row r="73" spans="1:18" x14ac:dyDescent="0.3">
      <c r="A73" s="26">
        <v>45842</v>
      </c>
      <c r="B73" s="27">
        <v>11</v>
      </c>
      <c r="C73" s="33">
        <f t="shared" si="3"/>
        <v>1016</v>
      </c>
      <c r="D73" s="29">
        <v>-1299</v>
      </c>
      <c r="E73" s="30">
        <v>3076</v>
      </c>
      <c r="F73" s="27">
        <f t="shared" si="5"/>
        <v>541</v>
      </c>
      <c r="G73" s="27">
        <f t="shared" si="6"/>
        <v>53</v>
      </c>
      <c r="H73" s="33">
        <f t="shared" si="7"/>
        <v>781</v>
      </c>
      <c r="I73" s="32">
        <v>-1471</v>
      </c>
      <c r="J73" s="33">
        <f t="shared" si="1"/>
        <v>2252</v>
      </c>
      <c r="K73" s="27">
        <f t="shared" si="8"/>
        <v>601</v>
      </c>
      <c r="L73" s="27">
        <f t="shared" si="9"/>
        <v>53</v>
      </c>
      <c r="M73" s="33">
        <f t="shared" si="10"/>
        <v>1017</v>
      </c>
      <c r="N73" s="29">
        <v>-1288</v>
      </c>
      <c r="O73" s="33">
        <f t="shared" si="2"/>
        <v>2305</v>
      </c>
      <c r="P73" s="27">
        <f t="shared" si="11"/>
        <v>515</v>
      </c>
      <c r="Q73" s="44"/>
      <c r="R73" s="35"/>
    </row>
    <row r="74" spans="1:18" x14ac:dyDescent="0.3">
      <c r="A74" s="26">
        <v>45843</v>
      </c>
      <c r="B74" s="27">
        <v>11</v>
      </c>
      <c r="C74" s="33">
        <f t="shared" si="3"/>
        <v>1008</v>
      </c>
      <c r="D74" s="29">
        <v>-1307</v>
      </c>
      <c r="E74" s="30">
        <v>3076</v>
      </c>
      <c r="F74" s="27">
        <f t="shared" si="5"/>
        <v>549</v>
      </c>
      <c r="G74" s="27">
        <f t="shared" si="6"/>
        <v>54</v>
      </c>
      <c r="H74" s="33">
        <f t="shared" si="7"/>
        <v>772</v>
      </c>
      <c r="I74" s="32">
        <v>-1480</v>
      </c>
      <c r="J74" s="33">
        <f t="shared" si="1"/>
        <v>2252</v>
      </c>
      <c r="K74" s="27">
        <f t="shared" si="8"/>
        <v>610</v>
      </c>
      <c r="L74" s="27">
        <f t="shared" si="9"/>
        <v>54</v>
      </c>
      <c r="M74" s="33">
        <f t="shared" si="10"/>
        <v>1012</v>
      </c>
      <c r="N74" s="29">
        <v>-1293</v>
      </c>
      <c r="O74" s="33">
        <f t="shared" si="2"/>
        <v>2305</v>
      </c>
      <c r="P74" s="27">
        <f t="shared" si="11"/>
        <v>520</v>
      </c>
      <c r="Q74" s="44"/>
      <c r="R74" s="35"/>
    </row>
    <row r="75" spans="1:18" x14ac:dyDescent="0.3">
      <c r="A75" s="26">
        <v>45844</v>
      </c>
      <c r="B75" s="27">
        <v>11</v>
      </c>
      <c r="C75" s="33">
        <f t="shared" si="3"/>
        <v>1000</v>
      </c>
      <c r="D75" s="29">
        <v>-1315</v>
      </c>
      <c r="E75" s="30">
        <v>3076</v>
      </c>
      <c r="F75" s="27">
        <f t="shared" si="5"/>
        <v>557</v>
      </c>
      <c r="G75" s="27">
        <f t="shared" si="6"/>
        <v>55</v>
      </c>
      <c r="H75" s="33">
        <f t="shared" si="7"/>
        <v>763</v>
      </c>
      <c r="I75" s="32">
        <v>-1489</v>
      </c>
      <c r="J75" s="33">
        <f t="shared" si="1"/>
        <v>2252</v>
      </c>
      <c r="K75" s="27">
        <f t="shared" si="8"/>
        <v>619</v>
      </c>
      <c r="L75" s="27">
        <f t="shared" si="9"/>
        <v>55</v>
      </c>
      <c r="M75" s="33">
        <f t="shared" si="10"/>
        <v>1007</v>
      </c>
      <c r="N75" s="29">
        <v>-1298</v>
      </c>
      <c r="O75" s="33">
        <f t="shared" si="2"/>
        <v>2305</v>
      </c>
      <c r="P75" s="27">
        <f t="shared" si="11"/>
        <v>525</v>
      </c>
      <c r="Q75" s="44"/>
      <c r="R75" s="35"/>
    </row>
    <row r="76" spans="1:18" x14ac:dyDescent="0.3">
      <c r="A76" s="26">
        <v>45845</v>
      </c>
      <c r="B76" s="27">
        <v>11</v>
      </c>
      <c r="C76" s="33">
        <f t="shared" si="3"/>
        <v>992</v>
      </c>
      <c r="D76" s="29">
        <v>-1323</v>
      </c>
      <c r="E76" s="30">
        <v>3076</v>
      </c>
      <c r="F76" s="27">
        <f t="shared" si="5"/>
        <v>565</v>
      </c>
      <c r="G76" s="27">
        <f t="shared" si="6"/>
        <v>56</v>
      </c>
      <c r="H76" s="33">
        <f t="shared" si="7"/>
        <v>754</v>
      </c>
      <c r="I76" s="32">
        <v>-1498</v>
      </c>
      <c r="J76" s="33">
        <f t="shared" si="1"/>
        <v>2252</v>
      </c>
      <c r="K76" s="27">
        <f t="shared" si="8"/>
        <v>628</v>
      </c>
      <c r="L76" s="27">
        <f t="shared" si="9"/>
        <v>56</v>
      </c>
      <c r="M76" s="33">
        <f t="shared" si="10"/>
        <v>1002</v>
      </c>
      <c r="N76" s="29">
        <v>-1303</v>
      </c>
      <c r="O76" s="33">
        <f t="shared" si="2"/>
        <v>2305</v>
      </c>
      <c r="P76" s="27">
        <f t="shared" si="11"/>
        <v>530</v>
      </c>
      <c r="Q76" s="44"/>
      <c r="R76" s="35"/>
    </row>
    <row r="77" spans="1:18" x14ac:dyDescent="0.3">
      <c r="A77" s="26">
        <v>45846</v>
      </c>
      <c r="B77" s="27">
        <v>11</v>
      </c>
      <c r="C77" s="33">
        <f t="shared" si="3"/>
        <v>984</v>
      </c>
      <c r="D77" s="29">
        <v>-1331</v>
      </c>
      <c r="E77" s="30">
        <v>3076</v>
      </c>
      <c r="F77" s="27">
        <f t="shared" si="5"/>
        <v>573</v>
      </c>
      <c r="G77" s="27">
        <f t="shared" si="6"/>
        <v>57</v>
      </c>
      <c r="H77" s="33">
        <f t="shared" si="7"/>
        <v>745</v>
      </c>
      <c r="I77" s="32">
        <v>-1507</v>
      </c>
      <c r="J77" s="33">
        <f t="shared" si="1"/>
        <v>2252</v>
      </c>
      <c r="K77" s="27">
        <f t="shared" si="8"/>
        <v>637</v>
      </c>
      <c r="L77" s="27">
        <f t="shared" si="9"/>
        <v>57</v>
      </c>
      <c r="M77" s="33">
        <f t="shared" si="10"/>
        <v>997</v>
      </c>
      <c r="N77" s="29">
        <v>-1308</v>
      </c>
      <c r="O77" s="33">
        <f t="shared" si="2"/>
        <v>2305</v>
      </c>
      <c r="P77" s="27">
        <f t="shared" si="11"/>
        <v>535</v>
      </c>
      <c r="Q77" s="44"/>
      <c r="R77" s="35"/>
    </row>
    <row r="78" spans="1:18" x14ac:dyDescent="0.3">
      <c r="A78" s="26">
        <v>45847</v>
      </c>
      <c r="B78" s="27">
        <v>11</v>
      </c>
      <c r="C78" s="33">
        <f t="shared" si="3"/>
        <v>976</v>
      </c>
      <c r="D78" s="29">
        <v>-1339</v>
      </c>
      <c r="E78" s="30">
        <v>3076</v>
      </c>
      <c r="F78" s="27">
        <f t="shared" si="5"/>
        <v>581</v>
      </c>
      <c r="G78" s="27">
        <f t="shared" si="6"/>
        <v>58</v>
      </c>
      <c r="H78" s="33">
        <f t="shared" si="7"/>
        <v>736</v>
      </c>
      <c r="I78" s="32">
        <v>-1516</v>
      </c>
      <c r="J78" s="33">
        <f t="shared" si="1"/>
        <v>2252</v>
      </c>
      <c r="K78" s="27">
        <f t="shared" si="8"/>
        <v>646</v>
      </c>
      <c r="L78" s="27">
        <f t="shared" si="9"/>
        <v>58</v>
      </c>
      <c r="M78" s="33">
        <f t="shared" si="10"/>
        <v>992</v>
      </c>
      <c r="N78" s="29">
        <v>-1313</v>
      </c>
      <c r="O78" s="33">
        <f t="shared" si="2"/>
        <v>2305</v>
      </c>
      <c r="P78" s="27">
        <f t="shared" si="11"/>
        <v>540</v>
      </c>
      <c r="Q78" s="44"/>
      <c r="R78" s="35"/>
    </row>
    <row r="79" spans="1:18" x14ac:dyDescent="0.3">
      <c r="A79" s="26">
        <v>45848</v>
      </c>
      <c r="B79" s="27">
        <v>11</v>
      </c>
      <c r="C79" s="33">
        <f t="shared" si="3"/>
        <v>968</v>
      </c>
      <c r="D79" s="29">
        <v>-1347</v>
      </c>
      <c r="E79" s="30">
        <v>3076</v>
      </c>
      <c r="F79" s="27">
        <f t="shared" si="5"/>
        <v>589</v>
      </c>
      <c r="G79" s="27">
        <f t="shared" si="6"/>
        <v>59</v>
      </c>
      <c r="H79" s="33">
        <f t="shared" si="7"/>
        <v>727</v>
      </c>
      <c r="I79" s="32">
        <v>-1525</v>
      </c>
      <c r="J79" s="33">
        <f t="shared" si="1"/>
        <v>2252</v>
      </c>
      <c r="K79" s="27">
        <f t="shared" si="8"/>
        <v>655</v>
      </c>
      <c r="L79" s="27">
        <f t="shared" si="9"/>
        <v>59</v>
      </c>
      <c r="M79" s="33">
        <f t="shared" si="10"/>
        <v>987</v>
      </c>
      <c r="N79" s="29">
        <v>-1318</v>
      </c>
      <c r="O79" s="33">
        <f t="shared" si="2"/>
        <v>2305</v>
      </c>
      <c r="P79" s="27">
        <f t="shared" si="11"/>
        <v>545</v>
      </c>
      <c r="Q79" s="44"/>
      <c r="R79" s="35"/>
    </row>
    <row r="80" spans="1:18" x14ac:dyDescent="0.3">
      <c r="A80" s="26">
        <v>45849</v>
      </c>
      <c r="B80" s="27">
        <v>11</v>
      </c>
      <c r="C80" s="33">
        <f t="shared" si="3"/>
        <v>960</v>
      </c>
      <c r="D80" s="29">
        <v>-1355</v>
      </c>
      <c r="E80" s="30">
        <v>3076</v>
      </c>
      <c r="F80" s="27">
        <f t="shared" si="5"/>
        <v>597</v>
      </c>
      <c r="G80" s="27">
        <f t="shared" si="6"/>
        <v>60</v>
      </c>
      <c r="H80" s="33">
        <f t="shared" si="7"/>
        <v>718</v>
      </c>
      <c r="I80" s="32">
        <v>-1534</v>
      </c>
      <c r="J80" s="33">
        <f t="shared" si="1"/>
        <v>2252</v>
      </c>
      <c r="K80" s="27">
        <f t="shared" si="8"/>
        <v>664</v>
      </c>
      <c r="L80" s="27">
        <f t="shared" si="9"/>
        <v>60</v>
      </c>
      <c r="M80" s="33">
        <f t="shared" si="10"/>
        <v>982</v>
      </c>
      <c r="N80" s="29">
        <v>-1323</v>
      </c>
      <c r="O80" s="33">
        <f t="shared" si="2"/>
        <v>2305</v>
      </c>
      <c r="P80" s="27">
        <f t="shared" si="11"/>
        <v>550</v>
      </c>
      <c r="Q80" s="44"/>
      <c r="R80" s="35"/>
    </row>
    <row r="81" spans="1:18" x14ac:dyDescent="0.3">
      <c r="A81" s="26">
        <v>45850</v>
      </c>
      <c r="B81" s="27">
        <v>11</v>
      </c>
      <c r="C81" s="33">
        <f t="shared" si="3"/>
        <v>952</v>
      </c>
      <c r="D81" s="29">
        <v>-1363</v>
      </c>
      <c r="E81" s="30">
        <v>3076</v>
      </c>
      <c r="F81" s="27">
        <f t="shared" si="5"/>
        <v>605</v>
      </c>
      <c r="G81" s="27">
        <f t="shared" si="6"/>
        <v>61</v>
      </c>
      <c r="H81" s="33">
        <f t="shared" si="7"/>
        <v>709</v>
      </c>
      <c r="I81" s="32">
        <v>-1543</v>
      </c>
      <c r="J81" s="33">
        <f t="shared" si="1"/>
        <v>2252</v>
      </c>
      <c r="K81" s="27">
        <f t="shared" si="8"/>
        <v>673</v>
      </c>
      <c r="L81" s="27">
        <f t="shared" si="9"/>
        <v>61</v>
      </c>
      <c r="M81" s="33">
        <f t="shared" si="10"/>
        <v>977</v>
      </c>
      <c r="N81" s="29">
        <v>-1328</v>
      </c>
      <c r="O81" s="33">
        <f t="shared" si="2"/>
        <v>2305</v>
      </c>
      <c r="P81" s="27">
        <f t="shared" si="11"/>
        <v>555</v>
      </c>
      <c r="Q81" s="44"/>
      <c r="R81" s="35"/>
    </row>
    <row r="82" spans="1:18" x14ac:dyDescent="0.3">
      <c r="A82" s="26">
        <v>45851</v>
      </c>
      <c r="B82" s="27">
        <v>11</v>
      </c>
      <c r="C82" s="33">
        <f t="shared" si="3"/>
        <v>944</v>
      </c>
      <c r="D82" s="29">
        <v>-1371</v>
      </c>
      <c r="E82" s="30">
        <v>3076</v>
      </c>
      <c r="F82" s="27">
        <f t="shared" si="5"/>
        <v>613</v>
      </c>
      <c r="G82" s="27">
        <f t="shared" si="6"/>
        <v>62</v>
      </c>
      <c r="H82" s="33">
        <f t="shared" si="7"/>
        <v>700</v>
      </c>
      <c r="I82" s="32">
        <v>-1552</v>
      </c>
      <c r="J82" s="33">
        <f t="shared" si="1"/>
        <v>2252</v>
      </c>
      <c r="K82" s="27">
        <f t="shared" si="8"/>
        <v>682</v>
      </c>
      <c r="L82" s="27">
        <f t="shared" si="9"/>
        <v>62</v>
      </c>
      <c r="M82" s="33">
        <f t="shared" si="10"/>
        <v>972</v>
      </c>
      <c r="N82" s="29">
        <v>-1333</v>
      </c>
      <c r="O82" s="33">
        <f t="shared" si="2"/>
        <v>2305</v>
      </c>
      <c r="P82" s="27">
        <f t="shared" si="11"/>
        <v>560</v>
      </c>
      <c r="Q82" s="44"/>
      <c r="R82" s="35"/>
    </row>
    <row r="83" spans="1:18" x14ac:dyDescent="0.3">
      <c r="A83" s="26">
        <v>45852</v>
      </c>
      <c r="B83" s="27">
        <v>11</v>
      </c>
      <c r="C83" s="33">
        <f t="shared" si="3"/>
        <v>936</v>
      </c>
      <c r="D83" s="29">
        <v>-1379</v>
      </c>
      <c r="E83" s="30">
        <v>3076</v>
      </c>
      <c r="F83" s="27">
        <f t="shared" si="5"/>
        <v>621</v>
      </c>
      <c r="G83" s="27">
        <f t="shared" si="6"/>
        <v>63</v>
      </c>
      <c r="H83" s="33">
        <f t="shared" si="7"/>
        <v>691</v>
      </c>
      <c r="I83" s="32">
        <v>-1561</v>
      </c>
      <c r="J83" s="33">
        <f t="shared" si="1"/>
        <v>2252</v>
      </c>
      <c r="K83" s="27">
        <f t="shared" si="8"/>
        <v>691</v>
      </c>
      <c r="L83" s="27">
        <f t="shared" si="9"/>
        <v>63</v>
      </c>
      <c r="M83" s="33">
        <f t="shared" si="10"/>
        <v>967</v>
      </c>
      <c r="N83" s="29">
        <v>-1338</v>
      </c>
      <c r="O83" s="33">
        <f t="shared" si="2"/>
        <v>2305</v>
      </c>
      <c r="P83" s="27">
        <f t="shared" si="11"/>
        <v>565</v>
      </c>
      <c r="Q83" s="44"/>
      <c r="R83" s="35"/>
    </row>
    <row r="84" spans="1:18" x14ac:dyDescent="0.3">
      <c r="A84" s="26">
        <v>45853</v>
      </c>
      <c r="B84" s="27">
        <v>11</v>
      </c>
      <c r="C84" s="33">
        <f t="shared" si="3"/>
        <v>928</v>
      </c>
      <c r="D84" s="29">
        <v>-1387</v>
      </c>
      <c r="E84" s="30">
        <v>3076</v>
      </c>
      <c r="F84" s="27">
        <f t="shared" si="5"/>
        <v>629</v>
      </c>
      <c r="G84" s="27">
        <f t="shared" si="6"/>
        <v>64</v>
      </c>
      <c r="H84" s="33">
        <f t="shared" si="7"/>
        <v>682</v>
      </c>
      <c r="I84" s="32">
        <v>-1570</v>
      </c>
      <c r="J84" s="33">
        <f t="shared" si="1"/>
        <v>2252</v>
      </c>
      <c r="K84" s="27">
        <f t="shared" si="8"/>
        <v>700</v>
      </c>
      <c r="L84" s="27">
        <f t="shared" si="9"/>
        <v>64</v>
      </c>
      <c r="M84" s="33">
        <f t="shared" si="10"/>
        <v>962</v>
      </c>
      <c r="N84" s="29">
        <v>-1343</v>
      </c>
      <c r="O84" s="33">
        <f t="shared" si="2"/>
        <v>2305</v>
      </c>
      <c r="P84" s="27">
        <f t="shared" si="11"/>
        <v>570</v>
      </c>
      <c r="Q84" s="44"/>
      <c r="R84" s="35"/>
    </row>
    <row r="85" spans="1:18" x14ac:dyDescent="0.3">
      <c r="A85" s="26">
        <v>45854</v>
      </c>
      <c r="B85" s="27">
        <v>11</v>
      </c>
      <c r="C85" s="33">
        <f t="shared" si="3"/>
        <v>920</v>
      </c>
      <c r="D85" s="29">
        <v>-1395</v>
      </c>
      <c r="E85" s="30">
        <v>3076</v>
      </c>
      <c r="F85" s="27">
        <f t="shared" si="5"/>
        <v>637</v>
      </c>
      <c r="G85" s="27">
        <f t="shared" si="6"/>
        <v>65</v>
      </c>
      <c r="H85" s="33">
        <f t="shared" si="7"/>
        <v>673</v>
      </c>
      <c r="I85" s="32">
        <v>-1579</v>
      </c>
      <c r="J85" s="33">
        <f t="shared" si="1"/>
        <v>2252</v>
      </c>
      <c r="K85" s="27">
        <f t="shared" si="8"/>
        <v>709</v>
      </c>
      <c r="L85" s="27">
        <f t="shared" si="9"/>
        <v>65</v>
      </c>
      <c r="M85" s="33">
        <f t="shared" si="10"/>
        <v>957</v>
      </c>
      <c r="N85" s="29">
        <v>-1348</v>
      </c>
      <c r="O85" s="33">
        <f t="shared" si="2"/>
        <v>2305</v>
      </c>
      <c r="P85" s="27">
        <f t="shared" si="11"/>
        <v>575</v>
      </c>
      <c r="Q85" s="44"/>
      <c r="R85" s="35"/>
    </row>
    <row r="86" spans="1:18" x14ac:dyDescent="0.3">
      <c r="A86" s="26">
        <v>45855</v>
      </c>
      <c r="B86" s="27">
        <v>11</v>
      </c>
      <c r="C86" s="33">
        <f t="shared" si="3"/>
        <v>912</v>
      </c>
      <c r="D86" s="29">
        <v>-1403</v>
      </c>
      <c r="E86" s="30">
        <v>3076</v>
      </c>
      <c r="F86" s="27">
        <f t="shared" si="5"/>
        <v>645</v>
      </c>
      <c r="G86" s="27">
        <f t="shared" si="6"/>
        <v>66</v>
      </c>
      <c r="H86" s="33">
        <f t="shared" si="7"/>
        <v>664</v>
      </c>
      <c r="I86" s="32">
        <v>-1588</v>
      </c>
      <c r="J86" s="33">
        <f t="shared" si="1"/>
        <v>2252</v>
      </c>
      <c r="K86" s="27">
        <f t="shared" si="8"/>
        <v>718</v>
      </c>
      <c r="L86" s="27">
        <f t="shared" si="9"/>
        <v>66</v>
      </c>
      <c r="M86" s="33">
        <f t="shared" si="10"/>
        <v>952</v>
      </c>
      <c r="N86" s="29">
        <v>-1353</v>
      </c>
      <c r="O86" s="33">
        <f t="shared" si="2"/>
        <v>2305</v>
      </c>
      <c r="P86" s="27">
        <f t="shared" si="11"/>
        <v>580</v>
      </c>
      <c r="Q86" s="44"/>
      <c r="R86" s="35"/>
    </row>
    <row r="87" spans="1:18" x14ac:dyDescent="0.3">
      <c r="A87" s="26">
        <v>45856</v>
      </c>
      <c r="B87" s="27">
        <v>11</v>
      </c>
      <c r="C87" s="33">
        <f t="shared" si="3"/>
        <v>904</v>
      </c>
      <c r="D87" s="29">
        <v>-1411</v>
      </c>
      <c r="E87" s="30">
        <v>3076</v>
      </c>
      <c r="F87" s="27">
        <f t="shared" si="5"/>
        <v>653</v>
      </c>
      <c r="G87" s="27">
        <f t="shared" si="6"/>
        <v>67</v>
      </c>
      <c r="H87" s="33">
        <f t="shared" si="7"/>
        <v>655</v>
      </c>
      <c r="I87" s="32">
        <v>-1597</v>
      </c>
      <c r="J87" s="33">
        <f t="shared" si="1"/>
        <v>2252</v>
      </c>
      <c r="K87" s="27">
        <f t="shared" si="8"/>
        <v>727</v>
      </c>
      <c r="L87" s="27">
        <f t="shared" si="9"/>
        <v>67</v>
      </c>
      <c r="M87" s="33">
        <f t="shared" si="10"/>
        <v>947</v>
      </c>
      <c r="N87" s="29">
        <v>-1358</v>
      </c>
      <c r="O87" s="33">
        <f t="shared" si="2"/>
        <v>2305</v>
      </c>
      <c r="P87" s="27">
        <f t="shared" si="11"/>
        <v>585</v>
      </c>
      <c r="Q87" s="44"/>
      <c r="R87" s="35"/>
    </row>
    <row r="88" spans="1:18" x14ac:dyDescent="0.3">
      <c r="A88" s="26">
        <v>45857</v>
      </c>
      <c r="B88" s="27">
        <v>11</v>
      </c>
      <c r="C88" s="33">
        <f t="shared" si="3"/>
        <v>896</v>
      </c>
      <c r="D88" s="29">
        <v>-1419</v>
      </c>
      <c r="E88" s="30">
        <v>3076</v>
      </c>
      <c r="F88" s="27">
        <f t="shared" si="5"/>
        <v>661</v>
      </c>
      <c r="G88" s="27">
        <f t="shared" si="6"/>
        <v>68</v>
      </c>
      <c r="H88" s="33">
        <f t="shared" si="7"/>
        <v>646</v>
      </c>
      <c r="I88" s="32">
        <v>-1606</v>
      </c>
      <c r="J88" s="33">
        <f t="shared" si="1"/>
        <v>2252</v>
      </c>
      <c r="K88" s="27">
        <f t="shared" si="8"/>
        <v>736</v>
      </c>
      <c r="L88" s="27">
        <f t="shared" si="9"/>
        <v>68</v>
      </c>
      <c r="M88" s="33">
        <f t="shared" si="10"/>
        <v>942</v>
      </c>
      <c r="N88" s="29">
        <v>-1363</v>
      </c>
      <c r="O88" s="33">
        <f t="shared" si="2"/>
        <v>2305</v>
      </c>
      <c r="P88" s="27">
        <f t="shared" si="11"/>
        <v>590</v>
      </c>
      <c r="Q88" s="44"/>
      <c r="R88" s="35"/>
    </row>
    <row r="89" spans="1:18" x14ac:dyDescent="0.3">
      <c r="A89" s="26">
        <v>45858</v>
      </c>
      <c r="B89" s="27">
        <v>11</v>
      </c>
      <c r="C89" s="33">
        <f t="shared" si="3"/>
        <v>888</v>
      </c>
      <c r="D89" s="29">
        <v>-1427</v>
      </c>
      <c r="E89" s="30">
        <v>3076</v>
      </c>
      <c r="F89" s="27">
        <f t="shared" si="5"/>
        <v>669</v>
      </c>
      <c r="G89" s="27">
        <f t="shared" si="6"/>
        <v>69</v>
      </c>
      <c r="H89" s="33">
        <f t="shared" si="7"/>
        <v>637</v>
      </c>
      <c r="I89" s="32">
        <v>-1615</v>
      </c>
      <c r="J89" s="33">
        <f t="shared" si="1"/>
        <v>2252</v>
      </c>
      <c r="K89" s="27">
        <f t="shared" si="8"/>
        <v>745</v>
      </c>
      <c r="L89" s="27">
        <f t="shared" si="9"/>
        <v>69</v>
      </c>
      <c r="M89" s="33">
        <f t="shared" si="10"/>
        <v>937</v>
      </c>
      <c r="N89" s="29">
        <v>-1368</v>
      </c>
      <c r="O89" s="33">
        <f t="shared" si="2"/>
        <v>2305</v>
      </c>
      <c r="P89" s="27">
        <f t="shared" si="11"/>
        <v>595</v>
      </c>
      <c r="Q89" s="44"/>
      <c r="R89" s="35"/>
    </row>
    <row r="90" spans="1:18" x14ac:dyDescent="0.3">
      <c r="A90" s="26">
        <v>45859</v>
      </c>
      <c r="B90" s="27">
        <v>11</v>
      </c>
      <c r="C90" s="33">
        <f t="shared" si="3"/>
        <v>880</v>
      </c>
      <c r="D90" s="29">
        <v>-1435</v>
      </c>
      <c r="E90" s="30">
        <v>3076</v>
      </c>
      <c r="F90" s="27">
        <f t="shared" si="5"/>
        <v>677</v>
      </c>
      <c r="G90" s="27">
        <f t="shared" si="6"/>
        <v>70</v>
      </c>
      <c r="H90" s="33">
        <f t="shared" si="7"/>
        <v>628</v>
      </c>
      <c r="I90" s="32">
        <v>-1624</v>
      </c>
      <c r="J90" s="33">
        <f t="shared" si="1"/>
        <v>2252</v>
      </c>
      <c r="K90" s="27">
        <f t="shared" si="8"/>
        <v>754</v>
      </c>
      <c r="L90" s="27">
        <f t="shared" si="9"/>
        <v>70</v>
      </c>
      <c r="M90" s="33">
        <f t="shared" si="10"/>
        <v>932</v>
      </c>
      <c r="N90" s="29">
        <v>-1373</v>
      </c>
      <c r="O90" s="33">
        <f t="shared" si="2"/>
        <v>2305</v>
      </c>
      <c r="P90" s="27">
        <f t="shared" si="11"/>
        <v>600</v>
      </c>
      <c r="Q90" s="44"/>
      <c r="R90" s="35"/>
    </row>
    <row r="91" spans="1:18" x14ac:dyDescent="0.3">
      <c r="A91" s="26">
        <v>45860</v>
      </c>
      <c r="B91" s="27">
        <v>11</v>
      </c>
      <c r="C91" s="33">
        <f t="shared" si="3"/>
        <v>872</v>
      </c>
      <c r="D91" s="29">
        <v>-1443</v>
      </c>
      <c r="E91" s="30">
        <v>3076</v>
      </c>
      <c r="F91" s="27">
        <f t="shared" si="5"/>
        <v>685</v>
      </c>
      <c r="G91" s="27">
        <f t="shared" si="6"/>
        <v>71</v>
      </c>
      <c r="H91" s="33">
        <f t="shared" si="7"/>
        <v>619</v>
      </c>
      <c r="I91" s="32">
        <v>-1633</v>
      </c>
      <c r="J91" s="33">
        <f t="shared" si="1"/>
        <v>2252</v>
      </c>
      <c r="K91" s="27">
        <f t="shared" si="8"/>
        <v>763</v>
      </c>
      <c r="L91" s="27">
        <f t="shared" si="9"/>
        <v>71</v>
      </c>
      <c r="M91" s="33">
        <f t="shared" si="10"/>
        <v>927</v>
      </c>
      <c r="N91" s="29">
        <v>-1378</v>
      </c>
      <c r="O91" s="33">
        <f t="shared" si="2"/>
        <v>2305</v>
      </c>
      <c r="P91" s="27">
        <f t="shared" si="11"/>
        <v>605</v>
      </c>
      <c r="Q91" s="44"/>
      <c r="R91" s="35"/>
    </row>
    <row r="92" spans="1:18" x14ac:dyDescent="0.3">
      <c r="A92" s="26">
        <v>45861</v>
      </c>
      <c r="B92" s="27">
        <v>11</v>
      </c>
      <c r="C92" s="33">
        <f t="shared" si="3"/>
        <v>864</v>
      </c>
      <c r="D92" s="29">
        <v>-1451</v>
      </c>
      <c r="E92" s="30">
        <v>3076</v>
      </c>
      <c r="F92" s="27">
        <f t="shared" si="5"/>
        <v>693</v>
      </c>
      <c r="G92" s="27">
        <f t="shared" si="6"/>
        <v>72</v>
      </c>
      <c r="H92" s="33">
        <f t="shared" si="7"/>
        <v>610</v>
      </c>
      <c r="I92" s="32">
        <v>-1642</v>
      </c>
      <c r="J92" s="33">
        <f t="shared" si="1"/>
        <v>2252</v>
      </c>
      <c r="K92" s="27">
        <f t="shared" si="8"/>
        <v>772</v>
      </c>
      <c r="L92" s="27">
        <f t="shared" si="9"/>
        <v>72</v>
      </c>
      <c r="M92" s="33">
        <f t="shared" si="10"/>
        <v>922</v>
      </c>
      <c r="N92" s="29">
        <v>-1383</v>
      </c>
      <c r="O92" s="33">
        <f t="shared" si="2"/>
        <v>2305</v>
      </c>
      <c r="P92" s="27">
        <f t="shared" si="11"/>
        <v>610</v>
      </c>
      <c r="Q92" s="44"/>
      <c r="R92" s="35"/>
    </row>
    <row r="93" spans="1:18" x14ac:dyDescent="0.3">
      <c r="A93" s="26">
        <v>45862</v>
      </c>
      <c r="B93" s="27">
        <v>11</v>
      </c>
      <c r="C93" s="33">
        <f t="shared" si="3"/>
        <v>856</v>
      </c>
      <c r="D93" s="29">
        <v>-1459</v>
      </c>
      <c r="E93" s="30">
        <v>3076</v>
      </c>
      <c r="F93" s="27">
        <f t="shared" si="5"/>
        <v>701</v>
      </c>
      <c r="G93" s="27">
        <f t="shared" si="6"/>
        <v>73</v>
      </c>
      <c r="H93" s="33">
        <f t="shared" si="7"/>
        <v>601</v>
      </c>
      <c r="I93" s="32">
        <v>-1651</v>
      </c>
      <c r="J93" s="33">
        <f t="shared" si="1"/>
        <v>2252</v>
      </c>
      <c r="K93" s="27">
        <f t="shared" si="8"/>
        <v>781</v>
      </c>
      <c r="L93" s="27">
        <f t="shared" si="9"/>
        <v>73</v>
      </c>
      <c r="M93" s="33">
        <f t="shared" si="10"/>
        <v>917</v>
      </c>
      <c r="N93" s="29">
        <v>-1388</v>
      </c>
      <c r="O93" s="33">
        <f t="shared" si="2"/>
        <v>2305</v>
      </c>
      <c r="P93" s="27">
        <f t="shared" si="11"/>
        <v>615</v>
      </c>
      <c r="Q93" s="44"/>
      <c r="R93" s="35"/>
    </row>
    <row r="94" spans="1:18" x14ac:dyDescent="0.3">
      <c r="A94" s="26">
        <v>45863</v>
      </c>
      <c r="B94" s="27">
        <v>11</v>
      </c>
      <c r="C94" s="33">
        <f t="shared" si="3"/>
        <v>848</v>
      </c>
      <c r="D94" s="29">
        <v>-1467</v>
      </c>
      <c r="E94" s="30">
        <v>3076</v>
      </c>
      <c r="F94" s="27">
        <f t="shared" si="5"/>
        <v>709</v>
      </c>
      <c r="G94" s="27">
        <f t="shared" si="6"/>
        <v>74</v>
      </c>
      <c r="H94" s="33">
        <f t="shared" si="7"/>
        <v>592</v>
      </c>
      <c r="I94" s="32">
        <v>-1660</v>
      </c>
      <c r="J94" s="33">
        <f t="shared" si="1"/>
        <v>2252</v>
      </c>
      <c r="K94" s="27">
        <f t="shared" si="8"/>
        <v>790</v>
      </c>
      <c r="L94" s="27">
        <f t="shared" si="9"/>
        <v>74</v>
      </c>
      <c r="M94" s="33">
        <f t="shared" si="10"/>
        <v>912</v>
      </c>
      <c r="N94" s="29">
        <v>-1393</v>
      </c>
      <c r="O94" s="33">
        <f t="shared" si="2"/>
        <v>2305</v>
      </c>
      <c r="P94" s="27">
        <f t="shared" si="11"/>
        <v>620</v>
      </c>
      <c r="Q94" s="44"/>
      <c r="R94" s="35"/>
    </row>
    <row r="95" spans="1:18" x14ac:dyDescent="0.3">
      <c r="A95" s="26">
        <v>45864</v>
      </c>
      <c r="B95" s="27">
        <v>11</v>
      </c>
      <c r="C95" s="33">
        <f t="shared" si="3"/>
        <v>840</v>
      </c>
      <c r="D95" s="29">
        <v>-1475</v>
      </c>
      <c r="E95" s="30">
        <v>3076</v>
      </c>
      <c r="F95" s="27">
        <f t="shared" si="5"/>
        <v>717</v>
      </c>
      <c r="G95" s="27">
        <f t="shared" si="6"/>
        <v>75</v>
      </c>
      <c r="H95" s="33">
        <f t="shared" si="7"/>
        <v>583</v>
      </c>
      <c r="I95" s="32">
        <v>-1669</v>
      </c>
      <c r="J95" s="33">
        <f t="shared" si="1"/>
        <v>2252</v>
      </c>
      <c r="K95" s="27">
        <f t="shared" si="8"/>
        <v>799</v>
      </c>
      <c r="L95" s="27">
        <f t="shared" si="9"/>
        <v>75</v>
      </c>
      <c r="M95" s="33">
        <f t="shared" si="10"/>
        <v>907</v>
      </c>
      <c r="N95" s="29">
        <v>-1398</v>
      </c>
      <c r="O95" s="33">
        <f t="shared" si="2"/>
        <v>2305</v>
      </c>
      <c r="P95" s="27">
        <f t="shared" si="11"/>
        <v>625</v>
      </c>
      <c r="Q95" s="44"/>
      <c r="R95" s="35"/>
    </row>
    <row r="96" spans="1:18" x14ac:dyDescent="0.3">
      <c r="A96" s="26">
        <v>45865</v>
      </c>
      <c r="B96" s="27">
        <v>11</v>
      </c>
      <c r="C96" s="30">
        <v>1402</v>
      </c>
      <c r="D96" s="29">
        <v>-1483</v>
      </c>
      <c r="E96" s="30">
        <v>3076</v>
      </c>
      <c r="F96" s="27">
        <f t="shared" si="5"/>
        <v>725</v>
      </c>
      <c r="G96" s="27">
        <f t="shared" si="6"/>
        <v>76</v>
      </c>
      <c r="H96" s="30">
        <v>1697</v>
      </c>
      <c r="I96" s="32">
        <v>-1678</v>
      </c>
      <c r="J96" s="33">
        <f t="shared" si="1"/>
        <v>3375</v>
      </c>
      <c r="K96" s="27">
        <f t="shared" si="8"/>
        <v>808</v>
      </c>
      <c r="L96" s="27">
        <f t="shared" si="9"/>
        <v>76</v>
      </c>
      <c r="M96" s="30">
        <v>1422</v>
      </c>
      <c r="N96" s="29">
        <v>-1403</v>
      </c>
      <c r="O96" s="33">
        <f t="shared" si="2"/>
        <v>2825</v>
      </c>
      <c r="P96" s="27">
        <f t="shared" si="11"/>
        <v>630</v>
      </c>
      <c r="Q96" s="44"/>
      <c r="R96" s="35"/>
    </row>
    <row r="97" spans="1:18" x14ac:dyDescent="0.3">
      <c r="A97" s="26">
        <v>45866</v>
      </c>
      <c r="B97" s="27">
        <v>11</v>
      </c>
      <c r="C97" s="33"/>
      <c r="D97" s="29">
        <v>-1491</v>
      </c>
      <c r="E97" s="30">
        <v>3076</v>
      </c>
      <c r="F97" s="27">
        <f t="shared" si="5"/>
        <v>733</v>
      </c>
      <c r="G97" s="27">
        <f t="shared" si="6"/>
        <v>77</v>
      </c>
      <c r="H97" s="33"/>
      <c r="I97" s="32">
        <v>-1687</v>
      </c>
      <c r="J97" s="33">
        <f t="shared" si="1"/>
        <v>1687</v>
      </c>
      <c r="K97" s="27">
        <f t="shared" si="8"/>
        <v>817</v>
      </c>
      <c r="L97" s="27">
        <f t="shared" si="9"/>
        <v>77</v>
      </c>
      <c r="M97" s="33">
        <f>$M$21-P97</f>
        <v>897</v>
      </c>
      <c r="N97" s="29">
        <v>-1408</v>
      </c>
      <c r="O97" s="33">
        <f t="shared" si="2"/>
        <v>2305</v>
      </c>
      <c r="P97" s="27">
        <f t="shared" si="11"/>
        <v>635</v>
      </c>
      <c r="Q97" s="44"/>
      <c r="R97" s="35"/>
    </row>
    <row r="98" spans="1:18" x14ac:dyDescent="0.3">
      <c r="A98" s="26">
        <v>45867</v>
      </c>
      <c r="B98" s="27">
        <v>11</v>
      </c>
      <c r="C98" s="30"/>
      <c r="D98" s="29">
        <v>-1492</v>
      </c>
      <c r="E98" s="30">
        <v>3076</v>
      </c>
      <c r="F98" s="27">
        <f t="shared" si="5"/>
        <v>734</v>
      </c>
      <c r="G98" s="27">
        <f t="shared" si="6"/>
        <v>78</v>
      </c>
      <c r="H98" s="30"/>
      <c r="I98" s="32">
        <v>-1696</v>
      </c>
      <c r="J98" s="33">
        <f t="shared" si="1"/>
        <v>1696</v>
      </c>
      <c r="K98" s="27">
        <f t="shared" si="8"/>
        <v>826</v>
      </c>
      <c r="L98" s="27">
        <f t="shared" si="9"/>
        <v>78</v>
      </c>
      <c r="M98" s="30">
        <v>1423</v>
      </c>
      <c r="N98" s="29">
        <v>-1413</v>
      </c>
      <c r="O98" s="33">
        <f t="shared" si="2"/>
        <v>2836</v>
      </c>
      <c r="P98" s="27">
        <f t="shared" si="11"/>
        <v>640</v>
      </c>
      <c r="Q98" s="44"/>
      <c r="R98" s="35"/>
    </row>
    <row r="99" spans="1:18" x14ac:dyDescent="0.3">
      <c r="A99" s="26">
        <v>45868</v>
      </c>
      <c r="B99" s="27">
        <v>11</v>
      </c>
      <c r="C99" s="33"/>
      <c r="D99" s="29">
        <v>-1495</v>
      </c>
      <c r="E99" s="30">
        <v>3076</v>
      </c>
      <c r="F99" s="27">
        <f t="shared" si="5"/>
        <v>737</v>
      </c>
      <c r="G99" s="27">
        <f t="shared" si="6"/>
        <v>79</v>
      </c>
      <c r="H99" s="33"/>
      <c r="I99" s="32">
        <v>-1705</v>
      </c>
      <c r="J99" s="33">
        <f t="shared" si="1"/>
        <v>1705</v>
      </c>
      <c r="K99" s="27">
        <f t="shared" si="8"/>
        <v>835</v>
      </c>
      <c r="L99" s="27">
        <f t="shared" si="9"/>
        <v>79</v>
      </c>
      <c r="M99" s="33">
        <f>$M$21-P99</f>
        <v>887</v>
      </c>
      <c r="N99" s="29">
        <v>-1418</v>
      </c>
      <c r="O99" s="33">
        <f t="shared" si="2"/>
        <v>2305</v>
      </c>
      <c r="P99" s="27">
        <f t="shared" si="11"/>
        <v>645</v>
      </c>
      <c r="Q99" s="44"/>
      <c r="R99" s="35"/>
    </row>
    <row r="100" spans="1:18" x14ac:dyDescent="0.3">
      <c r="A100" s="26">
        <v>45869</v>
      </c>
      <c r="B100" s="27">
        <v>11</v>
      </c>
      <c r="C100" s="30"/>
      <c r="D100" s="29">
        <v>-1498</v>
      </c>
      <c r="E100" s="30">
        <v>3076</v>
      </c>
      <c r="F100" s="27">
        <f t="shared" si="5"/>
        <v>740</v>
      </c>
      <c r="G100" s="27">
        <f t="shared" si="6"/>
        <v>80</v>
      </c>
      <c r="H100" s="30"/>
      <c r="I100" s="32">
        <v>-1714</v>
      </c>
      <c r="J100" s="33">
        <f t="shared" si="1"/>
        <v>1714</v>
      </c>
      <c r="K100" s="27">
        <f t="shared" si="8"/>
        <v>844</v>
      </c>
      <c r="L100" s="27">
        <f t="shared" si="9"/>
        <v>80</v>
      </c>
      <c r="M100" s="30">
        <v>1424</v>
      </c>
      <c r="N100" s="29">
        <v>-1423</v>
      </c>
      <c r="O100" s="33">
        <f t="shared" si="2"/>
        <v>2847</v>
      </c>
      <c r="P100" s="27">
        <f t="shared" si="11"/>
        <v>650</v>
      </c>
      <c r="Q100" s="44"/>
      <c r="R100" s="35"/>
    </row>
    <row r="101" spans="1:18" x14ac:dyDescent="0.3">
      <c r="A101" s="26">
        <v>45870</v>
      </c>
      <c r="B101" s="27">
        <v>11</v>
      </c>
      <c r="C101" s="33"/>
      <c r="D101" s="29">
        <v>-1501</v>
      </c>
      <c r="E101" s="30">
        <v>3076</v>
      </c>
      <c r="F101" s="27">
        <f t="shared" si="5"/>
        <v>743</v>
      </c>
      <c r="G101" s="27">
        <f t="shared" si="6"/>
        <v>81</v>
      </c>
      <c r="H101" s="33"/>
      <c r="I101" s="32">
        <v>-1723</v>
      </c>
      <c r="J101" s="33">
        <f t="shared" si="1"/>
        <v>1723</v>
      </c>
      <c r="K101" s="27">
        <f t="shared" si="8"/>
        <v>853</v>
      </c>
      <c r="L101" s="27">
        <f t="shared" si="9"/>
        <v>81</v>
      </c>
      <c r="M101" s="33">
        <f>$M$21-P101</f>
        <v>877</v>
      </c>
      <c r="N101" s="29">
        <v>-1428</v>
      </c>
      <c r="O101" s="33">
        <f t="shared" si="2"/>
        <v>2305</v>
      </c>
      <c r="P101" s="27">
        <f t="shared" si="11"/>
        <v>655</v>
      </c>
      <c r="Q101" s="44"/>
      <c r="R101" s="35"/>
    </row>
    <row r="102" spans="1:18" x14ac:dyDescent="0.3">
      <c r="A102" s="26">
        <v>45871</v>
      </c>
      <c r="B102" s="27">
        <v>11</v>
      </c>
      <c r="C102" s="30"/>
      <c r="D102" s="29">
        <v>-1504</v>
      </c>
      <c r="E102" s="30">
        <v>3076</v>
      </c>
      <c r="F102" s="27">
        <f t="shared" si="5"/>
        <v>746</v>
      </c>
      <c r="G102" s="27">
        <f t="shared" si="6"/>
        <v>82</v>
      </c>
      <c r="H102" s="30"/>
      <c r="I102" s="32">
        <v>-1732</v>
      </c>
      <c r="J102" s="33">
        <f t="shared" si="1"/>
        <v>1732</v>
      </c>
      <c r="K102" s="27">
        <f t="shared" si="8"/>
        <v>862</v>
      </c>
      <c r="L102" s="27">
        <f t="shared" si="9"/>
        <v>82</v>
      </c>
      <c r="M102" s="30">
        <v>1425</v>
      </c>
      <c r="N102" s="29">
        <v>-1433</v>
      </c>
      <c r="O102" s="33">
        <f t="shared" si="2"/>
        <v>2858</v>
      </c>
      <c r="P102" s="27">
        <f t="shared" si="11"/>
        <v>660</v>
      </c>
      <c r="Q102" s="44"/>
      <c r="R102" s="35"/>
    </row>
    <row r="103" spans="1:18" x14ac:dyDescent="0.3">
      <c r="A103" s="26">
        <v>45872</v>
      </c>
      <c r="B103" s="27">
        <v>11</v>
      </c>
      <c r="C103" s="33"/>
      <c r="D103" s="29">
        <v>-1507</v>
      </c>
      <c r="E103" s="30">
        <v>3076</v>
      </c>
      <c r="F103" s="27">
        <f t="shared" si="5"/>
        <v>749</v>
      </c>
      <c r="G103" s="27">
        <f t="shared" si="6"/>
        <v>83</v>
      </c>
      <c r="H103" s="33"/>
      <c r="I103" s="32">
        <v>-1741</v>
      </c>
      <c r="J103" s="33">
        <f t="shared" si="1"/>
        <v>1741</v>
      </c>
      <c r="K103" s="27">
        <f t="shared" si="8"/>
        <v>871</v>
      </c>
      <c r="L103" s="27">
        <f t="shared" si="9"/>
        <v>83</v>
      </c>
      <c r="M103" s="33">
        <f>$M$21-P103</f>
        <v>867</v>
      </c>
      <c r="N103" s="29">
        <v>-1438</v>
      </c>
      <c r="O103" s="33">
        <f t="shared" si="2"/>
        <v>2305</v>
      </c>
      <c r="P103" s="27">
        <f t="shared" si="11"/>
        <v>665</v>
      </c>
      <c r="Q103" s="44"/>
      <c r="R103" s="35"/>
    </row>
    <row r="104" spans="1:18" x14ac:dyDescent="0.3">
      <c r="A104" s="26">
        <v>45873</v>
      </c>
      <c r="B104" s="27">
        <v>11</v>
      </c>
      <c r="C104" s="30"/>
      <c r="D104" s="29">
        <v>-1510</v>
      </c>
      <c r="E104" s="30">
        <v>3076</v>
      </c>
      <c r="F104" s="27">
        <f t="shared" si="5"/>
        <v>752</v>
      </c>
      <c r="G104" s="27">
        <f t="shared" si="6"/>
        <v>84</v>
      </c>
      <c r="H104" s="30"/>
      <c r="I104" s="32">
        <v>-1750</v>
      </c>
      <c r="J104" s="33">
        <f t="shared" si="1"/>
        <v>1750</v>
      </c>
      <c r="K104" s="27">
        <f t="shared" si="8"/>
        <v>880</v>
      </c>
      <c r="L104" s="27">
        <f t="shared" si="9"/>
        <v>84</v>
      </c>
      <c r="M104" s="30">
        <v>1426</v>
      </c>
      <c r="N104" s="29">
        <v>-1443</v>
      </c>
      <c r="O104" s="33">
        <f t="shared" si="2"/>
        <v>2869</v>
      </c>
      <c r="P104" s="27">
        <f t="shared" si="11"/>
        <v>670</v>
      </c>
      <c r="Q104" s="44"/>
      <c r="R104" s="35"/>
    </row>
    <row r="105" spans="1:18" x14ac:dyDescent="0.3">
      <c r="A105" s="26">
        <v>45874</v>
      </c>
      <c r="B105" s="27">
        <v>11</v>
      </c>
      <c r="C105" s="33"/>
      <c r="D105" s="29">
        <v>-1513</v>
      </c>
      <c r="E105" s="30">
        <v>3076</v>
      </c>
      <c r="F105" s="27">
        <f t="shared" si="5"/>
        <v>755</v>
      </c>
      <c r="G105" s="27">
        <f t="shared" si="6"/>
        <v>85</v>
      </c>
      <c r="H105" s="33"/>
      <c r="I105" s="32">
        <v>-1775</v>
      </c>
      <c r="J105" s="33">
        <f t="shared" si="1"/>
        <v>1775</v>
      </c>
      <c r="K105" s="27">
        <f t="shared" si="8"/>
        <v>905</v>
      </c>
      <c r="L105" s="27">
        <f t="shared" si="9"/>
        <v>85</v>
      </c>
      <c r="M105" s="33">
        <f>$M$21-P105</f>
        <v>857</v>
      </c>
      <c r="N105" s="29">
        <v>-1448</v>
      </c>
      <c r="O105" s="33">
        <f t="shared" si="2"/>
        <v>2305</v>
      </c>
      <c r="P105" s="27">
        <f t="shared" si="11"/>
        <v>675</v>
      </c>
      <c r="Q105" s="44"/>
      <c r="R105" s="35"/>
    </row>
    <row r="106" spans="1:18" x14ac:dyDescent="0.3">
      <c r="A106" s="26"/>
      <c r="B106" s="27"/>
      <c r="C106" s="30"/>
      <c r="D106" s="29"/>
      <c r="E106" s="30"/>
      <c r="F106" s="27"/>
      <c r="G106" s="27"/>
      <c r="H106" s="30"/>
      <c r="I106" s="32"/>
      <c r="J106" s="33"/>
      <c r="K106" s="27"/>
      <c r="L106" s="27"/>
      <c r="M106" s="30"/>
      <c r="N106" s="29"/>
      <c r="O106" s="33"/>
      <c r="P106" s="27"/>
      <c r="Q106" s="44"/>
      <c r="R106" s="35"/>
    </row>
    <row r="107" spans="1:18" x14ac:dyDescent="0.3">
      <c r="A107" s="26"/>
      <c r="B107" s="27"/>
      <c r="C107" s="33"/>
      <c r="D107" s="29"/>
      <c r="E107" s="30"/>
      <c r="F107" s="27"/>
      <c r="G107" s="27"/>
      <c r="H107" s="33"/>
      <c r="I107" s="32"/>
      <c r="J107" s="33"/>
      <c r="K107" s="27"/>
      <c r="L107" s="27"/>
      <c r="M107" s="33"/>
      <c r="N107" s="29"/>
      <c r="O107" s="33"/>
      <c r="P107" s="27"/>
      <c r="Q107" s="44"/>
      <c r="R107" s="35"/>
    </row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07">
    <cfRule type="cellIs" dxfId="43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 summaryRight="0"/>
  </sheetPr>
  <dimension ref="A1:R1070"/>
  <sheetViews>
    <sheetView workbookViewId="0"/>
  </sheetViews>
  <sheetFormatPr defaultColWidth="14.44140625" defaultRowHeight="15" customHeight="1" x14ac:dyDescent="0.3"/>
  <cols>
    <col min="4" max="4" width="14" customWidth="1"/>
    <col min="5" max="5" width="13.109375" customWidth="1"/>
    <col min="6" max="8" width="12.5546875" customWidth="1"/>
    <col min="9" max="9" width="13.109375" customWidth="1"/>
    <col min="10" max="10" width="13.5546875" customWidth="1"/>
    <col min="11" max="11" width="13" customWidth="1"/>
    <col min="12" max="12" width="13.33203125" customWidth="1"/>
    <col min="13" max="13" width="13" customWidth="1"/>
    <col min="14" max="14" width="12.6640625" customWidth="1"/>
    <col min="15" max="15" width="13.44140625" customWidth="1"/>
    <col min="16" max="16" width="12.44140625" customWidth="1"/>
  </cols>
  <sheetData>
    <row r="1" spans="1:1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x14ac:dyDescent="0.3">
      <c r="A6" s="39"/>
      <c r="B6" s="40"/>
      <c r="C6" s="40"/>
      <c r="D6" s="40"/>
      <c r="E6" s="40"/>
      <c r="F6" s="40"/>
      <c r="G6" s="40"/>
      <c r="H6" s="40"/>
      <c r="I6" s="41"/>
      <c r="J6" s="40"/>
      <c r="K6" s="40"/>
      <c r="L6" s="40"/>
      <c r="M6" s="40"/>
      <c r="N6" s="40"/>
      <c r="O6" s="40"/>
      <c r="P6" s="40"/>
      <c r="Q6" s="40"/>
      <c r="R6" s="42"/>
    </row>
    <row r="7" spans="1:1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x14ac:dyDescent="0.3">
      <c r="A8" s="2" t="s">
        <v>19</v>
      </c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(17/03/25)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3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80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8"/>
      <c r="J12" s="265"/>
      <c r="K12" s="12"/>
      <c r="L12" s="269"/>
      <c r="M12" s="265"/>
      <c r="N12" s="269"/>
      <c r="O12" s="265"/>
      <c r="P12" s="266" t="s">
        <v>101</v>
      </c>
      <c r="Q12" s="270"/>
      <c r="R12" s="271"/>
    </row>
    <row r="13" spans="1:1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9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x14ac:dyDescent="0.3">
      <c r="A14" s="17"/>
      <c r="B14" s="3"/>
      <c r="C14" s="3"/>
      <c r="D14" s="3"/>
      <c r="E14" s="3"/>
      <c r="F14" s="3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102</v>
      </c>
      <c r="R16" s="250" t="s">
        <v>103</v>
      </c>
    </row>
    <row r="17" spans="1:1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5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1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5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x14ac:dyDescent="0.3">
      <c r="A21" s="26">
        <v>45733</v>
      </c>
      <c r="B21" s="27">
        <v>1</v>
      </c>
      <c r="C21" s="28">
        <v>1856</v>
      </c>
      <c r="D21" s="29">
        <v>-1220</v>
      </c>
      <c r="E21" s="30">
        <v>3076</v>
      </c>
      <c r="F21" s="27">
        <v>0</v>
      </c>
      <c r="G21" s="27">
        <v>1</v>
      </c>
      <c r="H21" s="30">
        <v>1812</v>
      </c>
      <c r="I21" s="32">
        <v>-1225</v>
      </c>
      <c r="J21" s="33">
        <f t="shared" ref="J21:J163" si="1">H21-I21</f>
        <v>3037</v>
      </c>
      <c r="K21" s="27">
        <v>0</v>
      </c>
      <c r="L21" s="27">
        <v>1</v>
      </c>
      <c r="M21" s="28">
        <v>1824</v>
      </c>
      <c r="N21" s="29">
        <v>-1067</v>
      </c>
      <c r="O21" s="33">
        <f t="shared" ref="O21:O163" si="2">M21-N21</f>
        <v>2891</v>
      </c>
      <c r="P21" s="27">
        <v>0</v>
      </c>
      <c r="Q21" s="34"/>
      <c r="R21" s="35"/>
    </row>
    <row r="22" spans="1:18" x14ac:dyDescent="0.3">
      <c r="A22" s="26">
        <v>45734</v>
      </c>
      <c r="B22" s="27">
        <f t="shared" ref="B22:B163" si="3">B21+1</f>
        <v>2</v>
      </c>
      <c r="C22" s="33">
        <f t="shared" ref="C22:C152" si="4">$C$21-F22</f>
        <v>1856</v>
      </c>
      <c r="D22" s="29">
        <v>-1220</v>
      </c>
      <c r="E22" s="30">
        <v>3076</v>
      </c>
      <c r="F22" s="27">
        <f t="shared" ref="F22:F163" si="5">$D$21-D22</f>
        <v>0</v>
      </c>
      <c r="G22" s="27">
        <f t="shared" ref="G22:G163" si="6">G21+1</f>
        <v>2</v>
      </c>
      <c r="H22" s="33">
        <f t="shared" ref="H22:H152" si="7">$H$21-K22</f>
        <v>1812</v>
      </c>
      <c r="I22" s="32">
        <v>-1225</v>
      </c>
      <c r="J22" s="33">
        <f t="shared" si="1"/>
        <v>3037</v>
      </c>
      <c r="K22" s="27">
        <f t="shared" ref="K22:K163" si="8">$I$21-I22</f>
        <v>0</v>
      </c>
      <c r="L22" s="27">
        <f t="shared" ref="L22:L163" si="9">L21+1</f>
        <v>2</v>
      </c>
      <c r="M22" s="33">
        <f t="shared" ref="M22:M152" si="10">$M$21-P22</f>
        <v>1824</v>
      </c>
      <c r="N22" s="29">
        <v>-1067</v>
      </c>
      <c r="O22" s="33">
        <f t="shared" si="2"/>
        <v>2891</v>
      </c>
      <c r="P22" s="27">
        <f t="shared" ref="P22:P163" si="11">$N$21-N22</f>
        <v>0</v>
      </c>
      <c r="Q22" s="34"/>
      <c r="R22" s="35"/>
    </row>
    <row r="23" spans="1:18" x14ac:dyDescent="0.3">
      <c r="A23" s="26">
        <v>45735</v>
      </c>
      <c r="B23" s="27">
        <f t="shared" si="3"/>
        <v>3</v>
      </c>
      <c r="C23" s="33">
        <f t="shared" si="4"/>
        <v>1856</v>
      </c>
      <c r="D23" s="29">
        <v>-1220</v>
      </c>
      <c r="E23" s="30">
        <v>3076</v>
      </c>
      <c r="F23" s="27">
        <f t="shared" si="5"/>
        <v>0</v>
      </c>
      <c r="G23" s="27">
        <f t="shared" si="6"/>
        <v>3</v>
      </c>
      <c r="H23" s="33">
        <f t="shared" si="7"/>
        <v>1812</v>
      </c>
      <c r="I23" s="32">
        <v>-1225</v>
      </c>
      <c r="J23" s="33">
        <f t="shared" si="1"/>
        <v>3037</v>
      </c>
      <c r="K23" s="27">
        <f t="shared" si="8"/>
        <v>0</v>
      </c>
      <c r="L23" s="27">
        <f t="shared" si="9"/>
        <v>3</v>
      </c>
      <c r="M23" s="33">
        <f t="shared" si="10"/>
        <v>1824</v>
      </c>
      <c r="N23" s="29">
        <v>-1067</v>
      </c>
      <c r="O23" s="33">
        <f t="shared" si="2"/>
        <v>2891</v>
      </c>
      <c r="P23" s="27">
        <f t="shared" si="11"/>
        <v>0</v>
      </c>
      <c r="Q23" s="34"/>
      <c r="R23" s="35"/>
    </row>
    <row r="24" spans="1:18" x14ac:dyDescent="0.3">
      <c r="A24" s="26">
        <v>45736</v>
      </c>
      <c r="B24" s="27">
        <f t="shared" si="3"/>
        <v>4</v>
      </c>
      <c r="C24" s="33">
        <f t="shared" si="4"/>
        <v>1856</v>
      </c>
      <c r="D24" s="29">
        <v>-1220</v>
      </c>
      <c r="E24" s="30">
        <v>3076</v>
      </c>
      <c r="F24" s="27">
        <f t="shared" si="5"/>
        <v>0</v>
      </c>
      <c r="G24" s="27">
        <f t="shared" si="6"/>
        <v>4</v>
      </c>
      <c r="H24" s="33">
        <f t="shared" si="7"/>
        <v>1812</v>
      </c>
      <c r="I24" s="32">
        <v>-1225</v>
      </c>
      <c r="J24" s="33">
        <f t="shared" si="1"/>
        <v>3037</v>
      </c>
      <c r="K24" s="27">
        <f t="shared" si="8"/>
        <v>0</v>
      </c>
      <c r="L24" s="27">
        <f t="shared" si="9"/>
        <v>4</v>
      </c>
      <c r="M24" s="33">
        <f t="shared" si="10"/>
        <v>1824</v>
      </c>
      <c r="N24" s="29">
        <v>-1067</v>
      </c>
      <c r="O24" s="33">
        <f t="shared" si="2"/>
        <v>2891</v>
      </c>
      <c r="P24" s="27">
        <f t="shared" si="11"/>
        <v>0</v>
      </c>
      <c r="Q24" s="34"/>
      <c r="R24" s="35"/>
    </row>
    <row r="25" spans="1:18" x14ac:dyDescent="0.3">
      <c r="A25" s="26">
        <v>45737</v>
      </c>
      <c r="B25" s="27">
        <f t="shared" si="3"/>
        <v>5</v>
      </c>
      <c r="C25" s="33">
        <f t="shared" si="4"/>
        <v>1821</v>
      </c>
      <c r="D25" s="29">
        <v>-1255</v>
      </c>
      <c r="E25" s="30">
        <v>3076</v>
      </c>
      <c r="F25" s="27">
        <f t="shared" si="5"/>
        <v>35</v>
      </c>
      <c r="G25" s="27">
        <f t="shared" si="6"/>
        <v>5</v>
      </c>
      <c r="H25" s="33">
        <f t="shared" si="7"/>
        <v>1782</v>
      </c>
      <c r="I25" s="32">
        <v>-1255</v>
      </c>
      <c r="J25" s="33">
        <f t="shared" si="1"/>
        <v>3037</v>
      </c>
      <c r="K25" s="27">
        <f t="shared" si="8"/>
        <v>30</v>
      </c>
      <c r="L25" s="27">
        <f t="shared" si="9"/>
        <v>5</v>
      </c>
      <c r="M25" s="33">
        <f t="shared" si="10"/>
        <v>1806</v>
      </c>
      <c r="N25" s="29">
        <v>-1085</v>
      </c>
      <c r="O25" s="33">
        <f t="shared" si="2"/>
        <v>2891</v>
      </c>
      <c r="P25" s="27">
        <f t="shared" si="11"/>
        <v>18</v>
      </c>
      <c r="Q25" s="34"/>
      <c r="R25" s="35"/>
    </row>
    <row r="26" spans="1:18" x14ac:dyDescent="0.3">
      <c r="A26" s="26">
        <v>45738</v>
      </c>
      <c r="B26" s="27">
        <f t="shared" si="3"/>
        <v>6</v>
      </c>
      <c r="C26" s="33">
        <f t="shared" si="4"/>
        <v>1791</v>
      </c>
      <c r="D26" s="29">
        <v>-1285</v>
      </c>
      <c r="E26" s="30">
        <v>3076</v>
      </c>
      <c r="F26" s="27">
        <f t="shared" si="5"/>
        <v>65</v>
      </c>
      <c r="G26" s="27">
        <f t="shared" si="6"/>
        <v>6</v>
      </c>
      <c r="H26" s="33">
        <f t="shared" si="7"/>
        <v>1752</v>
      </c>
      <c r="I26" s="32">
        <v>-1285</v>
      </c>
      <c r="J26" s="33">
        <f t="shared" si="1"/>
        <v>3037</v>
      </c>
      <c r="K26" s="27">
        <f t="shared" si="8"/>
        <v>60</v>
      </c>
      <c r="L26" s="27">
        <f t="shared" si="9"/>
        <v>6</v>
      </c>
      <c r="M26" s="33">
        <f t="shared" si="10"/>
        <v>1786</v>
      </c>
      <c r="N26" s="29">
        <v>-1105</v>
      </c>
      <c r="O26" s="33">
        <f t="shared" si="2"/>
        <v>2891</v>
      </c>
      <c r="P26" s="27">
        <f t="shared" si="11"/>
        <v>38</v>
      </c>
      <c r="Q26" s="34"/>
      <c r="R26" s="35"/>
    </row>
    <row r="27" spans="1:18" x14ac:dyDescent="0.3">
      <c r="A27" s="26">
        <v>45739</v>
      </c>
      <c r="B27" s="27">
        <f t="shared" si="3"/>
        <v>7</v>
      </c>
      <c r="C27" s="33">
        <f t="shared" si="4"/>
        <v>1761</v>
      </c>
      <c r="D27" s="29">
        <v>-1315</v>
      </c>
      <c r="E27" s="30">
        <v>3076</v>
      </c>
      <c r="F27" s="27">
        <f t="shared" si="5"/>
        <v>95</v>
      </c>
      <c r="G27" s="27">
        <f t="shared" si="6"/>
        <v>7</v>
      </c>
      <c r="H27" s="33">
        <f t="shared" si="7"/>
        <v>1722</v>
      </c>
      <c r="I27" s="32">
        <v>-1315</v>
      </c>
      <c r="J27" s="33">
        <f t="shared" si="1"/>
        <v>3037</v>
      </c>
      <c r="K27" s="27">
        <f t="shared" si="8"/>
        <v>90</v>
      </c>
      <c r="L27" s="27">
        <f t="shared" si="9"/>
        <v>7</v>
      </c>
      <c r="M27" s="33">
        <f t="shared" si="10"/>
        <v>1766</v>
      </c>
      <c r="N27" s="29">
        <v>-1125</v>
      </c>
      <c r="O27" s="33">
        <f t="shared" si="2"/>
        <v>2891</v>
      </c>
      <c r="P27" s="27">
        <f t="shared" si="11"/>
        <v>58</v>
      </c>
      <c r="Q27" s="34"/>
      <c r="R27" s="35"/>
    </row>
    <row r="28" spans="1:18" x14ac:dyDescent="0.3">
      <c r="A28" s="26">
        <v>45740</v>
      </c>
      <c r="B28" s="27">
        <f t="shared" si="3"/>
        <v>8</v>
      </c>
      <c r="C28" s="33">
        <f t="shared" si="4"/>
        <v>1736</v>
      </c>
      <c r="D28" s="29">
        <v>-1340</v>
      </c>
      <c r="E28" s="30">
        <v>3076</v>
      </c>
      <c r="F28" s="27">
        <f t="shared" si="5"/>
        <v>120</v>
      </c>
      <c r="G28" s="27">
        <f t="shared" si="6"/>
        <v>8</v>
      </c>
      <c r="H28" s="33">
        <f t="shared" si="7"/>
        <v>1697</v>
      </c>
      <c r="I28" s="32">
        <v>-1340</v>
      </c>
      <c r="J28" s="33">
        <f t="shared" si="1"/>
        <v>3037</v>
      </c>
      <c r="K28" s="27">
        <f t="shared" si="8"/>
        <v>115</v>
      </c>
      <c r="L28" s="27">
        <f t="shared" si="9"/>
        <v>8</v>
      </c>
      <c r="M28" s="33">
        <f t="shared" si="10"/>
        <v>1741</v>
      </c>
      <c r="N28" s="29">
        <v>-1150</v>
      </c>
      <c r="O28" s="33">
        <f t="shared" si="2"/>
        <v>2891</v>
      </c>
      <c r="P28" s="27">
        <f t="shared" si="11"/>
        <v>83</v>
      </c>
      <c r="Q28" s="34"/>
      <c r="R28" s="35"/>
    </row>
    <row r="29" spans="1:18" x14ac:dyDescent="0.3">
      <c r="A29" s="26">
        <v>45741</v>
      </c>
      <c r="B29" s="27">
        <f t="shared" si="3"/>
        <v>9</v>
      </c>
      <c r="C29" s="33">
        <f t="shared" si="4"/>
        <v>1709</v>
      </c>
      <c r="D29" s="29">
        <v>-1367</v>
      </c>
      <c r="E29" s="30">
        <v>3076</v>
      </c>
      <c r="F29" s="27">
        <f t="shared" si="5"/>
        <v>147</v>
      </c>
      <c r="G29" s="27">
        <f t="shared" si="6"/>
        <v>9</v>
      </c>
      <c r="H29" s="33">
        <f t="shared" si="7"/>
        <v>1670</v>
      </c>
      <c r="I29" s="32">
        <v>-1367</v>
      </c>
      <c r="J29" s="33">
        <f t="shared" si="1"/>
        <v>3037</v>
      </c>
      <c r="K29" s="27">
        <f t="shared" si="8"/>
        <v>142</v>
      </c>
      <c r="L29" s="27">
        <f t="shared" si="9"/>
        <v>9</v>
      </c>
      <c r="M29" s="33">
        <f t="shared" si="10"/>
        <v>1719</v>
      </c>
      <c r="N29" s="29">
        <v>-1172</v>
      </c>
      <c r="O29" s="33">
        <f t="shared" si="2"/>
        <v>2891</v>
      </c>
      <c r="P29" s="27">
        <f t="shared" si="11"/>
        <v>105</v>
      </c>
      <c r="Q29" s="34"/>
      <c r="R29" s="35"/>
    </row>
    <row r="30" spans="1:18" x14ac:dyDescent="0.3">
      <c r="A30" s="26">
        <v>45742</v>
      </c>
      <c r="B30" s="27">
        <f t="shared" si="3"/>
        <v>10</v>
      </c>
      <c r="C30" s="33">
        <f t="shared" si="4"/>
        <v>1693</v>
      </c>
      <c r="D30" s="29">
        <v>-1383</v>
      </c>
      <c r="E30" s="30">
        <v>3076</v>
      </c>
      <c r="F30" s="27">
        <f t="shared" si="5"/>
        <v>163</v>
      </c>
      <c r="G30" s="27">
        <f t="shared" si="6"/>
        <v>10</v>
      </c>
      <c r="H30" s="33">
        <f t="shared" si="7"/>
        <v>1657</v>
      </c>
      <c r="I30" s="32">
        <v>-1380</v>
      </c>
      <c r="J30" s="33">
        <f t="shared" si="1"/>
        <v>3037</v>
      </c>
      <c r="K30" s="27">
        <f t="shared" si="8"/>
        <v>155</v>
      </c>
      <c r="L30" s="27">
        <f t="shared" si="9"/>
        <v>10</v>
      </c>
      <c r="M30" s="33">
        <f t="shared" si="10"/>
        <v>1701</v>
      </c>
      <c r="N30" s="29">
        <v>-1190</v>
      </c>
      <c r="O30" s="33">
        <f t="shared" si="2"/>
        <v>2891</v>
      </c>
      <c r="P30" s="27">
        <f t="shared" si="11"/>
        <v>123</v>
      </c>
      <c r="Q30" s="34"/>
      <c r="R30" s="35"/>
    </row>
    <row r="31" spans="1:18" x14ac:dyDescent="0.3">
      <c r="A31" s="26">
        <v>45743</v>
      </c>
      <c r="B31" s="27">
        <f t="shared" si="3"/>
        <v>11</v>
      </c>
      <c r="C31" s="33">
        <f t="shared" si="4"/>
        <v>1682</v>
      </c>
      <c r="D31" s="29">
        <v>-1394</v>
      </c>
      <c r="E31" s="30">
        <v>3076</v>
      </c>
      <c r="F31" s="27">
        <f t="shared" si="5"/>
        <v>174</v>
      </c>
      <c r="G31" s="27">
        <f t="shared" si="6"/>
        <v>11</v>
      </c>
      <c r="H31" s="33">
        <f t="shared" si="7"/>
        <v>1642</v>
      </c>
      <c r="I31" s="32">
        <v>-1395</v>
      </c>
      <c r="J31" s="33">
        <f t="shared" si="1"/>
        <v>3037</v>
      </c>
      <c r="K31" s="27">
        <f t="shared" si="8"/>
        <v>170</v>
      </c>
      <c r="L31" s="27">
        <f t="shared" si="9"/>
        <v>11</v>
      </c>
      <c r="M31" s="33">
        <f t="shared" si="10"/>
        <v>1696</v>
      </c>
      <c r="N31" s="29">
        <v>-1195</v>
      </c>
      <c r="O31" s="33">
        <f t="shared" si="2"/>
        <v>2891</v>
      </c>
      <c r="P31" s="27">
        <f t="shared" si="11"/>
        <v>128</v>
      </c>
      <c r="Q31" s="34"/>
      <c r="R31" s="35"/>
    </row>
    <row r="32" spans="1:18" x14ac:dyDescent="0.3">
      <c r="A32" s="26">
        <v>45744</v>
      </c>
      <c r="B32" s="27">
        <f t="shared" si="3"/>
        <v>12</v>
      </c>
      <c r="C32" s="33">
        <f t="shared" si="4"/>
        <v>1661</v>
      </c>
      <c r="D32" s="29">
        <v>-1415</v>
      </c>
      <c r="E32" s="30">
        <v>3076</v>
      </c>
      <c r="F32" s="27">
        <f t="shared" si="5"/>
        <v>195</v>
      </c>
      <c r="G32" s="27">
        <f t="shared" si="6"/>
        <v>12</v>
      </c>
      <c r="H32" s="33">
        <f t="shared" si="7"/>
        <v>1624</v>
      </c>
      <c r="I32" s="32">
        <v>-1413</v>
      </c>
      <c r="J32" s="33">
        <f t="shared" si="1"/>
        <v>3037</v>
      </c>
      <c r="K32" s="27">
        <f t="shared" si="8"/>
        <v>188</v>
      </c>
      <c r="L32" s="27">
        <f t="shared" si="9"/>
        <v>12</v>
      </c>
      <c r="M32" s="33">
        <f t="shared" si="10"/>
        <v>1687</v>
      </c>
      <c r="N32" s="29">
        <v>-1204</v>
      </c>
      <c r="O32" s="33">
        <f t="shared" si="2"/>
        <v>2891</v>
      </c>
      <c r="P32" s="27">
        <f t="shared" si="11"/>
        <v>137</v>
      </c>
      <c r="Q32" s="34"/>
      <c r="R32" s="35"/>
    </row>
    <row r="33" spans="1:18" x14ac:dyDescent="0.3">
      <c r="A33" s="26">
        <v>45745</v>
      </c>
      <c r="B33" s="27">
        <f t="shared" si="3"/>
        <v>13</v>
      </c>
      <c r="C33" s="33">
        <f t="shared" si="4"/>
        <v>1671</v>
      </c>
      <c r="D33" s="29">
        <v>-1405</v>
      </c>
      <c r="E33" s="30">
        <v>3076</v>
      </c>
      <c r="F33" s="27">
        <f t="shared" si="5"/>
        <v>185</v>
      </c>
      <c r="G33" s="27">
        <f t="shared" si="6"/>
        <v>13</v>
      </c>
      <c r="H33" s="33">
        <f t="shared" si="7"/>
        <v>1615</v>
      </c>
      <c r="I33" s="32">
        <v>-1422</v>
      </c>
      <c r="J33" s="33">
        <f t="shared" si="1"/>
        <v>3037</v>
      </c>
      <c r="K33" s="27">
        <f t="shared" si="8"/>
        <v>197</v>
      </c>
      <c r="L33" s="27">
        <f t="shared" si="9"/>
        <v>13</v>
      </c>
      <c r="M33" s="33">
        <f t="shared" si="10"/>
        <v>1680</v>
      </c>
      <c r="N33" s="29">
        <v>-1211</v>
      </c>
      <c r="O33" s="33">
        <f t="shared" si="2"/>
        <v>2891</v>
      </c>
      <c r="P33" s="27">
        <f t="shared" si="11"/>
        <v>144</v>
      </c>
      <c r="Q33" s="34"/>
      <c r="R33" s="35"/>
    </row>
    <row r="34" spans="1:18" x14ac:dyDescent="0.3">
      <c r="A34" s="26">
        <v>45746</v>
      </c>
      <c r="B34" s="27">
        <f t="shared" si="3"/>
        <v>14</v>
      </c>
      <c r="C34" s="33">
        <f t="shared" si="4"/>
        <v>1651</v>
      </c>
      <c r="D34" s="29">
        <v>-1425</v>
      </c>
      <c r="E34" s="30">
        <v>3076</v>
      </c>
      <c r="F34" s="27">
        <f t="shared" si="5"/>
        <v>205</v>
      </c>
      <c r="G34" s="27">
        <f t="shared" si="6"/>
        <v>14</v>
      </c>
      <c r="H34" s="33">
        <f t="shared" si="7"/>
        <v>1606</v>
      </c>
      <c r="I34" s="32">
        <v>-1431</v>
      </c>
      <c r="J34" s="33">
        <f t="shared" si="1"/>
        <v>3037</v>
      </c>
      <c r="K34" s="27">
        <f t="shared" si="8"/>
        <v>206</v>
      </c>
      <c r="L34" s="27">
        <f t="shared" si="9"/>
        <v>14</v>
      </c>
      <c r="M34" s="33">
        <f t="shared" si="10"/>
        <v>1673</v>
      </c>
      <c r="N34" s="29">
        <v>-1218</v>
      </c>
      <c r="O34" s="33">
        <f t="shared" si="2"/>
        <v>2891</v>
      </c>
      <c r="P34" s="27">
        <f t="shared" si="11"/>
        <v>151</v>
      </c>
      <c r="Q34" s="34"/>
      <c r="R34" s="35"/>
    </row>
    <row r="35" spans="1:18" x14ac:dyDescent="0.3">
      <c r="A35" s="26">
        <v>45747</v>
      </c>
      <c r="B35" s="27">
        <f t="shared" si="3"/>
        <v>15</v>
      </c>
      <c r="C35" s="33">
        <f t="shared" si="4"/>
        <v>1641</v>
      </c>
      <c r="D35" s="29">
        <v>-1435</v>
      </c>
      <c r="E35" s="30">
        <v>3076</v>
      </c>
      <c r="F35" s="27">
        <f t="shared" si="5"/>
        <v>215</v>
      </c>
      <c r="G35" s="27">
        <f t="shared" si="6"/>
        <v>15</v>
      </c>
      <c r="H35" s="33">
        <f t="shared" si="7"/>
        <v>1597</v>
      </c>
      <c r="I35" s="32">
        <v>-1440</v>
      </c>
      <c r="J35" s="33">
        <f t="shared" si="1"/>
        <v>3037</v>
      </c>
      <c r="K35" s="27">
        <f t="shared" si="8"/>
        <v>215</v>
      </c>
      <c r="L35" s="27">
        <f t="shared" si="9"/>
        <v>15</v>
      </c>
      <c r="M35" s="33">
        <f t="shared" si="10"/>
        <v>1666</v>
      </c>
      <c r="N35" s="29">
        <v>-1225</v>
      </c>
      <c r="O35" s="33">
        <f t="shared" si="2"/>
        <v>2891</v>
      </c>
      <c r="P35" s="27">
        <f t="shared" si="11"/>
        <v>158</v>
      </c>
      <c r="Q35" s="44"/>
      <c r="R35" s="35"/>
    </row>
    <row r="36" spans="1:18" x14ac:dyDescent="0.3">
      <c r="A36" s="26">
        <v>45748</v>
      </c>
      <c r="B36" s="27">
        <f t="shared" si="3"/>
        <v>16</v>
      </c>
      <c r="C36" s="33">
        <f t="shared" si="4"/>
        <v>1634</v>
      </c>
      <c r="D36" s="29">
        <v>-1442</v>
      </c>
      <c r="E36" s="30">
        <v>3076</v>
      </c>
      <c r="F36" s="27">
        <f t="shared" si="5"/>
        <v>222</v>
      </c>
      <c r="G36" s="27">
        <f t="shared" si="6"/>
        <v>16</v>
      </c>
      <c r="H36" s="33">
        <f t="shared" si="7"/>
        <v>1587</v>
      </c>
      <c r="I36" s="32">
        <v>-1450</v>
      </c>
      <c r="J36" s="33">
        <f t="shared" si="1"/>
        <v>3037</v>
      </c>
      <c r="K36" s="27">
        <f t="shared" si="8"/>
        <v>225</v>
      </c>
      <c r="L36" s="27">
        <f t="shared" si="9"/>
        <v>16</v>
      </c>
      <c r="M36" s="33">
        <f t="shared" si="10"/>
        <v>1657</v>
      </c>
      <c r="N36" s="29">
        <v>-1234</v>
      </c>
      <c r="O36" s="33">
        <f t="shared" si="2"/>
        <v>2891</v>
      </c>
      <c r="P36" s="27">
        <f t="shared" si="11"/>
        <v>167</v>
      </c>
      <c r="Q36" s="44"/>
      <c r="R36" s="35"/>
    </row>
    <row r="37" spans="1:18" x14ac:dyDescent="0.3">
      <c r="A37" s="26">
        <v>45749</v>
      </c>
      <c r="B37" s="27">
        <f t="shared" si="3"/>
        <v>17</v>
      </c>
      <c r="C37" s="33">
        <f t="shared" si="4"/>
        <v>1626</v>
      </c>
      <c r="D37" s="29">
        <v>-1450</v>
      </c>
      <c r="E37" s="30">
        <v>3076</v>
      </c>
      <c r="F37" s="27">
        <f t="shared" si="5"/>
        <v>230</v>
      </c>
      <c r="G37" s="27">
        <f t="shared" si="6"/>
        <v>17</v>
      </c>
      <c r="H37" s="33">
        <f t="shared" si="7"/>
        <v>1577</v>
      </c>
      <c r="I37" s="32">
        <v>-1460</v>
      </c>
      <c r="J37" s="33">
        <f t="shared" si="1"/>
        <v>3037</v>
      </c>
      <c r="K37" s="27">
        <f t="shared" si="8"/>
        <v>235</v>
      </c>
      <c r="L37" s="27">
        <f t="shared" si="9"/>
        <v>17</v>
      </c>
      <c r="M37" s="33">
        <f t="shared" si="10"/>
        <v>1650</v>
      </c>
      <c r="N37" s="29">
        <v>-1241</v>
      </c>
      <c r="O37" s="33">
        <f t="shared" si="2"/>
        <v>2891</v>
      </c>
      <c r="P37" s="27">
        <f t="shared" si="11"/>
        <v>174</v>
      </c>
      <c r="Q37" s="44"/>
      <c r="R37" s="35"/>
    </row>
    <row r="38" spans="1:18" x14ac:dyDescent="0.3">
      <c r="A38" s="26">
        <v>45750</v>
      </c>
      <c r="B38" s="27">
        <f t="shared" si="3"/>
        <v>18</v>
      </c>
      <c r="C38" s="33">
        <f t="shared" si="4"/>
        <v>1614</v>
      </c>
      <c r="D38" s="29">
        <v>-1462</v>
      </c>
      <c r="E38" s="30">
        <v>3076</v>
      </c>
      <c r="F38" s="27">
        <f t="shared" si="5"/>
        <v>242</v>
      </c>
      <c r="G38" s="27">
        <f t="shared" si="6"/>
        <v>18</v>
      </c>
      <c r="H38" s="33">
        <f t="shared" si="7"/>
        <v>1566</v>
      </c>
      <c r="I38" s="32">
        <v>-1471</v>
      </c>
      <c r="J38" s="33">
        <f t="shared" si="1"/>
        <v>3037</v>
      </c>
      <c r="K38" s="27">
        <f t="shared" si="8"/>
        <v>246</v>
      </c>
      <c r="L38" s="27">
        <f t="shared" si="9"/>
        <v>18</v>
      </c>
      <c r="M38" s="33">
        <f t="shared" si="10"/>
        <v>1643</v>
      </c>
      <c r="N38" s="29">
        <v>-1248</v>
      </c>
      <c r="O38" s="33">
        <f t="shared" si="2"/>
        <v>2891</v>
      </c>
      <c r="P38" s="27">
        <f t="shared" si="11"/>
        <v>181</v>
      </c>
      <c r="Q38" s="44"/>
      <c r="R38" s="35"/>
    </row>
    <row r="39" spans="1:18" x14ac:dyDescent="0.3">
      <c r="A39" s="26">
        <v>45751</v>
      </c>
      <c r="B39" s="27">
        <f t="shared" si="3"/>
        <v>19</v>
      </c>
      <c r="C39" s="33">
        <f t="shared" si="4"/>
        <v>1606</v>
      </c>
      <c r="D39" s="29">
        <v>-1470</v>
      </c>
      <c r="E39" s="30">
        <v>3076</v>
      </c>
      <c r="F39" s="27">
        <f t="shared" si="5"/>
        <v>250</v>
      </c>
      <c r="G39" s="27">
        <f t="shared" si="6"/>
        <v>19</v>
      </c>
      <c r="H39" s="33">
        <f t="shared" si="7"/>
        <v>1555</v>
      </c>
      <c r="I39" s="32">
        <v>-1482</v>
      </c>
      <c r="J39" s="33">
        <f t="shared" si="1"/>
        <v>3037</v>
      </c>
      <c r="K39" s="27">
        <f t="shared" si="8"/>
        <v>257</v>
      </c>
      <c r="L39" s="27">
        <f t="shared" si="9"/>
        <v>19</v>
      </c>
      <c r="M39" s="33">
        <f t="shared" si="10"/>
        <v>1636</v>
      </c>
      <c r="N39" s="29">
        <v>-1255</v>
      </c>
      <c r="O39" s="33">
        <f t="shared" si="2"/>
        <v>2891</v>
      </c>
      <c r="P39" s="27">
        <f t="shared" si="11"/>
        <v>188</v>
      </c>
      <c r="Q39" s="44"/>
      <c r="R39" s="35"/>
    </row>
    <row r="40" spans="1:18" x14ac:dyDescent="0.3">
      <c r="A40" s="26">
        <v>45752</v>
      </c>
      <c r="B40" s="27">
        <f t="shared" si="3"/>
        <v>20</v>
      </c>
      <c r="C40" s="33">
        <f t="shared" si="4"/>
        <v>1596</v>
      </c>
      <c r="D40" s="29">
        <v>-1480</v>
      </c>
      <c r="E40" s="30">
        <v>3076</v>
      </c>
      <c r="F40" s="27">
        <f t="shared" si="5"/>
        <v>260</v>
      </c>
      <c r="G40" s="27">
        <f t="shared" si="6"/>
        <v>20</v>
      </c>
      <c r="H40" s="33">
        <f t="shared" si="7"/>
        <v>1547</v>
      </c>
      <c r="I40" s="32">
        <v>-1490</v>
      </c>
      <c r="J40" s="33">
        <f t="shared" si="1"/>
        <v>3037</v>
      </c>
      <c r="K40" s="27">
        <f t="shared" si="8"/>
        <v>265</v>
      </c>
      <c r="L40" s="27">
        <f t="shared" si="9"/>
        <v>20</v>
      </c>
      <c r="M40" s="33">
        <f t="shared" si="10"/>
        <v>1630</v>
      </c>
      <c r="N40" s="29">
        <v>-1261</v>
      </c>
      <c r="O40" s="33">
        <f t="shared" si="2"/>
        <v>2891</v>
      </c>
      <c r="P40" s="27">
        <f t="shared" si="11"/>
        <v>194</v>
      </c>
      <c r="Q40" s="44"/>
      <c r="R40" s="35"/>
    </row>
    <row r="41" spans="1:18" x14ac:dyDescent="0.3">
      <c r="A41" s="26">
        <v>45753</v>
      </c>
      <c r="B41" s="27">
        <f t="shared" si="3"/>
        <v>21</v>
      </c>
      <c r="C41" s="33">
        <f t="shared" si="4"/>
        <v>1588</v>
      </c>
      <c r="D41" s="29">
        <v>-1488</v>
      </c>
      <c r="E41" s="30">
        <v>3076</v>
      </c>
      <c r="F41" s="27">
        <f t="shared" si="5"/>
        <v>268</v>
      </c>
      <c r="G41" s="27">
        <f t="shared" si="6"/>
        <v>21</v>
      </c>
      <c r="H41" s="33">
        <f t="shared" si="7"/>
        <v>1539</v>
      </c>
      <c r="I41" s="32">
        <v>-1498</v>
      </c>
      <c r="J41" s="33">
        <f t="shared" si="1"/>
        <v>3037</v>
      </c>
      <c r="K41" s="27">
        <f t="shared" si="8"/>
        <v>273</v>
      </c>
      <c r="L41" s="27">
        <f t="shared" si="9"/>
        <v>21</v>
      </c>
      <c r="M41" s="33">
        <f t="shared" si="10"/>
        <v>1624</v>
      </c>
      <c r="N41" s="29">
        <v>-1267</v>
      </c>
      <c r="O41" s="33">
        <f t="shared" si="2"/>
        <v>2891</v>
      </c>
      <c r="P41" s="27">
        <f t="shared" si="11"/>
        <v>200</v>
      </c>
      <c r="Q41" s="44"/>
      <c r="R41" s="35"/>
    </row>
    <row r="42" spans="1:18" x14ac:dyDescent="0.3">
      <c r="A42" s="26">
        <v>45754</v>
      </c>
      <c r="B42" s="27">
        <f t="shared" si="3"/>
        <v>22</v>
      </c>
      <c r="C42" s="33">
        <f t="shared" si="4"/>
        <v>1580</v>
      </c>
      <c r="D42" s="29">
        <v>-1496</v>
      </c>
      <c r="E42" s="30">
        <v>3076</v>
      </c>
      <c r="F42" s="27">
        <f t="shared" si="5"/>
        <v>276</v>
      </c>
      <c r="G42" s="27">
        <f t="shared" si="6"/>
        <v>22</v>
      </c>
      <c r="H42" s="33">
        <f t="shared" si="7"/>
        <v>1532</v>
      </c>
      <c r="I42" s="32">
        <v>-1505</v>
      </c>
      <c r="J42" s="33">
        <f t="shared" si="1"/>
        <v>3037</v>
      </c>
      <c r="K42" s="27">
        <f t="shared" si="8"/>
        <v>280</v>
      </c>
      <c r="L42" s="27">
        <f t="shared" si="9"/>
        <v>22</v>
      </c>
      <c r="M42" s="33">
        <f t="shared" si="10"/>
        <v>1623</v>
      </c>
      <c r="N42" s="29">
        <v>-1268</v>
      </c>
      <c r="O42" s="33">
        <f t="shared" si="2"/>
        <v>2891</v>
      </c>
      <c r="P42" s="27">
        <f t="shared" si="11"/>
        <v>201</v>
      </c>
      <c r="Q42" s="44"/>
      <c r="R42" s="35"/>
    </row>
    <row r="43" spans="1:18" x14ac:dyDescent="0.3">
      <c r="A43" s="26">
        <v>45755</v>
      </c>
      <c r="B43" s="27">
        <f t="shared" si="3"/>
        <v>23</v>
      </c>
      <c r="C43" s="33">
        <f t="shared" si="4"/>
        <v>1561</v>
      </c>
      <c r="D43" s="29">
        <v>-1515</v>
      </c>
      <c r="E43" s="30">
        <v>3076</v>
      </c>
      <c r="F43" s="27">
        <f t="shared" si="5"/>
        <v>295</v>
      </c>
      <c r="G43" s="27">
        <f t="shared" si="6"/>
        <v>23</v>
      </c>
      <c r="H43" s="33">
        <f t="shared" si="7"/>
        <v>1512</v>
      </c>
      <c r="I43" s="32">
        <v>-1525</v>
      </c>
      <c r="J43" s="33">
        <f t="shared" si="1"/>
        <v>3037</v>
      </c>
      <c r="K43" s="27">
        <f t="shared" si="8"/>
        <v>300</v>
      </c>
      <c r="L43" s="27">
        <f t="shared" si="9"/>
        <v>23</v>
      </c>
      <c r="M43" s="33">
        <f t="shared" si="10"/>
        <v>1621</v>
      </c>
      <c r="N43" s="29">
        <v>-1270</v>
      </c>
      <c r="O43" s="33">
        <f t="shared" si="2"/>
        <v>2891</v>
      </c>
      <c r="P43" s="27">
        <f t="shared" si="11"/>
        <v>203</v>
      </c>
      <c r="Q43" s="44"/>
      <c r="R43" s="35"/>
    </row>
    <row r="44" spans="1:18" x14ac:dyDescent="0.3">
      <c r="A44" s="26">
        <v>45756</v>
      </c>
      <c r="B44" s="27">
        <f t="shared" si="3"/>
        <v>24</v>
      </c>
      <c r="C44" s="33">
        <f t="shared" si="4"/>
        <v>1545</v>
      </c>
      <c r="D44" s="29">
        <v>-1531</v>
      </c>
      <c r="E44" s="30">
        <v>3076</v>
      </c>
      <c r="F44" s="27">
        <f t="shared" si="5"/>
        <v>311</v>
      </c>
      <c r="G44" s="27">
        <f t="shared" si="6"/>
        <v>24</v>
      </c>
      <c r="H44" s="33">
        <f t="shared" si="7"/>
        <v>1497</v>
      </c>
      <c r="I44" s="32">
        <v>-1540</v>
      </c>
      <c r="J44" s="33">
        <f t="shared" si="1"/>
        <v>3037</v>
      </c>
      <c r="K44" s="27">
        <f t="shared" si="8"/>
        <v>315</v>
      </c>
      <c r="L44" s="27">
        <f t="shared" si="9"/>
        <v>24</v>
      </c>
      <c r="M44" s="33">
        <f t="shared" si="10"/>
        <v>1611</v>
      </c>
      <c r="N44" s="29">
        <v>-1280</v>
      </c>
      <c r="O44" s="33">
        <f t="shared" si="2"/>
        <v>2891</v>
      </c>
      <c r="P44" s="27">
        <f t="shared" si="11"/>
        <v>213</v>
      </c>
      <c r="Q44" s="44"/>
      <c r="R44" s="35"/>
    </row>
    <row r="45" spans="1:18" x14ac:dyDescent="0.3">
      <c r="A45" s="26">
        <v>45757</v>
      </c>
      <c r="B45" s="27">
        <f t="shared" si="3"/>
        <v>25</v>
      </c>
      <c r="C45" s="33">
        <f t="shared" si="4"/>
        <v>1530</v>
      </c>
      <c r="D45" s="29">
        <v>-1546</v>
      </c>
      <c r="E45" s="30">
        <v>3076</v>
      </c>
      <c r="F45" s="27">
        <f t="shared" si="5"/>
        <v>326</v>
      </c>
      <c r="G45" s="27">
        <f t="shared" si="6"/>
        <v>25</v>
      </c>
      <c r="H45" s="33">
        <f t="shared" si="7"/>
        <v>1487</v>
      </c>
      <c r="I45" s="32">
        <v>-1550</v>
      </c>
      <c r="J45" s="33">
        <f t="shared" si="1"/>
        <v>3037</v>
      </c>
      <c r="K45" s="27">
        <f t="shared" si="8"/>
        <v>325</v>
      </c>
      <c r="L45" s="27">
        <f t="shared" si="9"/>
        <v>25</v>
      </c>
      <c r="M45" s="33">
        <f t="shared" si="10"/>
        <v>1601</v>
      </c>
      <c r="N45" s="29">
        <v>-1290</v>
      </c>
      <c r="O45" s="33">
        <f t="shared" si="2"/>
        <v>2891</v>
      </c>
      <c r="P45" s="27">
        <f t="shared" si="11"/>
        <v>223</v>
      </c>
      <c r="Q45" s="44"/>
      <c r="R45" s="35"/>
    </row>
    <row r="46" spans="1:18" x14ac:dyDescent="0.3">
      <c r="A46" s="26">
        <v>45758</v>
      </c>
      <c r="B46" s="27">
        <f t="shared" si="3"/>
        <v>26</v>
      </c>
      <c r="C46" s="33">
        <f t="shared" si="4"/>
        <v>1521</v>
      </c>
      <c r="D46" s="29">
        <v>-1555</v>
      </c>
      <c r="E46" s="30">
        <v>3076</v>
      </c>
      <c r="F46" s="27">
        <f t="shared" si="5"/>
        <v>335</v>
      </c>
      <c r="G46" s="27">
        <f t="shared" si="6"/>
        <v>26</v>
      </c>
      <c r="H46" s="33">
        <f t="shared" si="7"/>
        <v>1477</v>
      </c>
      <c r="I46" s="32">
        <v>-1560</v>
      </c>
      <c r="J46" s="33">
        <f t="shared" si="1"/>
        <v>3037</v>
      </c>
      <c r="K46" s="27">
        <f t="shared" si="8"/>
        <v>335</v>
      </c>
      <c r="L46" s="27">
        <f t="shared" si="9"/>
        <v>26</v>
      </c>
      <c r="M46" s="33">
        <f t="shared" si="10"/>
        <v>1591</v>
      </c>
      <c r="N46" s="29">
        <v>-1300</v>
      </c>
      <c r="O46" s="33">
        <f t="shared" si="2"/>
        <v>2891</v>
      </c>
      <c r="P46" s="27">
        <f t="shared" si="11"/>
        <v>233</v>
      </c>
      <c r="Q46" s="44"/>
      <c r="R46" s="35"/>
    </row>
    <row r="47" spans="1:18" x14ac:dyDescent="0.3">
      <c r="A47" s="26">
        <v>45759</v>
      </c>
      <c r="B47" s="27">
        <f t="shared" si="3"/>
        <v>27</v>
      </c>
      <c r="C47" s="33">
        <f t="shared" si="4"/>
        <v>1516</v>
      </c>
      <c r="D47" s="29">
        <v>-1560</v>
      </c>
      <c r="E47" s="30">
        <v>3076</v>
      </c>
      <c r="F47" s="27">
        <f t="shared" si="5"/>
        <v>340</v>
      </c>
      <c r="G47" s="27">
        <f t="shared" si="6"/>
        <v>27</v>
      </c>
      <c r="H47" s="33">
        <f t="shared" si="7"/>
        <v>1467</v>
      </c>
      <c r="I47" s="32">
        <v>-1570</v>
      </c>
      <c r="J47" s="33">
        <f t="shared" si="1"/>
        <v>3037</v>
      </c>
      <c r="K47" s="27">
        <f t="shared" si="8"/>
        <v>345</v>
      </c>
      <c r="L47" s="27">
        <f t="shared" si="9"/>
        <v>27</v>
      </c>
      <c r="M47" s="33">
        <f t="shared" si="10"/>
        <v>1581</v>
      </c>
      <c r="N47" s="29">
        <v>-1310</v>
      </c>
      <c r="O47" s="33">
        <f t="shared" si="2"/>
        <v>2891</v>
      </c>
      <c r="P47" s="27">
        <f t="shared" si="11"/>
        <v>243</v>
      </c>
      <c r="Q47" s="44"/>
      <c r="R47" s="35"/>
    </row>
    <row r="48" spans="1:18" x14ac:dyDescent="0.3">
      <c r="A48" s="26">
        <v>45760</v>
      </c>
      <c r="B48" s="27">
        <f t="shared" si="3"/>
        <v>28</v>
      </c>
      <c r="C48" s="33">
        <f t="shared" si="4"/>
        <v>1511</v>
      </c>
      <c r="D48" s="29">
        <v>-1565</v>
      </c>
      <c r="E48" s="30">
        <v>3076</v>
      </c>
      <c r="F48" s="27">
        <f t="shared" si="5"/>
        <v>345</v>
      </c>
      <c r="G48" s="27">
        <f t="shared" si="6"/>
        <v>28</v>
      </c>
      <c r="H48" s="33">
        <f t="shared" si="7"/>
        <v>1457</v>
      </c>
      <c r="I48" s="32">
        <v>-1580</v>
      </c>
      <c r="J48" s="33">
        <f t="shared" si="1"/>
        <v>3037</v>
      </c>
      <c r="K48" s="27">
        <f t="shared" si="8"/>
        <v>355</v>
      </c>
      <c r="L48" s="27">
        <f t="shared" si="9"/>
        <v>28</v>
      </c>
      <c r="M48" s="33">
        <f t="shared" si="10"/>
        <v>1571</v>
      </c>
      <c r="N48" s="29">
        <v>-1320</v>
      </c>
      <c r="O48" s="33">
        <f t="shared" si="2"/>
        <v>2891</v>
      </c>
      <c r="P48" s="27">
        <f t="shared" si="11"/>
        <v>253</v>
      </c>
      <c r="Q48" s="44"/>
      <c r="R48" s="35"/>
    </row>
    <row r="49" spans="1:18" x14ac:dyDescent="0.3">
      <c r="A49" s="26">
        <v>45761</v>
      </c>
      <c r="B49" s="27">
        <f t="shared" si="3"/>
        <v>29</v>
      </c>
      <c r="C49" s="33">
        <f t="shared" si="4"/>
        <v>1506</v>
      </c>
      <c r="D49" s="29">
        <v>-1570</v>
      </c>
      <c r="E49" s="30">
        <v>3076</v>
      </c>
      <c r="F49" s="27">
        <f t="shared" si="5"/>
        <v>350</v>
      </c>
      <c r="G49" s="27">
        <f t="shared" si="6"/>
        <v>29</v>
      </c>
      <c r="H49" s="33">
        <f t="shared" si="7"/>
        <v>1447</v>
      </c>
      <c r="I49" s="32">
        <v>-1590</v>
      </c>
      <c r="J49" s="33">
        <f t="shared" si="1"/>
        <v>3037</v>
      </c>
      <c r="K49" s="27">
        <f t="shared" si="8"/>
        <v>365</v>
      </c>
      <c r="L49" s="27">
        <f t="shared" si="9"/>
        <v>29</v>
      </c>
      <c r="M49" s="33">
        <f t="shared" si="10"/>
        <v>1561</v>
      </c>
      <c r="N49" s="29">
        <v>-1330</v>
      </c>
      <c r="O49" s="33">
        <f t="shared" si="2"/>
        <v>2891</v>
      </c>
      <c r="P49" s="27">
        <f t="shared" si="11"/>
        <v>263</v>
      </c>
      <c r="Q49" s="44"/>
      <c r="R49" s="35"/>
    </row>
    <row r="50" spans="1:18" x14ac:dyDescent="0.3">
      <c r="A50" s="26">
        <v>45762</v>
      </c>
      <c r="B50" s="27">
        <f t="shared" si="3"/>
        <v>30</v>
      </c>
      <c r="C50" s="33">
        <f t="shared" si="4"/>
        <v>1501</v>
      </c>
      <c r="D50" s="29">
        <v>-1575</v>
      </c>
      <c r="E50" s="30">
        <v>3076</v>
      </c>
      <c r="F50" s="27">
        <f t="shared" si="5"/>
        <v>355</v>
      </c>
      <c r="G50" s="27">
        <f t="shared" si="6"/>
        <v>30</v>
      </c>
      <c r="H50" s="33">
        <f t="shared" si="7"/>
        <v>1437</v>
      </c>
      <c r="I50" s="32">
        <v>-1600</v>
      </c>
      <c r="J50" s="33">
        <f t="shared" si="1"/>
        <v>3037</v>
      </c>
      <c r="K50" s="27">
        <f t="shared" si="8"/>
        <v>375</v>
      </c>
      <c r="L50" s="27">
        <f t="shared" si="9"/>
        <v>30</v>
      </c>
      <c r="M50" s="33">
        <f t="shared" si="10"/>
        <v>1551</v>
      </c>
      <c r="N50" s="29">
        <v>-1340</v>
      </c>
      <c r="O50" s="33">
        <f t="shared" si="2"/>
        <v>2891</v>
      </c>
      <c r="P50" s="27">
        <f t="shared" si="11"/>
        <v>273</v>
      </c>
      <c r="Q50" s="44"/>
      <c r="R50" s="35"/>
    </row>
    <row r="51" spans="1:18" x14ac:dyDescent="0.3">
      <c r="A51" s="26">
        <v>45763</v>
      </c>
      <c r="B51" s="27">
        <f t="shared" si="3"/>
        <v>31</v>
      </c>
      <c r="C51" s="33">
        <f t="shared" si="4"/>
        <v>1496</v>
      </c>
      <c r="D51" s="29">
        <v>-1580</v>
      </c>
      <c r="E51" s="30">
        <v>3076</v>
      </c>
      <c r="F51" s="27">
        <f t="shared" si="5"/>
        <v>360</v>
      </c>
      <c r="G51" s="27">
        <f t="shared" si="6"/>
        <v>31</v>
      </c>
      <c r="H51" s="33">
        <f t="shared" si="7"/>
        <v>1427</v>
      </c>
      <c r="I51" s="32">
        <v>-1610</v>
      </c>
      <c r="J51" s="33">
        <f t="shared" si="1"/>
        <v>3037</v>
      </c>
      <c r="K51" s="27">
        <f t="shared" si="8"/>
        <v>385</v>
      </c>
      <c r="L51" s="27">
        <f t="shared" si="9"/>
        <v>31</v>
      </c>
      <c r="M51" s="33">
        <f t="shared" si="10"/>
        <v>1543</v>
      </c>
      <c r="N51" s="29">
        <v>-1348</v>
      </c>
      <c r="O51" s="33">
        <f t="shared" si="2"/>
        <v>2891</v>
      </c>
      <c r="P51" s="27">
        <f t="shared" si="11"/>
        <v>281</v>
      </c>
      <c r="Q51" s="44"/>
      <c r="R51" s="35"/>
    </row>
    <row r="52" spans="1:18" x14ac:dyDescent="0.3">
      <c r="A52" s="26">
        <v>45764</v>
      </c>
      <c r="B52" s="27">
        <f t="shared" si="3"/>
        <v>32</v>
      </c>
      <c r="C52" s="33">
        <f t="shared" si="4"/>
        <v>1489</v>
      </c>
      <c r="D52" s="29">
        <v>-1587</v>
      </c>
      <c r="E52" s="30">
        <v>3076</v>
      </c>
      <c r="F52" s="27">
        <f t="shared" si="5"/>
        <v>367</v>
      </c>
      <c r="G52" s="27">
        <f t="shared" si="6"/>
        <v>32</v>
      </c>
      <c r="H52" s="33">
        <f t="shared" si="7"/>
        <v>1417</v>
      </c>
      <c r="I52" s="32">
        <v>-1620</v>
      </c>
      <c r="J52" s="33">
        <f t="shared" si="1"/>
        <v>3037</v>
      </c>
      <c r="K52" s="27">
        <f t="shared" si="8"/>
        <v>395</v>
      </c>
      <c r="L52" s="27">
        <f t="shared" si="9"/>
        <v>32</v>
      </c>
      <c r="M52" s="33">
        <f t="shared" si="10"/>
        <v>1535</v>
      </c>
      <c r="N52" s="29">
        <v>-1356</v>
      </c>
      <c r="O52" s="33">
        <f t="shared" si="2"/>
        <v>2891</v>
      </c>
      <c r="P52" s="27">
        <f t="shared" si="11"/>
        <v>289</v>
      </c>
      <c r="Q52" s="44"/>
      <c r="R52" s="35"/>
    </row>
    <row r="53" spans="1:18" x14ac:dyDescent="0.3">
      <c r="A53" s="26">
        <v>45765</v>
      </c>
      <c r="B53" s="27">
        <f t="shared" si="3"/>
        <v>33</v>
      </c>
      <c r="C53" s="33">
        <f t="shared" si="4"/>
        <v>1482</v>
      </c>
      <c r="D53" s="29">
        <v>-1594</v>
      </c>
      <c r="E53" s="30">
        <v>3076</v>
      </c>
      <c r="F53" s="27">
        <f t="shared" si="5"/>
        <v>374</v>
      </c>
      <c r="G53" s="27">
        <f t="shared" si="6"/>
        <v>33</v>
      </c>
      <c r="H53" s="33">
        <f t="shared" si="7"/>
        <v>1410</v>
      </c>
      <c r="I53" s="32">
        <v>-1627</v>
      </c>
      <c r="J53" s="33">
        <f t="shared" si="1"/>
        <v>3037</v>
      </c>
      <c r="K53" s="27">
        <f t="shared" si="8"/>
        <v>402</v>
      </c>
      <c r="L53" s="27">
        <f t="shared" si="9"/>
        <v>33</v>
      </c>
      <c r="M53" s="33">
        <f t="shared" si="10"/>
        <v>1531</v>
      </c>
      <c r="N53" s="29">
        <v>-1360</v>
      </c>
      <c r="O53" s="33">
        <f t="shared" si="2"/>
        <v>2891</v>
      </c>
      <c r="P53" s="27">
        <f t="shared" si="11"/>
        <v>293</v>
      </c>
      <c r="Q53" s="44"/>
      <c r="R53" s="35"/>
    </row>
    <row r="54" spans="1:18" x14ac:dyDescent="0.3">
      <c r="A54" s="26">
        <v>45766</v>
      </c>
      <c r="B54" s="27">
        <f t="shared" si="3"/>
        <v>34</v>
      </c>
      <c r="C54" s="33">
        <f t="shared" si="4"/>
        <v>1476</v>
      </c>
      <c r="D54" s="29">
        <v>-1600</v>
      </c>
      <c r="E54" s="30">
        <v>3076</v>
      </c>
      <c r="F54" s="27">
        <f t="shared" si="5"/>
        <v>380</v>
      </c>
      <c r="G54" s="27">
        <f t="shared" si="6"/>
        <v>34</v>
      </c>
      <c r="H54" s="33">
        <f t="shared" si="7"/>
        <v>1403</v>
      </c>
      <c r="I54" s="32">
        <v>-1634</v>
      </c>
      <c r="J54" s="33">
        <f t="shared" si="1"/>
        <v>3037</v>
      </c>
      <c r="K54" s="27">
        <f t="shared" si="8"/>
        <v>409</v>
      </c>
      <c r="L54" s="27">
        <f t="shared" si="9"/>
        <v>34</v>
      </c>
      <c r="M54" s="33">
        <f t="shared" si="10"/>
        <v>1525</v>
      </c>
      <c r="N54" s="29">
        <v>-1366</v>
      </c>
      <c r="O54" s="33">
        <f t="shared" si="2"/>
        <v>2891</v>
      </c>
      <c r="P54" s="27">
        <f t="shared" si="11"/>
        <v>299</v>
      </c>
      <c r="Q54" s="44"/>
      <c r="R54" s="35"/>
    </row>
    <row r="55" spans="1:18" x14ac:dyDescent="0.3">
      <c r="A55" s="26">
        <v>45767</v>
      </c>
      <c r="B55" s="27">
        <f t="shared" si="3"/>
        <v>35</v>
      </c>
      <c r="C55" s="33">
        <f t="shared" si="4"/>
        <v>1471</v>
      </c>
      <c r="D55" s="29">
        <v>-1605</v>
      </c>
      <c r="E55" s="30">
        <v>3076</v>
      </c>
      <c r="F55" s="27">
        <f t="shared" si="5"/>
        <v>385</v>
      </c>
      <c r="G55" s="27">
        <f t="shared" si="6"/>
        <v>35</v>
      </c>
      <c r="H55" s="33">
        <f t="shared" si="7"/>
        <v>1395</v>
      </c>
      <c r="I55" s="32">
        <v>-1642</v>
      </c>
      <c r="J55" s="33">
        <f t="shared" si="1"/>
        <v>3037</v>
      </c>
      <c r="K55" s="27">
        <f t="shared" si="8"/>
        <v>417</v>
      </c>
      <c r="L55" s="27">
        <f t="shared" si="9"/>
        <v>35</v>
      </c>
      <c r="M55" s="33">
        <f t="shared" si="10"/>
        <v>1519</v>
      </c>
      <c r="N55" s="29">
        <v>-1372</v>
      </c>
      <c r="O55" s="33">
        <f t="shared" si="2"/>
        <v>2891</v>
      </c>
      <c r="P55" s="27">
        <f t="shared" si="11"/>
        <v>305</v>
      </c>
      <c r="Q55" s="44"/>
      <c r="R55" s="35"/>
    </row>
    <row r="56" spans="1:18" x14ac:dyDescent="0.3">
      <c r="A56" s="26">
        <v>45768</v>
      </c>
      <c r="B56" s="27">
        <f t="shared" si="3"/>
        <v>36</v>
      </c>
      <c r="C56" s="33">
        <f t="shared" si="4"/>
        <v>1463</v>
      </c>
      <c r="D56" s="29">
        <v>-1613</v>
      </c>
      <c r="E56" s="30">
        <v>3076</v>
      </c>
      <c r="F56" s="27">
        <f t="shared" si="5"/>
        <v>393</v>
      </c>
      <c r="G56" s="27">
        <f t="shared" si="6"/>
        <v>36</v>
      </c>
      <c r="H56" s="33">
        <f t="shared" si="7"/>
        <v>1387</v>
      </c>
      <c r="I56" s="32">
        <v>-1650</v>
      </c>
      <c r="J56" s="33">
        <f t="shared" si="1"/>
        <v>3037</v>
      </c>
      <c r="K56" s="27">
        <f t="shared" si="8"/>
        <v>425</v>
      </c>
      <c r="L56" s="27">
        <f t="shared" si="9"/>
        <v>36</v>
      </c>
      <c r="M56" s="33">
        <f t="shared" si="10"/>
        <v>1513</v>
      </c>
      <c r="N56" s="29">
        <v>-1378</v>
      </c>
      <c r="O56" s="33">
        <f t="shared" si="2"/>
        <v>2891</v>
      </c>
      <c r="P56" s="27">
        <f t="shared" si="11"/>
        <v>311</v>
      </c>
      <c r="Q56" s="44"/>
      <c r="R56" s="35"/>
    </row>
    <row r="57" spans="1:18" x14ac:dyDescent="0.3">
      <c r="A57" s="26">
        <v>45769</v>
      </c>
      <c r="B57" s="27">
        <f t="shared" si="3"/>
        <v>37</v>
      </c>
      <c r="C57" s="33">
        <f t="shared" si="4"/>
        <v>1451</v>
      </c>
      <c r="D57" s="29">
        <v>-1625</v>
      </c>
      <c r="E57" s="30">
        <v>3076</v>
      </c>
      <c r="F57" s="27">
        <f t="shared" si="5"/>
        <v>405</v>
      </c>
      <c r="G57" s="27">
        <f t="shared" si="6"/>
        <v>37</v>
      </c>
      <c r="H57" s="33">
        <f t="shared" si="7"/>
        <v>1380</v>
      </c>
      <c r="I57" s="32">
        <v>-1657</v>
      </c>
      <c r="J57" s="33">
        <f t="shared" si="1"/>
        <v>3037</v>
      </c>
      <c r="K57" s="27">
        <f t="shared" si="8"/>
        <v>432</v>
      </c>
      <c r="L57" s="27">
        <f t="shared" si="9"/>
        <v>37</v>
      </c>
      <c r="M57" s="33">
        <f t="shared" si="10"/>
        <v>1507</v>
      </c>
      <c r="N57" s="29">
        <v>-1384</v>
      </c>
      <c r="O57" s="33">
        <f t="shared" si="2"/>
        <v>2891</v>
      </c>
      <c r="P57" s="27">
        <f t="shared" si="11"/>
        <v>317</v>
      </c>
      <c r="Q57" s="44"/>
      <c r="R57" s="35"/>
    </row>
    <row r="58" spans="1:18" x14ac:dyDescent="0.3">
      <c r="A58" s="26">
        <v>45770</v>
      </c>
      <c r="B58" s="27">
        <f t="shared" si="3"/>
        <v>38</v>
      </c>
      <c r="C58" s="33">
        <f t="shared" si="4"/>
        <v>1445</v>
      </c>
      <c r="D58" s="29">
        <v>-1631</v>
      </c>
      <c r="E58" s="30">
        <v>3076</v>
      </c>
      <c r="F58" s="27">
        <f t="shared" si="5"/>
        <v>411</v>
      </c>
      <c r="G58" s="27">
        <f t="shared" si="6"/>
        <v>38</v>
      </c>
      <c r="H58" s="33">
        <f t="shared" si="7"/>
        <v>1373</v>
      </c>
      <c r="I58" s="32">
        <v>-1664</v>
      </c>
      <c r="J58" s="33">
        <f t="shared" si="1"/>
        <v>3037</v>
      </c>
      <c r="K58" s="27">
        <f t="shared" si="8"/>
        <v>439</v>
      </c>
      <c r="L58" s="27">
        <f t="shared" si="9"/>
        <v>38</v>
      </c>
      <c r="M58" s="33">
        <f t="shared" si="10"/>
        <v>1501</v>
      </c>
      <c r="N58" s="29">
        <v>-1390</v>
      </c>
      <c r="O58" s="33">
        <f t="shared" si="2"/>
        <v>2891</v>
      </c>
      <c r="P58" s="27">
        <f t="shared" si="11"/>
        <v>323</v>
      </c>
      <c r="Q58" s="44"/>
      <c r="R58" s="35"/>
    </row>
    <row r="59" spans="1:18" x14ac:dyDescent="0.3">
      <c r="A59" s="26">
        <v>45771</v>
      </c>
      <c r="B59" s="27">
        <f t="shared" si="3"/>
        <v>39</v>
      </c>
      <c r="C59" s="33">
        <f t="shared" si="4"/>
        <v>1440</v>
      </c>
      <c r="D59" s="29">
        <v>-1636</v>
      </c>
      <c r="E59" s="30">
        <v>3076</v>
      </c>
      <c r="F59" s="27">
        <f t="shared" si="5"/>
        <v>416</v>
      </c>
      <c r="G59" s="27">
        <f t="shared" si="6"/>
        <v>39</v>
      </c>
      <c r="H59" s="33">
        <f t="shared" si="7"/>
        <v>1366</v>
      </c>
      <c r="I59" s="32">
        <v>-1671</v>
      </c>
      <c r="J59" s="33">
        <f t="shared" si="1"/>
        <v>3037</v>
      </c>
      <c r="K59" s="27">
        <f t="shared" si="8"/>
        <v>446</v>
      </c>
      <c r="L59" s="27">
        <f t="shared" si="9"/>
        <v>39</v>
      </c>
      <c r="M59" s="33">
        <f t="shared" si="10"/>
        <v>1494</v>
      </c>
      <c r="N59" s="29">
        <v>-1397</v>
      </c>
      <c r="O59" s="33">
        <f t="shared" si="2"/>
        <v>2891</v>
      </c>
      <c r="P59" s="27">
        <f t="shared" si="11"/>
        <v>330</v>
      </c>
      <c r="Q59" s="44"/>
      <c r="R59" s="35"/>
    </row>
    <row r="60" spans="1:18" x14ac:dyDescent="0.3">
      <c r="A60" s="26">
        <v>45772</v>
      </c>
      <c r="B60" s="27">
        <f t="shared" si="3"/>
        <v>40</v>
      </c>
      <c r="C60" s="33">
        <f t="shared" si="4"/>
        <v>1428</v>
      </c>
      <c r="D60" s="29">
        <v>-1648</v>
      </c>
      <c r="E60" s="30">
        <v>3076</v>
      </c>
      <c r="F60" s="27">
        <f t="shared" si="5"/>
        <v>428</v>
      </c>
      <c r="G60" s="27">
        <f t="shared" si="6"/>
        <v>40</v>
      </c>
      <c r="H60" s="33">
        <f t="shared" si="7"/>
        <v>1359</v>
      </c>
      <c r="I60" s="32">
        <v>-1678</v>
      </c>
      <c r="J60" s="33">
        <f t="shared" si="1"/>
        <v>3037</v>
      </c>
      <c r="K60" s="27">
        <f t="shared" si="8"/>
        <v>453</v>
      </c>
      <c r="L60" s="27">
        <f t="shared" si="9"/>
        <v>40</v>
      </c>
      <c r="M60" s="33">
        <f t="shared" si="10"/>
        <v>1482</v>
      </c>
      <c r="N60" s="29">
        <v>-1409</v>
      </c>
      <c r="O60" s="33">
        <f t="shared" si="2"/>
        <v>2891</v>
      </c>
      <c r="P60" s="27">
        <f t="shared" si="11"/>
        <v>342</v>
      </c>
      <c r="Q60" s="44"/>
      <c r="R60" s="35"/>
    </row>
    <row r="61" spans="1:18" x14ac:dyDescent="0.3">
      <c r="A61" s="26">
        <v>45773</v>
      </c>
      <c r="B61" s="27">
        <f t="shared" si="3"/>
        <v>41</v>
      </c>
      <c r="C61" s="33">
        <f t="shared" si="4"/>
        <v>1413</v>
      </c>
      <c r="D61" s="29">
        <v>-1663</v>
      </c>
      <c r="E61" s="30">
        <v>3076</v>
      </c>
      <c r="F61" s="27">
        <f t="shared" si="5"/>
        <v>443</v>
      </c>
      <c r="G61" s="27">
        <f t="shared" si="6"/>
        <v>41</v>
      </c>
      <c r="H61" s="33">
        <f t="shared" si="7"/>
        <v>1352</v>
      </c>
      <c r="I61" s="32">
        <v>-1685</v>
      </c>
      <c r="J61" s="33">
        <f t="shared" si="1"/>
        <v>3037</v>
      </c>
      <c r="K61" s="27">
        <f t="shared" si="8"/>
        <v>460</v>
      </c>
      <c r="L61" s="27">
        <f t="shared" si="9"/>
        <v>41</v>
      </c>
      <c r="M61" s="33">
        <f t="shared" si="10"/>
        <v>1471</v>
      </c>
      <c r="N61" s="29">
        <v>-1420</v>
      </c>
      <c r="O61" s="33">
        <f t="shared" si="2"/>
        <v>2891</v>
      </c>
      <c r="P61" s="27">
        <f t="shared" si="11"/>
        <v>353</v>
      </c>
      <c r="Q61" s="44"/>
      <c r="R61" s="35"/>
    </row>
    <row r="62" spans="1:18" x14ac:dyDescent="0.3">
      <c r="A62" s="26">
        <v>45774</v>
      </c>
      <c r="B62" s="27">
        <f t="shared" si="3"/>
        <v>42</v>
      </c>
      <c r="C62" s="33">
        <f t="shared" si="4"/>
        <v>1406</v>
      </c>
      <c r="D62" s="29">
        <v>-1670</v>
      </c>
      <c r="E62" s="30">
        <v>3076</v>
      </c>
      <c r="F62" s="27">
        <f t="shared" si="5"/>
        <v>450</v>
      </c>
      <c r="G62" s="27">
        <f t="shared" si="6"/>
        <v>42</v>
      </c>
      <c r="H62" s="33">
        <f t="shared" si="7"/>
        <v>1343</v>
      </c>
      <c r="I62" s="32">
        <v>-1694</v>
      </c>
      <c r="J62" s="33">
        <f t="shared" si="1"/>
        <v>3037</v>
      </c>
      <c r="K62" s="27">
        <f t="shared" si="8"/>
        <v>469</v>
      </c>
      <c r="L62" s="27">
        <f t="shared" si="9"/>
        <v>42</v>
      </c>
      <c r="M62" s="33">
        <f t="shared" si="10"/>
        <v>1461</v>
      </c>
      <c r="N62" s="29">
        <v>-1430</v>
      </c>
      <c r="O62" s="33">
        <f t="shared" si="2"/>
        <v>2891</v>
      </c>
      <c r="P62" s="27">
        <f t="shared" si="11"/>
        <v>363</v>
      </c>
      <c r="Q62" s="44"/>
      <c r="R62" s="35"/>
    </row>
    <row r="63" spans="1:18" x14ac:dyDescent="0.3">
      <c r="A63" s="26">
        <v>45775</v>
      </c>
      <c r="B63" s="27">
        <f t="shared" si="3"/>
        <v>43</v>
      </c>
      <c r="C63" s="33">
        <f t="shared" si="4"/>
        <v>1399</v>
      </c>
      <c r="D63" s="29">
        <v>-1677</v>
      </c>
      <c r="E63" s="30">
        <v>3076</v>
      </c>
      <c r="F63" s="27">
        <f t="shared" si="5"/>
        <v>457</v>
      </c>
      <c r="G63" s="27">
        <f t="shared" si="6"/>
        <v>43</v>
      </c>
      <c r="H63" s="33">
        <f t="shared" si="7"/>
        <v>1238</v>
      </c>
      <c r="I63" s="32">
        <v>-1799</v>
      </c>
      <c r="J63" s="33">
        <f t="shared" si="1"/>
        <v>3037</v>
      </c>
      <c r="K63" s="27">
        <f t="shared" si="8"/>
        <v>574</v>
      </c>
      <c r="L63" s="27">
        <f t="shared" si="9"/>
        <v>43</v>
      </c>
      <c r="M63" s="33">
        <f t="shared" si="10"/>
        <v>1451</v>
      </c>
      <c r="N63" s="29">
        <v>-1440</v>
      </c>
      <c r="O63" s="33">
        <f t="shared" si="2"/>
        <v>2891</v>
      </c>
      <c r="P63" s="27">
        <f t="shared" si="11"/>
        <v>373</v>
      </c>
      <c r="Q63" s="44"/>
      <c r="R63" s="35"/>
    </row>
    <row r="64" spans="1:18" x14ac:dyDescent="0.3">
      <c r="A64" s="26">
        <v>45776</v>
      </c>
      <c r="B64" s="27">
        <f t="shared" si="3"/>
        <v>44</v>
      </c>
      <c r="C64" s="33">
        <f t="shared" si="4"/>
        <v>1393</v>
      </c>
      <c r="D64" s="29">
        <v>-1683</v>
      </c>
      <c r="E64" s="30">
        <v>3076</v>
      </c>
      <c r="F64" s="27">
        <f t="shared" si="5"/>
        <v>463</v>
      </c>
      <c r="G64" s="27">
        <f t="shared" si="6"/>
        <v>44</v>
      </c>
      <c r="H64" s="33">
        <f t="shared" si="7"/>
        <v>1232</v>
      </c>
      <c r="I64" s="32">
        <v>-1805</v>
      </c>
      <c r="J64" s="33">
        <f t="shared" si="1"/>
        <v>3037</v>
      </c>
      <c r="K64" s="27">
        <f t="shared" si="8"/>
        <v>580</v>
      </c>
      <c r="L64" s="27">
        <f t="shared" si="9"/>
        <v>44</v>
      </c>
      <c r="M64" s="33">
        <f t="shared" si="10"/>
        <v>1444</v>
      </c>
      <c r="N64" s="29">
        <v>-1447</v>
      </c>
      <c r="O64" s="33">
        <f t="shared" si="2"/>
        <v>2891</v>
      </c>
      <c r="P64" s="27">
        <f t="shared" si="11"/>
        <v>380</v>
      </c>
      <c r="Q64" s="44"/>
      <c r="R64" s="35"/>
    </row>
    <row r="65" spans="1:18" x14ac:dyDescent="0.3">
      <c r="A65" s="26">
        <v>45777</v>
      </c>
      <c r="B65" s="27">
        <f t="shared" si="3"/>
        <v>45</v>
      </c>
      <c r="C65" s="33">
        <f t="shared" si="4"/>
        <v>1386</v>
      </c>
      <c r="D65" s="29">
        <v>-1690</v>
      </c>
      <c r="E65" s="30">
        <v>3076</v>
      </c>
      <c r="F65" s="27">
        <f t="shared" si="5"/>
        <v>470</v>
      </c>
      <c r="G65" s="27">
        <f t="shared" si="6"/>
        <v>45</v>
      </c>
      <c r="H65" s="33">
        <f t="shared" si="7"/>
        <v>1226</v>
      </c>
      <c r="I65" s="32">
        <v>-1811</v>
      </c>
      <c r="J65" s="33">
        <f t="shared" si="1"/>
        <v>3037</v>
      </c>
      <c r="K65" s="27">
        <f t="shared" si="8"/>
        <v>586</v>
      </c>
      <c r="L65" s="27">
        <f t="shared" si="9"/>
        <v>45</v>
      </c>
      <c r="M65" s="33">
        <f t="shared" si="10"/>
        <v>1437</v>
      </c>
      <c r="N65" s="29">
        <v>-1454</v>
      </c>
      <c r="O65" s="33">
        <f t="shared" si="2"/>
        <v>2891</v>
      </c>
      <c r="P65" s="27">
        <f t="shared" si="11"/>
        <v>387</v>
      </c>
      <c r="Q65" s="44"/>
      <c r="R65" s="35"/>
    </row>
    <row r="66" spans="1:18" x14ac:dyDescent="0.3">
      <c r="A66" s="26">
        <v>45778</v>
      </c>
      <c r="B66" s="27">
        <f t="shared" si="3"/>
        <v>46</v>
      </c>
      <c r="C66" s="33">
        <f t="shared" si="4"/>
        <v>1379</v>
      </c>
      <c r="D66" s="29">
        <v>-1697</v>
      </c>
      <c r="E66" s="30">
        <v>3076</v>
      </c>
      <c r="F66" s="27">
        <f t="shared" si="5"/>
        <v>477</v>
      </c>
      <c r="G66" s="27">
        <f t="shared" si="6"/>
        <v>46</v>
      </c>
      <c r="H66" s="33">
        <f t="shared" si="7"/>
        <v>1221</v>
      </c>
      <c r="I66" s="32">
        <v>-1816</v>
      </c>
      <c r="J66" s="33">
        <f t="shared" si="1"/>
        <v>3037</v>
      </c>
      <c r="K66" s="27">
        <f t="shared" si="8"/>
        <v>591</v>
      </c>
      <c r="L66" s="27">
        <f t="shared" si="9"/>
        <v>46</v>
      </c>
      <c r="M66" s="33">
        <f t="shared" si="10"/>
        <v>1429</v>
      </c>
      <c r="N66" s="29">
        <v>-1462</v>
      </c>
      <c r="O66" s="33">
        <f t="shared" si="2"/>
        <v>2891</v>
      </c>
      <c r="P66" s="27">
        <f t="shared" si="11"/>
        <v>395</v>
      </c>
      <c r="Q66" s="44"/>
      <c r="R66" s="35"/>
    </row>
    <row r="67" spans="1:18" x14ac:dyDescent="0.3">
      <c r="A67" s="26">
        <v>45779</v>
      </c>
      <c r="B67" s="27">
        <f t="shared" si="3"/>
        <v>47</v>
      </c>
      <c r="C67" s="33">
        <f t="shared" si="4"/>
        <v>1373</v>
      </c>
      <c r="D67" s="29">
        <v>-1703</v>
      </c>
      <c r="E67" s="30">
        <v>3076</v>
      </c>
      <c r="F67" s="27">
        <f t="shared" si="5"/>
        <v>483</v>
      </c>
      <c r="G67" s="27">
        <f t="shared" si="6"/>
        <v>47</v>
      </c>
      <c r="H67" s="33">
        <f t="shared" si="7"/>
        <v>1209</v>
      </c>
      <c r="I67" s="32">
        <v>-1828</v>
      </c>
      <c r="J67" s="33">
        <f t="shared" si="1"/>
        <v>3037</v>
      </c>
      <c r="K67" s="27">
        <f t="shared" si="8"/>
        <v>603</v>
      </c>
      <c r="L67" s="27">
        <f t="shared" si="9"/>
        <v>47</v>
      </c>
      <c r="M67" s="33">
        <f t="shared" si="10"/>
        <v>1427</v>
      </c>
      <c r="N67" s="29">
        <v>-1464</v>
      </c>
      <c r="O67" s="33">
        <f t="shared" si="2"/>
        <v>2891</v>
      </c>
      <c r="P67" s="27">
        <f t="shared" si="11"/>
        <v>397</v>
      </c>
      <c r="Q67" s="44"/>
      <c r="R67" s="35"/>
    </row>
    <row r="68" spans="1:18" x14ac:dyDescent="0.3">
      <c r="A68" s="26">
        <v>45780</v>
      </c>
      <c r="B68" s="27">
        <f t="shared" si="3"/>
        <v>48</v>
      </c>
      <c r="C68" s="33">
        <f t="shared" si="4"/>
        <v>1366</v>
      </c>
      <c r="D68" s="29">
        <v>-1710</v>
      </c>
      <c r="E68" s="30">
        <v>3076</v>
      </c>
      <c r="F68" s="27">
        <f t="shared" si="5"/>
        <v>490</v>
      </c>
      <c r="G68" s="27">
        <f t="shared" si="6"/>
        <v>48</v>
      </c>
      <c r="H68" s="33">
        <f t="shared" si="7"/>
        <v>1197</v>
      </c>
      <c r="I68" s="32">
        <v>-1840</v>
      </c>
      <c r="J68" s="33">
        <f t="shared" si="1"/>
        <v>3037</v>
      </c>
      <c r="K68" s="27">
        <f t="shared" si="8"/>
        <v>615</v>
      </c>
      <c r="L68" s="27">
        <f t="shared" si="9"/>
        <v>48</v>
      </c>
      <c r="M68" s="33">
        <f t="shared" si="10"/>
        <v>1425</v>
      </c>
      <c r="N68" s="29">
        <v>-1466</v>
      </c>
      <c r="O68" s="33">
        <f t="shared" si="2"/>
        <v>2891</v>
      </c>
      <c r="P68" s="27">
        <f t="shared" si="11"/>
        <v>399</v>
      </c>
      <c r="Q68" s="44"/>
      <c r="R68" s="35"/>
    </row>
    <row r="69" spans="1:18" x14ac:dyDescent="0.3">
      <c r="A69" s="26">
        <v>45781</v>
      </c>
      <c r="B69" s="27">
        <f t="shared" si="3"/>
        <v>49</v>
      </c>
      <c r="C69" s="33">
        <f t="shared" si="4"/>
        <v>1360</v>
      </c>
      <c r="D69" s="29">
        <v>-1716</v>
      </c>
      <c r="E69" s="30">
        <v>3076</v>
      </c>
      <c r="F69" s="27">
        <f t="shared" si="5"/>
        <v>496</v>
      </c>
      <c r="G69" s="27">
        <f t="shared" si="6"/>
        <v>49</v>
      </c>
      <c r="H69" s="33">
        <f t="shared" si="7"/>
        <v>1187</v>
      </c>
      <c r="I69" s="32">
        <v>-1850</v>
      </c>
      <c r="J69" s="33">
        <f t="shared" si="1"/>
        <v>3037</v>
      </c>
      <c r="K69" s="27">
        <f t="shared" si="8"/>
        <v>625</v>
      </c>
      <c r="L69" s="27">
        <f t="shared" si="9"/>
        <v>49</v>
      </c>
      <c r="M69" s="33">
        <f t="shared" si="10"/>
        <v>1423</v>
      </c>
      <c r="N69" s="29">
        <v>-1468</v>
      </c>
      <c r="O69" s="33">
        <f t="shared" si="2"/>
        <v>2891</v>
      </c>
      <c r="P69" s="27">
        <f t="shared" si="11"/>
        <v>401</v>
      </c>
      <c r="Q69" s="44"/>
      <c r="R69" s="35"/>
    </row>
    <row r="70" spans="1:18" x14ac:dyDescent="0.3">
      <c r="A70" s="26">
        <v>45782</v>
      </c>
      <c r="B70" s="27">
        <f t="shared" si="3"/>
        <v>50</v>
      </c>
      <c r="C70" s="33">
        <f t="shared" si="4"/>
        <v>1355</v>
      </c>
      <c r="D70" s="29">
        <v>-1721</v>
      </c>
      <c r="E70" s="30">
        <v>3076</v>
      </c>
      <c r="F70" s="27">
        <f t="shared" si="5"/>
        <v>501</v>
      </c>
      <c r="G70" s="27">
        <f t="shared" si="6"/>
        <v>50</v>
      </c>
      <c r="H70" s="33">
        <f t="shared" si="7"/>
        <v>1176</v>
      </c>
      <c r="I70" s="32">
        <v>-1861</v>
      </c>
      <c r="J70" s="33">
        <f t="shared" si="1"/>
        <v>3037</v>
      </c>
      <c r="K70" s="27">
        <f t="shared" si="8"/>
        <v>636</v>
      </c>
      <c r="L70" s="27">
        <f t="shared" si="9"/>
        <v>50</v>
      </c>
      <c r="M70" s="33">
        <f t="shared" si="10"/>
        <v>1420</v>
      </c>
      <c r="N70" s="29">
        <v>-1471</v>
      </c>
      <c r="O70" s="33">
        <f t="shared" si="2"/>
        <v>2891</v>
      </c>
      <c r="P70" s="27">
        <f t="shared" si="11"/>
        <v>404</v>
      </c>
      <c r="Q70" s="44"/>
      <c r="R70" s="35"/>
    </row>
    <row r="71" spans="1:18" x14ac:dyDescent="0.3">
      <c r="A71" s="26">
        <v>45783</v>
      </c>
      <c r="B71" s="27">
        <f t="shared" si="3"/>
        <v>51</v>
      </c>
      <c r="C71" s="33">
        <f t="shared" si="4"/>
        <v>1349</v>
      </c>
      <c r="D71" s="29">
        <v>-1727</v>
      </c>
      <c r="E71" s="30">
        <v>3076</v>
      </c>
      <c r="F71" s="27">
        <f t="shared" si="5"/>
        <v>507</v>
      </c>
      <c r="G71" s="27">
        <f t="shared" si="6"/>
        <v>51</v>
      </c>
      <c r="H71" s="33">
        <f t="shared" si="7"/>
        <v>1172</v>
      </c>
      <c r="I71" s="32">
        <v>-1865</v>
      </c>
      <c r="J71" s="33">
        <f t="shared" si="1"/>
        <v>3037</v>
      </c>
      <c r="K71" s="27">
        <f t="shared" si="8"/>
        <v>640</v>
      </c>
      <c r="L71" s="27">
        <f t="shared" si="9"/>
        <v>51</v>
      </c>
      <c r="M71" s="33">
        <f t="shared" si="10"/>
        <v>1417</v>
      </c>
      <c r="N71" s="29">
        <v>-1474</v>
      </c>
      <c r="O71" s="33">
        <f t="shared" si="2"/>
        <v>2891</v>
      </c>
      <c r="P71" s="27">
        <f t="shared" si="11"/>
        <v>407</v>
      </c>
      <c r="Q71" s="44"/>
      <c r="R71" s="35"/>
    </row>
    <row r="72" spans="1:18" x14ac:dyDescent="0.3">
      <c r="A72" s="26">
        <v>45784</v>
      </c>
      <c r="B72" s="27">
        <f t="shared" si="3"/>
        <v>52</v>
      </c>
      <c r="C72" s="33">
        <f t="shared" si="4"/>
        <v>1344</v>
      </c>
      <c r="D72" s="29">
        <v>-1732</v>
      </c>
      <c r="E72" s="30">
        <v>3076</v>
      </c>
      <c r="F72" s="27">
        <f t="shared" si="5"/>
        <v>512</v>
      </c>
      <c r="G72" s="27">
        <f t="shared" si="6"/>
        <v>52</v>
      </c>
      <c r="H72" s="33">
        <f t="shared" si="7"/>
        <v>1169</v>
      </c>
      <c r="I72" s="32">
        <v>-1868</v>
      </c>
      <c r="J72" s="33">
        <f t="shared" si="1"/>
        <v>3037</v>
      </c>
      <c r="K72" s="27">
        <f t="shared" si="8"/>
        <v>643</v>
      </c>
      <c r="L72" s="27">
        <f t="shared" si="9"/>
        <v>52</v>
      </c>
      <c r="M72" s="33">
        <f t="shared" si="10"/>
        <v>1414</v>
      </c>
      <c r="N72" s="29">
        <v>-1477</v>
      </c>
      <c r="O72" s="33">
        <f t="shared" si="2"/>
        <v>2891</v>
      </c>
      <c r="P72" s="27">
        <f t="shared" si="11"/>
        <v>410</v>
      </c>
      <c r="Q72" s="44"/>
      <c r="R72" s="35"/>
    </row>
    <row r="73" spans="1:18" x14ac:dyDescent="0.3">
      <c r="A73" s="26">
        <v>45785</v>
      </c>
      <c r="B73" s="27">
        <f t="shared" si="3"/>
        <v>53</v>
      </c>
      <c r="C73" s="33">
        <f t="shared" si="4"/>
        <v>1336</v>
      </c>
      <c r="D73" s="29">
        <v>-1740</v>
      </c>
      <c r="E73" s="30">
        <v>3076</v>
      </c>
      <c r="F73" s="27">
        <f t="shared" si="5"/>
        <v>520</v>
      </c>
      <c r="G73" s="27">
        <f t="shared" si="6"/>
        <v>53</v>
      </c>
      <c r="H73" s="33">
        <f t="shared" si="7"/>
        <v>1165</v>
      </c>
      <c r="I73" s="32">
        <v>-1872</v>
      </c>
      <c r="J73" s="33">
        <f t="shared" si="1"/>
        <v>3037</v>
      </c>
      <c r="K73" s="27">
        <f t="shared" si="8"/>
        <v>647</v>
      </c>
      <c r="L73" s="27">
        <f t="shared" si="9"/>
        <v>53</v>
      </c>
      <c r="M73" s="33">
        <f t="shared" si="10"/>
        <v>1404</v>
      </c>
      <c r="N73" s="29">
        <v>-1487</v>
      </c>
      <c r="O73" s="33">
        <f t="shared" si="2"/>
        <v>2891</v>
      </c>
      <c r="P73" s="27">
        <f t="shared" si="11"/>
        <v>420</v>
      </c>
      <c r="Q73" s="44"/>
      <c r="R73" s="35"/>
    </row>
    <row r="74" spans="1:18" x14ac:dyDescent="0.3">
      <c r="A74" s="26">
        <v>45786</v>
      </c>
      <c r="B74" s="27">
        <f t="shared" si="3"/>
        <v>54</v>
      </c>
      <c r="C74" s="33">
        <f t="shared" si="4"/>
        <v>1329</v>
      </c>
      <c r="D74" s="29">
        <v>-1747</v>
      </c>
      <c r="E74" s="30">
        <v>3076</v>
      </c>
      <c r="F74" s="27">
        <f t="shared" si="5"/>
        <v>527</v>
      </c>
      <c r="G74" s="27">
        <f t="shared" si="6"/>
        <v>54</v>
      </c>
      <c r="H74" s="33">
        <f t="shared" si="7"/>
        <v>1160</v>
      </c>
      <c r="I74" s="32">
        <v>-1877</v>
      </c>
      <c r="J74" s="33">
        <f t="shared" si="1"/>
        <v>3037</v>
      </c>
      <c r="K74" s="27">
        <f t="shared" si="8"/>
        <v>652</v>
      </c>
      <c r="L74" s="27">
        <f t="shared" si="9"/>
        <v>54</v>
      </c>
      <c r="M74" s="33">
        <f t="shared" si="10"/>
        <v>1389</v>
      </c>
      <c r="N74" s="29">
        <v>-1502</v>
      </c>
      <c r="O74" s="33">
        <f t="shared" si="2"/>
        <v>2891</v>
      </c>
      <c r="P74" s="27">
        <f t="shared" si="11"/>
        <v>435</v>
      </c>
      <c r="Q74" s="44"/>
      <c r="R74" s="35"/>
    </row>
    <row r="75" spans="1:18" x14ac:dyDescent="0.3">
      <c r="A75" s="26">
        <v>45787</v>
      </c>
      <c r="B75" s="27">
        <f t="shared" si="3"/>
        <v>55</v>
      </c>
      <c r="C75" s="33">
        <f t="shared" si="4"/>
        <v>1323</v>
      </c>
      <c r="D75" s="29">
        <v>-1753</v>
      </c>
      <c r="E75" s="30">
        <v>3076</v>
      </c>
      <c r="F75" s="27">
        <f t="shared" si="5"/>
        <v>533</v>
      </c>
      <c r="G75" s="27">
        <f t="shared" si="6"/>
        <v>55</v>
      </c>
      <c r="H75" s="33">
        <f t="shared" si="7"/>
        <v>1152</v>
      </c>
      <c r="I75" s="32">
        <v>-1885</v>
      </c>
      <c r="J75" s="33">
        <f t="shared" si="1"/>
        <v>3037</v>
      </c>
      <c r="K75" s="27">
        <f t="shared" si="8"/>
        <v>660</v>
      </c>
      <c r="L75" s="27">
        <f t="shared" si="9"/>
        <v>55</v>
      </c>
      <c r="M75" s="33">
        <f t="shared" si="10"/>
        <v>1384</v>
      </c>
      <c r="N75" s="29">
        <v>-1507</v>
      </c>
      <c r="O75" s="33">
        <f t="shared" si="2"/>
        <v>2891</v>
      </c>
      <c r="P75" s="27">
        <f t="shared" si="11"/>
        <v>440</v>
      </c>
      <c r="Q75" s="44"/>
      <c r="R75" s="35"/>
    </row>
    <row r="76" spans="1:18" x14ac:dyDescent="0.3">
      <c r="A76" s="26">
        <v>45788</v>
      </c>
      <c r="B76" s="27">
        <f t="shared" si="3"/>
        <v>56</v>
      </c>
      <c r="C76" s="33">
        <f t="shared" si="4"/>
        <v>1316</v>
      </c>
      <c r="D76" s="29">
        <v>-1760</v>
      </c>
      <c r="E76" s="30">
        <v>3076</v>
      </c>
      <c r="F76" s="27">
        <f t="shared" si="5"/>
        <v>540</v>
      </c>
      <c r="G76" s="27">
        <f t="shared" si="6"/>
        <v>56</v>
      </c>
      <c r="H76" s="33">
        <f t="shared" si="7"/>
        <v>1147</v>
      </c>
      <c r="I76" s="32">
        <v>-1890</v>
      </c>
      <c r="J76" s="33">
        <f t="shared" si="1"/>
        <v>3037</v>
      </c>
      <c r="K76" s="27">
        <f t="shared" si="8"/>
        <v>665</v>
      </c>
      <c r="L76" s="27">
        <f t="shared" si="9"/>
        <v>56</v>
      </c>
      <c r="M76" s="33">
        <f t="shared" si="10"/>
        <v>1378</v>
      </c>
      <c r="N76" s="29">
        <v>-1513</v>
      </c>
      <c r="O76" s="33">
        <f t="shared" si="2"/>
        <v>2891</v>
      </c>
      <c r="P76" s="27">
        <f t="shared" si="11"/>
        <v>446</v>
      </c>
      <c r="Q76" s="44"/>
      <c r="R76" s="35"/>
    </row>
    <row r="77" spans="1:18" x14ac:dyDescent="0.3">
      <c r="A77" s="26">
        <v>45789</v>
      </c>
      <c r="B77" s="27">
        <f t="shared" si="3"/>
        <v>57</v>
      </c>
      <c r="C77" s="33">
        <f t="shared" si="4"/>
        <v>1309</v>
      </c>
      <c r="D77" s="29">
        <v>-1767</v>
      </c>
      <c r="E77" s="30">
        <v>3076</v>
      </c>
      <c r="F77" s="27">
        <f t="shared" si="5"/>
        <v>547</v>
      </c>
      <c r="G77" s="27">
        <f t="shared" si="6"/>
        <v>57</v>
      </c>
      <c r="H77" s="33">
        <f t="shared" si="7"/>
        <v>1142</v>
      </c>
      <c r="I77" s="32">
        <v>-1895</v>
      </c>
      <c r="J77" s="33">
        <f t="shared" si="1"/>
        <v>3037</v>
      </c>
      <c r="K77" s="27">
        <f t="shared" si="8"/>
        <v>670</v>
      </c>
      <c r="L77" s="27">
        <f t="shared" si="9"/>
        <v>57</v>
      </c>
      <c r="M77" s="33">
        <f t="shared" si="10"/>
        <v>1372</v>
      </c>
      <c r="N77" s="29">
        <v>-1519</v>
      </c>
      <c r="O77" s="33">
        <f t="shared" si="2"/>
        <v>2891</v>
      </c>
      <c r="P77" s="27">
        <f t="shared" si="11"/>
        <v>452</v>
      </c>
      <c r="Q77" s="44"/>
      <c r="R77" s="35"/>
    </row>
    <row r="78" spans="1:18" x14ac:dyDescent="0.3">
      <c r="A78" s="26">
        <v>45790</v>
      </c>
      <c r="B78" s="27">
        <f t="shared" si="3"/>
        <v>58</v>
      </c>
      <c r="C78" s="33">
        <f t="shared" si="4"/>
        <v>1301</v>
      </c>
      <c r="D78" s="29">
        <v>-1775</v>
      </c>
      <c r="E78" s="30">
        <v>3076</v>
      </c>
      <c r="F78" s="27">
        <f t="shared" si="5"/>
        <v>555</v>
      </c>
      <c r="G78" s="27">
        <f t="shared" si="6"/>
        <v>58</v>
      </c>
      <c r="H78" s="33">
        <f t="shared" si="7"/>
        <v>1137</v>
      </c>
      <c r="I78" s="32">
        <v>-1900</v>
      </c>
      <c r="J78" s="33">
        <f t="shared" si="1"/>
        <v>3037</v>
      </c>
      <c r="K78" s="27">
        <f t="shared" si="8"/>
        <v>675</v>
      </c>
      <c r="L78" s="27">
        <f t="shared" si="9"/>
        <v>58</v>
      </c>
      <c r="M78" s="33">
        <f t="shared" si="10"/>
        <v>1366</v>
      </c>
      <c r="N78" s="29">
        <v>-1525</v>
      </c>
      <c r="O78" s="33">
        <f t="shared" si="2"/>
        <v>2891</v>
      </c>
      <c r="P78" s="27">
        <f t="shared" si="11"/>
        <v>458</v>
      </c>
      <c r="Q78" s="44"/>
      <c r="R78" s="35"/>
    </row>
    <row r="79" spans="1:18" x14ac:dyDescent="0.3">
      <c r="A79" s="26">
        <v>45791</v>
      </c>
      <c r="B79" s="27">
        <f t="shared" si="3"/>
        <v>59</v>
      </c>
      <c r="C79" s="33">
        <f t="shared" si="4"/>
        <v>1297</v>
      </c>
      <c r="D79" s="29">
        <v>-1779</v>
      </c>
      <c r="E79" s="30">
        <v>3076</v>
      </c>
      <c r="F79" s="27">
        <f t="shared" si="5"/>
        <v>559</v>
      </c>
      <c r="G79" s="27">
        <f t="shared" si="6"/>
        <v>59</v>
      </c>
      <c r="H79" s="33">
        <f t="shared" si="7"/>
        <v>1131</v>
      </c>
      <c r="I79" s="32">
        <v>-1906</v>
      </c>
      <c r="J79" s="33">
        <f t="shared" si="1"/>
        <v>3037</v>
      </c>
      <c r="K79" s="27">
        <f t="shared" si="8"/>
        <v>681</v>
      </c>
      <c r="L79" s="27">
        <f t="shared" si="9"/>
        <v>59</v>
      </c>
      <c r="M79" s="33">
        <f t="shared" si="10"/>
        <v>1361</v>
      </c>
      <c r="N79" s="29">
        <v>-1530</v>
      </c>
      <c r="O79" s="33">
        <f t="shared" si="2"/>
        <v>2891</v>
      </c>
      <c r="P79" s="27">
        <f t="shared" si="11"/>
        <v>463</v>
      </c>
      <c r="Q79" s="44"/>
      <c r="R79" s="35"/>
    </row>
    <row r="80" spans="1:18" x14ac:dyDescent="0.3">
      <c r="A80" s="26">
        <v>45792</v>
      </c>
      <c r="B80" s="27">
        <f t="shared" si="3"/>
        <v>60</v>
      </c>
      <c r="C80" s="33">
        <f t="shared" si="4"/>
        <v>1294</v>
      </c>
      <c r="D80" s="29">
        <v>-1782</v>
      </c>
      <c r="E80" s="30">
        <v>3076</v>
      </c>
      <c r="F80" s="27">
        <f t="shared" si="5"/>
        <v>562</v>
      </c>
      <c r="G80" s="27">
        <f t="shared" si="6"/>
        <v>60</v>
      </c>
      <c r="H80" s="33">
        <f t="shared" si="7"/>
        <v>1124</v>
      </c>
      <c r="I80" s="32">
        <v>-1913</v>
      </c>
      <c r="J80" s="33">
        <f t="shared" si="1"/>
        <v>3037</v>
      </c>
      <c r="K80" s="27">
        <f t="shared" si="8"/>
        <v>688</v>
      </c>
      <c r="L80" s="27">
        <f t="shared" si="9"/>
        <v>60</v>
      </c>
      <c r="M80" s="33">
        <f t="shared" si="10"/>
        <v>1356</v>
      </c>
      <c r="N80" s="29">
        <v>-1535</v>
      </c>
      <c r="O80" s="33">
        <f t="shared" si="2"/>
        <v>2891</v>
      </c>
      <c r="P80" s="27">
        <f t="shared" si="11"/>
        <v>468</v>
      </c>
      <c r="Q80" s="44"/>
      <c r="R80" s="35"/>
    </row>
    <row r="81" spans="1:18" x14ac:dyDescent="0.3">
      <c r="A81" s="26">
        <v>45793</v>
      </c>
      <c r="B81" s="27">
        <f t="shared" si="3"/>
        <v>61</v>
      </c>
      <c r="C81" s="33">
        <f t="shared" si="4"/>
        <v>1290</v>
      </c>
      <c r="D81" s="29">
        <v>-1786</v>
      </c>
      <c r="E81" s="30">
        <v>3076</v>
      </c>
      <c r="F81" s="27">
        <f t="shared" si="5"/>
        <v>566</v>
      </c>
      <c r="G81" s="27">
        <f t="shared" si="6"/>
        <v>61</v>
      </c>
      <c r="H81" s="33">
        <f t="shared" si="7"/>
        <v>1117</v>
      </c>
      <c r="I81" s="32">
        <v>-1920</v>
      </c>
      <c r="J81" s="33">
        <f t="shared" si="1"/>
        <v>3037</v>
      </c>
      <c r="K81" s="27">
        <f t="shared" si="8"/>
        <v>695</v>
      </c>
      <c r="L81" s="27">
        <f t="shared" si="9"/>
        <v>61</v>
      </c>
      <c r="M81" s="33">
        <f t="shared" si="10"/>
        <v>1351</v>
      </c>
      <c r="N81" s="29">
        <v>-1540</v>
      </c>
      <c r="O81" s="33">
        <f t="shared" si="2"/>
        <v>2891</v>
      </c>
      <c r="P81" s="27">
        <f t="shared" si="11"/>
        <v>473</v>
      </c>
      <c r="Q81" s="44"/>
      <c r="R81" s="35"/>
    </row>
    <row r="82" spans="1:18" x14ac:dyDescent="0.3">
      <c r="A82" s="26">
        <v>45794</v>
      </c>
      <c r="B82" s="27">
        <f t="shared" si="3"/>
        <v>62</v>
      </c>
      <c r="C82" s="33">
        <f t="shared" si="4"/>
        <v>1284</v>
      </c>
      <c r="D82" s="29">
        <v>-1792</v>
      </c>
      <c r="E82" s="30">
        <v>3076</v>
      </c>
      <c r="F82" s="27">
        <f t="shared" si="5"/>
        <v>572</v>
      </c>
      <c r="G82" s="27">
        <f t="shared" si="6"/>
        <v>62</v>
      </c>
      <c r="H82" s="33">
        <f t="shared" si="7"/>
        <v>1110</v>
      </c>
      <c r="I82" s="32">
        <v>-1927</v>
      </c>
      <c r="J82" s="33">
        <f t="shared" si="1"/>
        <v>3037</v>
      </c>
      <c r="K82" s="27">
        <f t="shared" si="8"/>
        <v>702</v>
      </c>
      <c r="L82" s="27">
        <f t="shared" si="9"/>
        <v>62</v>
      </c>
      <c r="M82" s="33">
        <f t="shared" si="10"/>
        <v>1344</v>
      </c>
      <c r="N82" s="29">
        <v>-1547</v>
      </c>
      <c r="O82" s="33">
        <f t="shared" si="2"/>
        <v>2891</v>
      </c>
      <c r="P82" s="27">
        <f t="shared" si="11"/>
        <v>480</v>
      </c>
      <c r="Q82" s="44"/>
      <c r="R82" s="35"/>
    </row>
    <row r="83" spans="1:18" x14ac:dyDescent="0.3">
      <c r="A83" s="26">
        <v>45795</v>
      </c>
      <c r="B83" s="27">
        <f t="shared" si="3"/>
        <v>63</v>
      </c>
      <c r="C83" s="33">
        <f t="shared" si="4"/>
        <v>1276</v>
      </c>
      <c r="D83" s="29">
        <v>-1800</v>
      </c>
      <c r="E83" s="30">
        <v>3076</v>
      </c>
      <c r="F83" s="27">
        <f t="shared" si="5"/>
        <v>580</v>
      </c>
      <c r="G83" s="27">
        <f t="shared" si="6"/>
        <v>63</v>
      </c>
      <c r="H83" s="33">
        <f t="shared" si="7"/>
        <v>1103</v>
      </c>
      <c r="I83" s="32">
        <v>-1934</v>
      </c>
      <c r="J83" s="33">
        <f t="shared" si="1"/>
        <v>3037</v>
      </c>
      <c r="K83" s="27">
        <f t="shared" si="8"/>
        <v>709</v>
      </c>
      <c r="L83" s="27">
        <f t="shared" si="9"/>
        <v>63</v>
      </c>
      <c r="M83" s="33">
        <f t="shared" si="10"/>
        <v>1431</v>
      </c>
      <c r="N83" s="29">
        <v>-1460</v>
      </c>
      <c r="O83" s="33">
        <f t="shared" si="2"/>
        <v>2891</v>
      </c>
      <c r="P83" s="27">
        <f t="shared" si="11"/>
        <v>393</v>
      </c>
      <c r="Q83" s="44"/>
      <c r="R83" s="35"/>
    </row>
    <row r="84" spans="1:18" x14ac:dyDescent="0.3">
      <c r="A84" s="26">
        <v>45796</v>
      </c>
      <c r="B84" s="27">
        <f t="shared" si="3"/>
        <v>64</v>
      </c>
      <c r="C84" s="33">
        <f t="shared" si="4"/>
        <v>1272</v>
      </c>
      <c r="D84" s="29">
        <v>-1804</v>
      </c>
      <c r="E84" s="30">
        <v>3076</v>
      </c>
      <c r="F84" s="27">
        <f t="shared" si="5"/>
        <v>584</v>
      </c>
      <c r="G84" s="27">
        <f t="shared" si="6"/>
        <v>64</v>
      </c>
      <c r="H84" s="33">
        <f t="shared" si="7"/>
        <v>1103</v>
      </c>
      <c r="I84" s="32">
        <v>-1934</v>
      </c>
      <c r="J84" s="33">
        <f t="shared" si="1"/>
        <v>3037</v>
      </c>
      <c r="K84" s="27">
        <f t="shared" si="8"/>
        <v>709</v>
      </c>
      <c r="L84" s="27">
        <f t="shared" si="9"/>
        <v>64</v>
      </c>
      <c r="M84" s="33">
        <f t="shared" si="10"/>
        <v>1421</v>
      </c>
      <c r="N84" s="29">
        <v>-1470</v>
      </c>
      <c r="O84" s="33">
        <f t="shared" si="2"/>
        <v>2891</v>
      </c>
      <c r="P84" s="27">
        <f t="shared" si="11"/>
        <v>403</v>
      </c>
      <c r="Q84" s="44"/>
      <c r="R84" s="35"/>
    </row>
    <row r="85" spans="1:18" x14ac:dyDescent="0.3">
      <c r="A85" s="26">
        <v>45797</v>
      </c>
      <c r="B85" s="27">
        <f t="shared" si="3"/>
        <v>65</v>
      </c>
      <c r="C85" s="33">
        <f t="shared" si="4"/>
        <v>1268</v>
      </c>
      <c r="D85" s="29">
        <v>-1808</v>
      </c>
      <c r="E85" s="30">
        <v>3076</v>
      </c>
      <c r="F85" s="27">
        <f t="shared" si="5"/>
        <v>588</v>
      </c>
      <c r="G85" s="27">
        <f t="shared" si="6"/>
        <v>65</v>
      </c>
      <c r="H85" s="33">
        <f t="shared" si="7"/>
        <v>1003</v>
      </c>
      <c r="I85" s="32">
        <v>-2034</v>
      </c>
      <c r="J85" s="33">
        <f t="shared" si="1"/>
        <v>3037</v>
      </c>
      <c r="K85" s="27">
        <f t="shared" si="8"/>
        <v>809</v>
      </c>
      <c r="L85" s="27">
        <f t="shared" si="9"/>
        <v>65</v>
      </c>
      <c r="M85" s="33">
        <f t="shared" si="10"/>
        <v>1411</v>
      </c>
      <c r="N85" s="29">
        <v>-1480</v>
      </c>
      <c r="O85" s="33">
        <f t="shared" si="2"/>
        <v>2891</v>
      </c>
      <c r="P85" s="27">
        <f t="shared" si="11"/>
        <v>413</v>
      </c>
      <c r="Q85" s="44"/>
      <c r="R85" s="35"/>
    </row>
    <row r="86" spans="1:18" x14ac:dyDescent="0.3">
      <c r="A86" s="26">
        <v>45798</v>
      </c>
      <c r="B86" s="27">
        <f t="shared" si="3"/>
        <v>66</v>
      </c>
      <c r="C86" s="33">
        <f t="shared" si="4"/>
        <v>1264</v>
      </c>
      <c r="D86" s="29">
        <v>-1812</v>
      </c>
      <c r="E86" s="30">
        <v>3076</v>
      </c>
      <c r="F86" s="27">
        <f t="shared" si="5"/>
        <v>592</v>
      </c>
      <c r="G86" s="27">
        <f t="shared" si="6"/>
        <v>66</v>
      </c>
      <c r="H86" s="33">
        <f t="shared" si="7"/>
        <v>1001</v>
      </c>
      <c r="I86" s="32">
        <v>-2036</v>
      </c>
      <c r="J86" s="33">
        <f t="shared" si="1"/>
        <v>3037</v>
      </c>
      <c r="K86" s="27">
        <f t="shared" si="8"/>
        <v>811</v>
      </c>
      <c r="L86" s="27">
        <f t="shared" si="9"/>
        <v>66</v>
      </c>
      <c r="M86" s="33">
        <f t="shared" si="10"/>
        <v>1401</v>
      </c>
      <c r="N86" s="29">
        <v>-1490</v>
      </c>
      <c r="O86" s="33">
        <f t="shared" si="2"/>
        <v>2891</v>
      </c>
      <c r="P86" s="27">
        <f t="shared" si="11"/>
        <v>423</v>
      </c>
      <c r="Q86" s="44"/>
      <c r="R86" s="35"/>
    </row>
    <row r="87" spans="1:18" x14ac:dyDescent="0.3">
      <c r="A87" s="26">
        <v>45799</v>
      </c>
      <c r="B87" s="27">
        <f t="shared" si="3"/>
        <v>67</v>
      </c>
      <c r="C87" s="33">
        <f t="shared" si="4"/>
        <v>1260</v>
      </c>
      <c r="D87" s="29">
        <v>-1816</v>
      </c>
      <c r="E87" s="30">
        <v>3076</v>
      </c>
      <c r="F87" s="27">
        <f t="shared" si="5"/>
        <v>596</v>
      </c>
      <c r="G87" s="27">
        <f t="shared" si="6"/>
        <v>67</v>
      </c>
      <c r="H87" s="33">
        <f t="shared" si="7"/>
        <v>999</v>
      </c>
      <c r="I87" s="32">
        <v>-2038</v>
      </c>
      <c r="J87" s="33">
        <f t="shared" si="1"/>
        <v>3037</v>
      </c>
      <c r="K87" s="27">
        <f t="shared" si="8"/>
        <v>813</v>
      </c>
      <c r="L87" s="27">
        <f t="shared" si="9"/>
        <v>67</v>
      </c>
      <c r="M87" s="33">
        <f t="shared" si="10"/>
        <v>1391</v>
      </c>
      <c r="N87" s="29">
        <v>-1500</v>
      </c>
      <c r="O87" s="33">
        <f t="shared" si="2"/>
        <v>2891</v>
      </c>
      <c r="P87" s="27">
        <f t="shared" si="11"/>
        <v>433</v>
      </c>
      <c r="Q87" s="44"/>
      <c r="R87" s="35"/>
    </row>
    <row r="88" spans="1:18" x14ac:dyDescent="0.3">
      <c r="A88" s="26">
        <v>45800</v>
      </c>
      <c r="B88" s="27">
        <f t="shared" si="3"/>
        <v>68</v>
      </c>
      <c r="C88" s="33">
        <f t="shared" si="4"/>
        <v>1256</v>
      </c>
      <c r="D88" s="29">
        <v>-1820</v>
      </c>
      <c r="E88" s="30">
        <v>3076</v>
      </c>
      <c r="F88" s="27">
        <f t="shared" si="5"/>
        <v>600</v>
      </c>
      <c r="G88" s="27">
        <f t="shared" si="6"/>
        <v>68</v>
      </c>
      <c r="H88" s="33">
        <f t="shared" si="7"/>
        <v>997</v>
      </c>
      <c r="I88" s="32">
        <v>-2040</v>
      </c>
      <c r="J88" s="33">
        <f t="shared" si="1"/>
        <v>3037</v>
      </c>
      <c r="K88" s="27">
        <f t="shared" si="8"/>
        <v>815</v>
      </c>
      <c r="L88" s="27">
        <f t="shared" si="9"/>
        <v>68</v>
      </c>
      <c r="M88" s="33">
        <f t="shared" si="10"/>
        <v>1381</v>
      </c>
      <c r="N88" s="29">
        <v>-1510</v>
      </c>
      <c r="O88" s="33">
        <f t="shared" si="2"/>
        <v>2891</v>
      </c>
      <c r="P88" s="27">
        <f t="shared" si="11"/>
        <v>443</v>
      </c>
      <c r="Q88" s="44"/>
      <c r="R88" s="35"/>
    </row>
    <row r="89" spans="1:18" x14ac:dyDescent="0.3">
      <c r="A89" s="26">
        <v>45801</v>
      </c>
      <c r="B89" s="27">
        <f t="shared" si="3"/>
        <v>69</v>
      </c>
      <c r="C89" s="33">
        <f t="shared" si="4"/>
        <v>1252</v>
      </c>
      <c r="D89" s="29">
        <v>-1824</v>
      </c>
      <c r="E89" s="30">
        <v>3076</v>
      </c>
      <c r="F89" s="27">
        <f t="shared" si="5"/>
        <v>604</v>
      </c>
      <c r="G89" s="27">
        <f t="shared" si="6"/>
        <v>69</v>
      </c>
      <c r="H89" s="33">
        <f t="shared" si="7"/>
        <v>995</v>
      </c>
      <c r="I89" s="32">
        <v>-2042</v>
      </c>
      <c r="J89" s="33">
        <f t="shared" si="1"/>
        <v>3037</v>
      </c>
      <c r="K89" s="27">
        <f t="shared" si="8"/>
        <v>817</v>
      </c>
      <c r="L89" s="27">
        <f t="shared" si="9"/>
        <v>69</v>
      </c>
      <c r="M89" s="33">
        <f t="shared" si="10"/>
        <v>1371</v>
      </c>
      <c r="N89" s="29">
        <v>-1520</v>
      </c>
      <c r="O89" s="33">
        <f t="shared" si="2"/>
        <v>2891</v>
      </c>
      <c r="P89" s="27">
        <f t="shared" si="11"/>
        <v>453</v>
      </c>
      <c r="Q89" s="44"/>
      <c r="R89" s="35"/>
    </row>
    <row r="90" spans="1:18" x14ac:dyDescent="0.3">
      <c r="A90" s="26">
        <v>45802</v>
      </c>
      <c r="B90" s="27">
        <f t="shared" si="3"/>
        <v>70</v>
      </c>
      <c r="C90" s="33">
        <f t="shared" si="4"/>
        <v>1248</v>
      </c>
      <c r="D90" s="29">
        <v>-1828</v>
      </c>
      <c r="E90" s="30">
        <v>3076</v>
      </c>
      <c r="F90" s="27">
        <f t="shared" si="5"/>
        <v>608</v>
      </c>
      <c r="G90" s="27">
        <f t="shared" si="6"/>
        <v>70</v>
      </c>
      <c r="H90" s="33">
        <f t="shared" si="7"/>
        <v>993</v>
      </c>
      <c r="I90" s="32">
        <v>-2044</v>
      </c>
      <c r="J90" s="33">
        <f t="shared" si="1"/>
        <v>3037</v>
      </c>
      <c r="K90" s="27">
        <f t="shared" si="8"/>
        <v>819</v>
      </c>
      <c r="L90" s="27">
        <f t="shared" si="9"/>
        <v>70</v>
      </c>
      <c r="M90" s="33">
        <f t="shared" si="10"/>
        <v>1361</v>
      </c>
      <c r="N90" s="29">
        <v>-1530</v>
      </c>
      <c r="O90" s="33">
        <f t="shared" si="2"/>
        <v>2891</v>
      </c>
      <c r="P90" s="27">
        <f t="shared" si="11"/>
        <v>463</v>
      </c>
      <c r="Q90" s="44"/>
      <c r="R90" s="35"/>
    </row>
    <row r="91" spans="1:18" x14ac:dyDescent="0.3">
      <c r="A91" s="26">
        <v>45803</v>
      </c>
      <c r="B91" s="27">
        <f t="shared" si="3"/>
        <v>71</v>
      </c>
      <c r="C91" s="33">
        <f t="shared" si="4"/>
        <v>1244</v>
      </c>
      <c r="D91" s="29">
        <v>-1832</v>
      </c>
      <c r="E91" s="30">
        <v>3076</v>
      </c>
      <c r="F91" s="27">
        <f t="shared" si="5"/>
        <v>612</v>
      </c>
      <c r="G91" s="27">
        <f t="shared" si="6"/>
        <v>71</v>
      </c>
      <c r="H91" s="33">
        <f t="shared" si="7"/>
        <v>991</v>
      </c>
      <c r="I91" s="32">
        <v>-2046</v>
      </c>
      <c r="J91" s="33">
        <f t="shared" si="1"/>
        <v>3037</v>
      </c>
      <c r="K91" s="27">
        <f t="shared" si="8"/>
        <v>821</v>
      </c>
      <c r="L91" s="27">
        <f t="shared" si="9"/>
        <v>71</v>
      </c>
      <c r="M91" s="33">
        <f t="shared" si="10"/>
        <v>1351</v>
      </c>
      <c r="N91" s="29">
        <v>-1540</v>
      </c>
      <c r="O91" s="33">
        <f t="shared" si="2"/>
        <v>2891</v>
      </c>
      <c r="P91" s="27">
        <f t="shared" si="11"/>
        <v>473</v>
      </c>
      <c r="Q91" s="44"/>
      <c r="R91" s="35"/>
    </row>
    <row r="92" spans="1:18" x14ac:dyDescent="0.3">
      <c r="A92" s="26">
        <v>45804</v>
      </c>
      <c r="B92" s="27">
        <f t="shared" si="3"/>
        <v>72</v>
      </c>
      <c r="C92" s="33">
        <f t="shared" si="4"/>
        <v>1243</v>
      </c>
      <c r="D92" s="29">
        <v>-1833</v>
      </c>
      <c r="E92" s="30">
        <v>3076</v>
      </c>
      <c r="F92" s="27">
        <f t="shared" si="5"/>
        <v>613</v>
      </c>
      <c r="G92" s="27">
        <f t="shared" si="6"/>
        <v>72</v>
      </c>
      <c r="H92" s="33">
        <f t="shared" si="7"/>
        <v>989</v>
      </c>
      <c r="I92" s="32">
        <v>-2048</v>
      </c>
      <c r="J92" s="33">
        <f t="shared" si="1"/>
        <v>3037</v>
      </c>
      <c r="K92" s="27">
        <f t="shared" si="8"/>
        <v>823</v>
      </c>
      <c r="L92" s="27">
        <f t="shared" si="9"/>
        <v>72</v>
      </c>
      <c r="M92" s="33">
        <f t="shared" si="10"/>
        <v>1341</v>
      </c>
      <c r="N92" s="29">
        <v>-1550</v>
      </c>
      <c r="O92" s="33">
        <f t="shared" si="2"/>
        <v>2891</v>
      </c>
      <c r="P92" s="27">
        <f t="shared" si="11"/>
        <v>483</v>
      </c>
      <c r="Q92" s="44"/>
      <c r="R92" s="35"/>
    </row>
    <row r="93" spans="1:18" x14ac:dyDescent="0.3">
      <c r="A93" s="26">
        <v>45805</v>
      </c>
      <c r="B93" s="27">
        <f t="shared" si="3"/>
        <v>73</v>
      </c>
      <c r="C93" s="33">
        <f t="shared" si="4"/>
        <v>1243</v>
      </c>
      <c r="D93" s="29">
        <v>-1833</v>
      </c>
      <c r="E93" s="30">
        <v>3076</v>
      </c>
      <c r="F93" s="27">
        <f t="shared" si="5"/>
        <v>613</v>
      </c>
      <c r="G93" s="27">
        <f t="shared" si="6"/>
        <v>73</v>
      </c>
      <c r="H93" s="33">
        <f t="shared" si="7"/>
        <v>987</v>
      </c>
      <c r="I93" s="32">
        <v>-2050</v>
      </c>
      <c r="J93" s="33">
        <f t="shared" si="1"/>
        <v>3037</v>
      </c>
      <c r="K93" s="27">
        <f t="shared" si="8"/>
        <v>825</v>
      </c>
      <c r="L93" s="27">
        <f t="shared" si="9"/>
        <v>73</v>
      </c>
      <c r="M93" s="33">
        <f t="shared" si="10"/>
        <v>1331</v>
      </c>
      <c r="N93" s="29">
        <v>-1560</v>
      </c>
      <c r="O93" s="33">
        <f t="shared" si="2"/>
        <v>2891</v>
      </c>
      <c r="P93" s="27">
        <f t="shared" si="11"/>
        <v>493</v>
      </c>
      <c r="Q93" s="44"/>
      <c r="R93" s="35"/>
    </row>
    <row r="94" spans="1:18" x14ac:dyDescent="0.3">
      <c r="A94" s="26">
        <v>45806</v>
      </c>
      <c r="B94" s="27">
        <f t="shared" si="3"/>
        <v>74</v>
      </c>
      <c r="C94" s="33">
        <f t="shared" si="4"/>
        <v>1243</v>
      </c>
      <c r="D94" s="29">
        <v>-1833</v>
      </c>
      <c r="E94" s="30">
        <v>3076</v>
      </c>
      <c r="F94" s="27">
        <f t="shared" si="5"/>
        <v>613</v>
      </c>
      <c r="G94" s="27">
        <f t="shared" si="6"/>
        <v>74</v>
      </c>
      <c r="H94" s="33">
        <f t="shared" si="7"/>
        <v>977</v>
      </c>
      <c r="I94" s="32">
        <v>-2060</v>
      </c>
      <c r="J94" s="33">
        <f t="shared" si="1"/>
        <v>3037</v>
      </c>
      <c r="K94" s="27">
        <f t="shared" si="8"/>
        <v>835</v>
      </c>
      <c r="L94" s="27">
        <f t="shared" si="9"/>
        <v>74</v>
      </c>
      <c r="M94" s="33">
        <f t="shared" si="10"/>
        <v>1321</v>
      </c>
      <c r="N94" s="29">
        <v>-1570</v>
      </c>
      <c r="O94" s="33">
        <f t="shared" si="2"/>
        <v>2891</v>
      </c>
      <c r="P94" s="27">
        <f t="shared" si="11"/>
        <v>503</v>
      </c>
      <c r="Q94" s="44"/>
      <c r="R94" s="35"/>
    </row>
    <row r="95" spans="1:18" x14ac:dyDescent="0.3">
      <c r="A95" s="26">
        <v>45807</v>
      </c>
      <c r="B95" s="27">
        <f t="shared" si="3"/>
        <v>75</v>
      </c>
      <c r="C95" s="33">
        <f t="shared" si="4"/>
        <v>1243</v>
      </c>
      <c r="D95" s="29">
        <v>-1833</v>
      </c>
      <c r="E95" s="30">
        <v>3076</v>
      </c>
      <c r="F95" s="27">
        <f t="shared" si="5"/>
        <v>613</v>
      </c>
      <c r="G95" s="27">
        <f t="shared" si="6"/>
        <v>75</v>
      </c>
      <c r="H95" s="33">
        <f t="shared" si="7"/>
        <v>977</v>
      </c>
      <c r="I95" s="32">
        <v>-2060</v>
      </c>
      <c r="J95" s="33">
        <f t="shared" si="1"/>
        <v>3037</v>
      </c>
      <c r="K95" s="27">
        <f t="shared" si="8"/>
        <v>835</v>
      </c>
      <c r="L95" s="27">
        <f t="shared" si="9"/>
        <v>75</v>
      </c>
      <c r="M95" s="33">
        <f t="shared" si="10"/>
        <v>1321</v>
      </c>
      <c r="N95" s="29">
        <v>-1570</v>
      </c>
      <c r="O95" s="33">
        <f t="shared" si="2"/>
        <v>2891</v>
      </c>
      <c r="P95" s="27">
        <f t="shared" si="11"/>
        <v>503</v>
      </c>
      <c r="Q95" s="44"/>
      <c r="R95" s="35"/>
    </row>
    <row r="96" spans="1:18" x14ac:dyDescent="0.3">
      <c r="A96" s="26">
        <v>45808</v>
      </c>
      <c r="B96" s="27">
        <f t="shared" si="3"/>
        <v>76</v>
      </c>
      <c r="C96" s="33">
        <f t="shared" si="4"/>
        <v>1243</v>
      </c>
      <c r="D96" s="29">
        <v>-1833</v>
      </c>
      <c r="E96" s="30">
        <v>3076</v>
      </c>
      <c r="F96" s="27">
        <f t="shared" si="5"/>
        <v>613</v>
      </c>
      <c r="G96" s="27">
        <f t="shared" si="6"/>
        <v>76</v>
      </c>
      <c r="H96" s="33">
        <f t="shared" si="7"/>
        <v>977</v>
      </c>
      <c r="I96" s="32">
        <v>-2060</v>
      </c>
      <c r="J96" s="33">
        <f t="shared" si="1"/>
        <v>3037</v>
      </c>
      <c r="K96" s="27">
        <f t="shared" si="8"/>
        <v>835</v>
      </c>
      <c r="L96" s="27">
        <f t="shared" si="9"/>
        <v>76</v>
      </c>
      <c r="M96" s="33">
        <f t="shared" si="10"/>
        <v>1321</v>
      </c>
      <c r="N96" s="29">
        <v>-1570</v>
      </c>
      <c r="O96" s="33">
        <f t="shared" si="2"/>
        <v>2891</v>
      </c>
      <c r="P96" s="27">
        <f t="shared" si="11"/>
        <v>503</v>
      </c>
      <c r="Q96" s="44"/>
      <c r="R96" s="35"/>
    </row>
    <row r="97" spans="1:18" x14ac:dyDescent="0.3">
      <c r="A97" s="26">
        <v>45809</v>
      </c>
      <c r="B97" s="27">
        <f t="shared" si="3"/>
        <v>77</v>
      </c>
      <c r="C97" s="33">
        <f t="shared" si="4"/>
        <v>1243</v>
      </c>
      <c r="D97" s="29">
        <v>-1833</v>
      </c>
      <c r="E97" s="30">
        <v>3076</v>
      </c>
      <c r="F97" s="27">
        <f t="shared" si="5"/>
        <v>613</v>
      </c>
      <c r="G97" s="27">
        <f t="shared" si="6"/>
        <v>77</v>
      </c>
      <c r="H97" s="33">
        <f t="shared" si="7"/>
        <v>977</v>
      </c>
      <c r="I97" s="32">
        <v>-2060</v>
      </c>
      <c r="J97" s="33">
        <f t="shared" si="1"/>
        <v>3037</v>
      </c>
      <c r="K97" s="27">
        <f t="shared" si="8"/>
        <v>835</v>
      </c>
      <c r="L97" s="27">
        <f t="shared" si="9"/>
        <v>77</v>
      </c>
      <c r="M97" s="33">
        <f t="shared" si="10"/>
        <v>1321</v>
      </c>
      <c r="N97" s="29">
        <v>-1570</v>
      </c>
      <c r="O97" s="33">
        <f t="shared" si="2"/>
        <v>2891</v>
      </c>
      <c r="P97" s="27">
        <f t="shared" si="11"/>
        <v>503</v>
      </c>
      <c r="Q97" s="44"/>
      <c r="R97" s="35"/>
    </row>
    <row r="98" spans="1:18" x14ac:dyDescent="0.3">
      <c r="A98" s="26">
        <v>45810</v>
      </c>
      <c r="B98" s="27">
        <f t="shared" si="3"/>
        <v>78</v>
      </c>
      <c r="C98" s="33">
        <f t="shared" si="4"/>
        <v>1241</v>
      </c>
      <c r="D98" s="29">
        <v>-1835</v>
      </c>
      <c r="E98" s="30">
        <v>3076</v>
      </c>
      <c r="F98" s="27">
        <f t="shared" si="5"/>
        <v>615</v>
      </c>
      <c r="G98" s="27">
        <f t="shared" si="6"/>
        <v>78</v>
      </c>
      <c r="H98" s="33">
        <f t="shared" si="7"/>
        <v>968</v>
      </c>
      <c r="I98" s="32">
        <v>-2069</v>
      </c>
      <c r="J98" s="33">
        <f t="shared" si="1"/>
        <v>3037</v>
      </c>
      <c r="K98" s="27">
        <f t="shared" si="8"/>
        <v>844</v>
      </c>
      <c r="L98" s="27">
        <f t="shared" si="9"/>
        <v>78</v>
      </c>
      <c r="M98" s="33">
        <f t="shared" si="10"/>
        <v>1306</v>
      </c>
      <c r="N98" s="29">
        <v>-1585</v>
      </c>
      <c r="O98" s="33">
        <f t="shared" si="2"/>
        <v>2891</v>
      </c>
      <c r="P98" s="27">
        <f t="shared" si="11"/>
        <v>518</v>
      </c>
      <c r="Q98" s="44"/>
      <c r="R98" s="35"/>
    </row>
    <row r="99" spans="1:18" x14ac:dyDescent="0.3">
      <c r="A99" s="26">
        <v>45811</v>
      </c>
      <c r="B99" s="27">
        <f t="shared" si="3"/>
        <v>79</v>
      </c>
      <c r="C99" s="33">
        <f t="shared" si="4"/>
        <v>1241</v>
      </c>
      <c r="D99" s="29">
        <v>-1835</v>
      </c>
      <c r="E99" s="30">
        <v>3076</v>
      </c>
      <c r="F99" s="27">
        <f t="shared" si="5"/>
        <v>615</v>
      </c>
      <c r="G99" s="27">
        <f t="shared" si="6"/>
        <v>79</v>
      </c>
      <c r="H99" s="33">
        <f t="shared" si="7"/>
        <v>967</v>
      </c>
      <c r="I99" s="32">
        <v>-2070</v>
      </c>
      <c r="J99" s="33">
        <f t="shared" si="1"/>
        <v>3037</v>
      </c>
      <c r="K99" s="27">
        <f t="shared" si="8"/>
        <v>845</v>
      </c>
      <c r="L99" s="27">
        <f t="shared" si="9"/>
        <v>79</v>
      </c>
      <c r="M99" s="33">
        <f t="shared" si="10"/>
        <v>1306</v>
      </c>
      <c r="N99" s="29">
        <v>-1585</v>
      </c>
      <c r="O99" s="33">
        <f t="shared" si="2"/>
        <v>2891</v>
      </c>
      <c r="P99" s="27">
        <f t="shared" si="11"/>
        <v>518</v>
      </c>
      <c r="Q99" s="44"/>
      <c r="R99" s="35"/>
    </row>
    <row r="100" spans="1:18" x14ac:dyDescent="0.3">
      <c r="A100" s="26">
        <v>45812</v>
      </c>
      <c r="B100" s="27">
        <f t="shared" si="3"/>
        <v>80</v>
      </c>
      <c r="C100" s="33">
        <f t="shared" si="4"/>
        <v>1231</v>
      </c>
      <c r="D100" s="29">
        <v>-1845</v>
      </c>
      <c r="E100" s="30">
        <v>3076</v>
      </c>
      <c r="F100" s="27">
        <f t="shared" si="5"/>
        <v>625</v>
      </c>
      <c r="G100" s="27">
        <f t="shared" si="6"/>
        <v>80</v>
      </c>
      <c r="H100" s="33">
        <f t="shared" si="7"/>
        <v>957</v>
      </c>
      <c r="I100" s="32">
        <v>-2080</v>
      </c>
      <c r="J100" s="33">
        <f t="shared" si="1"/>
        <v>3037</v>
      </c>
      <c r="K100" s="27">
        <f t="shared" si="8"/>
        <v>855</v>
      </c>
      <c r="L100" s="27">
        <f t="shared" si="9"/>
        <v>80</v>
      </c>
      <c r="M100" s="33">
        <f t="shared" si="10"/>
        <v>1296</v>
      </c>
      <c r="N100" s="29">
        <v>-1595</v>
      </c>
      <c r="O100" s="33">
        <f t="shared" si="2"/>
        <v>2891</v>
      </c>
      <c r="P100" s="27">
        <f t="shared" si="11"/>
        <v>528</v>
      </c>
      <c r="Q100" s="44"/>
      <c r="R100" s="35"/>
    </row>
    <row r="101" spans="1:18" x14ac:dyDescent="0.3">
      <c r="A101" s="26">
        <v>45813</v>
      </c>
      <c r="B101" s="27">
        <f t="shared" si="3"/>
        <v>81</v>
      </c>
      <c r="C101" s="33">
        <f t="shared" si="4"/>
        <v>1221</v>
      </c>
      <c r="D101" s="29">
        <v>-1855</v>
      </c>
      <c r="E101" s="30">
        <v>3076</v>
      </c>
      <c r="F101" s="27">
        <f t="shared" si="5"/>
        <v>635</v>
      </c>
      <c r="G101" s="27">
        <f t="shared" si="6"/>
        <v>81</v>
      </c>
      <c r="H101" s="33">
        <f t="shared" si="7"/>
        <v>947</v>
      </c>
      <c r="I101" s="32">
        <v>-2090</v>
      </c>
      <c r="J101" s="33">
        <f t="shared" si="1"/>
        <v>3037</v>
      </c>
      <c r="K101" s="27">
        <f t="shared" si="8"/>
        <v>865</v>
      </c>
      <c r="L101" s="27">
        <f t="shared" si="9"/>
        <v>81</v>
      </c>
      <c r="M101" s="33">
        <f t="shared" si="10"/>
        <v>1286</v>
      </c>
      <c r="N101" s="29">
        <v>-1605</v>
      </c>
      <c r="O101" s="33">
        <f t="shared" si="2"/>
        <v>2891</v>
      </c>
      <c r="P101" s="27">
        <f t="shared" si="11"/>
        <v>538</v>
      </c>
      <c r="Q101" s="44"/>
      <c r="R101" s="35"/>
    </row>
    <row r="102" spans="1:18" x14ac:dyDescent="0.3">
      <c r="A102" s="26">
        <v>45814</v>
      </c>
      <c r="B102" s="27">
        <f t="shared" si="3"/>
        <v>82</v>
      </c>
      <c r="C102" s="33">
        <f t="shared" si="4"/>
        <v>1211</v>
      </c>
      <c r="D102" s="29">
        <v>-1865</v>
      </c>
      <c r="E102" s="30">
        <v>3076</v>
      </c>
      <c r="F102" s="27">
        <f t="shared" si="5"/>
        <v>645</v>
      </c>
      <c r="G102" s="27">
        <f t="shared" si="6"/>
        <v>82</v>
      </c>
      <c r="H102" s="33">
        <f t="shared" si="7"/>
        <v>937</v>
      </c>
      <c r="I102" s="32">
        <v>-2100</v>
      </c>
      <c r="J102" s="33">
        <f t="shared" si="1"/>
        <v>3037</v>
      </c>
      <c r="K102" s="27">
        <f t="shared" si="8"/>
        <v>875</v>
      </c>
      <c r="L102" s="27">
        <f t="shared" si="9"/>
        <v>82</v>
      </c>
      <c r="M102" s="33">
        <f t="shared" si="10"/>
        <v>1281</v>
      </c>
      <c r="N102" s="29">
        <v>-1610</v>
      </c>
      <c r="O102" s="33">
        <f t="shared" si="2"/>
        <v>2891</v>
      </c>
      <c r="P102" s="27">
        <f t="shared" si="11"/>
        <v>543</v>
      </c>
      <c r="Q102" s="44"/>
      <c r="R102" s="35"/>
    </row>
    <row r="103" spans="1:18" x14ac:dyDescent="0.3">
      <c r="A103" s="26">
        <v>45815</v>
      </c>
      <c r="B103" s="27">
        <f t="shared" si="3"/>
        <v>83</v>
      </c>
      <c r="C103" s="33">
        <f t="shared" si="4"/>
        <v>1206</v>
      </c>
      <c r="D103" s="29">
        <v>-1870</v>
      </c>
      <c r="E103" s="30">
        <v>3076</v>
      </c>
      <c r="F103" s="27">
        <f t="shared" si="5"/>
        <v>650</v>
      </c>
      <c r="G103" s="27">
        <f t="shared" si="6"/>
        <v>83</v>
      </c>
      <c r="H103" s="33">
        <f t="shared" si="7"/>
        <v>928</v>
      </c>
      <c r="I103" s="32">
        <v>-2109</v>
      </c>
      <c r="J103" s="33">
        <f t="shared" si="1"/>
        <v>3037</v>
      </c>
      <c r="K103" s="27">
        <f t="shared" si="8"/>
        <v>884</v>
      </c>
      <c r="L103" s="27">
        <f t="shared" si="9"/>
        <v>83</v>
      </c>
      <c r="M103" s="33">
        <f t="shared" si="10"/>
        <v>1273</v>
      </c>
      <c r="N103" s="29">
        <v>-1618</v>
      </c>
      <c r="O103" s="33">
        <f t="shared" si="2"/>
        <v>2891</v>
      </c>
      <c r="P103" s="27">
        <f t="shared" si="11"/>
        <v>551</v>
      </c>
      <c r="Q103" s="44"/>
      <c r="R103" s="35"/>
    </row>
    <row r="104" spans="1:18" x14ac:dyDescent="0.3">
      <c r="A104" s="26">
        <v>45816</v>
      </c>
      <c r="B104" s="27">
        <f t="shared" si="3"/>
        <v>84</v>
      </c>
      <c r="C104" s="33">
        <f t="shared" si="4"/>
        <v>1201</v>
      </c>
      <c r="D104" s="29">
        <v>-1875</v>
      </c>
      <c r="E104" s="30">
        <v>3076</v>
      </c>
      <c r="F104" s="27">
        <f t="shared" si="5"/>
        <v>655</v>
      </c>
      <c r="G104" s="27">
        <f t="shared" si="6"/>
        <v>84</v>
      </c>
      <c r="H104" s="33">
        <f t="shared" si="7"/>
        <v>923</v>
      </c>
      <c r="I104" s="32">
        <v>-2114</v>
      </c>
      <c r="J104" s="33">
        <f t="shared" si="1"/>
        <v>3037</v>
      </c>
      <c r="K104" s="27">
        <f t="shared" si="8"/>
        <v>889</v>
      </c>
      <c r="L104" s="27">
        <f t="shared" si="9"/>
        <v>84</v>
      </c>
      <c r="M104" s="33">
        <f t="shared" si="10"/>
        <v>1268</v>
      </c>
      <c r="N104" s="29">
        <v>-1623</v>
      </c>
      <c r="O104" s="33">
        <f t="shared" si="2"/>
        <v>2891</v>
      </c>
      <c r="P104" s="27">
        <f t="shared" si="11"/>
        <v>556</v>
      </c>
      <c r="Q104" s="44"/>
      <c r="R104" s="35"/>
    </row>
    <row r="105" spans="1:18" x14ac:dyDescent="0.3">
      <c r="A105" s="26">
        <v>45817</v>
      </c>
      <c r="B105" s="27">
        <f t="shared" si="3"/>
        <v>85</v>
      </c>
      <c r="C105" s="33">
        <f t="shared" si="4"/>
        <v>1196</v>
      </c>
      <c r="D105" s="29">
        <v>-1880</v>
      </c>
      <c r="E105" s="30">
        <v>3076</v>
      </c>
      <c r="F105" s="27">
        <f t="shared" si="5"/>
        <v>660</v>
      </c>
      <c r="G105" s="27">
        <f t="shared" si="6"/>
        <v>85</v>
      </c>
      <c r="H105" s="33">
        <f t="shared" si="7"/>
        <v>908</v>
      </c>
      <c r="I105" s="32">
        <v>-2129</v>
      </c>
      <c r="J105" s="33">
        <f t="shared" si="1"/>
        <v>3037</v>
      </c>
      <c r="K105" s="27">
        <f t="shared" si="8"/>
        <v>904</v>
      </c>
      <c r="L105" s="27">
        <f t="shared" si="9"/>
        <v>85</v>
      </c>
      <c r="M105" s="33">
        <f t="shared" si="10"/>
        <v>1253</v>
      </c>
      <c r="N105" s="29">
        <v>-1638</v>
      </c>
      <c r="O105" s="33">
        <f t="shared" si="2"/>
        <v>2891</v>
      </c>
      <c r="P105" s="27">
        <f t="shared" si="11"/>
        <v>571</v>
      </c>
      <c r="Q105" s="44"/>
      <c r="R105" s="35"/>
    </row>
    <row r="106" spans="1:18" x14ac:dyDescent="0.3">
      <c r="A106" s="26">
        <v>45818</v>
      </c>
      <c r="B106" s="27">
        <f t="shared" si="3"/>
        <v>86</v>
      </c>
      <c r="C106" s="33">
        <f t="shared" si="4"/>
        <v>1191</v>
      </c>
      <c r="D106" s="29">
        <v>-1885</v>
      </c>
      <c r="E106" s="30">
        <v>3076</v>
      </c>
      <c r="F106" s="27">
        <f t="shared" si="5"/>
        <v>665</v>
      </c>
      <c r="G106" s="27">
        <f t="shared" si="6"/>
        <v>86</v>
      </c>
      <c r="H106" s="33">
        <f t="shared" si="7"/>
        <v>905</v>
      </c>
      <c r="I106" s="32">
        <v>-2132</v>
      </c>
      <c r="J106" s="33">
        <f t="shared" si="1"/>
        <v>3037</v>
      </c>
      <c r="K106" s="27">
        <f t="shared" si="8"/>
        <v>907</v>
      </c>
      <c r="L106" s="27">
        <f t="shared" si="9"/>
        <v>86</v>
      </c>
      <c r="M106" s="33">
        <f t="shared" si="10"/>
        <v>1249</v>
      </c>
      <c r="N106" s="29">
        <v>-1642</v>
      </c>
      <c r="O106" s="33">
        <f t="shared" si="2"/>
        <v>2891</v>
      </c>
      <c r="P106" s="27">
        <f t="shared" si="11"/>
        <v>575</v>
      </c>
      <c r="Q106" s="44"/>
      <c r="R106" s="35"/>
    </row>
    <row r="107" spans="1:18" x14ac:dyDescent="0.3">
      <c r="A107" s="26">
        <v>45819</v>
      </c>
      <c r="B107" s="27">
        <f t="shared" si="3"/>
        <v>87</v>
      </c>
      <c r="C107" s="33">
        <f t="shared" si="4"/>
        <v>1191</v>
      </c>
      <c r="D107" s="29">
        <v>-1885</v>
      </c>
      <c r="E107" s="30">
        <v>3076</v>
      </c>
      <c r="F107" s="27">
        <f t="shared" si="5"/>
        <v>665</v>
      </c>
      <c r="G107" s="27">
        <f t="shared" si="6"/>
        <v>87</v>
      </c>
      <c r="H107" s="33">
        <f t="shared" si="7"/>
        <v>902</v>
      </c>
      <c r="I107" s="32">
        <v>-2135</v>
      </c>
      <c r="J107" s="33">
        <f t="shared" si="1"/>
        <v>3037</v>
      </c>
      <c r="K107" s="27">
        <f t="shared" si="8"/>
        <v>910</v>
      </c>
      <c r="L107" s="27">
        <f t="shared" si="9"/>
        <v>87</v>
      </c>
      <c r="M107" s="33">
        <f t="shared" si="10"/>
        <v>1246</v>
      </c>
      <c r="N107" s="29">
        <v>-1645</v>
      </c>
      <c r="O107" s="33">
        <f t="shared" si="2"/>
        <v>2891</v>
      </c>
      <c r="P107" s="27">
        <f t="shared" si="11"/>
        <v>578</v>
      </c>
      <c r="Q107" s="44"/>
      <c r="R107" s="35"/>
    </row>
    <row r="108" spans="1:18" x14ac:dyDescent="0.3">
      <c r="A108" s="26">
        <v>45820</v>
      </c>
      <c r="B108" s="27">
        <f t="shared" si="3"/>
        <v>88</v>
      </c>
      <c r="C108" s="33">
        <f t="shared" si="4"/>
        <v>1191</v>
      </c>
      <c r="D108" s="29">
        <v>-1885</v>
      </c>
      <c r="E108" s="30">
        <v>3076</v>
      </c>
      <c r="F108" s="27">
        <f t="shared" si="5"/>
        <v>665</v>
      </c>
      <c r="G108" s="27">
        <f t="shared" si="6"/>
        <v>88</v>
      </c>
      <c r="H108" s="33">
        <f t="shared" si="7"/>
        <v>899</v>
      </c>
      <c r="I108" s="32">
        <v>-2138</v>
      </c>
      <c r="J108" s="33">
        <f t="shared" si="1"/>
        <v>3037</v>
      </c>
      <c r="K108" s="27">
        <f t="shared" si="8"/>
        <v>913</v>
      </c>
      <c r="L108" s="27">
        <f t="shared" si="9"/>
        <v>88</v>
      </c>
      <c r="M108" s="33">
        <f t="shared" si="10"/>
        <v>1243</v>
      </c>
      <c r="N108" s="29">
        <v>-1648</v>
      </c>
      <c r="O108" s="33">
        <f t="shared" si="2"/>
        <v>2891</v>
      </c>
      <c r="P108" s="27">
        <f t="shared" si="11"/>
        <v>581</v>
      </c>
      <c r="Q108" s="44"/>
      <c r="R108" s="35"/>
    </row>
    <row r="109" spans="1:18" x14ac:dyDescent="0.3">
      <c r="A109" s="26">
        <v>45821</v>
      </c>
      <c r="B109" s="27">
        <f t="shared" si="3"/>
        <v>89</v>
      </c>
      <c r="C109" s="33">
        <f t="shared" si="4"/>
        <v>1191</v>
      </c>
      <c r="D109" s="29">
        <v>-1885</v>
      </c>
      <c r="E109" s="30">
        <v>3076</v>
      </c>
      <c r="F109" s="27">
        <f t="shared" si="5"/>
        <v>665</v>
      </c>
      <c r="G109" s="27">
        <f t="shared" si="6"/>
        <v>89</v>
      </c>
      <c r="H109" s="33">
        <f t="shared" si="7"/>
        <v>896</v>
      </c>
      <c r="I109" s="32">
        <v>-2141</v>
      </c>
      <c r="J109" s="33">
        <f t="shared" si="1"/>
        <v>3037</v>
      </c>
      <c r="K109" s="27">
        <f t="shared" si="8"/>
        <v>916</v>
      </c>
      <c r="L109" s="27">
        <f t="shared" si="9"/>
        <v>89</v>
      </c>
      <c r="M109" s="33">
        <f t="shared" si="10"/>
        <v>1240</v>
      </c>
      <c r="N109" s="29">
        <v>-1651</v>
      </c>
      <c r="O109" s="33">
        <f t="shared" si="2"/>
        <v>2891</v>
      </c>
      <c r="P109" s="27">
        <f t="shared" si="11"/>
        <v>584</v>
      </c>
      <c r="Q109" s="44"/>
      <c r="R109" s="35"/>
    </row>
    <row r="110" spans="1:18" x14ac:dyDescent="0.3">
      <c r="A110" s="26">
        <v>45822</v>
      </c>
      <c r="B110" s="27">
        <f t="shared" si="3"/>
        <v>90</v>
      </c>
      <c r="C110" s="33">
        <f t="shared" si="4"/>
        <v>1191</v>
      </c>
      <c r="D110" s="29">
        <v>-1885</v>
      </c>
      <c r="E110" s="30">
        <v>3076</v>
      </c>
      <c r="F110" s="27">
        <f t="shared" si="5"/>
        <v>665</v>
      </c>
      <c r="G110" s="27">
        <f t="shared" si="6"/>
        <v>90</v>
      </c>
      <c r="H110" s="33">
        <f t="shared" si="7"/>
        <v>893</v>
      </c>
      <c r="I110" s="32">
        <v>-2144</v>
      </c>
      <c r="J110" s="33">
        <f t="shared" si="1"/>
        <v>3037</v>
      </c>
      <c r="K110" s="27">
        <f t="shared" si="8"/>
        <v>919</v>
      </c>
      <c r="L110" s="27">
        <f t="shared" si="9"/>
        <v>90</v>
      </c>
      <c r="M110" s="33">
        <f t="shared" si="10"/>
        <v>1237</v>
      </c>
      <c r="N110" s="29">
        <v>-1654</v>
      </c>
      <c r="O110" s="33">
        <f t="shared" si="2"/>
        <v>2891</v>
      </c>
      <c r="P110" s="27">
        <f t="shared" si="11"/>
        <v>587</v>
      </c>
      <c r="Q110" s="44"/>
      <c r="R110" s="35"/>
    </row>
    <row r="111" spans="1:18" x14ac:dyDescent="0.3">
      <c r="A111" s="26">
        <v>45823</v>
      </c>
      <c r="B111" s="27">
        <f t="shared" si="3"/>
        <v>91</v>
      </c>
      <c r="C111" s="33">
        <f t="shared" si="4"/>
        <v>1191</v>
      </c>
      <c r="D111" s="29">
        <v>-1885</v>
      </c>
      <c r="E111" s="30">
        <v>3076</v>
      </c>
      <c r="F111" s="27">
        <f t="shared" si="5"/>
        <v>665</v>
      </c>
      <c r="G111" s="27">
        <f t="shared" si="6"/>
        <v>91</v>
      </c>
      <c r="H111" s="33">
        <f t="shared" si="7"/>
        <v>890</v>
      </c>
      <c r="I111" s="32">
        <v>-2147</v>
      </c>
      <c r="J111" s="33">
        <f t="shared" si="1"/>
        <v>3037</v>
      </c>
      <c r="K111" s="27">
        <f t="shared" si="8"/>
        <v>922</v>
      </c>
      <c r="L111" s="27">
        <f t="shared" si="9"/>
        <v>91</v>
      </c>
      <c r="M111" s="33">
        <f t="shared" si="10"/>
        <v>1234</v>
      </c>
      <c r="N111" s="29">
        <v>-1657</v>
      </c>
      <c r="O111" s="33">
        <f t="shared" si="2"/>
        <v>2891</v>
      </c>
      <c r="P111" s="27">
        <f t="shared" si="11"/>
        <v>590</v>
      </c>
      <c r="Q111" s="44"/>
      <c r="R111" s="35"/>
    </row>
    <row r="112" spans="1:18" x14ac:dyDescent="0.3">
      <c r="A112" s="26">
        <v>45824</v>
      </c>
      <c r="B112" s="27">
        <f t="shared" si="3"/>
        <v>92</v>
      </c>
      <c r="C112" s="33">
        <f t="shared" si="4"/>
        <v>1191</v>
      </c>
      <c r="D112" s="29">
        <v>-1885</v>
      </c>
      <c r="E112" s="30">
        <v>3076</v>
      </c>
      <c r="F112" s="27">
        <f t="shared" si="5"/>
        <v>665</v>
      </c>
      <c r="G112" s="27">
        <f t="shared" si="6"/>
        <v>92</v>
      </c>
      <c r="H112" s="33">
        <f t="shared" si="7"/>
        <v>887</v>
      </c>
      <c r="I112" s="32">
        <v>-2150</v>
      </c>
      <c r="J112" s="33">
        <f t="shared" si="1"/>
        <v>3037</v>
      </c>
      <c r="K112" s="27">
        <f t="shared" si="8"/>
        <v>925</v>
      </c>
      <c r="L112" s="27">
        <f t="shared" si="9"/>
        <v>92</v>
      </c>
      <c r="M112" s="33">
        <f t="shared" si="10"/>
        <v>1231</v>
      </c>
      <c r="N112" s="29">
        <v>-1660</v>
      </c>
      <c r="O112" s="33">
        <f t="shared" si="2"/>
        <v>2891</v>
      </c>
      <c r="P112" s="27">
        <f t="shared" si="11"/>
        <v>593</v>
      </c>
      <c r="Q112" s="44"/>
      <c r="R112" s="35"/>
    </row>
    <row r="113" spans="1:18" x14ac:dyDescent="0.3">
      <c r="A113" s="26">
        <v>45825</v>
      </c>
      <c r="B113" s="27">
        <f t="shared" si="3"/>
        <v>93</v>
      </c>
      <c r="C113" s="33">
        <f t="shared" si="4"/>
        <v>1182</v>
      </c>
      <c r="D113" s="29">
        <v>-1894</v>
      </c>
      <c r="E113" s="30">
        <v>3076</v>
      </c>
      <c r="F113" s="27">
        <f t="shared" si="5"/>
        <v>674</v>
      </c>
      <c r="G113" s="27">
        <f t="shared" si="6"/>
        <v>93</v>
      </c>
      <c r="H113" s="33">
        <f t="shared" si="7"/>
        <v>884</v>
      </c>
      <c r="I113" s="32">
        <v>-2153</v>
      </c>
      <c r="J113" s="33">
        <f t="shared" si="1"/>
        <v>3037</v>
      </c>
      <c r="K113" s="27">
        <f t="shared" si="8"/>
        <v>928</v>
      </c>
      <c r="L113" s="27">
        <f t="shared" si="9"/>
        <v>93</v>
      </c>
      <c r="M113" s="33">
        <f t="shared" si="10"/>
        <v>1228</v>
      </c>
      <c r="N113" s="29">
        <v>-1663</v>
      </c>
      <c r="O113" s="33">
        <f t="shared" si="2"/>
        <v>2891</v>
      </c>
      <c r="P113" s="27">
        <f t="shared" si="11"/>
        <v>596</v>
      </c>
      <c r="Q113" s="44"/>
      <c r="R113" s="35"/>
    </row>
    <row r="114" spans="1:18" x14ac:dyDescent="0.3">
      <c r="A114" s="26">
        <v>45826</v>
      </c>
      <c r="B114" s="27">
        <f t="shared" si="3"/>
        <v>94</v>
      </c>
      <c r="C114" s="33">
        <f t="shared" si="4"/>
        <v>1173</v>
      </c>
      <c r="D114" s="29">
        <v>-1903</v>
      </c>
      <c r="E114" s="30">
        <v>3076</v>
      </c>
      <c r="F114" s="27">
        <f t="shared" si="5"/>
        <v>683</v>
      </c>
      <c r="G114" s="27">
        <f t="shared" si="6"/>
        <v>94</v>
      </c>
      <c r="H114" s="33">
        <f t="shared" si="7"/>
        <v>881</v>
      </c>
      <c r="I114" s="32">
        <v>-2156</v>
      </c>
      <c r="J114" s="33">
        <f t="shared" si="1"/>
        <v>3037</v>
      </c>
      <c r="K114" s="27">
        <f t="shared" si="8"/>
        <v>931</v>
      </c>
      <c r="L114" s="27">
        <f t="shared" si="9"/>
        <v>94</v>
      </c>
      <c r="M114" s="33">
        <f t="shared" si="10"/>
        <v>1225</v>
      </c>
      <c r="N114" s="29">
        <v>-1666</v>
      </c>
      <c r="O114" s="33">
        <f t="shared" si="2"/>
        <v>2891</v>
      </c>
      <c r="P114" s="27">
        <f t="shared" si="11"/>
        <v>599</v>
      </c>
      <c r="Q114" s="44"/>
      <c r="R114" s="35"/>
    </row>
    <row r="115" spans="1:18" x14ac:dyDescent="0.3">
      <c r="A115" s="26">
        <v>45827</v>
      </c>
      <c r="B115" s="27">
        <f t="shared" si="3"/>
        <v>95</v>
      </c>
      <c r="C115" s="33">
        <f t="shared" si="4"/>
        <v>1164</v>
      </c>
      <c r="D115" s="29">
        <v>-1912</v>
      </c>
      <c r="E115" s="30">
        <v>3076</v>
      </c>
      <c r="F115" s="27">
        <f t="shared" si="5"/>
        <v>692</v>
      </c>
      <c r="G115" s="27">
        <f t="shared" si="6"/>
        <v>95</v>
      </c>
      <c r="H115" s="33">
        <f t="shared" si="7"/>
        <v>878</v>
      </c>
      <c r="I115" s="32">
        <v>-2159</v>
      </c>
      <c r="J115" s="33">
        <f t="shared" si="1"/>
        <v>3037</v>
      </c>
      <c r="K115" s="27">
        <f t="shared" si="8"/>
        <v>934</v>
      </c>
      <c r="L115" s="27">
        <f t="shared" si="9"/>
        <v>95</v>
      </c>
      <c r="M115" s="33">
        <f t="shared" si="10"/>
        <v>1222</v>
      </c>
      <c r="N115" s="29">
        <v>-1669</v>
      </c>
      <c r="O115" s="33">
        <f t="shared" si="2"/>
        <v>2891</v>
      </c>
      <c r="P115" s="27">
        <f t="shared" si="11"/>
        <v>602</v>
      </c>
      <c r="Q115" s="44"/>
      <c r="R115" s="35"/>
    </row>
    <row r="116" spans="1:18" x14ac:dyDescent="0.3">
      <c r="A116" s="26">
        <v>45828</v>
      </c>
      <c r="B116" s="27">
        <f t="shared" si="3"/>
        <v>96</v>
      </c>
      <c r="C116" s="33">
        <f t="shared" si="4"/>
        <v>1155</v>
      </c>
      <c r="D116" s="29">
        <v>-1921</v>
      </c>
      <c r="E116" s="30">
        <v>3076</v>
      </c>
      <c r="F116" s="27">
        <f t="shared" si="5"/>
        <v>701</v>
      </c>
      <c r="G116" s="27">
        <f t="shared" si="6"/>
        <v>96</v>
      </c>
      <c r="H116" s="33">
        <f t="shared" si="7"/>
        <v>875</v>
      </c>
      <c r="I116" s="32">
        <v>-2162</v>
      </c>
      <c r="J116" s="33">
        <f t="shared" si="1"/>
        <v>3037</v>
      </c>
      <c r="K116" s="27">
        <f t="shared" si="8"/>
        <v>937</v>
      </c>
      <c r="L116" s="27">
        <f t="shared" si="9"/>
        <v>96</v>
      </c>
      <c r="M116" s="33">
        <f t="shared" si="10"/>
        <v>1219</v>
      </c>
      <c r="N116" s="29">
        <v>-1672</v>
      </c>
      <c r="O116" s="33">
        <f t="shared" si="2"/>
        <v>2891</v>
      </c>
      <c r="P116" s="27">
        <f t="shared" si="11"/>
        <v>605</v>
      </c>
      <c r="Q116" s="44"/>
      <c r="R116" s="35"/>
    </row>
    <row r="117" spans="1:18" x14ac:dyDescent="0.3">
      <c r="A117" s="26">
        <v>45829</v>
      </c>
      <c r="B117" s="27">
        <f t="shared" si="3"/>
        <v>97</v>
      </c>
      <c r="C117" s="33">
        <f t="shared" si="4"/>
        <v>1146</v>
      </c>
      <c r="D117" s="29">
        <v>-1930</v>
      </c>
      <c r="E117" s="30">
        <v>3076</v>
      </c>
      <c r="F117" s="27">
        <f t="shared" si="5"/>
        <v>710</v>
      </c>
      <c r="G117" s="27">
        <f t="shared" si="6"/>
        <v>97</v>
      </c>
      <c r="H117" s="33">
        <f t="shared" si="7"/>
        <v>872</v>
      </c>
      <c r="I117" s="32">
        <v>-2165</v>
      </c>
      <c r="J117" s="33">
        <f t="shared" si="1"/>
        <v>3037</v>
      </c>
      <c r="K117" s="27">
        <f t="shared" si="8"/>
        <v>940</v>
      </c>
      <c r="L117" s="27">
        <f t="shared" si="9"/>
        <v>97</v>
      </c>
      <c r="M117" s="33">
        <f t="shared" si="10"/>
        <v>1216</v>
      </c>
      <c r="N117" s="29">
        <v>-1675</v>
      </c>
      <c r="O117" s="33">
        <f t="shared" si="2"/>
        <v>2891</v>
      </c>
      <c r="P117" s="27">
        <f t="shared" si="11"/>
        <v>608</v>
      </c>
      <c r="Q117" s="44"/>
      <c r="R117" s="35"/>
    </row>
    <row r="118" spans="1:18" x14ac:dyDescent="0.3">
      <c r="A118" s="26">
        <v>45830</v>
      </c>
      <c r="B118" s="27">
        <f t="shared" si="3"/>
        <v>98</v>
      </c>
      <c r="C118" s="33">
        <f t="shared" si="4"/>
        <v>1141</v>
      </c>
      <c r="D118" s="29">
        <v>-1935</v>
      </c>
      <c r="E118" s="30">
        <v>3076</v>
      </c>
      <c r="F118" s="27">
        <f t="shared" si="5"/>
        <v>715</v>
      </c>
      <c r="G118" s="27">
        <f t="shared" si="6"/>
        <v>98</v>
      </c>
      <c r="H118" s="33">
        <f t="shared" si="7"/>
        <v>869</v>
      </c>
      <c r="I118" s="32">
        <v>-2168</v>
      </c>
      <c r="J118" s="33">
        <f t="shared" si="1"/>
        <v>3037</v>
      </c>
      <c r="K118" s="27">
        <f t="shared" si="8"/>
        <v>943</v>
      </c>
      <c r="L118" s="27">
        <f t="shared" si="9"/>
        <v>98</v>
      </c>
      <c r="M118" s="33">
        <f t="shared" si="10"/>
        <v>1213</v>
      </c>
      <c r="N118" s="29">
        <v>-1678</v>
      </c>
      <c r="O118" s="33">
        <f t="shared" si="2"/>
        <v>2891</v>
      </c>
      <c r="P118" s="27">
        <f t="shared" si="11"/>
        <v>611</v>
      </c>
      <c r="Q118" s="44"/>
      <c r="R118" s="35"/>
    </row>
    <row r="119" spans="1:18" x14ac:dyDescent="0.3">
      <c r="A119" s="26">
        <v>45831</v>
      </c>
      <c r="B119" s="27">
        <f t="shared" si="3"/>
        <v>99</v>
      </c>
      <c r="C119" s="33">
        <f t="shared" si="4"/>
        <v>1136</v>
      </c>
      <c r="D119" s="29">
        <v>-1940</v>
      </c>
      <c r="E119" s="30">
        <v>3076</v>
      </c>
      <c r="F119" s="27">
        <f t="shared" si="5"/>
        <v>720</v>
      </c>
      <c r="G119" s="27">
        <f t="shared" si="6"/>
        <v>99</v>
      </c>
      <c r="H119" s="33">
        <f t="shared" si="7"/>
        <v>866</v>
      </c>
      <c r="I119" s="32">
        <v>-2171</v>
      </c>
      <c r="J119" s="33">
        <f t="shared" si="1"/>
        <v>3037</v>
      </c>
      <c r="K119" s="27">
        <f t="shared" si="8"/>
        <v>946</v>
      </c>
      <c r="L119" s="27">
        <f t="shared" si="9"/>
        <v>99</v>
      </c>
      <c r="M119" s="33">
        <f t="shared" si="10"/>
        <v>1210</v>
      </c>
      <c r="N119" s="29">
        <v>-1681</v>
      </c>
      <c r="O119" s="33">
        <f t="shared" si="2"/>
        <v>2891</v>
      </c>
      <c r="P119" s="27">
        <f t="shared" si="11"/>
        <v>614</v>
      </c>
      <c r="Q119" s="44"/>
      <c r="R119" s="35"/>
    </row>
    <row r="120" spans="1:18" x14ac:dyDescent="0.3">
      <c r="A120" s="26">
        <v>45832</v>
      </c>
      <c r="B120" s="27">
        <f t="shared" si="3"/>
        <v>100</v>
      </c>
      <c r="C120" s="33">
        <f t="shared" si="4"/>
        <v>1131</v>
      </c>
      <c r="D120" s="29">
        <v>-1945</v>
      </c>
      <c r="E120" s="30">
        <v>3076</v>
      </c>
      <c r="F120" s="27">
        <f t="shared" si="5"/>
        <v>725</v>
      </c>
      <c r="G120" s="27">
        <f t="shared" si="6"/>
        <v>100</v>
      </c>
      <c r="H120" s="33">
        <f t="shared" si="7"/>
        <v>863</v>
      </c>
      <c r="I120" s="32">
        <v>-2174</v>
      </c>
      <c r="J120" s="33">
        <f t="shared" si="1"/>
        <v>3037</v>
      </c>
      <c r="K120" s="27">
        <f t="shared" si="8"/>
        <v>949</v>
      </c>
      <c r="L120" s="27">
        <f t="shared" si="9"/>
        <v>100</v>
      </c>
      <c r="M120" s="33">
        <f t="shared" si="10"/>
        <v>1207</v>
      </c>
      <c r="N120" s="29">
        <v>-1684</v>
      </c>
      <c r="O120" s="33">
        <f t="shared" si="2"/>
        <v>2891</v>
      </c>
      <c r="P120" s="27">
        <f t="shared" si="11"/>
        <v>617</v>
      </c>
      <c r="Q120" s="44"/>
      <c r="R120" s="35"/>
    </row>
    <row r="121" spans="1:18" x14ac:dyDescent="0.3">
      <c r="A121" s="26">
        <v>45833</v>
      </c>
      <c r="B121" s="27">
        <f t="shared" si="3"/>
        <v>101</v>
      </c>
      <c r="C121" s="33">
        <f t="shared" si="4"/>
        <v>1126</v>
      </c>
      <c r="D121" s="29">
        <v>-1950</v>
      </c>
      <c r="E121" s="30">
        <v>3076</v>
      </c>
      <c r="F121" s="27">
        <f t="shared" si="5"/>
        <v>730</v>
      </c>
      <c r="G121" s="27">
        <f t="shared" si="6"/>
        <v>101</v>
      </c>
      <c r="H121" s="33">
        <f t="shared" si="7"/>
        <v>860</v>
      </c>
      <c r="I121" s="32">
        <v>-2177</v>
      </c>
      <c r="J121" s="33">
        <f t="shared" si="1"/>
        <v>3037</v>
      </c>
      <c r="K121" s="27">
        <f t="shared" si="8"/>
        <v>952</v>
      </c>
      <c r="L121" s="27">
        <f t="shared" si="9"/>
        <v>101</v>
      </c>
      <c r="M121" s="33">
        <f t="shared" si="10"/>
        <v>1204</v>
      </c>
      <c r="N121" s="29">
        <v>-1687</v>
      </c>
      <c r="O121" s="33">
        <f t="shared" si="2"/>
        <v>2891</v>
      </c>
      <c r="P121" s="27">
        <f t="shared" si="11"/>
        <v>620</v>
      </c>
      <c r="Q121" s="44"/>
      <c r="R121" s="35"/>
    </row>
    <row r="122" spans="1:18" x14ac:dyDescent="0.3">
      <c r="A122" s="26">
        <v>45834</v>
      </c>
      <c r="B122" s="27">
        <f t="shared" si="3"/>
        <v>102</v>
      </c>
      <c r="C122" s="33">
        <f t="shared" si="4"/>
        <v>1121</v>
      </c>
      <c r="D122" s="29">
        <v>-1955</v>
      </c>
      <c r="E122" s="30">
        <v>3076</v>
      </c>
      <c r="F122" s="27">
        <f t="shared" si="5"/>
        <v>735</v>
      </c>
      <c r="G122" s="27">
        <f t="shared" si="6"/>
        <v>102</v>
      </c>
      <c r="H122" s="33">
        <f t="shared" si="7"/>
        <v>832</v>
      </c>
      <c r="I122" s="32">
        <v>-2205</v>
      </c>
      <c r="J122" s="33">
        <f t="shared" si="1"/>
        <v>3037</v>
      </c>
      <c r="K122" s="27">
        <f t="shared" si="8"/>
        <v>980</v>
      </c>
      <c r="L122" s="27">
        <f t="shared" si="9"/>
        <v>102</v>
      </c>
      <c r="M122" s="33">
        <f t="shared" si="10"/>
        <v>1186</v>
      </c>
      <c r="N122" s="29">
        <v>-1705</v>
      </c>
      <c r="O122" s="33">
        <f t="shared" si="2"/>
        <v>2891</v>
      </c>
      <c r="P122" s="27">
        <f t="shared" si="11"/>
        <v>638</v>
      </c>
      <c r="Q122" s="44"/>
      <c r="R122" s="35"/>
    </row>
    <row r="123" spans="1:18" x14ac:dyDescent="0.3">
      <c r="A123" s="26">
        <v>45835</v>
      </c>
      <c r="B123" s="27">
        <f t="shared" si="3"/>
        <v>103</v>
      </c>
      <c r="C123" s="33">
        <f t="shared" si="4"/>
        <v>1121</v>
      </c>
      <c r="D123" s="29">
        <v>-1955</v>
      </c>
      <c r="E123" s="30">
        <v>3076</v>
      </c>
      <c r="F123" s="27">
        <f t="shared" si="5"/>
        <v>735</v>
      </c>
      <c r="G123" s="27">
        <f t="shared" si="6"/>
        <v>103</v>
      </c>
      <c r="H123" s="33">
        <f t="shared" si="7"/>
        <v>832</v>
      </c>
      <c r="I123" s="32">
        <v>-2205</v>
      </c>
      <c r="J123" s="33">
        <f t="shared" si="1"/>
        <v>3037</v>
      </c>
      <c r="K123" s="27">
        <f t="shared" si="8"/>
        <v>980</v>
      </c>
      <c r="L123" s="27">
        <f t="shared" si="9"/>
        <v>103</v>
      </c>
      <c r="M123" s="33">
        <f t="shared" si="10"/>
        <v>1186</v>
      </c>
      <c r="N123" s="29">
        <v>-1705</v>
      </c>
      <c r="O123" s="33">
        <f t="shared" si="2"/>
        <v>2891</v>
      </c>
      <c r="P123" s="27">
        <f t="shared" si="11"/>
        <v>638</v>
      </c>
      <c r="Q123" s="44"/>
      <c r="R123" s="35"/>
    </row>
    <row r="124" spans="1:18" x14ac:dyDescent="0.3">
      <c r="A124" s="26">
        <v>45836</v>
      </c>
      <c r="B124" s="27">
        <f t="shared" si="3"/>
        <v>104</v>
      </c>
      <c r="C124" s="33">
        <f t="shared" si="4"/>
        <v>1121</v>
      </c>
      <c r="D124" s="29">
        <v>-1955</v>
      </c>
      <c r="E124" s="30">
        <v>3076</v>
      </c>
      <c r="F124" s="27">
        <f t="shared" si="5"/>
        <v>735</v>
      </c>
      <c r="G124" s="27">
        <f t="shared" si="6"/>
        <v>104</v>
      </c>
      <c r="H124" s="33">
        <f t="shared" si="7"/>
        <v>832</v>
      </c>
      <c r="I124" s="32">
        <v>-2205</v>
      </c>
      <c r="J124" s="33">
        <f t="shared" si="1"/>
        <v>3037</v>
      </c>
      <c r="K124" s="27">
        <f t="shared" si="8"/>
        <v>980</v>
      </c>
      <c r="L124" s="27">
        <f t="shared" si="9"/>
        <v>104</v>
      </c>
      <c r="M124" s="33">
        <f t="shared" si="10"/>
        <v>1186</v>
      </c>
      <c r="N124" s="29">
        <v>-1705</v>
      </c>
      <c r="O124" s="33">
        <f t="shared" si="2"/>
        <v>2891</v>
      </c>
      <c r="P124" s="27">
        <f t="shared" si="11"/>
        <v>638</v>
      </c>
      <c r="Q124" s="44"/>
      <c r="R124" s="35"/>
    </row>
    <row r="125" spans="1:18" x14ac:dyDescent="0.3">
      <c r="A125" s="26">
        <v>45837</v>
      </c>
      <c r="B125" s="27">
        <f t="shared" si="3"/>
        <v>105</v>
      </c>
      <c r="C125" s="33">
        <f t="shared" si="4"/>
        <v>1121</v>
      </c>
      <c r="D125" s="29">
        <v>-1955</v>
      </c>
      <c r="E125" s="30">
        <v>3076</v>
      </c>
      <c r="F125" s="27">
        <f t="shared" si="5"/>
        <v>735</v>
      </c>
      <c r="G125" s="27">
        <f t="shared" si="6"/>
        <v>105</v>
      </c>
      <c r="H125" s="33">
        <f t="shared" si="7"/>
        <v>832</v>
      </c>
      <c r="I125" s="32">
        <v>-2205</v>
      </c>
      <c r="J125" s="33">
        <f t="shared" si="1"/>
        <v>3037</v>
      </c>
      <c r="K125" s="27">
        <f t="shared" si="8"/>
        <v>980</v>
      </c>
      <c r="L125" s="27">
        <f t="shared" si="9"/>
        <v>105</v>
      </c>
      <c r="M125" s="33">
        <f t="shared" si="10"/>
        <v>1186</v>
      </c>
      <c r="N125" s="29">
        <v>-1705</v>
      </c>
      <c r="O125" s="33">
        <f t="shared" si="2"/>
        <v>2891</v>
      </c>
      <c r="P125" s="27">
        <f t="shared" si="11"/>
        <v>638</v>
      </c>
      <c r="Q125" s="44"/>
      <c r="R125" s="35"/>
    </row>
    <row r="126" spans="1:18" x14ac:dyDescent="0.3">
      <c r="A126" s="26">
        <v>45838</v>
      </c>
      <c r="B126" s="27">
        <f t="shared" si="3"/>
        <v>106</v>
      </c>
      <c r="C126" s="33">
        <f t="shared" si="4"/>
        <v>1121</v>
      </c>
      <c r="D126" s="29">
        <v>-1955</v>
      </c>
      <c r="E126" s="30">
        <v>3076</v>
      </c>
      <c r="F126" s="27">
        <f t="shared" si="5"/>
        <v>735</v>
      </c>
      <c r="G126" s="27">
        <f t="shared" si="6"/>
        <v>106</v>
      </c>
      <c r="H126" s="33">
        <f t="shared" si="7"/>
        <v>832</v>
      </c>
      <c r="I126" s="32">
        <v>-2205</v>
      </c>
      <c r="J126" s="33">
        <f t="shared" si="1"/>
        <v>3037</v>
      </c>
      <c r="K126" s="27">
        <f t="shared" si="8"/>
        <v>980</v>
      </c>
      <c r="L126" s="27">
        <f t="shared" si="9"/>
        <v>106</v>
      </c>
      <c r="M126" s="33">
        <f t="shared" si="10"/>
        <v>1186</v>
      </c>
      <c r="N126" s="29">
        <v>-1705</v>
      </c>
      <c r="O126" s="33">
        <f t="shared" si="2"/>
        <v>2891</v>
      </c>
      <c r="P126" s="27">
        <f t="shared" si="11"/>
        <v>638</v>
      </c>
      <c r="Q126" s="44"/>
      <c r="R126" s="35"/>
    </row>
    <row r="127" spans="1:18" x14ac:dyDescent="0.3">
      <c r="A127" s="26">
        <v>45839</v>
      </c>
      <c r="B127" s="27">
        <f t="shared" si="3"/>
        <v>107</v>
      </c>
      <c r="C127" s="33">
        <f t="shared" si="4"/>
        <v>1121</v>
      </c>
      <c r="D127" s="29">
        <v>-1955</v>
      </c>
      <c r="E127" s="30">
        <v>3076</v>
      </c>
      <c r="F127" s="27">
        <f t="shared" si="5"/>
        <v>735</v>
      </c>
      <c r="G127" s="27">
        <f t="shared" si="6"/>
        <v>107</v>
      </c>
      <c r="H127" s="33">
        <f t="shared" si="7"/>
        <v>827</v>
      </c>
      <c r="I127" s="32">
        <v>-2210</v>
      </c>
      <c r="J127" s="33">
        <f t="shared" si="1"/>
        <v>3037</v>
      </c>
      <c r="K127" s="27">
        <f t="shared" si="8"/>
        <v>985</v>
      </c>
      <c r="L127" s="27">
        <f t="shared" si="9"/>
        <v>107</v>
      </c>
      <c r="M127" s="33">
        <f t="shared" si="10"/>
        <v>1186</v>
      </c>
      <c r="N127" s="29">
        <v>-1705</v>
      </c>
      <c r="O127" s="33">
        <f t="shared" si="2"/>
        <v>2891</v>
      </c>
      <c r="P127" s="27">
        <f t="shared" si="11"/>
        <v>638</v>
      </c>
      <c r="Q127" s="44"/>
      <c r="R127" s="35"/>
    </row>
    <row r="128" spans="1:18" x14ac:dyDescent="0.3">
      <c r="A128" s="26">
        <v>45840</v>
      </c>
      <c r="B128" s="27">
        <f t="shared" si="3"/>
        <v>108</v>
      </c>
      <c r="C128" s="33">
        <f t="shared" si="4"/>
        <v>1121</v>
      </c>
      <c r="D128" s="29">
        <v>-1955</v>
      </c>
      <c r="E128" s="30">
        <v>3076</v>
      </c>
      <c r="F128" s="27">
        <f t="shared" si="5"/>
        <v>735</v>
      </c>
      <c r="G128" s="27">
        <f t="shared" si="6"/>
        <v>108</v>
      </c>
      <c r="H128" s="33">
        <f t="shared" si="7"/>
        <v>822</v>
      </c>
      <c r="I128" s="32">
        <v>-2215</v>
      </c>
      <c r="J128" s="33">
        <f t="shared" si="1"/>
        <v>3037</v>
      </c>
      <c r="K128" s="27">
        <f t="shared" si="8"/>
        <v>990</v>
      </c>
      <c r="L128" s="27">
        <f t="shared" si="9"/>
        <v>108</v>
      </c>
      <c r="M128" s="33">
        <f t="shared" si="10"/>
        <v>1186</v>
      </c>
      <c r="N128" s="29">
        <v>-1705</v>
      </c>
      <c r="O128" s="33">
        <f t="shared" si="2"/>
        <v>2891</v>
      </c>
      <c r="P128" s="27">
        <f t="shared" si="11"/>
        <v>638</v>
      </c>
      <c r="Q128" s="44"/>
      <c r="R128" s="35"/>
    </row>
    <row r="129" spans="1:18" x14ac:dyDescent="0.3">
      <c r="A129" s="26">
        <v>45841</v>
      </c>
      <c r="B129" s="27">
        <f t="shared" si="3"/>
        <v>109</v>
      </c>
      <c r="C129" s="33">
        <f t="shared" si="4"/>
        <v>1116</v>
      </c>
      <c r="D129" s="29">
        <v>-1960</v>
      </c>
      <c r="E129" s="30">
        <v>3076</v>
      </c>
      <c r="F129" s="27">
        <f t="shared" si="5"/>
        <v>740</v>
      </c>
      <c r="G129" s="27">
        <f t="shared" si="6"/>
        <v>109</v>
      </c>
      <c r="H129" s="33">
        <f t="shared" si="7"/>
        <v>817</v>
      </c>
      <c r="I129" s="32">
        <v>-2220</v>
      </c>
      <c r="J129" s="33">
        <f t="shared" si="1"/>
        <v>3037</v>
      </c>
      <c r="K129" s="27">
        <f t="shared" si="8"/>
        <v>995</v>
      </c>
      <c r="L129" s="27">
        <f t="shared" si="9"/>
        <v>109</v>
      </c>
      <c r="M129" s="33">
        <f t="shared" si="10"/>
        <v>1186</v>
      </c>
      <c r="N129" s="29">
        <v>-1705</v>
      </c>
      <c r="O129" s="33">
        <f t="shared" si="2"/>
        <v>2891</v>
      </c>
      <c r="P129" s="27">
        <f t="shared" si="11"/>
        <v>638</v>
      </c>
      <c r="Q129" s="44"/>
      <c r="R129" s="35"/>
    </row>
    <row r="130" spans="1:18" x14ac:dyDescent="0.3">
      <c r="A130" s="26">
        <v>45842</v>
      </c>
      <c r="B130" s="27">
        <f t="shared" si="3"/>
        <v>110</v>
      </c>
      <c r="C130" s="33">
        <f t="shared" si="4"/>
        <v>1111</v>
      </c>
      <c r="D130" s="29">
        <v>-1965</v>
      </c>
      <c r="E130" s="30">
        <v>3076</v>
      </c>
      <c r="F130" s="27">
        <f t="shared" si="5"/>
        <v>745</v>
      </c>
      <c r="G130" s="27">
        <f t="shared" si="6"/>
        <v>110</v>
      </c>
      <c r="H130" s="33">
        <f t="shared" si="7"/>
        <v>812</v>
      </c>
      <c r="I130" s="32">
        <v>-2225</v>
      </c>
      <c r="J130" s="33">
        <f t="shared" si="1"/>
        <v>3037</v>
      </c>
      <c r="K130" s="27">
        <f t="shared" si="8"/>
        <v>1000</v>
      </c>
      <c r="L130" s="27">
        <f t="shared" si="9"/>
        <v>110</v>
      </c>
      <c r="M130" s="33">
        <f t="shared" si="10"/>
        <v>1186</v>
      </c>
      <c r="N130" s="29">
        <v>-1705</v>
      </c>
      <c r="O130" s="33">
        <f t="shared" si="2"/>
        <v>2891</v>
      </c>
      <c r="P130" s="27">
        <f t="shared" si="11"/>
        <v>638</v>
      </c>
      <c r="Q130" s="44"/>
      <c r="R130" s="35"/>
    </row>
    <row r="131" spans="1:18" x14ac:dyDescent="0.3">
      <c r="A131" s="26">
        <v>45843</v>
      </c>
      <c r="B131" s="27">
        <f t="shared" si="3"/>
        <v>111</v>
      </c>
      <c r="C131" s="33">
        <f t="shared" si="4"/>
        <v>1106</v>
      </c>
      <c r="D131" s="29">
        <v>-1970</v>
      </c>
      <c r="E131" s="30">
        <v>3076</v>
      </c>
      <c r="F131" s="27">
        <f t="shared" si="5"/>
        <v>750</v>
      </c>
      <c r="G131" s="27">
        <f t="shared" si="6"/>
        <v>111</v>
      </c>
      <c r="H131" s="33">
        <f t="shared" si="7"/>
        <v>807</v>
      </c>
      <c r="I131" s="32">
        <v>-2230</v>
      </c>
      <c r="J131" s="33">
        <f t="shared" si="1"/>
        <v>3037</v>
      </c>
      <c r="K131" s="27">
        <f t="shared" si="8"/>
        <v>1005</v>
      </c>
      <c r="L131" s="27">
        <f t="shared" si="9"/>
        <v>111</v>
      </c>
      <c r="M131" s="33">
        <f t="shared" si="10"/>
        <v>1186</v>
      </c>
      <c r="N131" s="29">
        <v>-1705</v>
      </c>
      <c r="O131" s="33">
        <f t="shared" si="2"/>
        <v>2891</v>
      </c>
      <c r="P131" s="27">
        <f t="shared" si="11"/>
        <v>638</v>
      </c>
      <c r="Q131" s="44"/>
      <c r="R131" s="35"/>
    </row>
    <row r="132" spans="1:18" x14ac:dyDescent="0.3">
      <c r="A132" s="26">
        <v>45844</v>
      </c>
      <c r="B132" s="27">
        <f t="shared" si="3"/>
        <v>112</v>
      </c>
      <c r="C132" s="33">
        <f t="shared" si="4"/>
        <v>1101</v>
      </c>
      <c r="D132" s="29">
        <v>-1975</v>
      </c>
      <c r="E132" s="30">
        <v>3076</v>
      </c>
      <c r="F132" s="27">
        <f t="shared" si="5"/>
        <v>755</v>
      </c>
      <c r="G132" s="27">
        <f t="shared" si="6"/>
        <v>112</v>
      </c>
      <c r="H132" s="33">
        <f t="shared" si="7"/>
        <v>802</v>
      </c>
      <c r="I132" s="32">
        <v>-2235</v>
      </c>
      <c r="J132" s="33">
        <f t="shared" si="1"/>
        <v>3037</v>
      </c>
      <c r="K132" s="27">
        <f t="shared" si="8"/>
        <v>1010</v>
      </c>
      <c r="L132" s="27">
        <f t="shared" si="9"/>
        <v>112</v>
      </c>
      <c r="M132" s="33">
        <f t="shared" si="10"/>
        <v>1186</v>
      </c>
      <c r="N132" s="29">
        <v>-1705</v>
      </c>
      <c r="O132" s="33">
        <f t="shared" si="2"/>
        <v>2891</v>
      </c>
      <c r="P132" s="27">
        <f t="shared" si="11"/>
        <v>638</v>
      </c>
      <c r="Q132" s="44"/>
      <c r="R132" s="35"/>
    </row>
    <row r="133" spans="1:18" x14ac:dyDescent="0.3">
      <c r="A133" s="26">
        <v>45845</v>
      </c>
      <c r="B133" s="27">
        <f t="shared" si="3"/>
        <v>113</v>
      </c>
      <c r="C133" s="33">
        <f t="shared" si="4"/>
        <v>1096</v>
      </c>
      <c r="D133" s="29">
        <v>-1980</v>
      </c>
      <c r="E133" s="30">
        <v>3076</v>
      </c>
      <c r="F133" s="27">
        <f t="shared" si="5"/>
        <v>760</v>
      </c>
      <c r="G133" s="27">
        <f t="shared" si="6"/>
        <v>113</v>
      </c>
      <c r="H133" s="33">
        <f t="shared" si="7"/>
        <v>797</v>
      </c>
      <c r="I133" s="32">
        <v>-2240</v>
      </c>
      <c r="J133" s="33">
        <f t="shared" si="1"/>
        <v>3037</v>
      </c>
      <c r="K133" s="27">
        <f t="shared" si="8"/>
        <v>1015</v>
      </c>
      <c r="L133" s="27">
        <f t="shared" si="9"/>
        <v>113</v>
      </c>
      <c r="M133" s="33">
        <f t="shared" si="10"/>
        <v>1181</v>
      </c>
      <c r="N133" s="29">
        <v>-1710</v>
      </c>
      <c r="O133" s="33">
        <f t="shared" si="2"/>
        <v>2891</v>
      </c>
      <c r="P133" s="27">
        <f t="shared" si="11"/>
        <v>643</v>
      </c>
      <c r="Q133" s="44"/>
      <c r="R133" s="35"/>
    </row>
    <row r="134" spans="1:18" x14ac:dyDescent="0.3">
      <c r="A134" s="26">
        <v>45846</v>
      </c>
      <c r="B134" s="27">
        <f t="shared" si="3"/>
        <v>114</v>
      </c>
      <c r="C134" s="33">
        <f t="shared" si="4"/>
        <v>1091</v>
      </c>
      <c r="D134" s="29">
        <v>-1985</v>
      </c>
      <c r="E134" s="30">
        <v>3076</v>
      </c>
      <c r="F134" s="27">
        <f t="shared" si="5"/>
        <v>765</v>
      </c>
      <c r="G134" s="27">
        <f t="shared" si="6"/>
        <v>114</v>
      </c>
      <c r="H134" s="33">
        <f t="shared" si="7"/>
        <v>792</v>
      </c>
      <c r="I134" s="32">
        <v>-2245</v>
      </c>
      <c r="J134" s="33">
        <f t="shared" si="1"/>
        <v>3037</v>
      </c>
      <c r="K134" s="27">
        <f t="shared" si="8"/>
        <v>1020</v>
      </c>
      <c r="L134" s="27">
        <f t="shared" si="9"/>
        <v>114</v>
      </c>
      <c r="M134" s="33">
        <f t="shared" si="10"/>
        <v>1176</v>
      </c>
      <c r="N134" s="29">
        <v>-1715</v>
      </c>
      <c r="O134" s="33">
        <f t="shared" si="2"/>
        <v>2891</v>
      </c>
      <c r="P134" s="27">
        <f t="shared" si="11"/>
        <v>648</v>
      </c>
      <c r="Q134" s="44"/>
      <c r="R134" s="35"/>
    </row>
    <row r="135" spans="1:18" x14ac:dyDescent="0.3">
      <c r="A135" s="26">
        <v>45847</v>
      </c>
      <c r="B135" s="27">
        <f t="shared" si="3"/>
        <v>115</v>
      </c>
      <c r="C135" s="33">
        <f t="shared" si="4"/>
        <v>1086</v>
      </c>
      <c r="D135" s="29">
        <v>-1990</v>
      </c>
      <c r="E135" s="30">
        <v>3076</v>
      </c>
      <c r="F135" s="27">
        <f t="shared" si="5"/>
        <v>770</v>
      </c>
      <c r="G135" s="27">
        <f t="shared" si="6"/>
        <v>115</v>
      </c>
      <c r="H135" s="33">
        <f t="shared" si="7"/>
        <v>787</v>
      </c>
      <c r="I135" s="32">
        <v>-2250</v>
      </c>
      <c r="J135" s="33">
        <f t="shared" si="1"/>
        <v>3037</v>
      </c>
      <c r="K135" s="27">
        <f t="shared" si="8"/>
        <v>1025</v>
      </c>
      <c r="L135" s="27">
        <f t="shared" si="9"/>
        <v>115</v>
      </c>
      <c r="M135" s="33">
        <f t="shared" si="10"/>
        <v>1171</v>
      </c>
      <c r="N135" s="29">
        <v>-1720</v>
      </c>
      <c r="O135" s="33">
        <f t="shared" si="2"/>
        <v>2891</v>
      </c>
      <c r="P135" s="27">
        <f t="shared" si="11"/>
        <v>653</v>
      </c>
      <c r="Q135" s="44"/>
      <c r="R135" s="35"/>
    </row>
    <row r="136" spans="1:18" x14ac:dyDescent="0.3">
      <c r="A136" s="26">
        <v>45848</v>
      </c>
      <c r="B136" s="27">
        <f t="shared" si="3"/>
        <v>116</v>
      </c>
      <c r="C136" s="33">
        <f t="shared" si="4"/>
        <v>1081</v>
      </c>
      <c r="D136" s="29">
        <v>-1995</v>
      </c>
      <c r="E136" s="30">
        <v>3076</v>
      </c>
      <c r="F136" s="27">
        <f t="shared" si="5"/>
        <v>775</v>
      </c>
      <c r="G136" s="27">
        <f t="shared" si="6"/>
        <v>116</v>
      </c>
      <c r="H136" s="33">
        <f t="shared" si="7"/>
        <v>782</v>
      </c>
      <c r="I136" s="32">
        <v>-2255</v>
      </c>
      <c r="J136" s="33">
        <f t="shared" si="1"/>
        <v>3037</v>
      </c>
      <c r="K136" s="27">
        <f t="shared" si="8"/>
        <v>1030</v>
      </c>
      <c r="L136" s="27">
        <f t="shared" si="9"/>
        <v>116</v>
      </c>
      <c r="M136" s="33">
        <f t="shared" si="10"/>
        <v>1166</v>
      </c>
      <c r="N136" s="29">
        <v>-1725</v>
      </c>
      <c r="O136" s="33">
        <f t="shared" si="2"/>
        <v>2891</v>
      </c>
      <c r="P136" s="27">
        <f t="shared" si="11"/>
        <v>658</v>
      </c>
      <c r="Q136" s="44"/>
      <c r="R136" s="35"/>
    </row>
    <row r="137" spans="1:18" x14ac:dyDescent="0.3">
      <c r="A137" s="26">
        <v>45849</v>
      </c>
      <c r="B137" s="27">
        <f t="shared" si="3"/>
        <v>117</v>
      </c>
      <c r="C137" s="33">
        <f t="shared" si="4"/>
        <v>1076</v>
      </c>
      <c r="D137" s="29">
        <v>-2000</v>
      </c>
      <c r="E137" s="30">
        <v>3076</v>
      </c>
      <c r="F137" s="27">
        <f t="shared" si="5"/>
        <v>780</v>
      </c>
      <c r="G137" s="27">
        <f t="shared" si="6"/>
        <v>117</v>
      </c>
      <c r="H137" s="33">
        <f t="shared" si="7"/>
        <v>777</v>
      </c>
      <c r="I137" s="32">
        <v>-2260</v>
      </c>
      <c r="J137" s="33">
        <f t="shared" si="1"/>
        <v>3037</v>
      </c>
      <c r="K137" s="27">
        <f t="shared" si="8"/>
        <v>1035</v>
      </c>
      <c r="L137" s="27">
        <f t="shared" si="9"/>
        <v>117</v>
      </c>
      <c r="M137" s="33">
        <f t="shared" si="10"/>
        <v>1161</v>
      </c>
      <c r="N137" s="29">
        <v>-1730</v>
      </c>
      <c r="O137" s="33">
        <f t="shared" si="2"/>
        <v>2891</v>
      </c>
      <c r="P137" s="27">
        <f t="shared" si="11"/>
        <v>663</v>
      </c>
      <c r="Q137" s="44"/>
      <c r="R137" s="35"/>
    </row>
    <row r="138" spans="1:18" x14ac:dyDescent="0.3">
      <c r="A138" s="26">
        <v>45850</v>
      </c>
      <c r="B138" s="27">
        <f t="shared" si="3"/>
        <v>118</v>
      </c>
      <c r="C138" s="33">
        <f t="shared" si="4"/>
        <v>1071</v>
      </c>
      <c r="D138" s="29">
        <v>-2005</v>
      </c>
      <c r="E138" s="30">
        <v>3076</v>
      </c>
      <c r="F138" s="27">
        <f t="shared" si="5"/>
        <v>785</v>
      </c>
      <c r="G138" s="27">
        <f t="shared" si="6"/>
        <v>118</v>
      </c>
      <c r="H138" s="33">
        <f t="shared" si="7"/>
        <v>772</v>
      </c>
      <c r="I138" s="32">
        <v>-2265</v>
      </c>
      <c r="J138" s="33">
        <f t="shared" si="1"/>
        <v>3037</v>
      </c>
      <c r="K138" s="27">
        <f t="shared" si="8"/>
        <v>1040</v>
      </c>
      <c r="L138" s="27">
        <f t="shared" si="9"/>
        <v>118</v>
      </c>
      <c r="M138" s="33">
        <f t="shared" si="10"/>
        <v>1156</v>
      </c>
      <c r="N138" s="29">
        <v>-1735</v>
      </c>
      <c r="O138" s="33">
        <f t="shared" si="2"/>
        <v>2891</v>
      </c>
      <c r="P138" s="27">
        <f t="shared" si="11"/>
        <v>668</v>
      </c>
      <c r="Q138" s="44"/>
      <c r="R138" s="35"/>
    </row>
    <row r="139" spans="1:18" x14ac:dyDescent="0.3">
      <c r="A139" s="26">
        <v>45851</v>
      </c>
      <c r="B139" s="27">
        <f t="shared" si="3"/>
        <v>119</v>
      </c>
      <c r="C139" s="33">
        <f t="shared" si="4"/>
        <v>1066</v>
      </c>
      <c r="D139" s="29">
        <v>-2010</v>
      </c>
      <c r="E139" s="30">
        <v>3076</v>
      </c>
      <c r="F139" s="27">
        <f t="shared" si="5"/>
        <v>790</v>
      </c>
      <c r="G139" s="27">
        <f t="shared" si="6"/>
        <v>119</v>
      </c>
      <c r="H139" s="33">
        <f t="shared" si="7"/>
        <v>767</v>
      </c>
      <c r="I139" s="32">
        <v>-2270</v>
      </c>
      <c r="J139" s="33">
        <f t="shared" si="1"/>
        <v>3037</v>
      </c>
      <c r="K139" s="27">
        <f t="shared" si="8"/>
        <v>1045</v>
      </c>
      <c r="L139" s="27">
        <f t="shared" si="9"/>
        <v>119</v>
      </c>
      <c r="M139" s="33">
        <f t="shared" si="10"/>
        <v>1151</v>
      </c>
      <c r="N139" s="29">
        <v>-1740</v>
      </c>
      <c r="O139" s="33">
        <f t="shared" si="2"/>
        <v>2891</v>
      </c>
      <c r="P139" s="27">
        <f t="shared" si="11"/>
        <v>673</v>
      </c>
      <c r="Q139" s="44"/>
      <c r="R139" s="35"/>
    </row>
    <row r="140" spans="1:18" x14ac:dyDescent="0.3">
      <c r="A140" s="26">
        <v>45852</v>
      </c>
      <c r="B140" s="27">
        <f t="shared" si="3"/>
        <v>120</v>
      </c>
      <c r="C140" s="33">
        <f t="shared" si="4"/>
        <v>1061</v>
      </c>
      <c r="D140" s="29">
        <v>-2015</v>
      </c>
      <c r="E140" s="30">
        <v>3076</v>
      </c>
      <c r="F140" s="27">
        <f t="shared" si="5"/>
        <v>795</v>
      </c>
      <c r="G140" s="27">
        <f t="shared" si="6"/>
        <v>120</v>
      </c>
      <c r="H140" s="33">
        <f t="shared" si="7"/>
        <v>762</v>
      </c>
      <c r="I140" s="32">
        <v>-2275</v>
      </c>
      <c r="J140" s="33">
        <f t="shared" si="1"/>
        <v>3037</v>
      </c>
      <c r="K140" s="27">
        <f t="shared" si="8"/>
        <v>1050</v>
      </c>
      <c r="L140" s="27">
        <f t="shared" si="9"/>
        <v>120</v>
      </c>
      <c r="M140" s="33">
        <f t="shared" si="10"/>
        <v>1146</v>
      </c>
      <c r="N140" s="29">
        <v>-1745</v>
      </c>
      <c r="O140" s="33">
        <f t="shared" si="2"/>
        <v>2891</v>
      </c>
      <c r="P140" s="27">
        <f t="shared" si="11"/>
        <v>678</v>
      </c>
      <c r="Q140" s="44"/>
      <c r="R140" s="35"/>
    </row>
    <row r="141" spans="1:18" x14ac:dyDescent="0.3">
      <c r="A141" s="26">
        <v>45853</v>
      </c>
      <c r="B141" s="27">
        <f t="shared" si="3"/>
        <v>121</v>
      </c>
      <c r="C141" s="33">
        <f t="shared" si="4"/>
        <v>1056</v>
      </c>
      <c r="D141" s="29">
        <v>-2020</v>
      </c>
      <c r="E141" s="30">
        <v>3076</v>
      </c>
      <c r="F141" s="27">
        <f t="shared" si="5"/>
        <v>800</v>
      </c>
      <c r="G141" s="27">
        <f t="shared" si="6"/>
        <v>121</v>
      </c>
      <c r="H141" s="33">
        <f t="shared" si="7"/>
        <v>757</v>
      </c>
      <c r="I141" s="32">
        <v>-2280</v>
      </c>
      <c r="J141" s="33">
        <f t="shared" si="1"/>
        <v>3037</v>
      </c>
      <c r="K141" s="27">
        <f t="shared" si="8"/>
        <v>1055</v>
      </c>
      <c r="L141" s="27">
        <f t="shared" si="9"/>
        <v>121</v>
      </c>
      <c r="M141" s="33">
        <f t="shared" si="10"/>
        <v>1141</v>
      </c>
      <c r="N141" s="29">
        <v>-1750</v>
      </c>
      <c r="O141" s="33">
        <f t="shared" si="2"/>
        <v>2891</v>
      </c>
      <c r="P141" s="27">
        <f t="shared" si="11"/>
        <v>683</v>
      </c>
      <c r="Q141" s="44"/>
      <c r="R141" s="35"/>
    </row>
    <row r="142" spans="1:18" x14ac:dyDescent="0.3">
      <c r="A142" s="26">
        <v>45854</v>
      </c>
      <c r="B142" s="27">
        <f t="shared" si="3"/>
        <v>122</v>
      </c>
      <c r="C142" s="33">
        <f t="shared" si="4"/>
        <v>1051</v>
      </c>
      <c r="D142" s="29">
        <v>-2025</v>
      </c>
      <c r="E142" s="30">
        <v>3076</v>
      </c>
      <c r="F142" s="27">
        <f t="shared" si="5"/>
        <v>805</v>
      </c>
      <c r="G142" s="27">
        <f t="shared" si="6"/>
        <v>122</v>
      </c>
      <c r="H142" s="33">
        <f t="shared" si="7"/>
        <v>752</v>
      </c>
      <c r="I142" s="32">
        <v>-2285</v>
      </c>
      <c r="J142" s="33">
        <f t="shared" si="1"/>
        <v>3037</v>
      </c>
      <c r="K142" s="27">
        <f t="shared" si="8"/>
        <v>1060</v>
      </c>
      <c r="L142" s="27">
        <f t="shared" si="9"/>
        <v>122</v>
      </c>
      <c r="M142" s="33">
        <f t="shared" si="10"/>
        <v>1136</v>
      </c>
      <c r="N142" s="29">
        <v>-1755</v>
      </c>
      <c r="O142" s="33">
        <f t="shared" si="2"/>
        <v>2891</v>
      </c>
      <c r="P142" s="27">
        <f t="shared" si="11"/>
        <v>688</v>
      </c>
      <c r="Q142" s="44"/>
      <c r="R142" s="35"/>
    </row>
    <row r="143" spans="1:18" x14ac:dyDescent="0.3">
      <c r="A143" s="26">
        <v>45855</v>
      </c>
      <c r="B143" s="27">
        <f t="shared" si="3"/>
        <v>123</v>
      </c>
      <c r="C143" s="33">
        <f t="shared" si="4"/>
        <v>1046</v>
      </c>
      <c r="D143" s="29">
        <v>-2030</v>
      </c>
      <c r="E143" s="30">
        <v>3076</v>
      </c>
      <c r="F143" s="27">
        <f t="shared" si="5"/>
        <v>810</v>
      </c>
      <c r="G143" s="27">
        <f t="shared" si="6"/>
        <v>123</v>
      </c>
      <c r="H143" s="33">
        <f t="shared" si="7"/>
        <v>747</v>
      </c>
      <c r="I143" s="32">
        <v>-2290</v>
      </c>
      <c r="J143" s="33">
        <f t="shared" si="1"/>
        <v>3037</v>
      </c>
      <c r="K143" s="27">
        <f t="shared" si="8"/>
        <v>1065</v>
      </c>
      <c r="L143" s="27">
        <f t="shared" si="9"/>
        <v>123</v>
      </c>
      <c r="M143" s="33">
        <f t="shared" si="10"/>
        <v>1131</v>
      </c>
      <c r="N143" s="29">
        <v>-1760</v>
      </c>
      <c r="O143" s="33">
        <f t="shared" si="2"/>
        <v>2891</v>
      </c>
      <c r="P143" s="27">
        <f t="shared" si="11"/>
        <v>693</v>
      </c>
      <c r="Q143" s="44"/>
      <c r="R143" s="35"/>
    </row>
    <row r="144" spans="1:18" x14ac:dyDescent="0.3">
      <c r="A144" s="26">
        <v>45856</v>
      </c>
      <c r="B144" s="27">
        <f t="shared" si="3"/>
        <v>124</v>
      </c>
      <c r="C144" s="33">
        <f t="shared" si="4"/>
        <v>1041</v>
      </c>
      <c r="D144" s="29">
        <v>-2035</v>
      </c>
      <c r="E144" s="30">
        <v>3076</v>
      </c>
      <c r="F144" s="27">
        <f t="shared" si="5"/>
        <v>815</v>
      </c>
      <c r="G144" s="27">
        <f t="shared" si="6"/>
        <v>124</v>
      </c>
      <c r="H144" s="33">
        <f t="shared" si="7"/>
        <v>742</v>
      </c>
      <c r="I144" s="32">
        <v>-2295</v>
      </c>
      <c r="J144" s="33">
        <f t="shared" si="1"/>
        <v>3037</v>
      </c>
      <c r="K144" s="27">
        <f t="shared" si="8"/>
        <v>1070</v>
      </c>
      <c r="L144" s="27">
        <f t="shared" si="9"/>
        <v>124</v>
      </c>
      <c r="M144" s="33">
        <f t="shared" si="10"/>
        <v>1126</v>
      </c>
      <c r="N144" s="29">
        <v>-1765</v>
      </c>
      <c r="O144" s="33">
        <f t="shared" si="2"/>
        <v>2891</v>
      </c>
      <c r="P144" s="27">
        <f t="shared" si="11"/>
        <v>698</v>
      </c>
      <c r="Q144" s="44"/>
      <c r="R144" s="35"/>
    </row>
    <row r="145" spans="1:18" x14ac:dyDescent="0.3">
      <c r="A145" s="26">
        <v>45857</v>
      </c>
      <c r="B145" s="27">
        <f t="shared" si="3"/>
        <v>125</v>
      </c>
      <c r="C145" s="33">
        <f t="shared" si="4"/>
        <v>1036</v>
      </c>
      <c r="D145" s="29">
        <v>-2040</v>
      </c>
      <c r="E145" s="30">
        <v>3076</v>
      </c>
      <c r="F145" s="27">
        <f t="shared" si="5"/>
        <v>820</v>
      </c>
      <c r="G145" s="27">
        <f t="shared" si="6"/>
        <v>125</v>
      </c>
      <c r="H145" s="33">
        <f t="shared" si="7"/>
        <v>737</v>
      </c>
      <c r="I145" s="32">
        <v>-2300</v>
      </c>
      <c r="J145" s="33">
        <f t="shared" si="1"/>
        <v>3037</v>
      </c>
      <c r="K145" s="27">
        <f t="shared" si="8"/>
        <v>1075</v>
      </c>
      <c r="L145" s="27">
        <f t="shared" si="9"/>
        <v>125</v>
      </c>
      <c r="M145" s="33">
        <f t="shared" si="10"/>
        <v>1121</v>
      </c>
      <c r="N145" s="29">
        <v>-1770</v>
      </c>
      <c r="O145" s="33">
        <f t="shared" si="2"/>
        <v>2891</v>
      </c>
      <c r="P145" s="27">
        <f t="shared" si="11"/>
        <v>703</v>
      </c>
      <c r="Q145" s="44"/>
      <c r="R145" s="35"/>
    </row>
    <row r="146" spans="1:18" x14ac:dyDescent="0.3">
      <c r="A146" s="26">
        <v>45858</v>
      </c>
      <c r="B146" s="27">
        <f t="shared" si="3"/>
        <v>126</v>
      </c>
      <c r="C146" s="33">
        <f t="shared" si="4"/>
        <v>1031</v>
      </c>
      <c r="D146" s="29">
        <v>-2045</v>
      </c>
      <c r="E146" s="30">
        <v>3076</v>
      </c>
      <c r="F146" s="27">
        <f t="shared" si="5"/>
        <v>825</v>
      </c>
      <c r="G146" s="27">
        <f t="shared" si="6"/>
        <v>126</v>
      </c>
      <c r="H146" s="33">
        <f t="shared" si="7"/>
        <v>732</v>
      </c>
      <c r="I146" s="32">
        <v>-2305</v>
      </c>
      <c r="J146" s="33">
        <f t="shared" si="1"/>
        <v>3037</v>
      </c>
      <c r="K146" s="27">
        <f t="shared" si="8"/>
        <v>1080</v>
      </c>
      <c r="L146" s="27">
        <f t="shared" si="9"/>
        <v>126</v>
      </c>
      <c r="M146" s="33">
        <f t="shared" si="10"/>
        <v>1116</v>
      </c>
      <c r="N146" s="29">
        <v>-1775</v>
      </c>
      <c r="O146" s="33">
        <f t="shared" si="2"/>
        <v>2891</v>
      </c>
      <c r="P146" s="27">
        <f t="shared" si="11"/>
        <v>708</v>
      </c>
      <c r="Q146" s="44"/>
      <c r="R146" s="35"/>
    </row>
    <row r="147" spans="1:18" x14ac:dyDescent="0.3">
      <c r="A147" s="26">
        <v>45859</v>
      </c>
      <c r="B147" s="27">
        <f t="shared" si="3"/>
        <v>127</v>
      </c>
      <c r="C147" s="33">
        <f t="shared" si="4"/>
        <v>1026</v>
      </c>
      <c r="D147" s="29">
        <v>-2050</v>
      </c>
      <c r="E147" s="30">
        <v>3076</v>
      </c>
      <c r="F147" s="27">
        <f t="shared" si="5"/>
        <v>830</v>
      </c>
      <c r="G147" s="27">
        <f t="shared" si="6"/>
        <v>127</v>
      </c>
      <c r="H147" s="33">
        <f t="shared" si="7"/>
        <v>727</v>
      </c>
      <c r="I147" s="32">
        <v>-2310</v>
      </c>
      <c r="J147" s="33">
        <f t="shared" si="1"/>
        <v>3037</v>
      </c>
      <c r="K147" s="27">
        <f t="shared" si="8"/>
        <v>1085</v>
      </c>
      <c r="L147" s="27">
        <f t="shared" si="9"/>
        <v>127</v>
      </c>
      <c r="M147" s="33">
        <f t="shared" si="10"/>
        <v>1111</v>
      </c>
      <c r="N147" s="29">
        <v>-1780</v>
      </c>
      <c r="O147" s="33">
        <f t="shared" si="2"/>
        <v>2891</v>
      </c>
      <c r="P147" s="27">
        <f t="shared" si="11"/>
        <v>713</v>
      </c>
      <c r="Q147" s="44"/>
      <c r="R147" s="35"/>
    </row>
    <row r="148" spans="1:18" x14ac:dyDescent="0.3">
      <c r="A148" s="26">
        <v>45860</v>
      </c>
      <c r="B148" s="27">
        <f t="shared" si="3"/>
        <v>128</v>
      </c>
      <c r="C148" s="33">
        <f t="shared" si="4"/>
        <v>1021</v>
      </c>
      <c r="D148" s="29">
        <v>-2055</v>
      </c>
      <c r="E148" s="30">
        <v>3076</v>
      </c>
      <c r="F148" s="27">
        <f t="shared" si="5"/>
        <v>835</v>
      </c>
      <c r="G148" s="27">
        <f t="shared" si="6"/>
        <v>128</v>
      </c>
      <c r="H148" s="33">
        <f t="shared" si="7"/>
        <v>722</v>
      </c>
      <c r="I148" s="32">
        <v>-2315</v>
      </c>
      <c r="J148" s="33">
        <f t="shared" si="1"/>
        <v>3037</v>
      </c>
      <c r="K148" s="27">
        <f t="shared" si="8"/>
        <v>1090</v>
      </c>
      <c r="L148" s="27">
        <f t="shared" si="9"/>
        <v>128</v>
      </c>
      <c r="M148" s="33">
        <f t="shared" si="10"/>
        <v>1106</v>
      </c>
      <c r="N148" s="29">
        <v>-1785</v>
      </c>
      <c r="O148" s="33">
        <f t="shared" si="2"/>
        <v>2891</v>
      </c>
      <c r="P148" s="27">
        <f t="shared" si="11"/>
        <v>718</v>
      </c>
      <c r="Q148" s="44"/>
      <c r="R148" s="35"/>
    </row>
    <row r="149" spans="1:18" x14ac:dyDescent="0.3">
      <c r="A149" s="26">
        <v>45861</v>
      </c>
      <c r="B149" s="27">
        <f t="shared" si="3"/>
        <v>129</v>
      </c>
      <c r="C149" s="33">
        <f t="shared" si="4"/>
        <v>1016</v>
      </c>
      <c r="D149" s="29">
        <v>-2060</v>
      </c>
      <c r="E149" s="30">
        <v>3076</v>
      </c>
      <c r="F149" s="27">
        <f t="shared" si="5"/>
        <v>840</v>
      </c>
      <c r="G149" s="27">
        <f t="shared" si="6"/>
        <v>129</v>
      </c>
      <c r="H149" s="33">
        <f t="shared" si="7"/>
        <v>717</v>
      </c>
      <c r="I149" s="32">
        <v>-2320</v>
      </c>
      <c r="J149" s="33">
        <f t="shared" si="1"/>
        <v>3037</v>
      </c>
      <c r="K149" s="27">
        <f t="shared" si="8"/>
        <v>1095</v>
      </c>
      <c r="L149" s="27">
        <f t="shared" si="9"/>
        <v>129</v>
      </c>
      <c r="M149" s="33">
        <f t="shared" si="10"/>
        <v>1101</v>
      </c>
      <c r="N149" s="29">
        <v>-1790</v>
      </c>
      <c r="O149" s="33">
        <f t="shared" si="2"/>
        <v>2891</v>
      </c>
      <c r="P149" s="27">
        <f t="shared" si="11"/>
        <v>723</v>
      </c>
      <c r="Q149" s="44"/>
      <c r="R149" s="35"/>
    </row>
    <row r="150" spans="1:18" x14ac:dyDescent="0.3">
      <c r="A150" s="26">
        <v>45862</v>
      </c>
      <c r="B150" s="27">
        <f t="shared" si="3"/>
        <v>130</v>
      </c>
      <c r="C150" s="33">
        <f t="shared" si="4"/>
        <v>1011</v>
      </c>
      <c r="D150" s="29">
        <v>-2065</v>
      </c>
      <c r="E150" s="30">
        <v>3076</v>
      </c>
      <c r="F150" s="27">
        <f t="shared" si="5"/>
        <v>845</v>
      </c>
      <c r="G150" s="27">
        <f t="shared" si="6"/>
        <v>130</v>
      </c>
      <c r="H150" s="33">
        <f t="shared" si="7"/>
        <v>712</v>
      </c>
      <c r="I150" s="32">
        <v>-2325</v>
      </c>
      <c r="J150" s="33">
        <f t="shared" si="1"/>
        <v>3037</v>
      </c>
      <c r="K150" s="27">
        <f t="shared" si="8"/>
        <v>1100</v>
      </c>
      <c r="L150" s="27">
        <f t="shared" si="9"/>
        <v>130</v>
      </c>
      <c r="M150" s="33">
        <f t="shared" si="10"/>
        <v>1096</v>
      </c>
      <c r="N150" s="29">
        <v>-1795</v>
      </c>
      <c r="O150" s="33">
        <f t="shared" si="2"/>
        <v>2891</v>
      </c>
      <c r="P150" s="27">
        <f t="shared" si="11"/>
        <v>728</v>
      </c>
      <c r="Q150" s="44"/>
      <c r="R150" s="35"/>
    </row>
    <row r="151" spans="1:18" x14ac:dyDescent="0.3">
      <c r="A151" s="26">
        <v>45863</v>
      </c>
      <c r="B151" s="27">
        <f t="shared" si="3"/>
        <v>131</v>
      </c>
      <c r="C151" s="33">
        <f t="shared" si="4"/>
        <v>1006</v>
      </c>
      <c r="D151" s="29">
        <v>-2070</v>
      </c>
      <c r="E151" s="30">
        <v>3076</v>
      </c>
      <c r="F151" s="27">
        <f t="shared" si="5"/>
        <v>850</v>
      </c>
      <c r="G151" s="27">
        <f t="shared" si="6"/>
        <v>131</v>
      </c>
      <c r="H151" s="33">
        <f t="shared" si="7"/>
        <v>707</v>
      </c>
      <c r="I151" s="32">
        <v>-2330</v>
      </c>
      <c r="J151" s="33">
        <f t="shared" si="1"/>
        <v>3037</v>
      </c>
      <c r="K151" s="27">
        <f t="shared" si="8"/>
        <v>1105</v>
      </c>
      <c r="L151" s="27">
        <f t="shared" si="9"/>
        <v>131</v>
      </c>
      <c r="M151" s="33">
        <f t="shared" si="10"/>
        <v>1091</v>
      </c>
      <c r="N151" s="29">
        <v>-1800</v>
      </c>
      <c r="O151" s="33">
        <f t="shared" si="2"/>
        <v>2891</v>
      </c>
      <c r="P151" s="27">
        <f t="shared" si="11"/>
        <v>733</v>
      </c>
      <c r="Q151" s="44"/>
      <c r="R151" s="35"/>
    </row>
    <row r="152" spans="1:18" x14ac:dyDescent="0.3">
      <c r="A152" s="26">
        <v>45864</v>
      </c>
      <c r="B152" s="27">
        <f t="shared" si="3"/>
        <v>132</v>
      </c>
      <c r="C152" s="33">
        <f t="shared" si="4"/>
        <v>1001</v>
      </c>
      <c r="D152" s="29">
        <v>-2075</v>
      </c>
      <c r="E152" s="30">
        <v>3076</v>
      </c>
      <c r="F152" s="27">
        <f t="shared" si="5"/>
        <v>855</v>
      </c>
      <c r="G152" s="27">
        <f t="shared" si="6"/>
        <v>132</v>
      </c>
      <c r="H152" s="33">
        <f t="shared" si="7"/>
        <v>702</v>
      </c>
      <c r="I152" s="32">
        <v>-2335</v>
      </c>
      <c r="J152" s="33">
        <f t="shared" si="1"/>
        <v>3037</v>
      </c>
      <c r="K152" s="27">
        <f t="shared" si="8"/>
        <v>1110</v>
      </c>
      <c r="L152" s="27">
        <f t="shared" si="9"/>
        <v>132</v>
      </c>
      <c r="M152" s="33">
        <f t="shared" si="10"/>
        <v>1086</v>
      </c>
      <c r="N152" s="29">
        <v>-1805</v>
      </c>
      <c r="O152" s="33">
        <f t="shared" si="2"/>
        <v>2891</v>
      </c>
      <c r="P152" s="27">
        <f t="shared" si="11"/>
        <v>738</v>
      </c>
      <c r="Q152" s="44"/>
      <c r="R152" s="35"/>
    </row>
    <row r="153" spans="1:18" x14ac:dyDescent="0.3">
      <c r="A153" s="26">
        <v>45865</v>
      </c>
      <c r="B153" s="27">
        <f t="shared" si="3"/>
        <v>133</v>
      </c>
      <c r="C153" s="30"/>
      <c r="D153" s="29">
        <v>-2080</v>
      </c>
      <c r="E153" s="30">
        <v>3076</v>
      </c>
      <c r="F153" s="27">
        <f t="shared" si="5"/>
        <v>860</v>
      </c>
      <c r="G153" s="27">
        <f t="shared" si="6"/>
        <v>133</v>
      </c>
      <c r="H153" s="30"/>
      <c r="I153" s="32">
        <v>-2340</v>
      </c>
      <c r="J153" s="33">
        <f t="shared" si="1"/>
        <v>2340</v>
      </c>
      <c r="K153" s="27">
        <f t="shared" si="8"/>
        <v>1115</v>
      </c>
      <c r="L153" s="27">
        <f t="shared" si="9"/>
        <v>133</v>
      </c>
      <c r="M153" s="30">
        <v>1802</v>
      </c>
      <c r="N153" s="29">
        <v>-1810</v>
      </c>
      <c r="O153" s="33">
        <f t="shared" si="2"/>
        <v>3612</v>
      </c>
      <c r="P153" s="27">
        <f t="shared" si="11"/>
        <v>743</v>
      </c>
      <c r="Q153" s="44"/>
      <c r="R153" s="35"/>
    </row>
    <row r="154" spans="1:18" x14ac:dyDescent="0.3">
      <c r="A154" s="26">
        <v>45866</v>
      </c>
      <c r="B154" s="27">
        <f t="shared" si="3"/>
        <v>134</v>
      </c>
      <c r="C154" s="33"/>
      <c r="D154" s="29">
        <v>-2085</v>
      </c>
      <c r="E154" s="30">
        <v>3076</v>
      </c>
      <c r="F154" s="27">
        <f t="shared" si="5"/>
        <v>865</v>
      </c>
      <c r="G154" s="27">
        <f t="shared" si="6"/>
        <v>134</v>
      </c>
      <c r="H154" s="33"/>
      <c r="I154" s="32">
        <v>-2345</v>
      </c>
      <c r="J154" s="33">
        <f t="shared" si="1"/>
        <v>2345</v>
      </c>
      <c r="K154" s="27">
        <f t="shared" si="8"/>
        <v>1120</v>
      </c>
      <c r="L154" s="27">
        <f t="shared" si="9"/>
        <v>134</v>
      </c>
      <c r="M154" s="33">
        <f>$M$21-P154</f>
        <v>1076</v>
      </c>
      <c r="N154" s="29">
        <v>-1815</v>
      </c>
      <c r="O154" s="33">
        <f t="shared" si="2"/>
        <v>2891</v>
      </c>
      <c r="P154" s="27">
        <f t="shared" si="11"/>
        <v>748</v>
      </c>
      <c r="Q154" s="44"/>
      <c r="R154" s="35"/>
    </row>
    <row r="155" spans="1:18" x14ac:dyDescent="0.3">
      <c r="A155" s="26">
        <v>45867</v>
      </c>
      <c r="B155" s="27">
        <f t="shared" si="3"/>
        <v>135</v>
      </c>
      <c r="C155" s="30"/>
      <c r="D155" s="29">
        <v>-2090</v>
      </c>
      <c r="E155" s="30">
        <v>3076</v>
      </c>
      <c r="F155" s="27">
        <f t="shared" si="5"/>
        <v>870</v>
      </c>
      <c r="G155" s="27">
        <f t="shared" si="6"/>
        <v>135</v>
      </c>
      <c r="H155" s="30"/>
      <c r="I155" s="32">
        <v>-2350</v>
      </c>
      <c r="J155" s="33">
        <f t="shared" si="1"/>
        <v>2350</v>
      </c>
      <c r="K155" s="27">
        <f t="shared" si="8"/>
        <v>1125</v>
      </c>
      <c r="L155" s="27">
        <f t="shared" si="9"/>
        <v>135</v>
      </c>
      <c r="M155" s="30"/>
      <c r="N155" s="29">
        <v>-1820</v>
      </c>
      <c r="O155" s="33">
        <f t="shared" si="2"/>
        <v>1820</v>
      </c>
      <c r="P155" s="27">
        <f t="shared" si="11"/>
        <v>753</v>
      </c>
      <c r="Q155" s="44"/>
      <c r="R155" s="35"/>
    </row>
    <row r="156" spans="1:18" x14ac:dyDescent="0.3">
      <c r="A156" s="26">
        <v>45868</v>
      </c>
      <c r="B156" s="27">
        <f t="shared" si="3"/>
        <v>136</v>
      </c>
      <c r="C156" s="33"/>
      <c r="D156" s="29">
        <v>-2095</v>
      </c>
      <c r="E156" s="30">
        <v>3076</v>
      </c>
      <c r="F156" s="27">
        <f t="shared" si="5"/>
        <v>875</v>
      </c>
      <c r="G156" s="27">
        <f t="shared" si="6"/>
        <v>136</v>
      </c>
      <c r="H156" s="33"/>
      <c r="I156" s="32">
        <v>-2355</v>
      </c>
      <c r="J156" s="33">
        <f t="shared" si="1"/>
        <v>2355</v>
      </c>
      <c r="K156" s="27">
        <f t="shared" si="8"/>
        <v>1130</v>
      </c>
      <c r="L156" s="27">
        <f t="shared" si="9"/>
        <v>136</v>
      </c>
      <c r="M156" s="33"/>
      <c r="N156" s="29">
        <v>-1825</v>
      </c>
      <c r="O156" s="33">
        <f t="shared" si="2"/>
        <v>1825</v>
      </c>
      <c r="P156" s="27">
        <f t="shared" si="11"/>
        <v>758</v>
      </c>
      <c r="Q156" s="44"/>
      <c r="R156" s="35"/>
    </row>
    <row r="157" spans="1:18" x14ac:dyDescent="0.3">
      <c r="A157" s="26">
        <v>45869</v>
      </c>
      <c r="B157" s="27">
        <f t="shared" si="3"/>
        <v>137</v>
      </c>
      <c r="C157" s="30"/>
      <c r="D157" s="29">
        <v>-2100</v>
      </c>
      <c r="E157" s="30">
        <v>3076</v>
      </c>
      <c r="F157" s="27">
        <f t="shared" si="5"/>
        <v>880</v>
      </c>
      <c r="G157" s="27">
        <f t="shared" si="6"/>
        <v>137</v>
      </c>
      <c r="H157" s="30"/>
      <c r="I157" s="32">
        <v>-2360</v>
      </c>
      <c r="J157" s="33">
        <f t="shared" si="1"/>
        <v>2360</v>
      </c>
      <c r="K157" s="27">
        <f t="shared" si="8"/>
        <v>1135</v>
      </c>
      <c r="L157" s="27">
        <f t="shared" si="9"/>
        <v>137</v>
      </c>
      <c r="M157" s="30"/>
      <c r="N157" s="29">
        <v>-1830</v>
      </c>
      <c r="O157" s="33">
        <f t="shared" si="2"/>
        <v>1830</v>
      </c>
      <c r="P157" s="27">
        <f t="shared" si="11"/>
        <v>763</v>
      </c>
      <c r="Q157" s="44"/>
      <c r="R157" s="35"/>
    </row>
    <row r="158" spans="1:18" x14ac:dyDescent="0.3">
      <c r="A158" s="26">
        <v>45870</v>
      </c>
      <c r="B158" s="27">
        <f t="shared" si="3"/>
        <v>138</v>
      </c>
      <c r="C158" s="33"/>
      <c r="D158" s="29">
        <v>-2105</v>
      </c>
      <c r="E158" s="30">
        <v>3076</v>
      </c>
      <c r="F158" s="27">
        <f t="shared" si="5"/>
        <v>885</v>
      </c>
      <c r="G158" s="27">
        <f t="shared" si="6"/>
        <v>138</v>
      </c>
      <c r="H158" s="33"/>
      <c r="I158" s="32">
        <v>-2365</v>
      </c>
      <c r="J158" s="33">
        <f t="shared" si="1"/>
        <v>2365</v>
      </c>
      <c r="K158" s="27">
        <f t="shared" si="8"/>
        <v>1140</v>
      </c>
      <c r="L158" s="27">
        <f t="shared" si="9"/>
        <v>138</v>
      </c>
      <c r="M158" s="33"/>
      <c r="N158" s="29">
        <v>-1835</v>
      </c>
      <c r="O158" s="33">
        <f t="shared" si="2"/>
        <v>1835</v>
      </c>
      <c r="P158" s="27">
        <f t="shared" si="11"/>
        <v>768</v>
      </c>
      <c r="Q158" s="44"/>
      <c r="R158" s="35"/>
    </row>
    <row r="159" spans="1:18" x14ac:dyDescent="0.3">
      <c r="A159" s="26">
        <v>45871</v>
      </c>
      <c r="B159" s="27">
        <f t="shared" si="3"/>
        <v>139</v>
      </c>
      <c r="C159" s="30"/>
      <c r="D159" s="29">
        <v>-2110</v>
      </c>
      <c r="E159" s="30">
        <v>3076</v>
      </c>
      <c r="F159" s="27">
        <f t="shared" si="5"/>
        <v>890</v>
      </c>
      <c r="G159" s="27">
        <f t="shared" si="6"/>
        <v>139</v>
      </c>
      <c r="H159" s="30"/>
      <c r="I159" s="32">
        <v>-2370</v>
      </c>
      <c r="J159" s="33">
        <f t="shared" si="1"/>
        <v>2370</v>
      </c>
      <c r="K159" s="27">
        <f t="shared" si="8"/>
        <v>1145</v>
      </c>
      <c r="L159" s="27">
        <f t="shared" si="9"/>
        <v>139</v>
      </c>
      <c r="M159" s="30"/>
      <c r="N159" s="29">
        <v>-1840</v>
      </c>
      <c r="O159" s="33">
        <f t="shared" si="2"/>
        <v>1840</v>
      </c>
      <c r="P159" s="27">
        <f t="shared" si="11"/>
        <v>773</v>
      </c>
      <c r="Q159" s="44"/>
      <c r="R159" s="35"/>
    </row>
    <row r="160" spans="1:18" x14ac:dyDescent="0.3">
      <c r="A160" s="26">
        <v>45872</v>
      </c>
      <c r="B160" s="27">
        <f t="shared" si="3"/>
        <v>140</v>
      </c>
      <c r="C160" s="33"/>
      <c r="D160" s="29">
        <v>-2115</v>
      </c>
      <c r="E160" s="30">
        <v>3076</v>
      </c>
      <c r="F160" s="27">
        <f t="shared" si="5"/>
        <v>895</v>
      </c>
      <c r="G160" s="27">
        <f t="shared" si="6"/>
        <v>140</v>
      </c>
      <c r="H160" s="33"/>
      <c r="I160" s="32">
        <v>-2375</v>
      </c>
      <c r="J160" s="33">
        <f t="shared" si="1"/>
        <v>2375</v>
      </c>
      <c r="K160" s="27">
        <f t="shared" si="8"/>
        <v>1150</v>
      </c>
      <c r="L160" s="27">
        <f t="shared" si="9"/>
        <v>140</v>
      </c>
      <c r="M160" s="33"/>
      <c r="N160" s="29">
        <v>-1845</v>
      </c>
      <c r="O160" s="33">
        <f t="shared" si="2"/>
        <v>1845</v>
      </c>
      <c r="P160" s="27">
        <f t="shared" si="11"/>
        <v>778</v>
      </c>
      <c r="Q160" s="44"/>
      <c r="R160" s="35"/>
    </row>
    <row r="161" spans="1:18" x14ac:dyDescent="0.3">
      <c r="A161" s="26">
        <v>45873</v>
      </c>
      <c r="B161" s="27">
        <f t="shared" si="3"/>
        <v>141</v>
      </c>
      <c r="C161" s="30"/>
      <c r="D161" s="29">
        <v>-2120</v>
      </c>
      <c r="E161" s="30">
        <v>3076</v>
      </c>
      <c r="F161" s="27">
        <f t="shared" si="5"/>
        <v>900</v>
      </c>
      <c r="G161" s="27">
        <f t="shared" si="6"/>
        <v>141</v>
      </c>
      <c r="H161" s="30"/>
      <c r="I161" s="32">
        <v>-2380</v>
      </c>
      <c r="J161" s="33">
        <f t="shared" si="1"/>
        <v>2380</v>
      </c>
      <c r="K161" s="27">
        <f t="shared" si="8"/>
        <v>1155</v>
      </c>
      <c r="L161" s="27">
        <f t="shared" si="9"/>
        <v>141</v>
      </c>
      <c r="M161" s="30"/>
      <c r="N161" s="29">
        <v>-1850</v>
      </c>
      <c r="O161" s="33">
        <f t="shared" si="2"/>
        <v>1850</v>
      </c>
      <c r="P161" s="27">
        <f t="shared" si="11"/>
        <v>783</v>
      </c>
      <c r="Q161" s="44"/>
      <c r="R161" s="35"/>
    </row>
    <row r="162" spans="1:18" x14ac:dyDescent="0.3">
      <c r="A162" s="26">
        <v>45874</v>
      </c>
      <c r="B162" s="27">
        <f t="shared" si="3"/>
        <v>142</v>
      </c>
      <c r="C162" s="33"/>
      <c r="D162" s="29">
        <v>-2125</v>
      </c>
      <c r="E162" s="30">
        <v>3076</v>
      </c>
      <c r="F162" s="27">
        <f t="shared" si="5"/>
        <v>905</v>
      </c>
      <c r="G162" s="27">
        <f t="shared" si="6"/>
        <v>142</v>
      </c>
      <c r="H162" s="33"/>
      <c r="I162" s="32">
        <v>-2385</v>
      </c>
      <c r="J162" s="33">
        <f t="shared" si="1"/>
        <v>2385</v>
      </c>
      <c r="K162" s="27">
        <f t="shared" si="8"/>
        <v>1160</v>
      </c>
      <c r="L162" s="27">
        <f t="shared" si="9"/>
        <v>142</v>
      </c>
      <c r="M162" s="33"/>
      <c r="N162" s="29">
        <v>-1855</v>
      </c>
      <c r="O162" s="33">
        <f t="shared" si="2"/>
        <v>1855</v>
      </c>
      <c r="P162" s="27">
        <f t="shared" si="11"/>
        <v>788</v>
      </c>
      <c r="Q162" s="44"/>
      <c r="R162" s="35"/>
    </row>
    <row r="163" spans="1:18" x14ac:dyDescent="0.3">
      <c r="A163" s="26">
        <v>45875</v>
      </c>
      <c r="B163" s="27">
        <f t="shared" si="3"/>
        <v>143</v>
      </c>
      <c r="C163" s="30">
        <v>1907</v>
      </c>
      <c r="D163" s="29">
        <v>-2144</v>
      </c>
      <c r="E163" s="30">
        <v>3076</v>
      </c>
      <c r="F163" s="27">
        <f t="shared" si="5"/>
        <v>924</v>
      </c>
      <c r="G163" s="27">
        <f t="shared" si="6"/>
        <v>143</v>
      </c>
      <c r="H163" s="30">
        <v>1977</v>
      </c>
      <c r="I163" s="32">
        <v>-2390</v>
      </c>
      <c r="J163" s="33">
        <f t="shared" si="1"/>
        <v>4367</v>
      </c>
      <c r="K163" s="27">
        <f t="shared" si="8"/>
        <v>1165</v>
      </c>
      <c r="L163" s="27">
        <f t="shared" si="9"/>
        <v>143</v>
      </c>
      <c r="M163" s="30">
        <v>1807</v>
      </c>
      <c r="N163" s="29">
        <v>-1860</v>
      </c>
      <c r="O163" s="33">
        <f t="shared" si="2"/>
        <v>3667</v>
      </c>
      <c r="P163" s="27">
        <f t="shared" si="11"/>
        <v>793</v>
      </c>
      <c r="Q163" s="44"/>
      <c r="R163" s="35"/>
    </row>
    <row r="164" spans="1:18" x14ac:dyDescent="0.3">
      <c r="A164" s="26"/>
      <c r="B164" s="27"/>
      <c r="C164" s="33"/>
      <c r="D164" s="29"/>
      <c r="E164" s="30"/>
      <c r="F164" s="27"/>
      <c r="G164" s="27"/>
      <c r="H164" s="33"/>
      <c r="I164" s="32"/>
      <c r="J164" s="33"/>
      <c r="K164" s="27"/>
      <c r="L164" s="27"/>
      <c r="M164" s="33"/>
      <c r="N164" s="29"/>
      <c r="O164" s="33"/>
      <c r="P164" s="27"/>
      <c r="Q164" s="44"/>
      <c r="R164" s="35"/>
    </row>
    <row r="165" spans="1:18" x14ac:dyDescent="0.3">
      <c r="A165" s="26"/>
      <c r="B165" s="27"/>
      <c r="C165" s="30"/>
      <c r="D165" s="29"/>
      <c r="E165" s="30"/>
      <c r="F165" s="27"/>
      <c r="G165" s="27"/>
      <c r="H165" s="30"/>
      <c r="I165" s="32"/>
      <c r="J165" s="33"/>
      <c r="K165" s="27"/>
      <c r="L165" s="27"/>
      <c r="M165" s="30"/>
      <c r="N165" s="29"/>
      <c r="O165" s="33"/>
      <c r="P165" s="27"/>
      <c r="Q165" s="44"/>
      <c r="R165" s="35"/>
    </row>
    <row r="166" spans="1:18" x14ac:dyDescent="0.3">
      <c r="A166" s="45"/>
      <c r="B166" s="46"/>
      <c r="C166" s="47"/>
      <c r="D166" s="48"/>
      <c r="E166" s="49"/>
      <c r="F166" s="46"/>
      <c r="G166" s="46"/>
      <c r="H166" s="49"/>
      <c r="I166" s="48"/>
      <c r="J166" s="49"/>
      <c r="K166" s="46"/>
      <c r="L166" s="46"/>
      <c r="M166" s="47"/>
      <c r="N166" s="48"/>
      <c r="O166" s="50"/>
      <c r="P166" s="46"/>
      <c r="Q166" s="51"/>
      <c r="R166" s="52"/>
    </row>
    <row r="167" spans="1:18" x14ac:dyDescent="0.3">
      <c r="A167" s="45"/>
      <c r="B167" s="46"/>
      <c r="C167" s="47"/>
      <c r="D167" s="48"/>
      <c r="E167" s="49"/>
      <c r="F167" s="46"/>
      <c r="G167" s="46"/>
      <c r="H167" s="49"/>
      <c r="I167" s="48"/>
      <c r="J167" s="49"/>
      <c r="K167" s="46"/>
      <c r="L167" s="46"/>
      <c r="M167" s="47"/>
      <c r="N167" s="48"/>
      <c r="O167" s="50"/>
      <c r="P167" s="46"/>
      <c r="Q167" s="51"/>
      <c r="R167" s="52"/>
    </row>
    <row r="168" spans="1:18" x14ac:dyDescent="0.3">
      <c r="A168" s="45"/>
      <c r="B168" s="46"/>
      <c r="C168" s="47"/>
      <c r="D168" s="48"/>
      <c r="E168" s="49"/>
      <c r="F168" s="46"/>
      <c r="G168" s="46"/>
      <c r="H168" s="49"/>
      <c r="I168" s="48"/>
      <c r="J168" s="49"/>
      <c r="K168" s="46"/>
      <c r="L168" s="46"/>
      <c r="M168" s="47"/>
      <c r="N168" s="48"/>
      <c r="O168" s="50"/>
      <c r="P168" s="46"/>
      <c r="Q168" s="51"/>
      <c r="R168" s="52"/>
    </row>
    <row r="169" spans="1:18" x14ac:dyDescent="0.3">
      <c r="A169" s="45"/>
      <c r="B169" s="46"/>
      <c r="C169" s="47"/>
      <c r="D169" s="48"/>
      <c r="E169" s="49"/>
      <c r="F169" s="46"/>
      <c r="G169" s="46"/>
      <c r="H169" s="49"/>
      <c r="I169" s="48"/>
      <c r="J169" s="49"/>
      <c r="K169" s="46"/>
      <c r="L169" s="46"/>
      <c r="M169" s="47"/>
      <c r="N169" s="48"/>
      <c r="O169" s="50"/>
      <c r="P169" s="46"/>
      <c r="Q169" s="51"/>
      <c r="R169" s="52"/>
    </row>
    <row r="170" spans="1:18" x14ac:dyDescent="0.3">
      <c r="A170" s="45"/>
      <c r="B170" s="46"/>
      <c r="C170" s="47"/>
      <c r="D170" s="48"/>
      <c r="E170" s="49"/>
      <c r="F170" s="46"/>
      <c r="G170" s="46"/>
      <c r="H170" s="49"/>
      <c r="I170" s="48"/>
      <c r="J170" s="49"/>
      <c r="K170" s="46"/>
      <c r="L170" s="46"/>
      <c r="M170" s="47"/>
      <c r="N170" s="48"/>
      <c r="O170" s="50"/>
      <c r="P170" s="46"/>
      <c r="Q170" s="51"/>
      <c r="R170" s="52"/>
    </row>
    <row r="171" spans="1:18" x14ac:dyDescent="0.3">
      <c r="A171" s="53"/>
      <c r="B171" s="54"/>
      <c r="C171" s="55"/>
      <c r="D171" s="55"/>
      <c r="E171" s="56"/>
      <c r="F171" s="57"/>
      <c r="G171" s="54"/>
      <c r="H171" s="55"/>
      <c r="I171" s="55"/>
      <c r="J171" s="56"/>
      <c r="K171" s="57"/>
      <c r="L171" s="54"/>
      <c r="M171" s="55"/>
      <c r="N171" s="55"/>
      <c r="O171" s="56"/>
      <c r="P171" s="57"/>
      <c r="Q171" s="58"/>
      <c r="R171" s="59"/>
    </row>
    <row r="172" spans="1:18" x14ac:dyDescent="0.3">
      <c r="A172" s="289" t="s">
        <v>104</v>
      </c>
      <c r="B172" s="210"/>
      <c r="C172" s="285" t="s">
        <v>105</v>
      </c>
      <c r="D172" s="211"/>
      <c r="E172" s="211"/>
      <c r="F172" s="211"/>
      <c r="G172" s="211"/>
      <c r="H172" s="211"/>
      <c r="I172" s="213"/>
      <c r="J172" s="289" t="s">
        <v>106</v>
      </c>
      <c r="K172" s="211"/>
      <c r="L172" s="285" t="s">
        <v>107</v>
      </c>
      <c r="M172" s="211"/>
      <c r="N172" s="211"/>
      <c r="O172" s="211"/>
      <c r="P172" s="211"/>
      <c r="Q172" s="211"/>
      <c r="R172" s="213"/>
    </row>
    <row r="173" spans="1:18" x14ac:dyDescent="0.3">
      <c r="A173" s="287" t="s">
        <v>108</v>
      </c>
      <c r="B173" s="210"/>
      <c r="C173" s="272" t="s">
        <v>109</v>
      </c>
      <c r="D173" s="211"/>
      <c r="E173" s="211"/>
      <c r="F173" s="211"/>
      <c r="G173" s="282"/>
      <c r="H173" s="211"/>
      <c r="I173" s="213"/>
      <c r="J173" s="287" t="s">
        <v>110</v>
      </c>
      <c r="K173" s="211"/>
      <c r="L173" s="288" t="s">
        <v>111</v>
      </c>
      <c r="M173" s="211"/>
      <c r="N173" s="211"/>
      <c r="O173" s="210"/>
      <c r="P173" s="272" t="s">
        <v>112</v>
      </c>
      <c r="Q173" s="211"/>
      <c r="R173" s="213"/>
    </row>
    <row r="174" spans="1:18" x14ac:dyDescent="0.3">
      <c r="A174" s="287" t="s">
        <v>113</v>
      </c>
      <c r="B174" s="210"/>
      <c r="C174" s="253" t="s">
        <v>48</v>
      </c>
      <c r="D174" s="211"/>
      <c r="E174" s="211"/>
      <c r="F174" s="211"/>
      <c r="G174" s="282"/>
      <c r="H174" s="211"/>
      <c r="I174" s="213"/>
      <c r="J174" s="287" t="s">
        <v>114</v>
      </c>
      <c r="K174" s="211"/>
      <c r="L174" s="253" t="s">
        <v>49</v>
      </c>
      <c r="M174" s="211"/>
      <c r="N174" s="211"/>
      <c r="O174" s="210"/>
      <c r="P174" s="253" t="s">
        <v>50</v>
      </c>
      <c r="Q174" s="211"/>
      <c r="R174" s="213"/>
    </row>
    <row r="175" spans="1:18" x14ac:dyDescent="0.3">
      <c r="A175" s="291" t="s">
        <v>115</v>
      </c>
      <c r="B175" s="212"/>
      <c r="C175" s="292"/>
      <c r="D175" s="262"/>
      <c r="E175" s="262"/>
      <c r="F175" s="212"/>
      <c r="G175" s="290"/>
      <c r="H175" s="262"/>
      <c r="I175" s="231"/>
      <c r="J175" s="291" t="s">
        <v>116</v>
      </c>
      <c r="K175" s="262"/>
      <c r="L175" s="292"/>
      <c r="M175" s="262"/>
      <c r="N175" s="262"/>
      <c r="O175" s="212"/>
      <c r="P175" s="292"/>
      <c r="Q175" s="262"/>
      <c r="R175" s="231"/>
    </row>
    <row r="176" spans="1:18" x14ac:dyDescent="0.3">
      <c r="A176" s="236"/>
      <c r="B176" s="294"/>
      <c r="C176" s="293"/>
      <c r="D176" s="234"/>
      <c r="E176" s="234"/>
      <c r="F176" s="294"/>
      <c r="G176" s="234"/>
      <c r="H176" s="234"/>
      <c r="I176" s="235"/>
      <c r="J176" s="236"/>
      <c r="K176" s="234"/>
      <c r="L176" s="293"/>
      <c r="M176" s="234"/>
      <c r="N176" s="234"/>
      <c r="O176" s="294"/>
      <c r="P176" s="293"/>
      <c r="Q176" s="234"/>
      <c r="R176" s="235"/>
    </row>
    <row r="177" spans="9:9" x14ac:dyDescent="0.3">
      <c r="I177" s="60"/>
    </row>
    <row r="178" spans="9:9" x14ac:dyDescent="0.3">
      <c r="I178" s="60"/>
    </row>
    <row r="179" spans="9:9" x14ac:dyDescent="0.3">
      <c r="I179" s="60"/>
    </row>
    <row r="180" spans="9:9" x14ac:dyDescent="0.3">
      <c r="I180" s="60"/>
    </row>
    <row r="181" spans="9:9" x14ac:dyDescent="0.3">
      <c r="I181" s="60"/>
    </row>
    <row r="182" spans="9:9" x14ac:dyDescent="0.3">
      <c r="I182" s="60"/>
    </row>
    <row r="183" spans="9:9" x14ac:dyDescent="0.3">
      <c r="I183" s="60"/>
    </row>
    <row r="184" spans="9:9" x14ac:dyDescent="0.3">
      <c r="I184" s="60"/>
    </row>
    <row r="185" spans="9:9" x14ac:dyDescent="0.3">
      <c r="I185" s="60"/>
    </row>
    <row r="186" spans="9:9" x14ac:dyDescent="0.3">
      <c r="I186" s="60"/>
    </row>
    <row r="187" spans="9:9" x14ac:dyDescent="0.3">
      <c r="I187" s="60"/>
    </row>
    <row r="188" spans="9:9" x14ac:dyDescent="0.3">
      <c r="I188" s="60"/>
    </row>
    <row r="189" spans="9:9" x14ac:dyDescent="0.3">
      <c r="I189" s="60"/>
    </row>
    <row r="190" spans="9:9" x14ac:dyDescent="0.3">
      <c r="I190" s="60"/>
    </row>
    <row r="191" spans="9:9" x14ac:dyDescent="0.3">
      <c r="I191" s="60"/>
    </row>
    <row r="192" spans="9:9" x14ac:dyDescent="0.3">
      <c r="I192" s="60"/>
    </row>
    <row r="193" spans="9:9" x14ac:dyDescent="0.3">
      <c r="I193" s="60"/>
    </row>
    <row r="194" spans="9:9" x14ac:dyDescent="0.3">
      <c r="I194" s="60"/>
    </row>
    <row r="195" spans="9:9" x14ac:dyDescent="0.3">
      <c r="I195" s="60"/>
    </row>
    <row r="196" spans="9:9" x14ac:dyDescent="0.3">
      <c r="I196" s="60"/>
    </row>
    <row r="197" spans="9:9" x14ac:dyDescent="0.3">
      <c r="I197" s="60"/>
    </row>
    <row r="198" spans="9:9" x14ac:dyDescent="0.3">
      <c r="I198" s="60"/>
    </row>
    <row r="199" spans="9:9" x14ac:dyDescent="0.3">
      <c r="I199" s="60"/>
    </row>
    <row r="200" spans="9:9" x14ac:dyDescent="0.3">
      <c r="I200" s="60"/>
    </row>
    <row r="201" spans="9:9" x14ac:dyDescent="0.3">
      <c r="I201" s="60"/>
    </row>
    <row r="202" spans="9:9" x14ac:dyDescent="0.3">
      <c r="I202" s="60"/>
    </row>
    <row r="203" spans="9:9" x14ac:dyDescent="0.3">
      <c r="I203" s="60"/>
    </row>
    <row r="204" spans="9:9" x14ac:dyDescent="0.3">
      <c r="I204" s="60"/>
    </row>
    <row r="205" spans="9:9" x14ac:dyDescent="0.3">
      <c r="I205" s="60"/>
    </row>
    <row r="206" spans="9:9" x14ac:dyDescent="0.3">
      <c r="I206" s="60"/>
    </row>
    <row r="207" spans="9:9" x14ac:dyDescent="0.3">
      <c r="I207" s="60"/>
    </row>
    <row r="208" spans="9:9" x14ac:dyDescent="0.3">
      <c r="I208" s="60"/>
    </row>
    <row r="209" spans="9:9" x14ac:dyDescent="0.3">
      <c r="I209" s="60"/>
    </row>
    <row r="210" spans="9:9" x14ac:dyDescent="0.3">
      <c r="I210" s="60"/>
    </row>
    <row r="211" spans="9:9" x14ac:dyDescent="0.3">
      <c r="I211" s="60"/>
    </row>
    <row r="212" spans="9:9" x14ac:dyDescent="0.3">
      <c r="I212" s="60"/>
    </row>
    <row r="213" spans="9:9" x14ac:dyDescent="0.3">
      <c r="I213" s="60"/>
    </row>
    <row r="214" spans="9:9" x14ac:dyDescent="0.3">
      <c r="I214" s="60"/>
    </row>
    <row r="215" spans="9:9" x14ac:dyDescent="0.3">
      <c r="I215" s="60"/>
    </row>
    <row r="216" spans="9:9" x14ac:dyDescent="0.3">
      <c r="I216" s="60"/>
    </row>
    <row r="217" spans="9:9" x14ac:dyDescent="0.3">
      <c r="I217" s="60"/>
    </row>
    <row r="218" spans="9:9" x14ac:dyDescent="0.3">
      <c r="I218" s="60"/>
    </row>
    <row r="219" spans="9:9" x14ac:dyDescent="0.3">
      <c r="I219" s="60"/>
    </row>
    <row r="220" spans="9:9" x14ac:dyDescent="0.3">
      <c r="I220" s="60"/>
    </row>
    <row r="221" spans="9:9" x14ac:dyDescent="0.3">
      <c r="I221" s="60"/>
    </row>
    <row r="222" spans="9:9" x14ac:dyDescent="0.3">
      <c r="I222" s="60"/>
    </row>
    <row r="223" spans="9:9" x14ac:dyDescent="0.3">
      <c r="I223" s="60"/>
    </row>
    <row r="224" spans="9:9" x14ac:dyDescent="0.3">
      <c r="I224" s="60"/>
    </row>
    <row r="225" spans="9:9" x14ac:dyDescent="0.3">
      <c r="I225" s="60"/>
    </row>
    <row r="226" spans="9:9" x14ac:dyDescent="0.3">
      <c r="I226" s="60"/>
    </row>
    <row r="227" spans="9:9" x14ac:dyDescent="0.3">
      <c r="I227" s="60"/>
    </row>
    <row r="228" spans="9:9" x14ac:dyDescent="0.3">
      <c r="I228" s="60"/>
    </row>
    <row r="229" spans="9:9" x14ac:dyDescent="0.3">
      <c r="I229" s="60"/>
    </row>
    <row r="230" spans="9:9" x14ac:dyDescent="0.3">
      <c r="I230" s="60"/>
    </row>
    <row r="231" spans="9:9" x14ac:dyDescent="0.3">
      <c r="I231" s="60"/>
    </row>
    <row r="232" spans="9:9" x14ac:dyDescent="0.3">
      <c r="I232" s="60"/>
    </row>
    <row r="233" spans="9:9" x14ac:dyDescent="0.3">
      <c r="I233" s="60"/>
    </row>
    <row r="234" spans="9:9" x14ac:dyDescent="0.3">
      <c r="I234" s="60"/>
    </row>
    <row r="235" spans="9:9" x14ac:dyDescent="0.3">
      <c r="I235" s="60"/>
    </row>
    <row r="236" spans="9:9" x14ac:dyDescent="0.3">
      <c r="I236" s="60"/>
    </row>
    <row r="237" spans="9:9" x14ac:dyDescent="0.3">
      <c r="I237" s="60"/>
    </row>
    <row r="238" spans="9:9" x14ac:dyDescent="0.3">
      <c r="I238" s="60"/>
    </row>
    <row r="239" spans="9:9" x14ac:dyDescent="0.3">
      <c r="I239" s="60"/>
    </row>
    <row r="240" spans="9:9" x14ac:dyDescent="0.3">
      <c r="I240" s="60"/>
    </row>
    <row r="241" spans="9:9" x14ac:dyDescent="0.3">
      <c r="I241" s="60"/>
    </row>
    <row r="242" spans="9:9" x14ac:dyDescent="0.3">
      <c r="I242" s="60"/>
    </row>
    <row r="243" spans="9:9" x14ac:dyDescent="0.3">
      <c r="I243" s="60"/>
    </row>
    <row r="244" spans="9:9" x14ac:dyDescent="0.3">
      <c r="I244" s="60"/>
    </row>
    <row r="245" spans="9:9" x14ac:dyDescent="0.3">
      <c r="I245" s="60"/>
    </row>
    <row r="246" spans="9:9" x14ac:dyDescent="0.3">
      <c r="I246" s="60"/>
    </row>
    <row r="247" spans="9:9" x14ac:dyDescent="0.3">
      <c r="I247" s="60"/>
    </row>
    <row r="248" spans="9:9" x14ac:dyDescent="0.3">
      <c r="I248" s="60"/>
    </row>
    <row r="249" spans="9:9" x14ac:dyDescent="0.3">
      <c r="I249" s="60"/>
    </row>
    <row r="250" spans="9:9" x14ac:dyDescent="0.3">
      <c r="I250" s="60"/>
    </row>
    <row r="251" spans="9:9" x14ac:dyDescent="0.3">
      <c r="I251" s="60"/>
    </row>
    <row r="252" spans="9:9" x14ac:dyDescent="0.3">
      <c r="I252" s="60"/>
    </row>
    <row r="253" spans="9:9" x14ac:dyDescent="0.3">
      <c r="I253" s="60"/>
    </row>
    <row r="254" spans="9:9" x14ac:dyDescent="0.3">
      <c r="I254" s="60"/>
    </row>
    <row r="255" spans="9:9" x14ac:dyDescent="0.3">
      <c r="I255" s="60"/>
    </row>
    <row r="256" spans="9:9" x14ac:dyDescent="0.3">
      <c r="I256" s="60"/>
    </row>
    <row r="257" spans="9:9" x14ac:dyDescent="0.3">
      <c r="I257" s="60"/>
    </row>
    <row r="258" spans="9:9" x14ac:dyDescent="0.3">
      <c r="I258" s="60"/>
    </row>
    <row r="259" spans="9:9" x14ac:dyDescent="0.3">
      <c r="I259" s="60"/>
    </row>
    <row r="260" spans="9:9" x14ac:dyDescent="0.3">
      <c r="I260" s="60"/>
    </row>
    <row r="261" spans="9:9" x14ac:dyDescent="0.3">
      <c r="I261" s="60"/>
    </row>
    <row r="262" spans="9:9" x14ac:dyDescent="0.3">
      <c r="I262" s="60"/>
    </row>
    <row r="263" spans="9:9" x14ac:dyDescent="0.3">
      <c r="I263" s="60"/>
    </row>
    <row r="264" spans="9:9" x14ac:dyDescent="0.3">
      <c r="I264" s="60"/>
    </row>
    <row r="265" spans="9:9" x14ac:dyDescent="0.3">
      <c r="I265" s="60"/>
    </row>
    <row r="266" spans="9:9" x14ac:dyDescent="0.3">
      <c r="I266" s="60"/>
    </row>
    <row r="267" spans="9:9" x14ac:dyDescent="0.3">
      <c r="I267" s="60"/>
    </row>
    <row r="268" spans="9:9" x14ac:dyDescent="0.3">
      <c r="I268" s="60"/>
    </row>
    <row r="269" spans="9:9" x14ac:dyDescent="0.3">
      <c r="I269" s="60"/>
    </row>
    <row r="270" spans="9:9" x14ac:dyDescent="0.3">
      <c r="I270" s="60"/>
    </row>
    <row r="271" spans="9:9" x14ac:dyDescent="0.3">
      <c r="I271" s="60"/>
    </row>
    <row r="272" spans="9:9" x14ac:dyDescent="0.3">
      <c r="I272" s="60"/>
    </row>
    <row r="273" spans="9:9" x14ac:dyDescent="0.3">
      <c r="I273" s="60"/>
    </row>
    <row r="274" spans="9:9" x14ac:dyDescent="0.3">
      <c r="I274" s="60"/>
    </row>
    <row r="275" spans="9:9" x14ac:dyDescent="0.3">
      <c r="I275" s="60"/>
    </row>
    <row r="276" spans="9:9" x14ac:dyDescent="0.3">
      <c r="I276" s="60"/>
    </row>
    <row r="277" spans="9:9" x14ac:dyDescent="0.3">
      <c r="I277" s="60"/>
    </row>
    <row r="278" spans="9:9" x14ac:dyDescent="0.3">
      <c r="I278" s="60"/>
    </row>
    <row r="279" spans="9:9" x14ac:dyDescent="0.3">
      <c r="I279" s="60"/>
    </row>
    <row r="280" spans="9:9" x14ac:dyDescent="0.3">
      <c r="I280" s="60"/>
    </row>
    <row r="281" spans="9:9" x14ac:dyDescent="0.3">
      <c r="I281" s="60"/>
    </row>
    <row r="282" spans="9:9" x14ac:dyDescent="0.3">
      <c r="I282" s="60"/>
    </row>
    <row r="283" spans="9:9" x14ac:dyDescent="0.3">
      <c r="I283" s="60"/>
    </row>
    <row r="284" spans="9:9" x14ac:dyDescent="0.3">
      <c r="I284" s="60"/>
    </row>
    <row r="285" spans="9:9" x14ac:dyDescent="0.3">
      <c r="I285" s="60"/>
    </row>
    <row r="286" spans="9:9" x14ac:dyDescent="0.3">
      <c r="I286" s="60"/>
    </row>
    <row r="287" spans="9:9" x14ac:dyDescent="0.3">
      <c r="I287" s="60"/>
    </row>
    <row r="288" spans="9:9" x14ac:dyDescent="0.3">
      <c r="I288" s="60"/>
    </row>
    <row r="289" spans="9:9" x14ac:dyDescent="0.3">
      <c r="I289" s="60"/>
    </row>
    <row r="290" spans="9:9" x14ac:dyDescent="0.3">
      <c r="I290" s="60"/>
    </row>
    <row r="291" spans="9:9" x14ac:dyDescent="0.3">
      <c r="I291" s="60"/>
    </row>
    <row r="292" spans="9:9" x14ac:dyDescent="0.3">
      <c r="I292" s="60"/>
    </row>
    <row r="293" spans="9:9" x14ac:dyDescent="0.3">
      <c r="I293" s="60"/>
    </row>
    <row r="294" spans="9:9" x14ac:dyDescent="0.3">
      <c r="I294" s="60"/>
    </row>
    <row r="295" spans="9:9" x14ac:dyDescent="0.3">
      <c r="I295" s="60"/>
    </row>
    <row r="296" spans="9:9" x14ac:dyDescent="0.3">
      <c r="I296" s="60"/>
    </row>
    <row r="297" spans="9:9" x14ac:dyDescent="0.3">
      <c r="I297" s="60"/>
    </row>
    <row r="298" spans="9:9" x14ac:dyDescent="0.3">
      <c r="I298" s="60"/>
    </row>
    <row r="299" spans="9:9" x14ac:dyDescent="0.3">
      <c r="I299" s="60"/>
    </row>
    <row r="300" spans="9:9" x14ac:dyDescent="0.3">
      <c r="I300" s="60"/>
    </row>
    <row r="301" spans="9:9" x14ac:dyDescent="0.3">
      <c r="I301" s="60"/>
    </row>
    <row r="302" spans="9:9" x14ac:dyDescent="0.3">
      <c r="I302" s="60"/>
    </row>
    <row r="303" spans="9:9" x14ac:dyDescent="0.3">
      <c r="I303" s="60"/>
    </row>
    <row r="304" spans="9:9" x14ac:dyDescent="0.3">
      <c r="I304" s="60"/>
    </row>
    <row r="305" spans="9:9" x14ac:dyDescent="0.3">
      <c r="I305" s="60"/>
    </row>
    <row r="306" spans="9:9" x14ac:dyDescent="0.3">
      <c r="I306" s="60"/>
    </row>
    <row r="307" spans="9:9" x14ac:dyDescent="0.3">
      <c r="I307" s="60"/>
    </row>
    <row r="308" spans="9:9" x14ac:dyDescent="0.3">
      <c r="I308" s="60"/>
    </row>
    <row r="309" spans="9:9" x14ac:dyDescent="0.3">
      <c r="I309" s="60"/>
    </row>
    <row r="310" spans="9:9" x14ac:dyDescent="0.3">
      <c r="I310" s="60"/>
    </row>
    <row r="311" spans="9:9" x14ac:dyDescent="0.3">
      <c r="I311" s="60"/>
    </row>
    <row r="312" spans="9:9" x14ac:dyDescent="0.3">
      <c r="I312" s="60"/>
    </row>
    <row r="313" spans="9:9" x14ac:dyDescent="0.3">
      <c r="I313" s="60"/>
    </row>
    <row r="314" spans="9:9" x14ac:dyDescent="0.3">
      <c r="I314" s="60"/>
    </row>
    <row r="315" spans="9:9" x14ac:dyDescent="0.3">
      <c r="I315" s="60"/>
    </row>
    <row r="316" spans="9:9" x14ac:dyDescent="0.3">
      <c r="I316" s="60"/>
    </row>
    <row r="317" spans="9:9" x14ac:dyDescent="0.3">
      <c r="I317" s="60"/>
    </row>
    <row r="318" spans="9:9" x14ac:dyDescent="0.3">
      <c r="I318" s="60"/>
    </row>
    <row r="319" spans="9:9" x14ac:dyDescent="0.3">
      <c r="I319" s="60"/>
    </row>
    <row r="320" spans="9:9" x14ac:dyDescent="0.3">
      <c r="I320" s="60"/>
    </row>
    <row r="321" spans="9:9" x14ac:dyDescent="0.3">
      <c r="I321" s="60"/>
    </row>
    <row r="322" spans="9:9" x14ac:dyDescent="0.3">
      <c r="I322" s="60"/>
    </row>
    <row r="323" spans="9:9" x14ac:dyDescent="0.3">
      <c r="I323" s="60"/>
    </row>
    <row r="324" spans="9:9" x14ac:dyDescent="0.3">
      <c r="I324" s="60"/>
    </row>
    <row r="325" spans="9:9" x14ac:dyDescent="0.3">
      <c r="I325" s="60"/>
    </row>
    <row r="326" spans="9:9" x14ac:dyDescent="0.3">
      <c r="I326" s="60"/>
    </row>
    <row r="327" spans="9:9" x14ac:dyDescent="0.3">
      <c r="I327" s="60"/>
    </row>
    <row r="328" spans="9:9" x14ac:dyDescent="0.3">
      <c r="I328" s="60"/>
    </row>
    <row r="329" spans="9:9" x14ac:dyDescent="0.3">
      <c r="I329" s="60"/>
    </row>
    <row r="330" spans="9:9" x14ac:dyDescent="0.3">
      <c r="I330" s="60"/>
    </row>
    <row r="331" spans="9:9" x14ac:dyDescent="0.3">
      <c r="I331" s="60"/>
    </row>
    <row r="332" spans="9:9" x14ac:dyDescent="0.3">
      <c r="I332" s="60"/>
    </row>
    <row r="333" spans="9:9" x14ac:dyDescent="0.3">
      <c r="I333" s="60"/>
    </row>
    <row r="334" spans="9:9" x14ac:dyDescent="0.3">
      <c r="I334" s="60"/>
    </row>
    <row r="335" spans="9:9" x14ac:dyDescent="0.3">
      <c r="I335" s="60"/>
    </row>
    <row r="336" spans="9:9" x14ac:dyDescent="0.3">
      <c r="I336" s="60"/>
    </row>
    <row r="337" spans="9:9" x14ac:dyDescent="0.3">
      <c r="I337" s="60"/>
    </row>
    <row r="338" spans="9:9" x14ac:dyDescent="0.3">
      <c r="I338" s="60"/>
    </row>
    <row r="339" spans="9:9" x14ac:dyDescent="0.3">
      <c r="I339" s="60"/>
    </row>
    <row r="340" spans="9:9" x14ac:dyDescent="0.3">
      <c r="I340" s="60"/>
    </row>
    <row r="341" spans="9:9" x14ac:dyDescent="0.3">
      <c r="I341" s="60"/>
    </row>
    <row r="342" spans="9:9" x14ac:dyDescent="0.3">
      <c r="I342" s="60"/>
    </row>
    <row r="343" spans="9:9" x14ac:dyDescent="0.3">
      <c r="I343" s="60"/>
    </row>
    <row r="344" spans="9:9" x14ac:dyDescent="0.3">
      <c r="I344" s="60"/>
    </row>
    <row r="345" spans="9:9" x14ac:dyDescent="0.3">
      <c r="I345" s="60"/>
    </row>
    <row r="346" spans="9:9" x14ac:dyDescent="0.3">
      <c r="I346" s="60"/>
    </row>
    <row r="347" spans="9:9" x14ac:dyDescent="0.3">
      <c r="I347" s="60"/>
    </row>
    <row r="348" spans="9:9" x14ac:dyDescent="0.3">
      <c r="I348" s="60"/>
    </row>
    <row r="349" spans="9:9" x14ac:dyDescent="0.3">
      <c r="I349" s="60"/>
    </row>
    <row r="350" spans="9:9" x14ac:dyDescent="0.3">
      <c r="I350" s="60"/>
    </row>
    <row r="351" spans="9:9" x14ac:dyDescent="0.3">
      <c r="I351" s="60"/>
    </row>
    <row r="352" spans="9:9" x14ac:dyDescent="0.3">
      <c r="I352" s="60"/>
    </row>
    <row r="353" spans="9:9" x14ac:dyDescent="0.3">
      <c r="I353" s="60"/>
    </row>
    <row r="354" spans="9:9" x14ac:dyDescent="0.3">
      <c r="I354" s="60"/>
    </row>
    <row r="355" spans="9:9" x14ac:dyDescent="0.3">
      <c r="I355" s="60"/>
    </row>
    <row r="356" spans="9:9" x14ac:dyDescent="0.3">
      <c r="I356" s="60"/>
    </row>
    <row r="357" spans="9:9" x14ac:dyDescent="0.3">
      <c r="I357" s="60"/>
    </row>
    <row r="358" spans="9:9" x14ac:dyDescent="0.3">
      <c r="I358" s="60"/>
    </row>
    <row r="359" spans="9:9" x14ac:dyDescent="0.3">
      <c r="I359" s="60"/>
    </row>
    <row r="360" spans="9:9" x14ac:dyDescent="0.3">
      <c r="I360" s="60"/>
    </row>
    <row r="361" spans="9:9" x14ac:dyDescent="0.3">
      <c r="I361" s="60"/>
    </row>
    <row r="362" spans="9:9" x14ac:dyDescent="0.3">
      <c r="I362" s="60"/>
    </row>
    <row r="363" spans="9:9" x14ac:dyDescent="0.3">
      <c r="I363" s="60"/>
    </row>
    <row r="364" spans="9:9" x14ac:dyDescent="0.3">
      <c r="I364" s="60"/>
    </row>
    <row r="365" spans="9:9" x14ac:dyDescent="0.3">
      <c r="I365" s="60"/>
    </row>
    <row r="366" spans="9:9" x14ac:dyDescent="0.3">
      <c r="I366" s="60"/>
    </row>
    <row r="367" spans="9:9" x14ac:dyDescent="0.3">
      <c r="I367" s="60"/>
    </row>
    <row r="368" spans="9:9" x14ac:dyDescent="0.3">
      <c r="I368" s="60"/>
    </row>
    <row r="369" spans="9:9" x14ac:dyDescent="0.3">
      <c r="I369" s="60"/>
    </row>
    <row r="370" spans="9:9" x14ac:dyDescent="0.3">
      <c r="I370" s="60"/>
    </row>
    <row r="371" spans="9:9" x14ac:dyDescent="0.3">
      <c r="I371" s="60"/>
    </row>
    <row r="372" spans="9:9" x14ac:dyDescent="0.3">
      <c r="I372" s="60"/>
    </row>
    <row r="373" spans="9:9" x14ac:dyDescent="0.3">
      <c r="I373" s="60"/>
    </row>
    <row r="374" spans="9:9" x14ac:dyDescent="0.3">
      <c r="I374" s="60"/>
    </row>
    <row r="375" spans="9:9" x14ac:dyDescent="0.3">
      <c r="I375" s="60"/>
    </row>
    <row r="376" spans="9:9" x14ac:dyDescent="0.3">
      <c r="I376" s="60"/>
    </row>
    <row r="377" spans="9:9" x14ac:dyDescent="0.3">
      <c r="I377" s="60"/>
    </row>
    <row r="378" spans="9:9" x14ac:dyDescent="0.3">
      <c r="I378" s="60"/>
    </row>
    <row r="379" spans="9:9" x14ac:dyDescent="0.3">
      <c r="I379" s="60"/>
    </row>
    <row r="380" spans="9:9" x14ac:dyDescent="0.3">
      <c r="I380" s="60"/>
    </row>
    <row r="381" spans="9:9" x14ac:dyDescent="0.3">
      <c r="I381" s="60"/>
    </row>
    <row r="382" spans="9:9" x14ac:dyDescent="0.3">
      <c r="I382" s="60"/>
    </row>
    <row r="383" spans="9:9" x14ac:dyDescent="0.3">
      <c r="I383" s="60"/>
    </row>
    <row r="384" spans="9:9" x14ac:dyDescent="0.3">
      <c r="I384" s="60"/>
    </row>
    <row r="385" spans="9:9" x14ac:dyDescent="0.3">
      <c r="I385" s="60"/>
    </row>
    <row r="386" spans="9:9" x14ac:dyDescent="0.3">
      <c r="I386" s="60"/>
    </row>
    <row r="387" spans="9:9" x14ac:dyDescent="0.3">
      <c r="I387" s="60"/>
    </row>
    <row r="388" spans="9:9" x14ac:dyDescent="0.3">
      <c r="I388" s="60"/>
    </row>
    <row r="389" spans="9:9" x14ac:dyDescent="0.3">
      <c r="I389" s="60"/>
    </row>
    <row r="390" spans="9:9" x14ac:dyDescent="0.3">
      <c r="I390" s="60"/>
    </row>
    <row r="391" spans="9:9" x14ac:dyDescent="0.3">
      <c r="I391" s="60"/>
    </row>
    <row r="392" spans="9:9" x14ac:dyDescent="0.3">
      <c r="I392" s="60"/>
    </row>
    <row r="393" spans="9:9" x14ac:dyDescent="0.3">
      <c r="I393" s="60"/>
    </row>
    <row r="394" spans="9:9" x14ac:dyDescent="0.3">
      <c r="I394" s="60"/>
    </row>
    <row r="395" spans="9:9" x14ac:dyDescent="0.3">
      <c r="I395" s="60"/>
    </row>
    <row r="396" spans="9:9" x14ac:dyDescent="0.3">
      <c r="I396" s="60"/>
    </row>
    <row r="397" spans="9:9" x14ac:dyDescent="0.3">
      <c r="I397" s="60"/>
    </row>
    <row r="398" spans="9:9" x14ac:dyDescent="0.3">
      <c r="I398" s="60"/>
    </row>
    <row r="399" spans="9:9" x14ac:dyDescent="0.3">
      <c r="I399" s="60"/>
    </row>
    <row r="400" spans="9:9" x14ac:dyDescent="0.3">
      <c r="I400" s="60"/>
    </row>
    <row r="401" spans="9:9" x14ac:dyDescent="0.3">
      <c r="I401" s="60"/>
    </row>
    <row r="402" spans="9:9" x14ac:dyDescent="0.3">
      <c r="I402" s="60"/>
    </row>
    <row r="403" spans="9:9" x14ac:dyDescent="0.3">
      <c r="I403" s="60"/>
    </row>
    <row r="404" spans="9:9" x14ac:dyDescent="0.3">
      <c r="I404" s="60"/>
    </row>
    <row r="405" spans="9:9" x14ac:dyDescent="0.3">
      <c r="I405" s="60"/>
    </row>
    <row r="406" spans="9:9" x14ac:dyDescent="0.3">
      <c r="I406" s="60"/>
    </row>
    <row r="407" spans="9:9" x14ac:dyDescent="0.3">
      <c r="I407" s="60"/>
    </row>
    <row r="408" spans="9:9" x14ac:dyDescent="0.3">
      <c r="I408" s="60"/>
    </row>
    <row r="409" spans="9:9" x14ac:dyDescent="0.3">
      <c r="I409" s="60"/>
    </row>
    <row r="410" spans="9:9" x14ac:dyDescent="0.3">
      <c r="I410" s="60"/>
    </row>
    <row r="411" spans="9:9" x14ac:dyDescent="0.3">
      <c r="I411" s="60"/>
    </row>
    <row r="412" spans="9:9" x14ac:dyDescent="0.3">
      <c r="I412" s="60"/>
    </row>
    <row r="413" spans="9:9" x14ac:dyDescent="0.3">
      <c r="I413" s="60"/>
    </row>
    <row r="414" spans="9:9" x14ac:dyDescent="0.3">
      <c r="I414" s="60"/>
    </row>
    <row r="415" spans="9:9" x14ac:dyDescent="0.3">
      <c r="I415" s="60"/>
    </row>
    <row r="416" spans="9:9" x14ac:dyDescent="0.3">
      <c r="I416" s="60"/>
    </row>
    <row r="417" spans="9:9" x14ac:dyDescent="0.3">
      <c r="I417" s="60"/>
    </row>
    <row r="418" spans="9:9" x14ac:dyDescent="0.3">
      <c r="I418" s="60"/>
    </row>
    <row r="419" spans="9:9" x14ac:dyDescent="0.3">
      <c r="I419" s="60"/>
    </row>
    <row r="420" spans="9:9" x14ac:dyDescent="0.3">
      <c r="I420" s="60"/>
    </row>
    <row r="421" spans="9:9" x14ac:dyDescent="0.3">
      <c r="I421" s="60"/>
    </row>
    <row r="422" spans="9:9" x14ac:dyDescent="0.3">
      <c r="I422" s="60"/>
    </row>
    <row r="423" spans="9:9" x14ac:dyDescent="0.3">
      <c r="I423" s="60"/>
    </row>
    <row r="424" spans="9:9" x14ac:dyDescent="0.3">
      <c r="I424" s="60"/>
    </row>
    <row r="425" spans="9:9" x14ac:dyDescent="0.3">
      <c r="I425" s="60"/>
    </row>
    <row r="426" spans="9:9" x14ac:dyDescent="0.3">
      <c r="I426" s="60"/>
    </row>
    <row r="427" spans="9:9" x14ac:dyDescent="0.3">
      <c r="I427" s="60"/>
    </row>
    <row r="428" spans="9:9" x14ac:dyDescent="0.3">
      <c r="I428" s="60"/>
    </row>
    <row r="429" spans="9:9" x14ac:dyDescent="0.3">
      <c r="I429" s="60"/>
    </row>
    <row r="430" spans="9:9" x14ac:dyDescent="0.3">
      <c r="I430" s="60"/>
    </row>
    <row r="431" spans="9:9" x14ac:dyDescent="0.3">
      <c r="I431" s="60"/>
    </row>
    <row r="432" spans="9:9" x14ac:dyDescent="0.3">
      <c r="I432" s="60"/>
    </row>
    <row r="433" spans="9:9" x14ac:dyDescent="0.3">
      <c r="I433" s="60"/>
    </row>
    <row r="434" spans="9:9" x14ac:dyDescent="0.3">
      <c r="I434" s="60"/>
    </row>
    <row r="435" spans="9:9" x14ac:dyDescent="0.3">
      <c r="I435" s="60"/>
    </row>
    <row r="436" spans="9:9" x14ac:dyDescent="0.3">
      <c r="I436" s="60"/>
    </row>
    <row r="437" spans="9:9" x14ac:dyDescent="0.3">
      <c r="I437" s="60"/>
    </row>
    <row r="438" spans="9:9" x14ac:dyDescent="0.3">
      <c r="I438" s="60"/>
    </row>
    <row r="439" spans="9:9" x14ac:dyDescent="0.3">
      <c r="I439" s="60"/>
    </row>
    <row r="440" spans="9:9" x14ac:dyDescent="0.3">
      <c r="I440" s="60"/>
    </row>
    <row r="441" spans="9:9" x14ac:dyDescent="0.3">
      <c r="I441" s="60"/>
    </row>
    <row r="442" spans="9:9" x14ac:dyDescent="0.3">
      <c r="I442" s="60"/>
    </row>
    <row r="443" spans="9:9" x14ac:dyDescent="0.3">
      <c r="I443" s="60"/>
    </row>
    <row r="444" spans="9:9" x14ac:dyDescent="0.3">
      <c r="I444" s="60"/>
    </row>
    <row r="445" spans="9:9" x14ac:dyDescent="0.3">
      <c r="I445" s="60"/>
    </row>
    <row r="446" spans="9:9" x14ac:dyDescent="0.3">
      <c r="I446" s="60"/>
    </row>
    <row r="447" spans="9:9" x14ac:dyDescent="0.3">
      <c r="I447" s="60"/>
    </row>
    <row r="448" spans="9:9" x14ac:dyDescent="0.3">
      <c r="I448" s="60"/>
    </row>
    <row r="449" spans="9:9" x14ac:dyDescent="0.3">
      <c r="I449" s="60"/>
    </row>
    <row r="450" spans="9:9" x14ac:dyDescent="0.3">
      <c r="I450" s="60"/>
    </row>
    <row r="451" spans="9:9" x14ac:dyDescent="0.3">
      <c r="I451" s="60"/>
    </row>
    <row r="452" spans="9:9" x14ac:dyDescent="0.3">
      <c r="I452" s="60"/>
    </row>
    <row r="453" spans="9:9" x14ac:dyDescent="0.3">
      <c r="I453" s="60"/>
    </row>
    <row r="454" spans="9:9" x14ac:dyDescent="0.3">
      <c r="I454" s="60"/>
    </row>
    <row r="455" spans="9:9" x14ac:dyDescent="0.3">
      <c r="I455" s="60"/>
    </row>
    <row r="456" spans="9:9" x14ac:dyDescent="0.3">
      <c r="I456" s="60"/>
    </row>
    <row r="457" spans="9:9" x14ac:dyDescent="0.3">
      <c r="I457" s="60"/>
    </row>
    <row r="458" spans="9:9" x14ac:dyDescent="0.3">
      <c r="I458" s="60"/>
    </row>
    <row r="459" spans="9:9" x14ac:dyDescent="0.3">
      <c r="I459" s="60"/>
    </row>
    <row r="460" spans="9:9" x14ac:dyDescent="0.3">
      <c r="I460" s="60"/>
    </row>
    <row r="461" spans="9:9" x14ac:dyDescent="0.3">
      <c r="I461" s="60"/>
    </row>
    <row r="462" spans="9:9" x14ac:dyDescent="0.3">
      <c r="I462" s="60"/>
    </row>
    <row r="463" spans="9:9" x14ac:dyDescent="0.3">
      <c r="I463" s="60"/>
    </row>
    <row r="464" spans="9:9" x14ac:dyDescent="0.3">
      <c r="I464" s="60"/>
    </row>
    <row r="465" spans="9:9" x14ac:dyDescent="0.3">
      <c r="I465" s="60"/>
    </row>
    <row r="466" spans="9:9" x14ac:dyDescent="0.3">
      <c r="I466" s="60"/>
    </row>
    <row r="467" spans="9:9" x14ac:dyDescent="0.3">
      <c r="I467" s="60"/>
    </row>
    <row r="468" spans="9:9" x14ac:dyDescent="0.3">
      <c r="I468" s="60"/>
    </row>
    <row r="469" spans="9:9" x14ac:dyDescent="0.3">
      <c r="I469" s="60"/>
    </row>
    <row r="470" spans="9:9" x14ac:dyDescent="0.3">
      <c r="I470" s="60"/>
    </row>
    <row r="471" spans="9:9" x14ac:dyDescent="0.3">
      <c r="I471" s="60"/>
    </row>
    <row r="472" spans="9:9" x14ac:dyDescent="0.3">
      <c r="I472" s="60"/>
    </row>
    <row r="473" spans="9:9" x14ac:dyDescent="0.3">
      <c r="I473" s="60"/>
    </row>
    <row r="474" spans="9:9" x14ac:dyDescent="0.3">
      <c r="I474" s="60"/>
    </row>
    <row r="475" spans="9:9" x14ac:dyDescent="0.3">
      <c r="I475" s="60"/>
    </row>
    <row r="476" spans="9:9" x14ac:dyDescent="0.3">
      <c r="I476" s="60"/>
    </row>
    <row r="477" spans="9:9" x14ac:dyDescent="0.3">
      <c r="I477" s="60"/>
    </row>
    <row r="478" spans="9:9" x14ac:dyDescent="0.3">
      <c r="I478" s="60"/>
    </row>
    <row r="479" spans="9:9" x14ac:dyDescent="0.3">
      <c r="I479" s="60"/>
    </row>
    <row r="480" spans="9:9" x14ac:dyDescent="0.3">
      <c r="I480" s="60"/>
    </row>
    <row r="481" spans="9:9" x14ac:dyDescent="0.3">
      <c r="I481" s="60"/>
    </row>
    <row r="482" spans="9:9" x14ac:dyDescent="0.3">
      <c r="I482" s="60"/>
    </row>
    <row r="483" spans="9:9" x14ac:dyDescent="0.3">
      <c r="I483" s="60"/>
    </row>
    <row r="484" spans="9:9" x14ac:dyDescent="0.3">
      <c r="I484" s="60"/>
    </row>
    <row r="485" spans="9:9" x14ac:dyDescent="0.3">
      <c r="I485" s="60"/>
    </row>
    <row r="486" spans="9:9" x14ac:dyDescent="0.3">
      <c r="I486" s="60"/>
    </row>
    <row r="487" spans="9:9" x14ac:dyDescent="0.3">
      <c r="I487" s="60"/>
    </row>
    <row r="488" spans="9:9" x14ac:dyDescent="0.3">
      <c r="I488" s="60"/>
    </row>
    <row r="489" spans="9:9" x14ac:dyDescent="0.3">
      <c r="I489" s="60"/>
    </row>
    <row r="490" spans="9:9" x14ac:dyDescent="0.3">
      <c r="I490" s="60"/>
    </row>
    <row r="491" spans="9:9" x14ac:dyDescent="0.3">
      <c r="I491" s="60"/>
    </row>
    <row r="492" spans="9:9" x14ac:dyDescent="0.3">
      <c r="I492" s="60"/>
    </row>
    <row r="493" spans="9:9" x14ac:dyDescent="0.3">
      <c r="I493" s="60"/>
    </row>
    <row r="494" spans="9:9" x14ac:dyDescent="0.3">
      <c r="I494" s="60"/>
    </row>
    <row r="495" spans="9:9" x14ac:dyDescent="0.3">
      <c r="I495" s="60"/>
    </row>
    <row r="496" spans="9:9" x14ac:dyDescent="0.3">
      <c r="I496" s="60"/>
    </row>
    <row r="497" spans="9:9" x14ac:dyDescent="0.3">
      <c r="I497" s="60"/>
    </row>
    <row r="498" spans="9:9" x14ac:dyDescent="0.3">
      <c r="I498" s="60"/>
    </row>
    <row r="499" spans="9:9" x14ac:dyDescent="0.3">
      <c r="I499" s="60"/>
    </row>
    <row r="500" spans="9:9" x14ac:dyDescent="0.3">
      <c r="I500" s="60"/>
    </row>
    <row r="501" spans="9:9" x14ac:dyDescent="0.3">
      <c r="I501" s="60"/>
    </row>
    <row r="502" spans="9:9" x14ac:dyDescent="0.3">
      <c r="I502" s="60"/>
    </row>
    <row r="503" spans="9:9" x14ac:dyDescent="0.3">
      <c r="I503" s="60"/>
    </row>
    <row r="504" spans="9:9" x14ac:dyDescent="0.3">
      <c r="I504" s="60"/>
    </row>
    <row r="505" spans="9:9" x14ac:dyDescent="0.3">
      <c r="I505" s="60"/>
    </row>
    <row r="506" spans="9:9" x14ac:dyDescent="0.3">
      <c r="I506" s="60"/>
    </row>
    <row r="507" spans="9:9" x14ac:dyDescent="0.3">
      <c r="I507" s="60"/>
    </row>
    <row r="508" spans="9:9" x14ac:dyDescent="0.3">
      <c r="I508" s="60"/>
    </row>
    <row r="509" spans="9:9" x14ac:dyDescent="0.3">
      <c r="I509" s="60"/>
    </row>
    <row r="510" spans="9:9" x14ac:dyDescent="0.3">
      <c r="I510" s="60"/>
    </row>
    <row r="511" spans="9:9" x14ac:dyDescent="0.3">
      <c r="I511" s="60"/>
    </row>
    <row r="512" spans="9:9" x14ac:dyDescent="0.3">
      <c r="I512" s="60"/>
    </row>
    <row r="513" spans="9:9" x14ac:dyDescent="0.3">
      <c r="I513" s="60"/>
    </row>
    <row r="514" spans="9:9" x14ac:dyDescent="0.3">
      <c r="I514" s="60"/>
    </row>
    <row r="515" spans="9:9" x14ac:dyDescent="0.3">
      <c r="I515" s="60"/>
    </row>
    <row r="516" spans="9:9" x14ac:dyDescent="0.3">
      <c r="I516" s="60"/>
    </row>
    <row r="517" spans="9:9" x14ac:dyDescent="0.3">
      <c r="I517" s="60"/>
    </row>
    <row r="518" spans="9:9" x14ac:dyDescent="0.3">
      <c r="I518" s="60"/>
    </row>
    <row r="519" spans="9:9" x14ac:dyDescent="0.3">
      <c r="I519" s="60"/>
    </row>
    <row r="520" spans="9:9" x14ac:dyDescent="0.3">
      <c r="I520" s="60"/>
    </row>
    <row r="521" spans="9:9" x14ac:dyDescent="0.3">
      <c r="I521" s="60"/>
    </row>
    <row r="522" spans="9:9" x14ac:dyDescent="0.3">
      <c r="I522" s="60"/>
    </row>
    <row r="523" spans="9:9" x14ac:dyDescent="0.3">
      <c r="I523" s="60"/>
    </row>
    <row r="524" spans="9:9" x14ac:dyDescent="0.3">
      <c r="I524" s="60"/>
    </row>
    <row r="525" spans="9:9" x14ac:dyDescent="0.3">
      <c r="I525" s="60"/>
    </row>
    <row r="526" spans="9:9" x14ac:dyDescent="0.3">
      <c r="I526" s="60"/>
    </row>
    <row r="527" spans="9:9" x14ac:dyDescent="0.3">
      <c r="I527" s="60"/>
    </row>
    <row r="528" spans="9:9" x14ac:dyDescent="0.3">
      <c r="I528" s="60"/>
    </row>
    <row r="529" spans="9:9" x14ac:dyDescent="0.3">
      <c r="I529" s="60"/>
    </row>
    <row r="530" spans="9:9" x14ac:dyDescent="0.3">
      <c r="I530" s="60"/>
    </row>
    <row r="531" spans="9:9" x14ac:dyDescent="0.3">
      <c r="I531" s="60"/>
    </row>
    <row r="532" spans="9:9" x14ac:dyDescent="0.3">
      <c r="I532" s="60"/>
    </row>
    <row r="533" spans="9:9" x14ac:dyDescent="0.3">
      <c r="I533" s="60"/>
    </row>
    <row r="534" spans="9:9" x14ac:dyDescent="0.3">
      <c r="I534" s="60"/>
    </row>
    <row r="535" spans="9:9" x14ac:dyDescent="0.3">
      <c r="I535" s="60"/>
    </row>
    <row r="536" spans="9:9" x14ac:dyDescent="0.3">
      <c r="I536" s="60"/>
    </row>
    <row r="537" spans="9:9" x14ac:dyDescent="0.3">
      <c r="I537" s="60"/>
    </row>
    <row r="538" spans="9:9" x14ac:dyDescent="0.3">
      <c r="I538" s="60"/>
    </row>
    <row r="539" spans="9:9" x14ac:dyDescent="0.3">
      <c r="I539" s="60"/>
    </row>
    <row r="540" spans="9:9" x14ac:dyDescent="0.3">
      <c r="I540" s="60"/>
    </row>
    <row r="541" spans="9:9" x14ac:dyDescent="0.3">
      <c r="I541" s="60"/>
    </row>
    <row r="542" spans="9:9" x14ac:dyDescent="0.3">
      <c r="I542" s="60"/>
    </row>
    <row r="543" spans="9:9" x14ac:dyDescent="0.3">
      <c r="I543" s="60"/>
    </row>
    <row r="544" spans="9:9" x14ac:dyDescent="0.3">
      <c r="I544" s="60"/>
    </row>
    <row r="545" spans="9:9" x14ac:dyDescent="0.3">
      <c r="I545" s="60"/>
    </row>
    <row r="546" spans="9:9" x14ac:dyDescent="0.3">
      <c r="I546" s="60"/>
    </row>
    <row r="547" spans="9:9" x14ac:dyDescent="0.3">
      <c r="I547" s="60"/>
    </row>
    <row r="548" spans="9:9" x14ac:dyDescent="0.3">
      <c r="I548" s="60"/>
    </row>
    <row r="549" spans="9:9" x14ac:dyDescent="0.3">
      <c r="I549" s="60"/>
    </row>
    <row r="550" spans="9:9" x14ac:dyDescent="0.3">
      <c r="I550" s="60"/>
    </row>
    <row r="551" spans="9:9" x14ac:dyDescent="0.3">
      <c r="I551" s="60"/>
    </row>
    <row r="552" spans="9:9" x14ac:dyDescent="0.3">
      <c r="I552" s="60"/>
    </row>
    <row r="553" spans="9:9" x14ac:dyDescent="0.3">
      <c r="I553" s="60"/>
    </row>
    <row r="554" spans="9:9" x14ac:dyDescent="0.3">
      <c r="I554" s="60"/>
    </row>
    <row r="555" spans="9:9" x14ac:dyDescent="0.3">
      <c r="I555" s="60"/>
    </row>
    <row r="556" spans="9:9" x14ac:dyDescent="0.3">
      <c r="I556" s="60"/>
    </row>
    <row r="557" spans="9:9" x14ac:dyDescent="0.3">
      <c r="I557" s="60"/>
    </row>
    <row r="558" spans="9:9" x14ac:dyDescent="0.3">
      <c r="I558" s="60"/>
    </row>
    <row r="559" spans="9:9" x14ac:dyDescent="0.3">
      <c r="I559" s="60"/>
    </row>
    <row r="560" spans="9:9" x14ac:dyDescent="0.3">
      <c r="I560" s="60"/>
    </row>
    <row r="561" spans="9:9" x14ac:dyDescent="0.3">
      <c r="I561" s="60"/>
    </row>
    <row r="562" spans="9:9" x14ac:dyDescent="0.3">
      <c r="I562" s="60"/>
    </row>
    <row r="563" spans="9:9" x14ac:dyDescent="0.3">
      <c r="I563" s="60"/>
    </row>
    <row r="564" spans="9:9" x14ac:dyDescent="0.3">
      <c r="I564" s="60"/>
    </row>
    <row r="565" spans="9:9" x14ac:dyDescent="0.3">
      <c r="I565" s="60"/>
    </row>
    <row r="566" spans="9:9" x14ac:dyDescent="0.3">
      <c r="I566" s="60"/>
    </row>
    <row r="567" spans="9:9" x14ac:dyDescent="0.3">
      <c r="I567" s="60"/>
    </row>
    <row r="568" spans="9:9" x14ac:dyDescent="0.3">
      <c r="I568" s="60"/>
    </row>
    <row r="569" spans="9:9" x14ac:dyDescent="0.3">
      <c r="I569" s="60"/>
    </row>
    <row r="570" spans="9:9" x14ac:dyDescent="0.3">
      <c r="I570" s="60"/>
    </row>
    <row r="571" spans="9:9" x14ac:dyDescent="0.3">
      <c r="I571" s="60"/>
    </row>
    <row r="572" spans="9:9" x14ac:dyDescent="0.3">
      <c r="I572" s="60"/>
    </row>
    <row r="573" spans="9:9" x14ac:dyDescent="0.3">
      <c r="I573" s="60"/>
    </row>
    <row r="574" spans="9:9" x14ac:dyDescent="0.3">
      <c r="I574" s="60"/>
    </row>
    <row r="575" spans="9:9" x14ac:dyDescent="0.3">
      <c r="I575" s="60"/>
    </row>
    <row r="576" spans="9:9" x14ac:dyDescent="0.3">
      <c r="I576" s="60"/>
    </row>
    <row r="577" spans="9:9" x14ac:dyDescent="0.3">
      <c r="I577" s="60"/>
    </row>
    <row r="578" spans="9:9" x14ac:dyDescent="0.3">
      <c r="I578" s="60"/>
    </row>
    <row r="579" spans="9:9" x14ac:dyDescent="0.3">
      <c r="I579" s="60"/>
    </row>
    <row r="580" spans="9:9" x14ac:dyDescent="0.3">
      <c r="I580" s="60"/>
    </row>
    <row r="581" spans="9:9" x14ac:dyDescent="0.3">
      <c r="I581" s="60"/>
    </row>
    <row r="582" spans="9:9" x14ac:dyDescent="0.3">
      <c r="I582" s="60"/>
    </row>
    <row r="583" spans="9:9" x14ac:dyDescent="0.3">
      <c r="I583" s="60"/>
    </row>
    <row r="584" spans="9:9" x14ac:dyDescent="0.3">
      <c r="I584" s="60"/>
    </row>
    <row r="585" spans="9:9" x14ac:dyDescent="0.3">
      <c r="I585" s="60"/>
    </row>
    <row r="586" spans="9:9" x14ac:dyDescent="0.3">
      <c r="I586" s="60"/>
    </row>
    <row r="587" spans="9:9" x14ac:dyDescent="0.3">
      <c r="I587" s="60"/>
    </row>
    <row r="588" spans="9:9" x14ac:dyDescent="0.3">
      <c r="I588" s="60"/>
    </row>
    <row r="589" spans="9:9" x14ac:dyDescent="0.3">
      <c r="I589" s="60"/>
    </row>
    <row r="590" spans="9:9" x14ac:dyDescent="0.3">
      <c r="I590" s="60"/>
    </row>
    <row r="591" spans="9:9" x14ac:dyDescent="0.3">
      <c r="I591" s="60"/>
    </row>
    <row r="592" spans="9:9" x14ac:dyDescent="0.3">
      <c r="I592" s="60"/>
    </row>
    <row r="593" spans="9:9" x14ac:dyDescent="0.3">
      <c r="I593" s="60"/>
    </row>
    <row r="594" spans="9:9" x14ac:dyDescent="0.3">
      <c r="I594" s="60"/>
    </row>
    <row r="595" spans="9:9" x14ac:dyDescent="0.3">
      <c r="I595" s="60"/>
    </row>
    <row r="596" spans="9:9" x14ac:dyDescent="0.3">
      <c r="I596" s="60"/>
    </row>
    <row r="597" spans="9:9" x14ac:dyDescent="0.3">
      <c r="I597" s="60"/>
    </row>
    <row r="598" spans="9:9" x14ac:dyDescent="0.3">
      <c r="I598" s="60"/>
    </row>
    <row r="599" spans="9:9" x14ac:dyDescent="0.3">
      <c r="I599" s="60"/>
    </row>
    <row r="600" spans="9:9" x14ac:dyDescent="0.3">
      <c r="I600" s="60"/>
    </row>
    <row r="601" spans="9:9" x14ac:dyDescent="0.3">
      <c r="I601" s="60"/>
    </row>
    <row r="602" spans="9:9" x14ac:dyDescent="0.3">
      <c r="I602" s="60"/>
    </row>
    <row r="603" spans="9:9" x14ac:dyDescent="0.3">
      <c r="I603" s="60"/>
    </row>
    <row r="604" spans="9:9" x14ac:dyDescent="0.3">
      <c r="I604" s="60"/>
    </row>
    <row r="605" spans="9:9" x14ac:dyDescent="0.3">
      <c r="I605" s="60"/>
    </row>
    <row r="606" spans="9:9" x14ac:dyDescent="0.3">
      <c r="I606" s="60"/>
    </row>
    <row r="607" spans="9:9" x14ac:dyDescent="0.3">
      <c r="I607" s="60"/>
    </row>
    <row r="608" spans="9:9" x14ac:dyDescent="0.3">
      <c r="I608" s="60"/>
    </row>
    <row r="609" spans="9:9" x14ac:dyDescent="0.3">
      <c r="I609" s="60"/>
    </row>
    <row r="610" spans="9:9" x14ac:dyDescent="0.3">
      <c r="I610" s="60"/>
    </row>
    <row r="611" spans="9:9" x14ac:dyDescent="0.3">
      <c r="I611" s="60"/>
    </row>
    <row r="612" spans="9:9" x14ac:dyDescent="0.3">
      <c r="I612" s="60"/>
    </row>
    <row r="613" spans="9:9" x14ac:dyDescent="0.3">
      <c r="I613" s="60"/>
    </row>
    <row r="614" spans="9:9" x14ac:dyDescent="0.3">
      <c r="I614" s="60"/>
    </row>
    <row r="615" spans="9:9" x14ac:dyDescent="0.3">
      <c r="I615" s="60"/>
    </row>
    <row r="616" spans="9:9" x14ac:dyDescent="0.3">
      <c r="I616" s="60"/>
    </row>
    <row r="617" spans="9:9" x14ac:dyDescent="0.3">
      <c r="I617" s="60"/>
    </row>
    <row r="618" spans="9:9" x14ac:dyDescent="0.3">
      <c r="I618" s="60"/>
    </row>
    <row r="619" spans="9:9" x14ac:dyDescent="0.3">
      <c r="I619" s="60"/>
    </row>
    <row r="620" spans="9:9" x14ac:dyDescent="0.3">
      <c r="I620" s="60"/>
    </row>
    <row r="621" spans="9:9" x14ac:dyDescent="0.3">
      <c r="I621" s="60"/>
    </row>
    <row r="622" spans="9:9" x14ac:dyDescent="0.3">
      <c r="I622" s="60"/>
    </row>
    <row r="623" spans="9:9" x14ac:dyDescent="0.3">
      <c r="I623" s="60"/>
    </row>
    <row r="624" spans="9:9" x14ac:dyDescent="0.3">
      <c r="I624" s="60"/>
    </row>
    <row r="625" spans="9:9" x14ac:dyDescent="0.3">
      <c r="I625" s="60"/>
    </row>
    <row r="626" spans="9:9" x14ac:dyDescent="0.3">
      <c r="I626" s="60"/>
    </row>
    <row r="627" spans="9:9" x14ac:dyDescent="0.3">
      <c r="I627" s="60"/>
    </row>
    <row r="628" spans="9:9" x14ac:dyDescent="0.3">
      <c r="I628" s="60"/>
    </row>
    <row r="629" spans="9:9" x14ac:dyDescent="0.3">
      <c r="I629" s="60"/>
    </row>
    <row r="630" spans="9:9" x14ac:dyDescent="0.3">
      <c r="I630" s="60"/>
    </row>
    <row r="631" spans="9:9" x14ac:dyDescent="0.3">
      <c r="I631" s="60"/>
    </row>
    <row r="632" spans="9:9" x14ac:dyDescent="0.3">
      <c r="I632" s="60"/>
    </row>
    <row r="633" spans="9:9" x14ac:dyDescent="0.3">
      <c r="I633" s="60"/>
    </row>
    <row r="634" spans="9:9" x14ac:dyDescent="0.3">
      <c r="I634" s="60"/>
    </row>
    <row r="635" spans="9:9" x14ac:dyDescent="0.3">
      <c r="I635" s="60"/>
    </row>
    <row r="636" spans="9:9" x14ac:dyDescent="0.3">
      <c r="I636" s="60"/>
    </row>
    <row r="637" spans="9:9" x14ac:dyDescent="0.3">
      <c r="I637" s="60"/>
    </row>
    <row r="638" spans="9:9" x14ac:dyDescent="0.3">
      <c r="I638" s="60"/>
    </row>
    <row r="639" spans="9:9" x14ac:dyDescent="0.3">
      <c r="I639" s="60"/>
    </row>
    <row r="640" spans="9:9" x14ac:dyDescent="0.3">
      <c r="I640" s="60"/>
    </row>
    <row r="641" spans="9:9" x14ac:dyDescent="0.3">
      <c r="I641" s="60"/>
    </row>
    <row r="642" spans="9:9" x14ac:dyDescent="0.3">
      <c r="I642" s="60"/>
    </row>
    <row r="643" spans="9:9" x14ac:dyDescent="0.3">
      <c r="I643" s="60"/>
    </row>
    <row r="644" spans="9:9" x14ac:dyDescent="0.3">
      <c r="I644" s="60"/>
    </row>
    <row r="645" spans="9:9" x14ac:dyDescent="0.3">
      <c r="I645" s="60"/>
    </row>
    <row r="646" spans="9:9" x14ac:dyDescent="0.3">
      <c r="I646" s="60"/>
    </row>
    <row r="647" spans="9:9" x14ac:dyDescent="0.3">
      <c r="I647" s="60"/>
    </row>
    <row r="648" spans="9:9" x14ac:dyDescent="0.3">
      <c r="I648" s="60"/>
    </row>
    <row r="649" spans="9:9" x14ac:dyDescent="0.3">
      <c r="I649" s="60"/>
    </row>
    <row r="650" spans="9:9" x14ac:dyDescent="0.3">
      <c r="I650" s="60"/>
    </row>
    <row r="651" spans="9:9" x14ac:dyDescent="0.3">
      <c r="I651" s="60"/>
    </row>
    <row r="652" spans="9:9" x14ac:dyDescent="0.3">
      <c r="I652" s="60"/>
    </row>
    <row r="653" spans="9:9" x14ac:dyDescent="0.3">
      <c r="I653" s="60"/>
    </row>
    <row r="654" spans="9:9" x14ac:dyDescent="0.3">
      <c r="I654" s="60"/>
    </row>
    <row r="655" spans="9:9" x14ac:dyDescent="0.3">
      <c r="I655" s="60"/>
    </row>
    <row r="656" spans="9:9" x14ac:dyDescent="0.3">
      <c r="I656" s="60"/>
    </row>
    <row r="657" spans="9:9" x14ac:dyDescent="0.3">
      <c r="I657" s="60"/>
    </row>
    <row r="658" spans="9:9" x14ac:dyDescent="0.3">
      <c r="I658" s="60"/>
    </row>
    <row r="659" spans="9:9" x14ac:dyDescent="0.3">
      <c r="I659" s="60"/>
    </row>
    <row r="660" spans="9:9" x14ac:dyDescent="0.3">
      <c r="I660" s="60"/>
    </row>
    <row r="661" spans="9:9" x14ac:dyDescent="0.3">
      <c r="I661" s="60"/>
    </row>
    <row r="662" spans="9:9" x14ac:dyDescent="0.3">
      <c r="I662" s="60"/>
    </row>
    <row r="663" spans="9:9" x14ac:dyDescent="0.3">
      <c r="I663" s="60"/>
    </row>
    <row r="664" spans="9:9" x14ac:dyDescent="0.3">
      <c r="I664" s="60"/>
    </row>
    <row r="665" spans="9:9" x14ac:dyDescent="0.3">
      <c r="I665" s="60"/>
    </row>
    <row r="666" spans="9:9" x14ac:dyDescent="0.3">
      <c r="I666" s="60"/>
    </row>
    <row r="667" spans="9:9" x14ac:dyDescent="0.3">
      <c r="I667" s="60"/>
    </row>
    <row r="668" spans="9:9" x14ac:dyDescent="0.3">
      <c r="I668" s="60"/>
    </row>
    <row r="669" spans="9:9" x14ac:dyDescent="0.3">
      <c r="I669" s="60"/>
    </row>
    <row r="670" spans="9:9" x14ac:dyDescent="0.3">
      <c r="I670" s="60"/>
    </row>
    <row r="671" spans="9:9" x14ac:dyDescent="0.3">
      <c r="I671" s="60"/>
    </row>
    <row r="672" spans="9:9" x14ac:dyDescent="0.3">
      <c r="I672" s="60"/>
    </row>
    <row r="673" spans="9:9" x14ac:dyDescent="0.3">
      <c r="I673" s="60"/>
    </row>
    <row r="674" spans="9:9" x14ac:dyDescent="0.3">
      <c r="I674" s="60"/>
    </row>
    <row r="675" spans="9:9" x14ac:dyDescent="0.3">
      <c r="I675" s="60"/>
    </row>
    <row r="676" spans="9:9" x14ac:dyDescent="0.3">
      <c r="I676" s="60"/>
    </row>
    <row r="677" spans="9:9" x14ac:dyDescent="0.3">
      <c r="I677" s="60"/>
    </row>
    <row r="678" spans="9:9" x14ac:dyDescent="0.3">
      <c r="I678" s="60"/>
    </row>
    <row r="679" spans="9:9" x14ac:dyDescent="0.3">
      <c r="I679" s="60"/>
    </row>
    <row r="680" spans="9:9" x14ac:dyDescent="0.3">
      <c r="I680" s="60"/>
    </row>
    <row r="681" spans="9:9" x14ac:dyDescent="0.3">
      <c r="I681" s="60"/>
    </row>
    <row r="682" spans="9:9" x14ac:dyDescent="0.3">
      <c r="I682" s="60"/>
    </row>
    <row r="683" spans="9:9" x14ac:dyDescent="0.3">
      <c r="I683" s="60"/>
    </row>
    <row r="684" spans="9:9" x14ac:dyDescent="0.3">
      <c r="I684" s="60"/>
    </row>
    <row r="685" spans="9:9" x14ac:dyDescent="0.3">
      <c r="I685" s="60"/>
    </row>
    <row r="686" spans="9:9" x14ac:dyDescent="0.3">
      <c r="I686" s="60"/>
    </row>
    <row r="687" spans="9:9" x14ac:dyDescent="0.3">
      <c r="I687" s="60"/>
    </row>
    <row r="688" spans="9:9" x14ac:dyDescent="0.3">
      <c r="I688" s="60"/>
    </row>
    <row r="689" spans="9:9" x14ac:dyDescent="0.3">
      <c r="I689" s="60"/>
    </row>
    <row r="690" spans="9:9" x14ac:dyDescent="0.3">
      <c r="I690" s="60"/>
    </row>
    <row r="691" spans="9:9" x14ac:dyDescent="0.3">
      <c r="I691" s="60"/>
    </row>
    <row r="692" spans="9:9" x14ac:dyDescent="0.3">
      <c r="I692" s="60"/>
    </row>
    <row r="693" spans="9:9" x14ac:dyDescent="0.3">
      <c r="I693" s="60"/>
    </row>
    <row r="694" spans="9:9" x14ac:dyDescent="0.3">
      <c r="I694" s="60"/>
    </row>
    <row r="695" spans="9:9" x14ac:dyDescent="0.3">
      <c r="I695" s="60"/>
    </row>
    <row r="696" spans="9:9" x14ac:dyDescent="0.3">
      <c r="I696" s="60"/>
    </row>
    <row r="697" spans="9:9" x14ac:dyDescent="0.3">
      <c r="I697" s="60"/>
    </row>
    <row r="698" spans="9:9" x14ac:dyDescent="0.3">
      <c r="I698" s="60"/>
    </row>
    <row r="699" spans="9:9" x14ac:dyDescent="0.3">
      <c r="I699" s="60"/>
    </row>
    <row r="700" spans="9:9" x14ac:dyDescent="0.3">
      <c r="I700" s="60"/>
    </row>
    <row r="701" spans="9:9" x14ac:dyDescent="0.3">
      <c r="I701" s="60"/>
    </row>
    <row r="702" spans="9:9" x14ac:dyDescent="0.3">
      <c r="I702" s="60"/>
    </row>
    <row r="703" spans="9:9" x14ac:dyDescent="0.3">
      <c r="I703" s="60"/>
    </row>
    <row r="704" spans="9:9" x14ac:dyDescent="0.3">
      <c r="I704" s="60"/>
    </row>
    <row r="705" spans="9:9" x14ac:dyDescent="0.3">
      <c r="I705" s="60"/>
    </row>
    <row r="706" spans="9:9" x14ac:dyDescent="0.3">
      <c r="I706" s="60"/>
    </row>
    <row r="707" spans="9:9" x14ac:dyDescent="0.3">
      <c r="I707" s="60"/>
    </row>
    <row r="708" spans="9:9" x14ac:dyDescent="0.3">
      <c r="I708" s="60"/>
    </row>
    <row r="709" spans="9:9" x14ac:dyDescent="0.3">
      <c r="I709" s="60"/>
    </row>
    <row r="710" spans="9:9" x14ac:dyDescent="0.3">
      <c r="I710" s="60"/>
    </row>
    <row r="711" spans="9:9" x14ac:dyDescent="0.3">
      <c r="I711" s="60"/>
    </row>
    <row r="712" spans="9:9" x14ac:dyDescent="0.3">
      <c r="I712" s="60"/>
    </row>
    <row r="713" spans="9:9" x14ac:dyDescent="0.3">
      <c r="I713" s="60"/>
    </row>
    <row r="714" spans="9:9" x14ac:dyDescent="0.3">
      <c r="I714" s="60"/>
    </row>
    <row r="715" spans="9:9" x14ac:dyDescent="0.3">
      <c r="I715" s="60"/>
    </row>
    <row r="716" spans="9:9" x14ac:dyDescent="0.3">
      <c r="I716" s="60"/>
    </row>
    <row r="717" spans="9:9" x14ac:dyDescent="0.3">
      <c r="I717" s="60"/>
    </row>
    <row r="718" spans="9:9" x14ac:dyDescent="0.3">
      <c r="I718" s="60"/>
    </row>
    <row r="719" spans="9:9" x14ac:dyDescent="0.3">
      <c r="I719" s="60"/>
    </row>
    <row r="720" spans="9:9" x14ac:dyDescent="0.3">
      <c r="I720" s="60"/>
    </row>
    <row r="721" spans="9:9" x14ac:dyDescent="0.3">
      <c r="I721" s="60"/>
    </row>
    <row r="722" spans="9:9" x14ac:dyDescent="0.3">
      <c r="I722" s="60"/>
    </row>
    <row r="723" spans="9:9" x14ac:dyDescent="0.3">
      <c r="I723" s="60"/>
    </row>
    <row r="724" spans="9:9" x14ac:dyDescent="0.3">
      <c r="I724" s="60"/>
    </row>
    <row r="725" spans="9:9" x14ac:dyDescent="0.3">
      <c r="I725" s="60"/>
    </row>
    <row r="726" spans="9:9" x14ac:dyDescent="0.3">
      <c r="I726" s="60"/>
    </row>
    <row r="727" spans="9:9" x14ac:dyDescent="0.3">
      <c r="I727" s="60"/>
    </row>
    <row r="728" spans="9:9" x14ac:dyDescent="0.3">
      <c r="I728" s="60"/>
    </row>
    <row r="729" spans="9:9" x14ac:dyDescent="0.3">
      <c r="I729" s="60"/>
    </row>
    <row r="730" spans="9:9" x14ac:dyDescent="0.3">
      <c r="I730" s="60"/>
    </row>
    <row r="731" spans="9:9" x14ac:dyDescent="0.3">
      <c r="I731" s="60"/>
    </row>
    <row r="732" spans="9:9" x14ac:dyDescent="0.3">
      <c r="I732" s="60"/>
    </row>
    <row r="733" spans="9:9" x14ac:dyDescent="0.3">
      <c r="I733" s="60"/>
    </row>
    <row r="734" spans="9:9" x14ac:dyDescent="0.3">
      <c r="I734" s="60"/>
    </row>
    <row r="735" spans="9:9" x14ac:dyDescent="0.3">
      <c r="I735" s="60"/>
    </row>
    <row r="736" spans="9:9" x14ac:dyDescent="0.3">
      <c r="I736" s="60"/>
    </row>
    <row r="737" spans="9:9" x14ac:dyDescent="0.3">
      <c r="I737" s="60"/>
    </row>
    <row r="738" spans="9:9" x14ac:dyDescent="0.3">
      <c r="I738" s="60"/>
    </row>
    <row r="739" spans="9:9" x14ac:dyDescent="0.3">
      <c r="I739" s="60"/>
    </row>
    <row r="740" spans="9:9" x14ac:dyDescent="0.3">
      <c r="I740" s="60"/>
    </row>
    <row r="741" spans="9:9" x14ac:dyDescent="0.3">
      <c r="I741" s="60"/>
    </row>
    <row r="742" spans="9:9" x14ac:dyDescent="0.3">
      <c r="I742" s="60"/>
    </row>
    <row r="743" spans="9:9" x14ac:dyDescent="0.3">
      <c r="I743" s="60"/>
    </row>
    <row r="744" spans="9:9" x14ac:dyDescent="0.3">
      <c r="I744" s="60"/>
    </row>
    <row r="745" spans="9:9" x14ac:dyDescent="0.3">
      <c r="I745" s="60"/>
    </row>
    <row r="746" spans="9:9" x14ac:dyDescent="0.3">
      <c r="I746" s="60"/>
    </row>
    <row r="747" spans="9:9" x14ac:dyDescent="0.3">
      <c r="I747" s="60"/>
    </row>
    <row r="748" spans="9:9" x14ac:dyDescent="0.3">
      <c r="I748" s="60"/>
    </row>
    <row r="749" spans="9:9" x14ac:dyDescent="0.3">
      <c r="I749" s="60"/>
    </row>
    <row r="750" spans="9:9" x14ac:dyDescent="0.3">
      <c r="I750" s="60"/>
    </row>
    <row r="751" spans="9:9" x14ac:dyDescent="0.3">
      <c r="I751" s="60"/>
    </row>
    <row r="752" spans="9:9" x14ac:dyDescent="0.3">
      <c r="I752" s="60"/>
    </row>
    <row r="753" spans="9:9" x14ac:dyDescent="0.3">
      <c r="I753" s="60"/>
    </row>
    <row r="754" spans="9:9" x14ac:dyDescent="0.3">
      <c r="I754" s="60"/>
    </row>
    <row r="755" spans="9:9" x14ac:dyDescent="0.3">
      <c r="I755" s="60"/>
    </row>
    <row r="756" spans="9:9" x14ac:dyDescent="0.3">
      <c r="I756" s="60"/>
    </row>
    <row r="757" spans="9:9" x14ac:dyDescent="0.3">
      <c r="I757" s="60"/>
    </row>
    <row r="758" spans="9:9" x14ac:dyDescent="0.3">
      <c r="I758" s="60"/>
    </row>
    <row r="759" spans="9:9" x14ac:dyDescent="0.3">
      <c r="I759" s="60"/>
    </row>
    <row r="760" spans="9:9" x14ac:dyDescent="0.3">
      <c r="I760" s="60"/>
    </row>
    <row r="761" spans="9:9" x14ac:dyDescent="0.3">
      <c r="I761" s="60"/>
    </row>
    <row r="762" spans="9:9" x14ac:dyDescent="0.3">
      <c r="I762" s="60"/>
    </row>
    <row r="763" spans="9:9" x14ac:dyDescent="0.3">
      <c r="I763" s="60"/>
    </row>
    <row r="764" spans="9:9" x14ac:dyDescent="0.3">
      <c r="I764" s="60"/>
    </row>
    <row r="765" spans="9:9" x14ac:dyDescent="0.3">
      <c r="I765" s="60"/>
    </row>
    <row r="766" spans="9:9" x14ac:dyDescent="0.3">
      <c r="I766" s="60"/>
    </row>
    <row r="767" spans="9:9" x14ac:dyDescent="0.3">
      <c r="I767" s="60"/>
    </row>
    <row r="768" spans="9:9" x14ac:dyDescent="0.3">
      <c r="I768" s="60"/>
    </row>
    <row r="769" spans="9:9" x14ac:dyDescent="0.3">
      <c r="I769" s="60"/>
    </row>
    <row r="770" spans="9:9" x14ac:dyDescent="0.3">
      <c r="I770" s="60"/>
    </row>
    <row r="771" spans="9:9" x14ac:dyDescent="0.3">
      <c r="I771" s="60"/>
    </row>
    <row r="772" spans="9:9" x14ac:dyDescent="0.3">
      <c r="I772" s="60"/>
    </row>
    <row r="773" spans="9:9" x14ac:dyDescent="0.3">
      <c r="I773" s="60"/>
    </row>
    <row r="774" spans="9:9" x14ac:dyDescent="0.3">
      <c r="I774" s="60"/>
    </row>
    <row r="775" spans="9:9" x14ac:dyDescent="0.3">
      <c r="I775" s="60"/>
    </row>
    <row r="776" spans="9:9" x14ac:dyDescent="0.3">
      <c r="I776" s="60"/>
    </row>
    <row r="777" spans="9:9" x14ac:dyDescent="0.3">
      <c r="I777" s="60"/>
    </row>
    <row r="778" spans="9:9" x14ac:dyDescent="0.3">
      <c r="I778" s="60"/>
    </row>
    <row r="779" spans="9:9" x14ac:dyDescent="0.3">
      <c r="I779" s="60"/>
    </row>
    <row r="780" spans="9:9" x14ac:dyDescent="0.3">
      <c r="I780" s="60"/>
    </row>
    <row r="781" spans="9:9" x14ac:dyDescent="0.3">
      <c r="I781" s="60"/>
    </row>
    <row r="782" spans="9:9" x14ac:dyDescent="0.3">
      <c r="I782" s="60"/>
    </row>
    <row r="783" spans="9:9" x14ac:dyDescent="0.3">
      <c r="I783" s="60"/>
    </row>
    <row r="784" spans="9:9" x14ac:dyDescent="0.3">
      <c r="I784" s="60"/>
    </row>
    <row r="785" spans="9:9" x14ac:dyDescent="0.3">
      <c r="I785" s="60"/>
    </row>
    <row r="786" spans="9:9" x14ac:dyDescent="0.3">
      <c r="I786" s="60"/>
    </row>
    <row r="787" spans="9:9" x14ac:dyDescent="0.3">
      <c r="I787" s="60"/>
    </row>
    <row r="788" spans="9:9" x14ac:dyDescent="0.3">
      <c r="I788" s="60"/>
    </row>
    <row r="789" spans="9:9" x14ac:dyDescent="0.3">
      <c r="I789" s="60"/>
    </row>
    <row r="790" spans="9:9" x14ac:dyDescent="0.3">
      <c r="I790" s="60"/>
    </row>
    <row r="791" spans="9:9" x14ac:dyDescent="0.3">
      <c r="I791" s="60"/>
    </row>
    <row r="792" spans="9:9" x14ac:dyDescent="0.3">
      <c r="I792" s="60"/>
    </row>
    <row r="793" spans="9:9" x14ac:dyDescent="0.3">
      <c r="I793" s="60"/>
    </row>
    <row r="794" spans="9:9" x14ac:dyDescent="0.3">
      <c r="I794" s="60"/>
    </row>
    <row r="795" spans="9:9" x14ac:dyDescent="0.3">
      <c r="I795" s="60"/>
    </row>
    <row r="796" spans="9:9" x14ac:dyDescent="0.3">
      <c r="I796" s="60"/>
    </row>
    <row r="797" spans="9:9" x14ac:dyDescent="0.3">
      <c r="I797" s="60"/>
    </row>
    <row r="798" spans="9:9" x14ac:dyDescent="0.3">
      <c r="I798" s="60"/>
    </row>
    <row r="799" spans="9:9" x14ac:dyDescent="0.3">
      <c r="I799" s="60"/>
    </row>
    <row r="800" spans="9:9" x14ac:dyDescent="0.3">
      <c r="I800" s="60"/>
    </row>
    <row r="801" spans="9:9" x14ac:dyDescent="0.3">
      <c r="I801" s="60"/>
    </row>
    <row r="802" spans="9:9" x14ac:dyDescent="0.3">
      <c r="I802" s="60"/>
    </row>
    <row r="803" spans="9:9" x14ac:dyDescent="0.3">
      <c r="I803" s="60"/>
    </row>
    <row r="804" spans="9:9" x14ac:dyDescent="0.3">
      <c r="I804" s="60"/>
    </row>
    <row r="805" spans="9:9" x14ac:dyDescent="0.3">
      <c r="I805" s="60"/>
    </row>
    <row r="806" spans="9:9" x14ac:dyDescent="0.3">
      <c r="I806" s="60"/>
    </row>
    <row r="807" spans="9:9" x14ac:dyDescent="0.3">
      <c r="I807" s="60"/>
    </row>
    <row r="808" spans="9:9" x14ac:dyDescent="0.3">
      <c r="I808" s="60"/>
    </row>
    <row r="809" spans="9:9" x14ac:dyDescent="0.3">
      <c r="I809" s="60"/>
    </row>
    <row r="810" spans="9:9" x14ac:dyDescent="0.3">
      <c r="I810" s="60"/>
    </row>
    <row r="811" spans="9:9" x14ac:dyDescent="0.3">
      <c r="I811" s="60"/>
    </row>
    <row r="812" spans="9:9" x14ac:dyDescent="0.3">
      <c r="I812" s="60"/>
    </row>
    <row r="813" spans="9:9" x14ac:dyDescent="0.3">
      <c r="I813" s="60"/>
    </row>
    <row r="814" spans="9:9" x14ac:dyDescent="0.3">
      <c r="I814" s="60"/>
    </row>
    <row r="815" spans="9:9" x14ac:dyDescent="0.3">
      <c r="I815" s="60"/>
    </row>
    <row r="816" spans="9:9" x14ac:dyDescent="0.3">
      <c r="I816" s="60"/>
    </row>
    <row r="817" spans="9:9" x14ac:dyDescent="0.3">
      <c r="I817" s="60"/>
    </row>
    <row r="818" spans="9:9" x14ac:dyDescent="0.3">
      <c r="I818" s="60"/>
    </row>
    <row r="819" spans="9:9" x14ac:dyDescent="0.3">
      <c r="I819" s="60"/>
    </row>
    <row r="820" spans="9:9" x14ac:dyDescent="0.3">
      <c r="I820" s="60"/>
    </row>
    <row r="821" spans="9:9" x14ac:dyDescent="0.3">
      <c r="I821" s="60"/>
    </row>
    <row r="822" spans="9:9" x14ac:dyDescent="0.3">
      <c r="I822" s="60"/>
    </row>
    <row r="823" spans="9:9" x14ac:dyDescent="0.3">
      <c r="I823" s="60"/>
    </row>
    <row r="824" spans="9:9" x14ac:dyDescent="0.3">
      <c r="I824" s="60"/>
    </row>
    <row r="825" spans="9:9" x14ac:dyDescent="0.3">
      <c r="I825" s="60"/>
    </row>
    <row r="826" spans="9:9" x14ac:dyDescent="0.3">
      <c r="I826" s="60"/>
    </row>
    <row r="827" spans="9:9" x14ac:dyDescent="0.3">
      <c r="I827" s="60"/>
    </row>
    <row r="828" spans="9:9" x14ac:dyDescent="0.3">
      <c r="I828" s="60"/>
    </row>
    <row r="829" spans="9:9" x14ac:dyDescent="0.3">
      <c r="I829" s="60"/>
    </row>
    <row r="830" spans="9:9" x14ac:dyDescent="0.3">
      <c r="I830" s="60"/>
    </row>
    <row r="831" spans="9:9" x14ac:dyDescent="0.3">
      <c r="I831" s="60"/>
    </row>
    <row r="832" spans="9:9" x14ac:dyDescent="0.3">
      <c r="I832" s="60"/>
    </row>
    <row r="833" spans="9:9" x14ac:dyDescent="0.3">
      <c r="I833" s="60"/>
    </row>
    <row r="834" spans="9:9" x14ac:dyDescent="0.3">
      <c r="I834" s="60"/>
    </row>
    <row r="835" spans="9:9" x14ac:dyDescent="0.3">
      <c r="I835" s="60"/>
    </row>
    <row r="836" spans="9:9" x14ac:dyDescent="0.3">
      <c r="I836" s="60"/>
    </row>
    <row r="837" spans="9:9" x14ac:dyDescent="0.3">
      <c r="I837" s="60"/>
    </row>
    <row r="838" spans="9:9" x14ac:dyDescent="0.3">
      <c r="I838" s="60"/>
    </row>
    <row r="839" spans="9:9" x14ac:dyDescent="0.3">
      <c r="I839" s="60"/>
    </row>
    <row r="840" spans="9:9" x14ac:dyDescent="0.3">
      <c r="I840" s="60"/>
    </row>
    <row r="841" spans="9:9" x14ac:dyDescent="0.3">
      <c r="I841" s="60"/>
    </row>
    <row r="842" spans="9:9" x14ac:dyDescent="0.3">
      <c r="I842" s="60"/>
    </row>
    <row r="843" spans="9:9" x14ac:dyDescent="0.3">
      <c r="I843" s="60"/>
    </row>
    <row r="844" spans="9:9" x14ac:dyDescent="0.3">
      <c r="I844" s="60"/>
    </row>
    <row r="845" spans="9:9" x14ac:dyDescent="0.3">
      <c r="I845" s="60"/>
    </row>
    <row r="846" spans="9:9" x14ac:dyDescent="0.3">
      <c r="I846" s="60"/>
    </row>
    <row r="847" spans="9:9" x14ac:dyDescent="0.3">
      <c r="I847" s="60"/>
    </row>
    <row r="848" spans="9:9" x14ac:dyDescent="0.3">
      <c r="I848" s="60"/>
    </row>
    <row r="849" spans="9:9" x14ac:dyDescent="0.3">
      <c r="I849" s="60"/>
    </row>
    <row r="850" spans="9:9" x14ac:dyDescent="0.3">
      <c r="I850" s="60"/>
    </row>
    <row r="851" spans="9:9" x14ac:dyDescent="0.3">
      <c r="I851" s="60"/>
    </row>
    <row r="852" spans="9:9" x14ac:dyDescent="0.3">
      <c r="I852" s="60"/>
    </row>
    <row r="853" spans="9:9" x14ac:dyDescent="0.3">
      <c r="I853" s="60"/>
    </row>
    <row r="854" spans="9:9" x14ac:dyDescent="0.3">
      <c r="I854" s="60"/>
    </row>
    <row r="855" spans="9:9" x14ac:dyDescent="0.3">
      <c r="I855" s="60"/>
    </row>
    <row r="856" spans="9:9" x14ac:dyDescent="0.3">
      <c r="I856" s="60"/>
    </row>
    <row r="857" spans="9:9" x14ac:dyDescent="0.3">
      <c r="I857" s="60"/>
    </row>
    <row r="858" spans="9:9" x14ac:dyDescent="0.3">
      <c r="I858" s="60"/>
    </row>
    <row r="859" spans="9:9" x14ac:dyDescent="0.3">
      <c r="I859" s="60"/>
    </row>
    <row r="860" spans="9:9" x14ac:dyDescent="0.3">
      <c r="I860" s="60"/>
    </row>
    <row r="861" spans="9:9" x14ac:dyDescent="0.3">
      <c r="I861" s="60"/>
    </row>
    <row r="862" spans="9:9" x14ac:dyDescent="0.3">
      <c r="I862" s="60"/>
    </row>
    <row r="863" spans="9:9" x14ac:dyDescent="0.3">
      <c r="I863" s="60"/>
    </row>
    <row r="864" spans="9:9" x14ac:dyDescent="0.3">
      <c r="I864" s="60"/>
    </row>
    <row r="865" spans="9:9" x14ac:dyDescent="0.3">
      <c r="I865" s="60"/>
    </row>
    <row r="866" spans="9:9" x14ac:dyDescent="0.3">
      <c r="I866" s="60"/>
    </row>
    <row r="867" spans="9:9" x14ac:dyDescent="0.3">
      <c r="I867" s="60"/>
    </row>
    <row r="868" spans="9:9" x14ac:dyDescent="0.3">
      <c r="I868" s="60"/>
    </row>
    <row r="869" spans="9:9" x14ac:dyDescent="0.3">
      <c r="I869" s="60"/>
    </row>
    <row r="870" spans="9:9" x14ac:dyDescent="0.3">
      <c r="I870" s="60"/>
    </row>
    <row r="871" spans="9:9" x14ac:dyDescent="0.3">
      <c r="I871" s="60"/>
    </row>
    <row r="872" spans="9:9" x14ac:dyDescent="0.3">
      <c r="I872" s="60"/>
    </row>
    <row r="873" spans="9:9" x14ac:dyDescent="0.3">
      <c r="I873" s="60"/>
    </row>
    <row r="874" spans="9:9" x14ac:dyDescent="0.3">
      <c r="I874" s="60"/>
    </row>
    <row r="875" spans="9:9" x14ac:dyDescent="0.3">
      <c r="I875" s="60"/>
    </row>
    <row r="876" spans="9:9" x14ac:dyDescent="0.3">
      <c r="I876" s="60"/>
    </row>
    <row r="877" spans="9:9" x14ac:dyDescent="0.3">
      <c r="I877" s="60"/>
    </row>
    <row r="878" spans="9:9" x14ac:dyDescent="0.3">
      <c r="I878" s="60"/>
    </row>
    <row r="879" spans="9:9" x14ac:dyDescent="0.3">
      <c r="I879" s="60"/>
    </row>
    <row r="880" spans="9:9" x14ac:dyDescent="0.3">
      <c r="I880" s="60"/>
    </row>
    <row r="881" spans="9:9" x14ac:dyDescent="0.3">
      <c r="I881" s="60"/>
    </row>
    <row r="882" spans="9:9" x14ac:dyDescent="0.3">
      <c r="I882" s="60"/>
    </row>
    <row r="883" spans="9:9" x14ac:dyDescent="0.3">
      <c r="I883" s="60"/>
    </row>
    <row r="884" spans="9:9" x14ac:dyDescent="0.3">
      <c r="I884" s="60"/>
    </row>
    <row r="885" spans="9:9" x14ac:dyDescent="0.3">
      <c r="I885" s="60"/>
    </row>
    <row r="886" spans="9:9" x14ac:dyDescent="0.3">
      <c r="I886" s="60"/>
    </row>
    <row r="887" spans="9:9" x14ac:dyDescent="0.3">
      <c r="I887" s="60"/>
    </row>
    <row r="888" spans="9:9" x14ac:dyDescent="0.3">
      <c r="I888" s="60"/>
    </row>
    <row r="889" spans="9:9" x14ac:dyDescent="0.3">
      <c r="I889" s="60"/>
    </row>
    <row r="890" spans="9:9" x14ac:dyDescent="0.3">
      <c r="I890" s="60"/>
    </row>
    <row r="891" spans="9:9" x14ac:dyDescent="0.3">
      <c r="I891" s="60"/>
    </row>
    <row r="892" spans="9:9" x14ac:dyDescent="0.3">
      <c r="I892" s="60"/>
    </row>
    <row r="893" spans="9:9" x14ac:dyDescent="0.3">
      <c r="I893" s="60"/>
    </row>
    <row r="894" spans="9:9" x14ac:dyDescent="0.3">
      <c r="I894" s="60"/>
    </row>
    <row r="895" spans="9:9" x14ac:dyDescent="0.3">
      <c r="I895" s="60"/>
    </row>
    <row r="896" spans="9:9" x14ac:dyDescent="0.3">
      <c r="I896" s="60"/>
    </row>
    <row r="897" spans="9:9" x14ac:dyDescent="0.3">
      <c r="I897" s="60"/>
    </row>
    <row r="898" spans="9:9" x14ac:dyDescent="0.3">
      <c r="I898" s="60"/>
    </row>
    <row r="899" spans="9:9" x14ac:dyDescent="0.3">
      <c r="I899" s="60"/>
    </row>
    <row r="900" spans="9:9" x14ac:dyDescent="0.3">
      <c r="I900" s="60"/>
    </row>
    <row r="901" spans="9:9" x14ac:dyDescent="0.3">
      <c r="I901" s="60"/>
    </row>
    <row r="902" spans="9:9" x14ac:dyDescent="0.3">
      <c r="I902" s="60"/>
    </row>
    <row r="903" spans="9:9" x14ac:dyDescent="0.3">
      <c r="I903" s="60"/>
    </row>
    <row r="904" spans="9:9" x14ac:dyDescent="0.3">
      <c r="I904" s="60"/>
    </row>
    <row r="905" spans="9:9" x14ac:dyDescent="0.3">
      <c r="I905" s="60"/>
    </row>
    <row r="906" spans="9:9" x14ac:dyDescent="0.3">
      <c r="I906" s="60"/>
    </row>
    <row r="907" spans="9:9" x14ac:dyDescent="0.3">
      <c r="I907" s="60"/>
    </row>
    <row r="908" spans="9:9" x14ac:dyDescent="0.3">
      <c r="I908" s="60"/>
    </row>
    <row r="909" spans="9:9" x14ac:dyDescent="0.3">
      <c r="I909" s="60"/>
    </row>
    <row r="910" spans="9:9" x14ac:dyDescent="0.3">
      <c r="I910" s="60"/>
    </row>
    <row r="911" spans="9:9" x14ac:dyDescent="0.3">
      <c r="I911" s="60"/>
    </row>
    <row r="912" spans="9:9" x14ac:dyDescent="0.3">
      <c r="I912" s="60"/>
    </row>
    <row r="913" spans="9:9" x14ac:dyDescent="0.3">
      <c r="I913" s="60"/>
    </row>
    <row r="914" spans="9:9" x14ac:dyDescent="0.3">
      <c r="I914" s="60"/>
    </row>
    <row r="915" spans="9:9" x14ac:dyDescent="0.3">
      <c r="I915" s="60"/>
    </row>
    <row r="916" spans="9:9" x14ac:dyDescent="0.3">
      <c r="I916" s="60"/>
    </row>
    <row r="917" spans="9:9" x14ac:dyDescent="0.3">
      <c r="I917" s="60"/>
    </row>
    <row r="918" spans="9:9" x14ac:dyDescent="0.3">
      <c r="I918" s="60"/>
    </row>
    <row r="919" spans="9:9" x14ac:dyDescent="0.3">
      <c r="I919" s="60"/>
    </row>
    <row r="920" spans="9:9" x14ac:dyDescent="0.3">
      <c r="I920" s="60"/>
    </row>
    <row r="921" spans="9:9" x14ac:dyDescent="0.3">
      <c r="I921" s="60"/>
    </row>
    <row r="922" spans="9:9" x14ac:dyDescent="0.3">
      <c r="I922" s="60"/>
    </row>
    <row r="923" spans="9:9" x14ac:dyDescent="0.3">
      <c r="I923" s="60"/>
    </row>
    <row r="924" spans="9:9" x14ac:dyDescent="0.3">
      <c r="I924" s="60"/>
    </row>
    <row r="925" spans="9:9" x14ac:dyDescent="0.3">
      <c r="I925" s="60"/>
    </row>
    <row r="926" spans="9:9" x14ac:dyDescent="0.3">
      <c r="I926" s="60"/>
    </row>
    <row r="927" spans="9:9" x14ac:dyDescent="0.3">
      <c r="I927" s="60"/>
    </row>
    <row r="928" spans="9:9" x14ac:dyDescent="0.3">
      <c r="I928" s="60"/>
    </row>
    <row r="929" spans="9:9" x14ac:dyDescent="0.3">
      <c r="I929" s="60"/>
    </row>
    <row r="930" spans="9:9" x14ac:dyDescent="0.3">
      <c r="I930" s="60"/>
    </row>
    <row r="931" spans="9:9" x14ac:dyDescent="0.3">
      <c r="I931" s="60"/>
    </row>
    <row r="932" spans="9:9" x14ac:dyDescent="0.3">
      <c r="I932" s="60"/>
    </row>
    <row r="933" spans="9:9" x14ac:dyDescent="0.3">
      <c r="I933" s="60"/>
    </row>
    <row r="934" spans="9:9" x14ac:dyDescent="0.3">
      <c r="I934" s="60"/>
    </row>
    <row r="935" spans="9:9" x14ac:dyDescent="0.3">
      <c r="I935" s="60"/>
    </row>
    <row r="936" spans="9:9" x14ac:dyDescent="0.3">
      <c r="I936" s="60"/>
    </row>
    <row r="937" spans="9:9" x14ac:dyDescent="0.3">
      <c r="I937" s="60"/>
    </row>
    <row r="938" spans="9:9" x14ac:dyDescent="0.3">
      <c r="I938" s="60"/>
    </row>
    <row r="939" spans="9:9" x14ac:dyDescent="0.3">
      <c r="I939" s="60"/>
    </row>
    <row r="940" spans="9:9" x14ac:dyDescent="0.3">
      <c r="I940" s="60"/>
    </row>
    <row r="941" spans="9:9" x14ac:dyDescent="0.3">
      <c r="I941" s="60"/>
    </row>
    <row r="942" spans="9:9" x14ac:dyDescent="0.3">
      <c r="I942" s="60"/>
    </row>
    <row r="943" spans="9:9" x14ac:dyDescent="0.3">
      <c r="I943" s="60"/>
    </row>
    <row r="944" spans="9:9" x14ac:dyDescent="0.3">
      <c r="I944" s="60"/>
    </row>
    <row r="945" spans="9:9" x14ac:dyDescent="0.3">
      <c r="I945" s="60"/>
    </row>
    <row r="946" spans="9:9" x14ac:dyDescent="0.3">
      <c r="I946" s="60"/>
    </row>
    <row r="947" spans="9:9" x14ac:dyDescent="0.3">
      <c r="I947" s="60"/>
    </row>
    <row r="948" spans="9:9" x14ac:dyDescent="0.3">
      <c r="I948" s="60"/>
    </row>
    <row r="949" spans="9:9" x14ac:dyDescent="0.3">
      <c r="I949" s="60"/>
    </row>
    <row r="950" spans="9:9" x14ac:dyDescent="0.3">
      <c r="I950" s="60"/>
    </row>
    <row r="951" spans="9:9" x14ac:dyDescent="0.3">
      <c r="I951" s="60"/>
    </row>
    <row r="952" spans="9:9" x14ac:dyDescent="0.3">
      <c r="I952" s="60"/>
    </row>
    <row r="953" spans="9:9" x14ac:dyDescent="0.3">
      <c r="I953" s="60"/>
    </row>
    <row r="954" spans="9:9" x14ac:dyDescent="0.3">
      <c r="I954" s="60"/>
    </row>
    <row r="955" spans="9:9" x14ac:dyDescent="0.3">
      <c r="I955" s="60"/>
    </row>
    <row r="956" spans="9:9" x14ac:dyDescent="0.3">
      <c r="I956" s="60"/>
    </row>
    <row r="957" spans="9:9" x14ac:dyDescent="0.3">
      <c r="I957" s="60"/>
    </row>
    <row r="958" spans="9:9" x14ac:dyDescent="0.3">
      <c r="I958" s="60"/>
    </row>
    <row r="959" spans="9:9" x14ac:dyDescent="0.3">
      <c r="I959" s="60"/>
    </row>
    <row r="960" spans="9:9" x14ac:dyDescent="0.3">
      <c r="I960" s="60"/>
    </row>
    <row r="961" spans="9:9" x14ac:dyDescent="0.3">
      <c r="I961" s="60"/>
    </row>
    <row r="962" spans="9:9" x14ac:dyDescent="0.3">
      <c r="I962" s="60"/>
    </row>
    <row r="963" spans="9:9" x14ac:dyDescent="0.3">
      <c r="I963" s="60"/>
    </row>
    <row r="964" spans="9:9" x14ac:dyDescent="0.3">
      <c r="I964" s="60"/>
    </row>
    <row r="965" spans="9:9" x14ac:dyDescent="0.3">
      <c r="I965" s="60"/>
    </row>
    <row r="966" spans="9:9" x14ac:dyDescent="0.3">
      <c r="I966" s="60"/>
    </row>
    <row r="967" spans="9:9" x14ac:dyDescent="0.3">
      <c r="I967" s="60"/>
    </row>
    <row r="968" spans="9:9" x14ac:dyDescent="0.3">
      <c r="I968" s="60"/>
    </row>
    <row r="969" spans="9:9" x14ac:dyDescent="0.3">
      <c r="I969" s="60"/>
    </row>
    <row r="970" spans="9:9" x14ac:dyDescent="0.3">
      <c r="I970" s="60"/>
    </row>
    <row r="971" spans="9:9" x14ac:dyDescent="0.3">
      <c r="I971" s="60"/>
    </row>
    <row r="972" spans="9:9" x14ac:dyDescent="0.3">
      <c r="I972" s="60"/>
    </row>
    <row r="973" spans="9:9" x14ac:dyDescent="0.3">
      <c r="I973" s="60"/>
    </row>
    <row r="974" spans="9:9" x14ac:dyDescent="0.3">
      <c r="I974" s="60"/>
    </row>
    <row r="975" spans="9:9" x14ac:dyDescent="0.3">
      <c r="I975" s="60"/>
    </row>
    <row r="976" spans="9:9" x14ac:dyDescent="0.3">
      <c r="I976" s="60"/>
    </row>
    <row r="977" spans="9:9" x14ac:dyDescent="0.3">
      <c r="I977" s="60"/>
    </row>
    <row r="978" spans="9:9" x14ac:dyDescent="0.3">
      <c r="I978" s="60"/>
    </row>
    <row r="979" spans="9:9" x14ac:dyDescent="0.3">
      <c r="I979" s="60"/>
    </row>
    <row r="980" spans="9:9" x14ac:dyDescent="0.3">
      <c r="I980" s="60"/>
    </row>
    <row r="981" spans="9:9" x14ac:dyDescent="0.3">
      <c r="I981" s="60"/>
    </row>
    <row r="982" spans="9:9" x14ac:dyDescent="0.3">
      <c r="I982" s="60"/>
    </row>
    <row r="983" spans="9:9" x14ac:dyDescent="0.3">
      <c r="I983" s="60"/>
    </row>
    <row r="984" spans="9:9" x14ac:dyDescent="0.3">
      <c r="I984" s="60"/>
    </row>
    <row r="985" spans="9:9" x14ac:dyDescent="0.3">
      <c r="I985" s="60"/>
    </row>
    <row r="986" spans="9:9" x14ac:dyDescent="0.3">
      <c r="I986" s="60"/>
    </row>
    <row r="987" spans="9:9" x14ac:dyDescent="0.3">
      <c r="I987" s="60"/>
    </row>
    <row r="988" spans="9:9" x14ac:dyDescent="0.3">
      <c r="I988" s="60"/>
    </row>
    <row r="989" spans="9:9" x14ac:dyDescent="0.3">
      <c r="I989" s="60"/>
    </row>
    <row r="990" spans="9:9" x14ac:dyDescent="0.3">
      <c r="I990" s="60"/>
    </row>
    <row r="991" spans="9:9" x14ac:dyDescent="0.3">
      <c r="I991" s="60"/>
    </row>
    <row r="992" spans="9:9" x14ac:dyDescent="0.3">
      <c r="I992" s="60"/>
    </row>
    <row r="993" spans="9:9" x14ac:dyDescent="0.3">
      <c r="I993" s="60"/>
    </row>
    <row r="994" spans="9:9" x14ac:dyDescent="0.3">
      <c r="I994" s="60"/>
    </row>
    <row r="995" spans="9:9" x14ac:dyDescent="0.3">
      <c r="I995" s="60"/>
    </row>
    <row r="996" spans="9:9" x14ac:dyDescent="0.3">
      <c r="I996" s="60"/>
    </row>
    <row r="997" spans="9:9" x14ac:dyDescent="0.3">
      <c r="I997" s="60"/>
    </row>
    <row r="998" spans="9:9" x14ac:dyDescent="0.3">
      <c r="I998" s="60"/>
    </row>
    <row r="999" spans="9:9" x14ac:dyDescent="0.3">
      <c r="I999" s="60"/>
    </row>
    <row r="1000" spans="9:9" x14ac:dyDescent="0.3">
      <c r="I1000" s="60"/>
    </row>
    <row r="1001" spans="9:9" x14ac:dyDescent="0.3">
      <c r="I1001" s="60"/>
    </row>
    <row r="1002" spans="9:9" x14ac:dyDescent="0.3">
      <c r="I1002" s="60"/>
    </row>
    <row r="1003" spans="9:9" x14ac:dyDescent="0.3">
      <c r="I1003" s="60"/>
    </row>
    <row r="1004" spans="9:9" x14ac:dyDescent="0.3">
      <c r="I1004" s="60"/>
    </row>
    <row r="1005" spans="9:9" x14ac:dyDescent="0.3">
      <c r="I1005" s="60"/>
    </row>
    <row r="1006" spans="9:9" x14ac:dyDescent="0.3">
      <c r="I1006" s="60"/>
    </row>
    <row r="1007" spans="9:9" x14ac:dyDescent="0.3">
      <c r="I1007" s="60"/>
    </row>
    <row r="1008" spans="9:9" x14ac:dyDescent="0.3">
      <c r="I1008" s="60"/>
    </row>
    <row r="1009" spans="9:9" x14ac:dyDescent="0.3">
      <c r="I1009" s="60"/>
    </row>
    <row r="1010" spans="9:9" x14ac:dyDescent="0.3">
      <c r="I1010" s="60"/>
    </row>
    <row r="1011" spans="9:9" x14ac:dyDescent="0.3">
      <c r="I1011" s="60"/>
    </row>
    <row r="1012" spans="9:9" x14ac:dyDescent="0.3">
      <c r="I1012" s="60"/>
    </row>
    <row r="1013" spans="9:9" x14ac:dyDescent="0.3">
      <c r="I1013" s="60"/>
    </row>
    <row r="1014" spans="9:9" x14ac:dyDescent="0.3">
      <c r="I1014" s="60"/>
    </row>
    <row r="1015" spans="9:9" x14ac:dyDescent="0.3">
      <c r="I1015" s="60"/>
    </row>
    <row r="1016" spans="9:9" x14ac:dyDescent="0.3">
      <c r="I1016" s="60"/>
    </row>
    <row r="1017" spans="9:9" x14ac:dyDescent="0.3">
      <c r="I1017" s="60"/>
    </row>
    <row r="1018" spans="9:9" x14ac:dyDescent="0.3">
      <c r="I1018" s="60"/>
    </row>
    <row r="1019" spans="9:9" x14ac:dyDescent="0.3">
      <c r="I1019" s="60"/>
    </row>
    <row r="1020" spans="9:9" x14ac:dyDescent="0.3">
      <c r="I1020" s="60"/>
    </row>
    <row r="1021" spans="9:9" x14ac:dyDescent="0.3">
      <c r="I1021" s="60"/>
    </row>
    <row r="1022" spans="9:9" x14ac:dyDescent="0.3">
      <c r="I1022" s="60"/>
    </row>
    <row r="1023" spans="9:9" x14ac:dyDescent="0.3">
      <c r="I1023" s="60"/>
    </row>
    <row r="1024" spans="9:9" x14ac:dyDescent="0.3">
      <c r="I1024" s="60"/>
    </row>
    <row r="1025" spans="9:9" x14ac:dyDescent="0.3">
      <c r="I1025" s="60"/>
    </row>
    <row r="1026" spans="9:9" x14ac:dyDescent="0.3">
      <c r="I1026" s="60"/>
    </row>
    <row r="1027" spans="9:9" x14ac:dyDescent="0.3">
      <c r="I1027" s="60"/>
    </row>
    <row r="1028" spans="9:9" x14ac:dyDescent="0.3">
      <c r="I1028" s="60"/>
    </row>
    <row r="1029" spans="9:9" x14ac:dyDescent="0.3">
      <c r="I1029" s="60"/>
    </row>
    <row r="1030" spans="9:9" x14ac:dyDescent="0.3">
      <c r="I1030" s="60"/>
    </row>
    <row r="1031" spans="9:9" x14ac:dyDescent="0.3">
      <c r="I1031" s="60"/>
    </row>
    <row r="1032" spans="9:9" x14ac:dyDescent="0.3">
      <c r="I1032" s="60"/>
    </row>
    <row r="1033" spans="9:9" x14ac:dyDescent="0.3">
      <c r="I1033" s="60"/>
    </row>
    <row r="1034" spans="9:9" x14ac:dyDescent="0.3">
      <c r="I1034" s="60"/>
    </row>
    <row r="1035" spans="9:9" x14ac:dyDescent="0.3">
      <c r="I1035" s="60"/>
    </row>
    <row r="1036" spans="9:9" x14ac:dyDescent="0.3">
      <c r="I1036" s="60"/>
    </row>
    <row r="1037" spans="9:9" x14ac:dyDescent="0.3">
      <c r="I1037" s="60"/>
    </row>
    <row r="1038" spans="9:9" x14ac:dyDescent="0.3">
      <c r="I1038" s="60"/>
    </row>
    <row r="1039" spans="9:9" x14ac:dyDescent="0.3">
      <c r="I1039" s="60"/>
    </row>
    <row r="1040" spans="9:9" x14ac:dyDescent="0.3">
      <c r="I1040" s="60"/>
    </row>
    <row r="1041" spans="9:9" x14ac:dyDescent="0.3">
      <c r="I1041" s="60"/>
    </row>
    <row r="1042" spans="9:9" x14ac:dyDescent="0.3">
      <c r="I1042" s="60"/>
    </row>
    <row r="1043" spans="9:9" x14ac:dyDescent="0.3">
      <c r="I1043" s="60"/>
    </row>
    <row r="1044" spans="9:9" x14ac:dyDescent="0.3">
      <c r="I1044" s="60"/>
    </row>
    <row r="1045" spans="9:9" x14ac:dyDescent="0.3">
      <c r="I1045" s="60"/>
    </row>
    <row r="1046" spans="9:9" x14ac:dyDescent="0.3">
      <c r="I1046" s="60"/>
    </row>
    <row r="1047" spans="9:9" x14ac:dyDescent="0.3">
      <c r="I1047" s="60"/>
    </row>
    <row r="1048" spans="9:9" x14ac:dyDescent="0.3">
      <c r="I1048" s="60"/>
    </row>
    <row r="1049" spans="9:9" x14ac:dyDescent="0.3">
      <c r="I1049" s="60"/>
    </row>
    <row r="1050" spans="9:9" x14ac:dyDescent="0.3">
      <c r="I1050" s="60"/>
    </row>
    <row r="1051" spans="9:9" x14ac:dyDescent="0.3">
      <c r="I1051" s="60"/>
    </row>
    <row r="1052" spans="9:9" x14ac:dyDescent="0.3">
      <c r="I1052" s="60"/>
    </row>
    <row r="1053" spans="9:9" x14ac:dyDescent="0.3">
      <c r="I1053" s="60"/>
    </row>
    <row r="1054" spans="9:9" x14ac:dyDescent="0.3">
      <c r="I1054" s="60"/>
    </row>
    <row r="1055" spans="9:9" x14ac:dyDescent="0.3">
      <c r="I1055" s="60"/>
    </row>
    <row r="1056" spans="9:9" x14ac:dyDescent="0.3">
      <c r="I1056" s="60"/>
    </row>
    <row r="1057" spans="9:9" x14ac:dyDescent="0.3">
      <c r="I1057" s="60"/>
    </row>
    <row r="1058" spans="9:9" x14ac:dyDescent="0.3">
      <c r="I1058" s="60"/>
    </row>
    <row r="1059" spans="9:9" x14ac:dyDescent="0.3">
      <c r="I1059" s="60"/>
    </row>
    <row r="1060" spans="9:9" x14ac:dyDescent="0.3">
      <c r="I1060" s="60"/>
    </row>
    <row r="1061" spans="9:9" x14ac:dyDescent="0.3">
      <c r="I1061" s="60"/>
    </row>
    <row r="1062" spans="9:9" x14ac:dyDescent="0.3">
      <c r="I1062" s="60"/>
    </row>
    <row r="1063" spans="9:9" x14ac:dyDescent="0.3">
      <c r="I1063" s="60"/>
    </row>
    <row r="1064" spans="9:9" x14ac:dyDescent="0.3">
      <c r="I1064" s="60"/>
    </row>
    <row r="1065" spans="9:9" x14ac:dyDescent="0.3">
      <c r="I1065" s="60"/>
    </row>
    <row r="1066" spans="9:9" x14ac:dyDescent="0.3">
      <c r="I1066" s="60"/>
    </row>
    <row r="1067" spans="9:9" x14ac:dyDescent="0.3">
      <c r="I1067" s="60"/>
    </row>
    <row r="1068" spans="9:9" x14ac:dyDescent="0.3">
      <c r="I1068" s="60"/>
    </row>
    <row r="1069" spans="9:9" x14ac:dyDescent="0.3">
      <c r="I1069" s="60"/>
    </row>
    <row r="1070" spans="9:9" x14ac:dyDescent="0.3">
      <c r="I1070" s="60"/>
    </row>
  </sheetData>
  <mergeCells count="85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G175:I176"/>
    <mergeCell ref="J175:K176"/>
    <mergeCell ref="L175:O176"/>
    <mergeCell ref="P175:R176"/>
    <mergeCell ref="A173:B173"/>
    <mergeCell ref="A174:B174"/>
    <mergeCell ref="C174:F174"/>
    <mergeCell ref="G174:I174"/>
    <mergeCell ref="J174:K174"/>
    <mergeCell ref="A175:B176"/>
    <mergeCell ref="C175:F176"/>
    <mergeCell ref="J173:K173"/>
    <mergeCell ref="L173:O173"/>
    <mergeCell ref="L174:O174"/>
    <mergeCell ref="P174:R174"/>
    <mergeCell ref="A172:B172"/>
    <mergeCell ref="C172:I172"/>
    <mergeCell ref="J172:K172"/>
    <mergeCell ref="L172:R172"/>
    <mergeCell ref="C173:F173"/>
    <mergeCell ref="G173:I173"/>
    <mergeCell ref="P173:R173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8 Q14:Q19 Q21:Q171">
    <cfRule type="cellIs" dxfId="42" priority="1" operator="lessThan">
      <formula>60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 summaryRight="0"/>
  </sheetPr>
  <dimension ref="A1:R158"/>
  <sheetViews>
    <sheetView workbookViewId="0"/>
  </sheetViews>
  <sheetFormatPr defaultColWidth="14.44140625" defaultRowHeight="15" customHeight="1" x14ac:dyDescent="0.3"/>
  <cols>
    <col min="3" max="3" width="12.33203125" customWidth="1"/>
    <col min="4" max="4" width="13" customWidth="1"/>
    <col min="5" max="5" width="11.5546875" customWidth="1"/>
    <col min="6" max="6" width="12.109375" customWidth="1"/>
    <col min="7" max="7" width="12.33203125" customWidth="1"/>
    <col min="8" max="8" width="11.6640625" customWidth="1"/>
    <col min="10" max="10" width="12.88671875" customWidth="1"/>
    <col min="11" max="11" width="13" customWidth="1"/>
  </cols>
  <sheetData>
    <row r="1" spans="1:18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2"/>
    </row>
    <row r="2" spans="1:18" x14ac:dyDescent="0.3">
      <c r="A2" s="259" t="s">
        <v>18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7"/>
    </row>
    <row r="3" spans="1:18" x14ac:dyDescent="0.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</row>
    <row r="4" spans="1:18" x14ac:dyDescent="0.3">
      <c r="A4" s="260" t="s">
        <v>20</v>
      </c>
      <c r="B4" s="261" t="s">
        <v>21</v>
      </c>
      <c r="C4" s="212"/>
      <c r="D4" s="261" t="s">
        <v>22</v>
      </c>
      <c r="E4" s="262"/>
      <c r="F4" s="263" t="str">
        <f>+"Cao trình nghiệm thu [m] ("&amp;TEXT(A16,"dd/mm/yy")&amp;")"</f>
        <v>Cao trình nghiệm thu [m] (17/03/25)</v>
      </c>
      <c r="G4" s="211"/>
      <c r="H4" s="211"/>
      <c r="I4" s="211"/>
      <c r="J4" s="211"/>
      <c r="K4" s="211"/>
      <c r="L4" s="253" t="s">
        <v>23</v>
      </c>
      <c r="M4" s="211"/>
      <c r="N4" s="211"/>
      <c r="O4" s="211"/>
      <c r="P4" s="261" t="s">
        <v>24</v>
      </c>
      <c r="Q4" s="262"/>
      <c r="R4" s="231"/>
    </row>
    <row r="5" spans="1:18" x14ac:dyDescent="0.3">
      <c r="A5" s="233"/>
      <c r="B5" s="229"/>
      <c r="C5" s="230"/>
      <c r="D5" s="229"/>
      <c r="E5" s="219"/>
      <c r="F5" s="7" t="s">
        <v>25</v>
      </c>
      <c r="G5" s="272" t="s">
        <v>26</v>
      </c>
      <c r="H5" s="210"/>
      <c r="I5" s="272" t="s">
        <v>27</v>
      </c>
      <c r="J5" s="210"/>
      <c r="K5" s="7" t="s">
        <v>28</v>
      </c>
      <c r="L5" s="253" t="s">
        <v>29</v>
      </c>
      <c r="M5" s="210"/>
      <c r="N5" s="253" t="s">
        <v>30</v>
      </c>
      <c r="O5" s="211"/>
      <c r="P5" s="229"/>
      <c r="Q5" s="219"/>
      <c r="R5" s="220"/>
    </row>
    <row r="6" spans="1:18" x14ac:dyDescent="0.3">
      <c r="A6" s="274" t="s">
        <v>31</v>
      </c>
      <c r="B6" s="277" t="s">
        <v>32</v>
      </c>
      <c r="C6" s="255"/>
      <c r="D6" s="278"/>
      <c r="E6" s="255"/>
      <c r="F6" s="8"/>
      <c r="G6" s="279"/>
      <c r="H6" s="255"/>
      <c r="I6" s="279"/>
      <c r="J6" s="255"/>
      <c r="K6" s="9"/>
      <c r="L6" s="254"/>
      <c r="M6" s="255"/>
      <c r="N6" s="254"/>
      <c r="O6" s="255"/>
      <c r="P6" s="256" t="s">
        <v>33</v>
      </c>
      <c r="Q6" s="257"/>
      <c r="R6" s="258"/>
    </row>
    <row r="7" spans="1:18" x14ac:dyDescent="0.3">
      <c r="A7" s="275"/>
      <c r="B7" s="264" t="s">
        <v>34</v>
      </c>
      <c r="C7" s="265"/>
      <c r="D7" s="266"/>
      <c r="E7" s="265"/>
      <c r="F7" s="11"/>
      <c r="G7" s="267"/>
      <c r="H7" s="265"/>
      <c r="I7" s="267"/>
      <c r="J7" s="265"/>
      <c r="K7" s="12"/>
      <c r="L7" s="269"/>
      <c r="M7" s="265"/>
      <c r="N7" s="269"/>
      <c r="O7" s="265"/>
      <c r="P7" s="266" t="s">
        <v>117</v>
      </c>
      <c r="Q7" s="270"/>
      <c r="R7" s="271"/>
    </row>
    <row r="8" spans="1:18" x14ac:dyDescent="0.3">
      <c r="A8" s="276"/>
      <c r="B8" s="246" t="s">
        <v>35</v>
      </c>
      <c r="C8" s="238"/>
      <c r="D8" s="247"/>
      <c r="E8" s="238"/>
      <c r="F8" s="14"/>
      <c r="G8" s="237"/>
      <c r="H8" s="238"/>
      <c r="I8" s="237"/>
      <c r="J8" s="238"/>
      <c r="K8" s="15"/>
      <c r="L8" s="240"/>
      <c r="M8" s="238"/>
      <c r="N8" s="240"/>
      <c r="O8" s="238"/>
      <c r="P8" s="241"/>
      <c r="Q8" s="242"/>
      <c r="R8" s="243"/>
    </row>
    <row r="9" spans="1:18" x14ac:dyDescent="0.3">
      <c r="A9" s="1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" t="s">
        <v>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3">
      <c r="A11" s="281" t="s">
        <v>37</v>
      </c>
      <c r="B11" s="248" t="s">
        <v>38</v>
      </c>
      <c r="C11" s="211"/>
      <c r="D11" s="211"/>
      <c r="E11" s="211"/>
      <c r="F11" s="211"/>
      <c r="G11" s="248" t="s">
        <v>39</v>
      </c>
      <c r="H11" s="211"/>
      <c r="I11" s="211"/>
      <c r="J11" s="211"/>
      <c r="K11" s="211"/>
      <c r="L11" s="248" t="s">
        <v>40</v>
      </c>
      <c r="M11" s="211"/>
      <c r="N11" s="211"/>
      <c r="O11" s="211"/>
      <c r="P11" s="211"/>
      <c r="Q11" s="244" t="s">
        <v>118</v>
      </c>
      <c r="R11" s="250" t="s">
        <v>119</v>
      </c>
    </row>
    <row r="12" spans="1:18" x14ac:dyDescent="0.3">
      <c r="A12" s="275"/>
      <c r="B12" s="244" t="s">
        <v>41</v>
      </c>
      <c r="C12" s="244" t="s">
        <v>54</v>
      </c>
      <c r="D12" s="244" t="s">
        <v>42</v>
      </c>
      <c r="E12" s="244" t="s">
        <v>55</v>
      </c>
      <c r="F12" s="244" t="s">
        <v>43</v>
      </c>
      <c r="G12" s="244" t="s">
        <v>41</v>
      </c>
      <c r="H12" s="244" t="s">
        <v>54</v>
      </c>
      <c r="I12" s="244" t="s">
        <v>42</v>
      </c>
      <c r="J12" s="244" t="s">
        <v>55</v>
      </c>
      <c r="K12" s="244" t="s">
        <v>43</v>
      </c>
      <c r="L12" s="244" t="s">
        <v>41</v>
      </c>
      <c r="M12" s="244" t="s">
        <v>54</v>
      </c>
      <c r="N12" s="244" t="s">
        <v>42</v>
      </c>
      <c r="O12" s="244" t="s">
        <v>55</v>
      </c>
      <c r="P12" s="244" t="s">
        <v>43</v>
      </c>
      <c r="Q12" s="249"/>
      <c r="R12" s="251"/>
    </row>
    <row r="13" spans="1:18" x14ac:dyDescent="0.3">
      <c r="A13" s="275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51"/>
    </row>
    <row r="14" spans="1:18" x14ac:dyDescent="0.3">
      <c r="A14" s="276"/>
      <c r="B14" s="19" t="s">
        <v>46</v>
      </c>
      <c r="C14" s="20" t="s">
        <v>44</v>
      </c>
      <c r="D14" s="20" t="s">
        <v>45</v>
      </c>
      <c r="E14" s="20" t="s">
        <v>44</v>
      </c>
      <c r="F14" s="20" t="s">
        <v>45</v>
      </c>
      <c r="G14" s="19" t="s">
        <v>46</v>
      </c>
      <c r="H14" s="20" t="s">
        <v>44</v>
      </c>
      <c r="I14" s="20" t="s">
        <v>45</v>
      </c>
      <c r="J14" s="20" t="s">
        <v>44</v>
      </c>
      <c r="K14" s="20" t="s">
        <v>45</v>
      </c>
      <c r="L14" s="19" t="s">
        <v>46</v>
      </c>
      <c r="M14" s="20" t="s">
        <v>44</v>
      </c>
      <c r="N14" s="20" t="s">
        <v>45</v>
      </c>
      <c r="O14" s="20" t="s">
        <v>44</v>
      </c>
      <c r="P14" s="20" t="s">
        <v>45</v>
      </c>
      <c r="Q14" s="22" t="s">
        <v>47</v>
      </c>
      <c r="R14" s="252"/>
    </row>
    <row r="15" spans="1:18" x14ac:dyDescent="0.3">
      <c r="A15" s="23">
        <v>1</v>
      </c>
      <c r="B15" s="24">
        <f t="shared" ref="B15:R15" si="0">+A15+1</f>
        <v>2</v>
      </c>
      <c r="C15" s="24">
        <f t="shared" si="0"/>
        <v>3</v>
      </c>
      <c r="D15" s="24">
        <f t="shared" si="0"/>
        <v>4</v>
      </c>
      <c r="E15" s="24">
        <f t="shared" si="0"/>
        <v>5</v>
      </c>
      <c r="F15" s="24">
        <f t="shared" si="0"/>
        <v>6</v>
      </c>
      <c r="G15" s="24">
        <f t="shared" si="0"/>
        <v>7</v>
      </c>
      <c r="H15" s="24">
        <f t="shared" si="0"/>
        <v>8</v>
      </c>
      <c r="I15" s="24">
        <f t="shared" si="0"/>
        <v>9</v>
      </c>
      <c r="J15" s="24">
        <f t="shared" si="0"/>
        <v>10</v>
      </c>
      <c r="K15" s="24">
        <f t="shared" si="0"/>
        <v>11</v>
      </c>
      <c r="L15" s="24">
        <f t="shared" si="0"/>
        <v>12</v>
      </c>
      <c r="M15" s="24">
        <f t="shared" si="0"/>
        <v>13</v>
      </c>
      <c r="N15" s="24">
        <f t="shared" si="0"/>
        <v>14</v>
      </c>
      <c r="O15" s="24">
        <f t="shared" si="0"/>
        <v>15</v>
      </c>
      <c r="P15" s="24">
        <f t="shared" si="0"/>
        <v>16</v>
      </c>
      <c r="Q15" s="24">
        <f t="shared" si="0"/>
        <v>17</v>
      </c>
      <c r="R15" s="24">
        <f t="shared" si="0"/>
        <v>18</v>
      </c>
    </row>
    <row r="16" spans="1:18" x14ac:dyDescent="0.3">
      <c r="A16" s="26">
        <v>45733</v>
      </c>
      <c r="B16" s="27">
        <v>1</v>
      </c>
      <c r="C16" s="28">
        <v>2137</v>
      </c>
      <c r="D16" s="29">
        <v>-1898</v>
      </c>
      <c r="E16" s="30">
        <f t="shared" ref="E16:E158" si="1">C16-D16</f>
        <v>4035</v>
      </c>
      <c r="F16" s="27">
        <v>0</v>
      </c>
      <c r="G16" s="27">
        <v>1</v>
      </c>
      <c r="H16" s="30">
        <v>2127</v>
      </c>
      <c r="I16" s="29">
        <v>-1658</v>
      </c>
      <c r="J16" s="33">
        <f t="shared" ref="J16:J158" si="2">H16-I16</f>
        <v>3785</v>
      </c>
      <c r="K16" s="27">
        <v>0</v>
      </c>
      <c r="L16" s="27">
        <v>1</v>
      </c>
      <c r="M16" s="28">
        <v>2182</v>
      </c>
      <c r="N16" s="29">
        <v>-1155</v>
      </c>
      <c r="O16" s="33">
        <f t="shared" ref="O16:O38" si="3">M16-N16</f>
        <v>3337</v>
      </c>
      <c r="P16" s="27">
        <v>0</v>
      </c>
      <c r="Q16" s="34"/>
      <c r="R16" s="35"/>
    </row>
    <row r="17" spans="1:18" x14ac:dyDescent="0.3">
      <c r="A17" s="26">
        <v>45734</v>
      </c>
      <c r="B17" s="27">
        <f t="shared" ref="B17:B158" si="4">B16+1</f>
        <v>2</v>
      </c>
      <c r="C17" s="30">
        <f t="shared" ref="C17:C147" si="5">$C$16-F17</f>
        <v>2137</v>
      </c>
      <c r="D17" s="29">
        <v>-1898</v>
      </c>
      <c r="E17" s="30">
        <f t="shared" si="1"/>
        <v>4035</v>
      </c>
      <c r="F17" s="31">
        <f t="shared" ref="F17:F158" si="6">$D$16-D17</f>
        <v>0</v>
      </c>
      <c r="G17" s="27">
        <f t="shared" ref="G17:G158" si="7">G16+1</f>
        <v>2</v>
      </c>
      <c r="H17" s="30">
        <f t="shared" ref="H17:H147" si="8">$H$16-K17</f>
        <v>2127</v>
      </c>
      <c r="I17" s="29">
        <v>-1658</v>
      </c>
      <c r="J17" s="33">
        <f t="shared" si="2"/>
        <v>3785</v>
      </c>
      <c r="K17" s="27">
        <f t="shared" ref="K17:K158" si="9">$I$16-I17</f>
        <v>0</v>
      </c>
      <c r="L17" s="27">
        <f t="shared" ref="L17:L158" si="10">L16+1</f>
        <v>2</v>
      </c>
      <c r="M17" s="30">
        <f t="shared" ref="M17:M158" si="11">$M$16-P17</f>
        <v>2182</v>
      </c>
      <c r="N17" s="29">
        <v>-1155</v>
      </c>
      <c r="O17" s="33">
        <f t="shared" si="3"/>
        <v>3337</v>
      </c>
      <c r="P17" s="27">
        <f t="shared" ref="P17:P38" si="12">$N$16-N17</f>
        <v>0</v>
      </c>
      <c r="Q17" s="34"/>
      <c r="R17" s="35"/>
    </row>
    <row r="18" spans="1:18" x14ac:dyDescent="0.3">
      <c r="A18" s="26">
        <v>45735</v>
      </c>
      <c r="B18" s="27">
        <f t="shared" si="4"/>
        <v>3</v>
      </c>
      <c r="C18" s="30">
        <f t="shared" si="5"/>
        <v>2137</v>
      </c>
      <c r="D18" s="29">
        <v>-1898</v>
      </c>
      <c r="E18" s="30">
        <f t="shared" si="1"/>
        <v>4035</v>
      </c>
      <c r="F18" s="31">
        <f t="shared" si="6"/>
        <v>0</v>
      </c>
      <c r="G18" s="27">
        <f t="shared" si="7"/>
        <v>3</v>
      </c>
      <c r="H18" s="30">
        <f t="shared" si="8"/>
        <v>2127</v>
      </c>
      <c r="I18" s="29">
        <v>-1658</v>
      </c>
      <c r="J18" s="33">
        <f t="shared" si="2"/>
        <v>3785</v>
      </c>
      <c r="K18" s="27">
        <f t="shared" si="9"/>
        <v>0</v>
      </c>
      <c r="L18" s="27">
        <f t="shared" si="10"/>
        <v>3</v>
      </c>
      <c r="M18" s="30">
        <f t="shared" si="11"/>
        <v>2182</v>
      </c>
      <c r="N18" s="29">
        <v>-1155</v>
      </c>
      <c r="O18" s="33">
        <f t="shared" si="3"/>
        <v>3337</v>
      </c>
      <c r="P18" s="27">
        <f t="shared" si="12"/>
        <v>0</v>
      </c>
      <c r="Q18" s="34"/>
      <c r="R18" s="35"/>
    </row>
    <row r="19" spans="1:18" x14ac:dyDescent="0.3">
      <c r="A19" s="26">
        <v>45736</v>
      </c>
      <c r="B19" s="27">
        <f t="shared" si="4"/>
        <v>4</v>
      </c>
      <c r="C19" s="30">
        <f t="shared" si="5"/>
        <v>2137</v>
      </c>
      <c r="D19" s="29">
        <v>-1898</v>
      </c>
      <c r="E19" s="30">
        <f t="shared" si="1"/>
        <v>4035</v>
      </c>
      <c r="F19" s="31">
        <f t="shared" si="6"/>
        <v>0</v>
      </c>
      <c r="G19" s="27">
        <f t="shared" si="7"/>
        <v>4</v>
      </c>
      <c r="H19" s="30">
        <f t="shared" si="8"/>
        <v>2127</v>
      </c>
      <c r="I19" s="29">
        <v>-1658</v>
      </c>
      <c r="J19" s="33">
        <f t="shared" si="2"/>
        <v>3785</v>
      </c>
      <c r="K19" s="27">
        <f t="shared" si="9"/>
        <v>0</v>
      </c>
      <c r="L19" s="27">
        <f t="shared" si="10"/>
        <v>4</v>
      </c>
      <c r="M19" s="30">
        <f t="shared" si="11"/>
        <v>2182</v>
      </c>
      <c r="N19" s="29">
        <v>-1155</v>
      </c>
      <c r="O19" s="33">
        <f t="shared" si="3"/>
        <v>3337</v>
      </c>
      <c r="P19" s="27">
        <f t="shared" si="12"/>
        <v>0</v>
      </c>
      <c r="Q19" s="34"/>
      <c r="R19" s="35"/>
    </row>
    <row r="20" spans="1:18" x14ac:dyDescent="0.3">
      <c r="A20" s="26">
        <v>45737</v>
      </c>
      <c r="B20" s="27">
        <f t="shared" si="4"/>
        <v>5</v>
      </c>
      <c r="C20" s="30">
        <f t="shared" si="5"/>
        <v>2127</v>
      </c>
      <c r="D20" s="29">
        <v>-1908</v>
      </c>
      <c r="E20" s="30">
        <f t="shared" si="1"/>
        <v>4035</v>
      </c>
      <c r="F20" s="31">
        <f t="shared" si="6"/>
        <v>10</v>
      </c>
      <c r="G20" s="27">
        <f t="shared" si="7"/>
        <v>5</v>
      </c>
      <c r="H20" s="30">
        <f t="shared" si="8"/>
        <v>2109</v>
      </c>
      <c r="I20" s="29">
        <v>-1676</v>
      </c>
      <c r="J20" s="33">
        <f t="shared" si="2"/>
        <v>3785</v>
      </c>
      <c r="K20" s="27">
        <f t="shared" si="9"/>
        <v>18</v>
      </c>
      <c r="L20" s="27">
        <f t="shared" si="10"/>
        <v>5</v>
      </c>
      <c r="M20" s="30">
        <f t="shared" si="11"/>
        <v>2162</v>
      </c>
      <c r="N20" s="29">
        <v>-1175</v>
      </c>
      <c r="O20" s="33">
        <f t="shared" si="3"/>
        <v>3337</v>
      </c>
      <c r="P20" s="27">
        <f t="shared" si="12"/>
        <v>20</v>
      </c>
      <c r="Q20" s="34"/>
      <c r="R20" s="35"/>
    </row>
    <row r="21" spans="1:18" x14ac:dyDescent="0.3">
      <c r="A21" s="26">
        <v>45738</v>
      </c>
      <c r="B21" s="27">
        <f t="shared" si="4"/>
        <v>6</v>
      </c>
      <c r="C21" s="30">
        <f t="shared" si="5"/>
        <v>2107</v>
      </c>
      <c r="D21" s="29">
        <v>-1928</v>
      </c>
      <c r="E21" s="30">
        <f t="shared" si="1"/>
        <v>4035</v>
      </c>
      <c r="F21" s="31">
        <f t="shared" si="6"/>
        <v>30</v>
      </c>
      <c r="G21" s="27">
        <f t="shared" si="7"/>
        <v>6</v>
      </c>
      <c r="H21" s="30">
        <f t="shared" si="8"/>
        <v>2089</v>
      </c>
      <c r="I21" s="29">
        <v>-1696</v>
      </c>
      <c r="J21" s="33">
        <f t="shared" si="2"/>
        <v>3785</v>
      </c>
      <c r="K21" s="27">
        <f t="shared" si="9"/>
        <v>38</v>
      </c>
      <c r="L21" s="27">
        <f t="shared" si="10"/>
        <v>6</v>
      </c>
      <c r="M21" s="30">
        <f t="shared" si="11"/>
        <v>2147</v>
      </c>
      <c r="N21" s="29">
        <v>-1190</v>
      </c>
      <c r="O21" s="33">
        <f t="shared" si="3"/>
        <v>3337</v>
      </c>
      <c r="P21" s="27">
        <f t="shared" si="12"/>
        <v>35</v>
      </c>
      <c r="Q21" s="34"/>
      <c r="R21" s="35"/>
    </row>
    <row r="22" spans="1:18" x14ac:dyDescent="0.3">
      <c r="A22" s="26">
        <v>45739</v>
      </c>
      <c r="B22" s="27">
        <f t="shared" si="4"/>
        <v>7</v>
      </c>
      <c r="C22" s="30">
        <f t="shared" si="5"/>
        <v>2077</v>
      </c>
      <c r="D22" s="29">
        <v>-1958</v>
      </c>
      <c r="E22" s="30">
        <f t="shared" si="1"/>
        <v>4035</v>
      </c>
      <c r="F22" s="31">
        <f t="shared" si="6"/>
        <v>60</v>
      </c>
      <c r="G22" s="27">
        <f t="shared" si="7"/>
        <v>7</v>
      </c>
      <c r="H22" s="30">
        <f t="shared" si="8"/>
        <v>2069</v>
      </c>
      <c r="I22" s="29">
        <v>-1716</v>
      </c>
      <c r="J22" s="33">
        <f t="shared" si="2"/>
        <v>3785</v>
      </c>
      <c r="K22" s="27">
        <f t="shared" si="9"/>
        <v>58</v>
      </c>
      <c r="L22" s="27">
        <f t="shared" si="10"/>
        <v>7</v>
      </c>
      <c r="M22" s="30">
        <f t="shared" si="11"/>
        <v>2132</v>
      </c>
      <c r="N22" s="29">
        <v>-1205</v>
      </c>
      <c r="O22" s="33">
        <f t="shared" si="3"/>
        <v>3337</v>
      </c>
      <c r="P22" s="27">
        <f t="shared" si="12"/>
        <v>50</v>
      </c>
      <c r="Q22" s="34"/>
      <c r="R22" s="35"/>
    </row>
    <row r="23" spans="1:18" x14ac:dyDescent="0.3">
      <c r="A23" s="26">
        <v>45740</v>
      </c>
      <c r="B23" s="27">
        <f t="shared" si="4"/>
        <v>8</v>
      </c>
      <c r="C23" s="30">
        <f t="shared" si="5"/>
        <v>2055</v>
      </c>
      <c r="D23" s="29">
        <v>-1980</v>
      </c>
      <c r="E23" s="30">
        <f t="shared" si="1"/>
        <v>4035</v>
      </c>
      <c r="F23" s="31">
        <f t="shared" si="6"/>
        <v>82</v>
      </c>
      <c r="G23" s="27">
        <f t="shared" si="7"/>
        <v>8</v>
      </c>
      <c r="H23" s="30">
        <f t="shared" si="8"/>
        <v>2046</v>
      </c>
      <c r="I23" s="29">
        <v>-1739</v>
      </c>
      <c r="J23" s="33">
        <f t="shared" si="2"/>
        <v>3785</v>
      </c>
      <c r="K23" s="27">
        <f t="shared" si="9"/>
        <v>81</v>
      </c>
      <c r="L23" s="27">
        <f t="shared" si="10"/>
        <v>8</v>
      </c>
      <c r="M23" s="30">
        <f t="shared" si="11"/>
        <v>2115</v>
      </c>
      <c r="N23" s="29">
        <v>-1222</v>
      </c>
      <c r="O23" s="33">
        <f t="shared" si="3"/>
        <v>3337</v>
      </c>
      <c r="P23" s="27">
        <f t="shared" si="12"/>
        <v>67</v>
      </c>
      <c r="Q23" s="34"/>
      <c r="R23" s="35"/>
    </row>
    <row r="24" spans="1:18" x14ac:dyDescent="0.3">
      <c r="A24" s="26">
        <v>45741</v>
      </c>
      <c r="B24" s="27">
        <f t="shared" si="4"/>
        <v>9</v>
      </c>
      <c r="C24" s="30">
        <f t="shared" si="5"/>
        <v>2030</v>
      </c>
      <c r="D24" s="29">
        <v>-2005</v>
      </c>
      <c r="E24" s="30">
        <f t="shared" si="1"/>
        <v>4035</v>
      </c>
      <c r="F24" s="31">
        <f t="shared" si="6"/>
        <v>107</v>
      </c>
      <c r="G24" s="27">
        <f t="shared" si="7"/>
        <v>9</v>
      </c>
      <c r="H24" s="30">
        <f t="shared" si="8"/>
        <v>2025</v>
      </c>
      <c r="I24" s="29">
        <v>-1760</v>
      </c>
      <c r="J24" s="33">
        <f t="shared" si="2"/>
        <v>3785</v>
      </c>
      <c r="K24" s="27">
        <f t="shared" si="9"/>
        <v>102</v>
      </c>
      <c r="L24" s="27">
        <f t="shared" si="10"/>
        <v>9</v>
      </c>
      <c r="M24" s="30">
        <f t="shared" si="11"/>
        <v>2095</v>
      </c>
      <c r="N24" s="29">
        <v>-1242</v>
      </c>
      <c r="O24" s="33">
        <f t="shared" si="3"/>
        <v>3337</v>
      </c>
      <c r="P24" s="27">
        <f t="shared" si="12"/>
        <v>87</v>
      </c>
      <c r="Q24" s="34"/>
      <c r="R24" s="35"/>
    </row>
    <row r="25" spans="1:18" x14ac:dyDescent="0.3">
      <c r="A25" s="26">
        <v>45742</v>
      </c>
      <c r="B25" s="27">
        <f t="shared" si="4"/>
        <v>10</v>
      </c>
      <c r="C25" s="30">
        <f t="shared" si="5"/>
        <v>2013</v>
      </c>
      <c r="D25" s="29">
        <v>-2022</v>
      </c>
      <c r="E25" s="30">
        <f t="shared" si="1"/>
        <v>4035</v>
      </c>
      <c r="F25" s="31">
        <f t="shared" si="6"/>
        <v>124</v>
      </c>
      <c r="G25" s="27">
        <f t="shared" si="7"/>
        <v>10</v>
      </c>
      <c r="H25" s="30">
        <f t="shared" si="8"/>
        <v>2007</v>
      </c>
      <c r="I25" s="29">
        <v>-1778</v>
      </c>
      <c r="J25" s="33">
        <f t="shared" si="2"/>
        <v>3785</v>
      </c>
      <c r="K25" s="27">
        <f t="shared" si="9"/>
        <v>120</v>
      </c>
      <c r="L25" s="27">
        <f t="shared" si="10"/>
        <v>10</v>
      </c>
      <c r="M25" s="30">
        <f t="shared" si="11"/>
        <v>2103</v>
      </c>
      <c r="N25" s="29">
        <v>-1234</v>
      </c>
      <c r="O25" s="33">
        <f t="shared" si="3"/>
        <v>3337</v>
      </c>
      <c r="P25" s="27">
        <f t="shared" si="12"/>
        <v>79</v>
      </c>
      <c r="Q25" s="34"/>
      <c r="R25" s="35"/>
    </row>
    <row r="26" spans="1:18" x14ac:dyDescent="0.3">
      <c r="A26" s="26">
        <v>45743</v>
      </c>
      <c r="B26" s="27">
        <f t="shared" si="4"/>
        <v>11</v>
      </c>
      <c r="C26" s="30">
        <f t="shared" si="5"/>
        <v>2007</v>
      </c>
      <c r="D26" s="29">
        <v>-2028</v>
      </c>
      <c r="E26" s="30">
        <f t="shared" si="1"/>
        <v>4035</v>
      </c>
      <c r="F26" s="31">
        <f t="shared" si="6"/>
        <v>130</v>
      </c>
      <c r="G26" s="27">
        <f t="shared" si="7"/>
        <v>11</v>
      </c>
      <c r="H26" s="30">
        <f t="shared" si="8"/>
        <v>2001</v>
      </c>
      <c r="I26" s="29">
        <v>-1784</v>
      </c>
      <c r="J26" s="33">
        <f t="shared" si="2"/>
        <v>3785</v>
      </c>
      <c r="K26" s="27">
        <f t="shared" si="9"/>
        <v>126</v>
      </c>
      <c r="L26" s="27">
        <f t="shared" si="10"/>
        <v>11</v>
      </c>
      <c r="M26" s="30">
        <f t="shared" si="11"/>
        <v>2077</v>
      </c>
      <c r="N26" s="29">
        <v>-1260</v>
      </c>
      <c r="O26" s="33">
        <f t="shared" si="3"/>
        <v>3337</v>
      </c>
      <c r="P26" s="27">
        <f t="shared" si="12"/>
        <v>105</v>
      </c>
      <c r="Q26" s="34"/>
      <c r="R26" s="35"/>
    </row>
    <row r="27" spans="1:18" x14ac:dyDescent="0.3">
      <c r="A27" s="26">
        <v>45744</v>
      </c>
      <c r="B27" s="27">
        <f t="shared" si="4"/>
        <v>12</v>
      </c>
      <c r="C27" s="30">
        <f t="shared" si="5"/>
        <v>2002</v>
      </c>
      <c r="D27" s="29">
        <v>-2033</v>
      </c>
      <c r="E27" s="30">
        <f t="shared" si="1"/>
        <v>4035</v>
      </c>
      <c r="F27" s="31">
        <f t="shared" si="6"/>
        <v>135</v>
      </c>
      <c r="G27" s="27">
        <f t="shared" si="7"/>
        <v>12</v>
      </c>
      <c r="H27" s="30">
        <f t="shared" si="8"/>
        <v>1992</v>
      </c>
      <c r="I27" s="29">
        <v>-1793</v>
      </c>
      <c r="J27" s="33">
        <f t="shared" si="2"/>
        <v>3785</v>
      </c>
      <c r="K27" s="27">
        <f t="shared" si="9"/>
        <v>135</v>
      </c>
      <c r="L27" s="27">
        <f t="shared" si="10"/>
        <v>12</v>
      </c>
      <c r="M27" s="30">
        <f t="shared" si="11"/>
        <v>2071</v>
      </c>
      <c r="N27" s="29">
        <v>-1266</v>
      </c>
      <c r="O27" s="33">
        <f t="shared" si="3"/>
        <v>3337</v>
      </c>
      <c r="P27" s="27">
        <f t="shared" si="12"/>
        <v>111</v>
      </c>
      <c r="Q27" s="34"/>
      <c r="R27" s="35"/>
    </row>
    <row r="28" spans="1:18" x14ac:dyDescent="0.3">
      <c r="A28" s="26">
        <v>45745</v>
      </c>
      <c r="B28" s="27">
        <f t="shared" si="4"/>
        <v>13</v>
      </c>
      <c r="C28" s="30">
        <f t="shared" si="5"/>
        <v>1995</v>
      </c>
      <c r="D28" s="29">
        <v>-2040</v>
      </c>
      <c r="E28" s="30">
        <f t="shared" si="1"/>
        <v>4035</v>
      </c>
      <c r="F28" s="31">
        <f t="shared" si="6"/>
        <v>142</v>
      </c>
      <c r="G28" s="27">
        <f t="shared" si="7"/>
        <v>13</v>
      </c>
      <c r="H28" s="30">
        <f t="shared" si="8"/>
        <v>1985</v>
      </c>
      <c r="I28" s="29">
        <v>-1800</v>
      </c>
      <c r="J28" s="33">
        <f t="shared" si="2"/>
        <v>3785</v>
      </c>
      <c r="K28" s="27">
        <f t="shared" si="9"/>
        <v>142</v>
      </c>
      <c r="L28" s="27">
        <f t="shared" si="10"/>
        <v>13</v>
      </c>
      <c r="M28" s="30">
        <f t="shared" si="11"/>
        <v>2066</v>
      </c>
      <c r="N28" s="29">
        <v>-1271</v>
      </c>
      <c r="O28" s="33">
        <f t="shared" si="3"/>
        <v>3337</v>
      </c>
      <c r="P28" s="27">
        <f t="shared" si="12"/>
        <v>116</v>
      </c>
      <c r="Q28" s="34"/>
      <c r="R28" s="35"/>
    </row>
    <row r="29" spans="1:18" x14ac:dyDescent="0.3">
      <c r="A29" s="26">
        <v>45746</v>
      </c>
      <c r="B29" s="27">
        <f t="shared" si="4"/>
        <v>14</v>
      </c>
      <c r="C29" s="30">
        <f t="shared" si="5"/>
        <v>1988</v>
      </c>
      <c r="D29" s="29">
        <v>-2047</v>
      </c>
      <c r="E29" s="30">
        <f t="shared" si="1"/>
        <v>4035</v>
      </c>
      <c r="F29" s="31">
        <f t="shared" si="6"/>
        <v>149</v>
      </c>
      <c r="G29" s="27">
        <f t="shared" si="7"/>
        <v>14</v>
      </c>
      <c r="H29" s="30">
        <f t="shared" si="8"/>
        <v>1977</v>
      </c>
      <c r="I29" s="29">
        <v>-1808</v>
      </c>
      <c r="J29" s="33">
        <f t="shared" si="2"/>
        <v>3785</v>
      </c>
      <c r="K29" s="27">
        <f t="shared" si="9"/>
        <v>150</v>
      </c>
      <c r="L29" s="27">
        <f t="shared" si="10"/>
        <v>14</v>
      </c>
      <c r="M29" s="30">
        <f t="shared" si="11"/>
        <v>2061</v>
      </c>
      <c r="N29" s="29">
        <v>-1276</v>
      </c>
      <c r="O29" s="33">
        <f t="shared" si="3"/>
        <v>3337</v>
      </c>
      <c r="P29" s="27">
        <f t="shared" si="12"/>
        <v>121</v>
      </c>
      <c r="Q29" s="34"/>
      <c r="R29" s="35"/>
    </row>
    <row r="30" spans="1:18" x14ac:dyDescent="0.3">
      <c r="A30" s="26">
        <v>45747</v>
      </c>
      <c r="B30" s="27">
        <f t="shared" si="4"/>
        <v>15</v>
      </c>
      <c r="C30" s="30">
        <f t="shared" si="5"/>
        <v>1982</v>
      </c>
      <c r="D30" s="29">
        <v>-2053</v>
      </c>
      <c r="E30" s="30">
        <f t="shared" si="1"/>
        <v>4035</v>
      </c>
      <c r="F30" s="31">
        <f t="shared" si="6"/>
        <v>155</v>
      </c>
      <c r="G30" s="27">
        <f t="shared" si="7"/>
        <v>15</v>
      </c>
      <c r="H30" s="30">
        <f t="shared" si="8"/>
        <v>1970</v>
      </c>
      <c r="I30" s="29">
        <v>-1815</v>
      </c>
      <c r="J30" s="33">
        <f t="shared" si="2"/>
        <v>3785</v>
      </c>
      <c r="K30" s="27">
        <f t="shared" si="9"/>
        <v>157</v>
      </c>
      <c r="L30" s="27">
        <f t="shared" si="10"/>
        <v>15</v>
      </c>
      <c r="M30" s="30">
        <f t="shared" si="11"/>
        <v>2055</v>
      </c>
      <c r="N30" s="29">
        <v>-1282</v>
      </c>
      <c r="O30" s="33">
        <f t="shared" si="3"/>
        <v>3337</v>
      </c>
      <c r="P30" s="27">
        <f t="shared" si="12"/>
        <v>127</v>
      </c>
      <c r="Q30" s="44"/>
      <c r="R30" s="35"/>
    </row>
    <row r="31" spans="1:18" x14ac:dyDescent="0.3">
      <c r="A31" s="26">
        <v>45748</v>
      </c>
      <c r="B31" s="27">
        <f t="shared" si="4"/>
        <v>16</v>
      </c>
      <c r="C31" s="30">
        <f t="shared" si="5"/>
        <v>1977</v>
      </c>
      <c r="D31" s="29">
        <v>-2058</v>
      </c>
      <c r="E31" s="30">
        <f t="shared" si="1"/>
        <v>4035</v>
      </c>
      <c r="F31" s="31">
        <f t="shared" si="6"/>
        <v>160</v>
      </c>
      <c r="G31" s="27">
        <f t="shared" si="7"/>
        <v>16</v>
      </c>
      <c r="H31" s="30">
        <f t="shared" si="8"/>
        <v>1957</v>
      </c>
      <c r="I31" s="29">
        <v>-1828</v>
      </c>
      <c r="J31" s="33">
        <f t="shared" si="2"/>
        <v>3785</v>
      </c>
      <c r="K31" s="27">
        <f t="shared" si="9"/>
        <v>170</v>
      </c>
      <c r="L31" s="27">
        <f t="shared" si="10"/>
        <v>16</v>
      </c>
      <c r="M31" s="30">
        <f t="shared" si="11"/>
        <v>2051</v>
      </c>
      <c r="N31" s="29">
        <v>-1286</v>
      </c>
      <c r="O31" s="33">
        <f t="shared" si="3"/>
        <v>3337</v>
      </c>
      <c r="P31" s="27">
        <f t="shared" si="12"/>
        <v>131</v>
      </c>
      <c r="Q31" s="44"/>
      <c r="R31" s="35"/>
    </row>
    <row r="32" spans="1:18" x14ac:dyDescent="0.3">
      <c r="A32" s="26">
        <v>45749</v>
      </c>
      <c r="B32" s="27">
        <f t="shared" si="4"/>
        <v>17</v>
      </c>
      <c r="C32" s="30">
        <f t="shared" si="5"/>
        <v>1971</v>
      </c>
      <c r="D32" s="29">
        <v>-2064</v>
      </c>
      <c r="E32" s="30">
        <f t="shared" si="1"/>
        <v>4035</v>
      </c>
      <c r="F32" s="31">
        <f t="shared" si="6"/>
        <v>166</v>
      </c>
      <c r="G32" s="27">
        <f t="shared" si="7"/>
        <v>17</v>
      </c>
      <c r="H32" s="30">
        <f t="shared" si="8"/>
        <v>1945</v>
      </c>
      <c r="I32" s="29">
        <v>-1840</v>
      </c>
      <c r="J32" s="33">
        <f t="shared" si="2"/>
        <v>3785</v>
      </c>
      <c r="K32" s="27">
        <f t="shared" si="9"/>
        <v>182</v>
      </c>
      <c r="L32" s="27">
        <f t="shared" si="10"/>
        <v>17</v>
      </c>
      <c r="M32" s="30">
        <f t="shared" si="11"/>
        <v>2047</v>
      </c>
      <c r="N32" s="29">
        <v>-1290</v>
      </c>
      <c r="O32" s="33">
        <f t="shared" si="3"/>
        <v>3337</v>
      </c>
      <c r="P32" s="27">
        <f t="shared" si="12"/>
        <v>135</v>
      </c>
      <c r="Q32" s="44"/>
      <c r="R32" s="35"/>
    </row>
    <row r="33" spans="1:18" x14ac:dyDescent="0.3">
      <c r="A33" s="26">
        <v>45750</v>
      </c>
      <c r="B33" s="27">
        <f t="shared" si="4"/>
        <v>18</v>
      </c>
      <c r="C33" s="30">
        <f t="shared" si="5"/>
        <v>1956</v>
      </c>
      <c r="D33" s="29">
        <v>-2079</v>
      </c>
      <c r="E33" s="30">
        <f t="shared" si="1"/>
        <v>4035</v>
      </c>
      <c r="F33" s="31">
        <f t="shared" si="6"/>
        <v>181</v>
      </c>
      <c r="G33" s="27">
        <f t="shared" si="7"/>
        <v>18</v>
      </c>
      <c r="H33" s="30">
        <f t="shared" si="8"/>
        <v>1940</v>
      </c>
      <c r="I33" s="29">
        <v>-1845</v>
      </c>
      <c r="J33" s="33">
        <f t="shared" si="2"/>
        <v>3785</v>
      </c>
      <c r="K33" s="27">
        <f t="shared" si="9"/>
        <v>187</v>
      </c>
      <c r="L33" s="27">
        <f t="shared" si="10"/>
        <v>18</v>
      </c>
      <c r="M33" s="30">
        <f t="shared" si="11"/>
        <v>2040</v>
      </c>
      <c r="N33" s="29">
        <v>-1297</v>
      </c>
      <c r="O33" s="33">
        <f t="shared" si="3"/>
        <v>3337</v>
      </c>
      <c r="P33" s="27">
        <f t="shared" si="12"/>
        <v>142</v>
      </c>
      <c r="Q33" s="44"/>
      <c r="R33" s="35"/>
    </row>
    <row r="34" spans="1:18" x14ac:dyDescent="0.3">
      <c r="A34" s="26">
        <v>45751</v>
      </c>
      <c r="B34" s="27">
        <f t="shared" si="4"/>
        <v>19</v>
      </c>
      <c r="C34" s="30">
        <f t="shared" si="5"/>
        <v>1950</v>
      </c>
      <c r="D34" s="29">
        <v>-2085</v>
      </c>
      <c r="E34" s="30">
        <f t="shared" si="1"/>
        <v>4035</v>
      </c>
      <c r="F34" s="31">
        <f t="shared" si="6"/>
        <v>187</v>
      </c>
      <c r="G34" s="27">
        <f t="shared" si="7"/>
        <v>19</v>
      </c>
      <c r="H34" s="30">
        <f t="shared" si="8"/>
        <v>1935</v>
      </c>
      <c r="I34" s="29">
        <v>-1850</v>
      </c>
      <c r="J34" s="33">
        <f t="shared" si="2"/>
        <v>3785</v>
      </c>
      <c r="K34" s="27">
        <f t="shared" si="9"/>
        <v>192</v>
      </c>
      <c r="L34" s="27">
        <f t="shared" si="10"/>
        <v>19</v>
      </c>
      <c r="M34" s="30">
        <f t="shared" si="11"/>
        <v>2032</v>
      </c>
      <c r="N34" s="29">
        <v>-1305</v>
      </c>
      <c r="O34" s="33">
        <f t="shared" si="3"/>
        <v>3337</v>
      </c>
      <c r="P34" s="27">
        <f t="shared" si="12"/>
        <v>150</v>
      </c>
      <c r="Q34" s="44"/>
      <c r="R34" s="35"/>
    </row>
    <row r="35" spans="1:18" x14ac:dyDescent="0.3">
      <c r="A35" s="26">
        <v>45752</v>
      </c>
      <c r="B35" s="27">
        <f t="shared" si="4"/>
        <v>20</v>
      </c>
      <c r="C35" s="30">
        <f t="shared" si="5"/>
        <v>1948</v>
      </c>
      <c r="D35" s="29">
        <v>-2087</v>
      </c>
      <c r="E35" s="30">
        <f t="shared" si="1"/>
        <v>4035</v>
      </c>
      <c r="F35" s="31">
        <f t="shared" si="6"/>
        <v>189</v>
      </c>
      <c r="G35" s="27">
        <f t="shared" si="7"/>
        <v>20</v>
      </c>
      <c r="H35" s="30">
        <f t="shared" si="8"/>
        <v>1930</v>
      </c>
      <c r="I35" s="29">
        <v>-1855</v>
      </c>
      <c r="J35" s="33">
        <f t="shared" si="2"/>
        <v>3785</v>
      </c>
      <c r="K35" s="27">
        <f t="shared" si="9"/>
        <v>197</v>
      </c>
      <c r="L35" s="27">
        <f t="shared" si="10"/>
        <v>20</v>
      </c>
      <c r="M35" s="30">
        <f t="shared" si="11"/>
        <v>2022</v>
      </c>
      <c r="N35" s="29">
        <v>-1315</v>
      </c>
      <c r="O35" s="33">
        <f t="shared" si="3"/>
        <v>3337</v>
      </c>
      <c r="P35" s="27">
        <f t="shared" si="12"/>
        <v>160</v>
      </c>
      <c r="Q35" s="44"/>
      <c r="R35" s="35"/>
    </row>
    <row r="36" spans="1:18" x14ac:dyDescent="0.3">
      <c r="A36" s="26">
        <v>45753</v>
      </c>
      <c r="B36" s="27">
        <f t="shared" si="4"/>
        <v>21</v>
      </c>
      <c r="C36" s="30">
        <f t="shared" si="5"/>
        <v>1945</v>
      </c>
      <c r="D36" s="29">
        <v>-2090</v>
      </c>
      <c r="E36" s="30">
        <f t="shared" si="1"/>
        <v>4035</v>
      </c>
      <c r="F36" s="31">
        <f t="shared" si="6"/>
        <v>192</v>
      </c>
      <c r="G36" s="27">
        <f t="shared" si="7"/>
        <v>21</v>
      </c>
      <c r="H36" s="30">
        <f t="shared" si="8"/>
        <v>1925</v>
      </c>
      <c r="I36" s="29">
        <v>-1860</v>
      </c>
      <c r="J36" s="33">
        <f t="shared" si="2"/>
        <v>3785</v>
      </c>
      <c r="K36" s="27">
        <f t="shared" si="9"/>
        <v>202</v>
      </c>
      <c r="L36" s="27">
        <f t="shared" si="10"/>
        <v>21</v>
      </c>
      <c r="M36" s="30">
        <f t="shared" si="11"/>
        <v>2015</v>
      </c>
      <c r="N36" s="29">
        <v>-1322</v>
      </c>
      <c r="O36" s="33">
        <f t="shared" si="3"/>
        <v>3337</v>
      </c>
      <c r="P36" s="27">
        <f t="shared" si="12"/>
        <v>167</v>
      </c>
      <c r="Q36" s="44"/>
      <c r="R36" s="35"/>
    </row>
    <row r="37" spans="1:18" x14ac:dyDescent="0.3">
      <c r="A37" s="26">
        <v>45754</v>
      </c>
      <c r="B37" s="27">
        <f t="shared" si="4"/>
        <v>22</v>
      </c>
      <c r="C37" s="30">
        <f t="shared" si="5"/>
        <v>1940</v>
      </c>
      <c r="D37" s="29">
        <v>-2095</v>
      </c>
      <c r="E37" s="30">
        <f t="shared" si="1"/>
        <v>4035</v>
      </c>
      <c r="F37" s="31">
        <f t="shared" si="6"/>
        <v>197</v>
      </c>
      <c r="G37" s="27">
        <f t="shared" si="7"/>
        <v>22</v>
      </c>
      <c r="H37" s="30">
        <f t="shared" si="8"/>
        <v>1918</v>
      </c>
      <c r="I37" s="29">
        <v>-1867</v>
      </c>
      <c r="J37" s="33">
        <f t="shared" si="2"/>
        <v>3785</v>
      </c>
      <c r="K37" s="27">
        <f t="shared" si="9"/>
        <v>209</v>
      </c>
      <c r="L37" s="27">
        <f t="shared" si="10"/>
        <v>22</v>
      </c>
      <c r="M37" s="30">
        <f t="shared" si="11"/>
        <v>2012</v>
      </c>
      <c r="N37" s="29">
        <v>-1325</v>
      </c>
      <c r="O37" s="33">
        <f t="shared" si="3"/>
        <v>3337</v>
      </c>
      <c r="P37" s="27">
        <f t="shared" si="12"/>
        <v>170</v>
      </c>
      <c r="Q37" s="44"/>
      <c r="R37" s="35"/>
    </row>
    <row r="38" spans="1:18" x14ac:dyDescent="0.3">
      <c r="A38" s="26">
        <v>45755</v>
      </c>
      <c r="B38" s="27">
        <f t="shared" si="4"/>
        <v>23</v>
      </c>
      <c r="C38" s="30">
        <f t="shared" si="5"/>
        <v>1935</v>
      </c>
      <c r="D38" s="29">
        <v>-2100</v>
      </c>
      <c r="E38" s="30">
        <f t="shared" si="1"/>
        <v>4035</v>
      </c>
      <c r="F38" s="31">
        <f t="shared" si="6"/>
        <v>202</v>
      </c>
      <c r="G38" s="27">
        <f t="shared" si="7"/>
        <v>23</v>
      </c>
      <c r="H38" s="30">
        <f t="shared" si="8"/>
        <v>1912</v>
      </c>
      <c r="I38" s="29">
        <v>-1873</v>
      </c>
      <c r="J38" s="33">
        <f t="shared" si="2"/>
        <v>3785</v>
      </c>
      <c r="K38" s="27">
        <f t="shared" si="9"/>
        <v>215</v>
      </c>
      <c r="L38" s="27">
        <f t="shared" si="10"/>
        <v>23</v>
      </c>
      <c r="M38" s="30">
        <f t="shared" si="11"/>
        <v>2009</v>
      </c>
      <c r="N38" s="29">
        <v>-1328</v>
      </c>
      <c r="O38" s="33">
        <f t="shared" si="3"/>
        <v>3337</v>
      </c>
      <c r="P38" s="27">
        <f t="shared" si="12"/>
        <v>173</v>
      </c>
      <c r="Q38" s="44"/>
      <c r="R38" s="35"/>
    </row>
    <row r="39" spans="1:18" x14ac:dyDescent="0.3">
      <c r="A39" s="26">
        <v>45756</v>
      </c>
      <c r="B39" s="27">
        <f t="shared" si="4"/>
        <v>24</v>
      </c>
      <c r="C39" s="30">
        <f t="shared" si="5"/>
        <v>1926</v>
      </c>
      <c r="D39" s="29">
        <v>-2109</v>
      </c>
      <c r="E39" s="30">
        <f t="shared" si="1"/>
        <v>4035</v>
      </c>
      <c r="F39" s="31">
        <f t="shared" si="6"/>
        <v>211</v>
      </c>
      <c r="G39" s="27">
        <f t="shared" si="7"/>
        <v>24</v>
      </c>
      <c r="H39" s="30">
        <f t="shared" si="8"/>
        <v>1901</v>
      </c>
      <c r="I39" s="29">
        <v>-1884</v>
      </c>
      <c r="J39" s="33">
        <f t="shared" si="2"/>
        <v>3785</v>
      </c>
      <c r="K39" s="27">
        <f t="shared" si="9"/>
        <v>226</v>
      </c>
      <c r="L39" s="27">
        <f t="shared" si="10"/>
        <v>24</v>
      </c>
      <c r="M39" s="30">
        <f t="shared" si="11"/>
        <v>2002</v>
      </c>
      <c r="N39" s="29">
        <v>-1330</v>
      </c>
      <c r="O39" s="33">
        <f>M39-N40</f>
        <v>3337</v>
      </c>
      <c r="P39" s="27">
        <f>$N$16-N40</f>
        <v>180</v>
      </c>
      <c r="Q39" s="44"/>
      <c r="R39" s="35"/>
    </row>
    <row r="40" spans="1:18" x14ac:dyDescent="0.3">
      <c r="A40" s="26">
        <v>45757</v>
      </c>
      <c r="B40" s="27">
        <f t="shared" si="4"/>
        <v>25</v>
      </c>
      <c r="C40" s="30">
        <f t="shared" si="5"/>
        <v>1915</v>
      </c>
      <c r="D40" s="29">
        <v>-2120</v>
      </c>
      <c r="E40" s="30">
        <f t="shared" si="1"/>
        <v>4035</v>
      </c>
      <c r="F40" s="31">
        <f t="shared" si="6"/>
        <v>222</v>
      </c>
      <c r="G40" s="27">
        <f t="shared" si="7"/>
        <v>25</v>
      </c>
      <c r="H40" s="30">
        <f t="shared" si="8"/>
        <v>1895</v>
      </c>
      <c r="I40" s="29">
        <v>-1890</v>
      </c>
      <c r="J40" s="33">
        <f t="shared" si="2"/>
        <v>3785</v>
      </c>
      <c r="K40" s="27">
        <f t="shared" si="9"/>
        <v>232</v>
      </c>
      <c r="L40" s="27">
        <f t="shared" si="10"/>
        <v>25</v>
      </c>
      <c r="M40" s="28" t="e">
        <f t="shared" si="11"/>
        <v>#REF!</v>
      </c>
      <c r="N40" s="29">
        <v>-1335</v>
      </c>
      <c r="O40" s="33" t="e">
        <f>M40-#REF!</f>
        <v>#REF!</v>
      </c>
      <c r="P40" s="27" t="e">
        <f>$N$16-#REF!</f>
        <v>#REF!</v>
      </c>
      <c r="Q40" s="44"/>
      <c r="R40" s="35"/>
    </row>
    <row r="41" spans="1:18" x14ac:dyDescent="0.3">
      <c r="A41" s="26">
        <v>45758</v>
      </c>
      <c r="B41" s="27">
        <f t="shared" si="4"/>
        <v>26</v>
      </c>
      <c r="C41" s="30">
        <f t="shared" si="5"/>
        <v>1913</v>
      </c>
      <c r="D41" s="29">
        <v>-2122</v>
      </c>
      <c r="E41" s="30">
        <f t="shared" si="1"/>
        <v>4035</v>
      </c>
      <c r="F41" s="31">
        <f t="shared" si="6"/>
        <v>224</v>
      </c>
      <c r="G41" s="27">
        <f t="shared" si="7"/>
        <v>26</v>
      </c>
      <c r="H41" s="30">
        <f t="shared" si="8"/>
        <v>1885</v>
      </c>
      <c r="I41" s="29">
        <v>-1900</v>
      </c>
      <c r="J41" s="33">
        <f t="shared" si="2"/>
        <v>3785</v>
      </c>
      <c r="K41" s="27">
        <f t="shared" si="9"/>
        <v>242</v>
      </c>
      <c r="L41" s="27">
        <f t="shared" si="10"/>
        <v>26</v>
      </c>
      <c r="M41" s="30">
        <f t="shared" si="11"/>
        <v>1997</v>
      </c>
      <c r="N41" s="29">
        <v>-1340</v>
      </c>
      <c r="O41" s="33">
        <f t="shared" ref="O41:O158" si="13">M41-N41</f>
        <v>3337</v>
      </c>
      <c r="P41" s="27">
        <f t="shared" ref="P41:P158" si="14">$N$16-N41</f>
        <v>185</v>
      </c>
      <c r="Q41" s="44"/>
      <c r="R41" s="35"/>
    </row>
    <row r="42" spans="1:18" x14ac:dyDescent="0.3">
      <c r="A42" s="26">
        <v>45759</v>
      </c>
      <c r="B42" s="27">
        <f t="shared" si="4"/>
        <v>27</v>
      </c>
      <c r="C42" s="30">
        <f t="shared" si="5"/>
        <v>1910</v>
      </c>
      <c r="D42" s="29">
        <v>-2125</v>
      </c>
      <c r="E42" s="30">
        <f t="shared" si="1"/>
        <v>4035</v>
      </c>
      <c r="F42" s="31">
        <f t="shared" si="6"/>
        <v>227</v>
      </c>
      <c r="G42" s="27">
        <f t="shared" si="7"/>
        <v>27</v>
      </c>
      <c r="H42" s="30">
        <f t="shared" si="8"/>
        <v>1880</v>
      </c>
      <c r="I42" s="29">
        <v>-1905</v>
      </c>
      <c r="J42" s="33">
        <f t="shared" si="2"/>
        <v>3785</v>
      </c>
      <c r="K42" s="27">
        <f t="shared" si="9"/>
        <v>247</v>
      </c>
      <c r="L42" s="27">
        <f t="shared" si="10"/>
        <v>27</v>
      </c>
      <c r="M42" s="30">
        <f t="shared" si="11"/>
        <v>1992</v>
      </c>
      <c r="N42" s="29">
        <v>-1345</v>
      </c>
      <c r="O42" s="33">
        <f t="shared" si="13"/>
        <v>3337</v>
      </c>
      <c r="P42" s="27">
        <f t="shared" si="14"/>
        <v>190</v>
      </c>
      <c r="Q42" s="44"/>
      <c r="R42" s="35"/>
    </row>
    <row r="43" spans="1:18" x14ac:dyDescent="0.3">
      <c r="A43" s="26">
        <v>45760</v>
      </c>
      <c r="B43" s="27">
        <f t="shared" si="4"/>
        <v>28</v>
      </c>
      <c r="C43" s="30">
        <f t="shared" si="5"/>
        <v>1905</v>
      </c>
      <c r="D43" s="29">
        <v>-2130</v>
      </c>
      <c r="E43" s="30">
        <f t="shared" si="1"/>
        <v>4035</v>
      </c>
      <c r="F43" s="31">
        <f t="shared" si="6"/>
        <v>232</v>
      </c>
      <c r="G43" s="27">
        <f t="shared" si="7"/>
        <v>28</v>
      </c>
      <c r="H43" s="30">
        <f t="shared" si="8"/>
        <v>1873</v>
      </c>
      <c r="I43" s="29">
        <v>-1912</v>
      </c>
      <c r="J43" s="33">
        <f t="shared" si="2"/>
        <v>3785</v>
      </c>
      <c r="K43" s="27">
        <f t="shared" si="9"/>
        <v>254</v>
      </c>
      <c r="L43" s="27">
        <f t="shared" si="10"/>
        <v>28</v>
      </c>
      <c r="M43" s="30">
        <f t="shared" si="11"/>
        <v>1987</v>
      </c>
      <c r="N43" s="29">
        <v>-1350</v>
      </c>
      <c r="O43" s="33">
        <f t="shared" si="13"/>
        <v>3337</v>
      </c>
      <c r="P43" s="27">
        <f t="shared" si="14"/>
        <v>195</v>
      </c>
      <c r="Q43" s="44"/>
      <c r="R43" s="35"/>
    </row>
    <row r="44" spans="1:18" x14ac:dyDescent="0.3">
      <c r="A44" s="26">
        <v>45761</v>
      </c>
      <c r="B44" s="27">
        <f t="shared" si="4"/>
        <v>29</v>
      </c>
      <c r="C44" s="30">
        <f t="shared" si="5"/>
        <v>1900</v>
      </c>
      <c r="D44" s="29">
        <v>-2135</v>
      </c>
      <c r="E44" s="30">
        <f t="shared" si="1"/>
        <v>4035</v>
      </c>
      <c r="F44" s="31">
        <f t="shared" si="6"/>
        <v>237</v>
      </c>
      <c r="G44" s="27">
        <f t="shared" si="7"/>
        <v>29</v>
      </c>
      <c r="H44" s="30">
        <f t="shared" si="8"/>
        <v>1870</v>
      </c>
      <c r="I44" s="29">
        <v>-1915</v>
      </c>
      <c r="J44" s="33">
        <f t="shared" si="2"/>
        <v>3785</v>
      </c>
      <c r="K44" s="27">
        <f t="shared" si="9"/>
        <v>257</v>
      </c>
      <c r="L44" s="27">
        <f t="shared" si="10"/>
        <v>29</v>
      </c>
      <c r="M44" s="30">
        <f t="shared" si="11"/>
        <v>1982</v>
      </c>
      <c r="N44" s="29">
        <v>-1355</v>
      </c>
      <c r="O44" s="33">
        <f t="shared" si="13"/>
        <v>3337</v>
      </c>
      <c r="P44" s="27">
        <f t="shared" si="14"/>
        <v>200</v>
      </c>
      <c r="Q44" s="44"/>
      <c r="R44" s="35"/>
    </row>
    <row r="45" spans="1:18" x14ac:dyDescent="0.3">
      <c r="A45" s="26">
        <v>45762</v>
      </c>
      <c r="B45" s="27">
        <f t="shared" si="4"/>
        <v>30</v>
      </c>
      <c r="C45" s="30">
        <f t="shared" si="5"/>
        <v>1895</v>
      </c>
      <c r="D45" s="29">
        <v>-2140</v>
      </c>
      <c r="E45" s="30">
        <f t="shared" si="1"/>
        <v>4035</v>
      </c>
      <c r="F45" s="31">
        <f t="shared" si="6"/>
        <v>242</v>
      </c>
      <c r="G45" s="27">
        <f t="shared" si="7"/>
        <v>30</v>
      </c>
      <c r="H45" s="30">
        <f t="shared" si="8"/>
        <v>1867</v>
      </c>
      <c r="I45" s="29">
        <v>-1918</v>
      </c>
      <c r="J45" s="33">
        <f t="shared" si="2"/>
        <v>3785</v>
      </c>
      <c r="K45" s="27">
        <f t="shared" si="9"/>
        <v>260</v>
      </c>
      <c r="L45" s="27">
        <f t="shared" si="10"/>
        <v>30</v>
      </c>
      <c r="M45" s="30">
        <f t="shared" si="11"/>
        <v>1977</v>
      </c>
      <c r="N45" s="29">
        <v>-1360</v>
      </c>
      <c r="O45" s="33">
        <f t="shared" si="13"/>
        <v>3337</v>
      </c>
      <c r="P45" s="27">
        <f t="shared" si="14"/>
        <v>205</v>
      </c>
      <c r="Q45" s="44"/>
      <c r="R45" s="35"/>
    </row>
    <row r="46" spans="1:18" x14ac:dyDescent="0.3">
      <c r="A46" s="26">
        <v>45763</v>
      </c>
      <c r="B46" s="27">
        <f t="shared" si="4"/>
        <v>31</v>
      </c>
      <c r="C46" s="30">
        <f t="shared" si="5"/>
        <v>1890</v>
      </c>
      <c r="D46" s="29">
        <v>-2145</v>
      </c>
      <c r="E46" s="30">
        <f t="shared" si="1"/>
        <v>4035</v>
      </c>
      <c r="F46" s="31">
        <f t="shared" si="6"/>
        <v>247</v>
      </c>
      <c r="G46" s="27">
        <f t="shared" si="7"/>
        <v>31</v>
      </c>
      <c r="H46" s="30">
        <f t="shared" si="8"/>
        <v>1860</v>
      </c>
      <c r="I46" s="29">
        <v>-1925</v>
      </c>
      <c r="J46" s="33">
        <f t="shared" si="2"/>
        <v>3785</v>
      </c>
      <c r="K46" s="27">
        <f t="shared" si="9"/>
        <v>267</v>
      </c>
      <c r="L46" s="27">
        <f t="shared" si="10"/>
        <v>31</v>
      </c>
      <c r="M46" s="30">
        <f t="shared" si="11"/>
        <v>1972</v>
      </c>
      <c r="N46" s="29">
        <v>-1365</v>
      </c>
      <c r="O46" s="33">
        <f t="shared" si="13"/>
        <v>3337</v>
      </c>
      <c r="P46" s="27">
        <f t="shared" si="14"/>
        <v>210</v>
      </c>
      <c r="Q46" s="44"/>
      <c r="R46" s="35"/>
    </row>
    <row r="47" spans="1:18" x14ac:dyDescent="0.3">
      <c r="A47" s="26">
        <v>45764</v>
      </c>
      <c r="B47" s="27">
        <f t="shared" si="4"/>
        <v>32</v>
      </c>
      <c r="C47" s="30">
        <f t="shared" si="5"/>
        <v>1885</v>
      </c>
      <c r="D47" s="29">
        <v>-2150</v>
      </c>
      <c r="E47" s="30">
        <f t="shared" si="1"/>
        <v>4035</v>
      </c>
      <c r="F47" s="31">
        <f t="shared" si="6"/>
        <v>252</v>
      </c>
      <c r="G47" s="27">
        <f t="shared" si="7"/>
        <v>32</v>
      </c>
      <c r="H47" s="30">
        <f t="shared" si="8"/>
        <v>1853</v>
      </c>
      <c r="I47" s="29">
        <v>-1932</v>
      </c>
      <c r="J47" s="33">
        <f t="shared" si="2"/>
        <v>3785</v>
      </c>
      <c r="K47" s="27">
        <f t="shared" si="9"/>
        <v>274</v>
      </c>
      <c r="L47" s="27">
        <f t="shared" si="10"/>
        <v>32</v>
      </c>
      <c r="M47" s="30">
        <f t="shared" si="11"/>
        <v>1967</v>
      </c>
      <c r="N47" s="29">
        <v>-1370</v>
      </c>
      <c r="O47" s="33">
        <f t="shared" si="13"/>
        <v>3337</v>
      </c>
      <c r="P47" s="27">
        <f t="shared" si="14"/>
        <v>215</v>
      </c>
      <c r="Q47" s="44"/>
      <c r="R47" s="35"/>
    </row>
    <row r="48" spans="1:18" x14ac:dyDescent="0.3">
      <c r="A48" s="26">
        <v>45765</v>
      </c>
      <c r="B48" s="27">
        <f t="shared" si="4"/>
        <v>33</v>
      </c>
      <c r="C48" s="30">
        <f t="shared" si="5"/>
        <v>1878</v>
      </c>
      <c r="D48" s="29">
        <v>-2157</v>
      </c>
      <c r="E48" s="30">
        <f t="shared" si="1"/>
        <v>4035</v>
      </c>
      <c r="F48" s="31">
        <f t="shared" si="6"/>
        <v>259</v>
      </c>
      <c r="G48" s="27">
        <f t="shared" si="7"/>
        <v>33</v>
      </c>
      <c r="H48" s="30">
        <f t="shared" si="8"/>
        <v>1846</v>
      </c>
      <c r="I48" s="29">
        <v>-1939</v>
      </c>
      <c r="J48" s="33">
        <f t="shared" si="2"/>
        <v>3785</v>
      </c>
      <c r="K48" s="27">
        <f t="shared" si="9"/>
        <v>281</v>
      </c>
      <c r="L48" s="27">
        <f t="shared" si="10"/>
        <v>33</v>
      </c>
      <c r="M48" s="30">
        <f t="shared" si="11"/>
        <v>1959</v>
      </c>
      <c r="N48" s="29">
        <v>-1378</v>
      </c>
      <c r="O48" s="33">
        <f t="shared" si="13"/>
        <v>3337</v>
      </c>
      <c r="P48" s="27">
        <f t="shared" si="14"/>
        <v>223</v>
      </c>
      <c r="Q48" s="44"/>
      <c r="R48" s="35"/>
    </row>
    <row r="49" spans="1:18" x14ac:dyDescent="0.3">
      <c r="A49" s="26">
        <v>45766</v>
      </c>
      <c r="B49" s="27">
        <f t="shared" si="4"/>
        <v>34</v>
      </c>
      <c r="C49" s="30">
        <f t="shared" si="5"/>
        <v>1871</v>
      </c>
      <c r="D49" s="29">
        <v>-2164</v>
      </c>
      <c r="E49" s="30">
        <f t="shared" si="1"/>
        <v>4035</v>
      </c>
      <c r="F49" s="31">
        <f t="shared" si="6"/>
        <v>266</v>
      </c>
      <c r="G49" s="27">
        <f t="shared" si="7"/>
        <v>34</v>
      </c>
      <c r="H49" s="30">
        <f t="shared" si="8"/>
        <v>1838</v>
      </c>
      <c r="I49" s="29">
        <v>-1947</v>
      </c>
      <c r="J49" s="33">
        <f t="shared" si="2"/>
        <v>3785</v>
      </c>
      <c r="K49" s="27">
        <f t="shared" si="9"/>
        <v>289</v>
      </c>
      <c r="L49" s="27">
        <f t="shared" si="10"/>
        <v>34</v>
      </c>
      <c r="M49" s="30">
        <f t="shared" si="11"/>
        <v>1951</v>
      </c>
      <c r="N49" s="29">
        <v>-1386</v>
      </c>
      <c r="O49" s="33">
        <f t="shared" si="13"/>
        <v>3337</v>
      </c>
      <c r="P49" s="27">
        <f t="shared" si="14"/>
        <v>231</v>
      </c>
      <c r="Q49" s="44"/>
      <c r="R49" s="35"/>
    </row>
    <row r="50" spans="1:18" x14ac:dyDescent="0.3">
      <c r="A50" s="26">
        <v>45767</v>
      </c>
      <c r="B50" s="27">
        <f t="shared" si="4"/>
        <v>35</v>
      </c>
      <c r="C50" s="30">
        <f t="shared" si="5"/>
        <v>1864</v>
      </c>
      <c r="D50" s="29">
        <v>-2171</v>
      </c>
      <c r="E50" s="30">
        <f t="shared" si="1"/>
        <v>4035</v>
      </c>
      <c r="F50" s="31">
        <f t="shared" si="6"/>
        <v>273</v>
      </c>
      <c r="G50" s="27">
        <f t="shared" si="7"/>
        <v>35</v>
      </c>
      <c r="H50" s="30">
        <f t="shared" si="8"/>
        <v>1830</v>
      </c>
      <c r="I50" s="29">
        <v>-1955</v>
      </c>
      <c r="J50" s="33">
        <f t="shared" si="2"/>
        <v>3785</v>
      </c>
      <c r="K50" s="27">
        <f t="shared" si="9"/>
        <v>297</v>
      </c>
      <c r="L50" s="27">
        <f t="shared" si="10"/>
        <v>35</v>
      </c>
      <c r="M50" s="30">
        <f t="shared" si="11"/>
        <v>1944</v>
      </c>
      <c r="N50" s="29">
        <v>-1393</v>
      </c>
      <c r="O50" s="33">
        <f t="shared" si="13"/>
        <v>3337</v>
      </c>
      <c r="P50" s="27">
        <f t="shared" si="14"/>
        <v>238</v>
      </c>
      <c r="Q50" s="44"/>
      <c r="R50" s="35"/>
    </row>
    <row r="51" spans="1:18" x14ac:dyDescent="0.3">
      <c r="A51" s="26">
        <v>45768</v>
      </c>
      <c r="B51" s="27">
        <f t="shared" si="4"/>
        <v>36</v>
      </c>
      <c r="C51" s="30">
        <f t="shared" si="5"/>
        <v>1857</v>
      </c>
      <c r="D51" s="29">
        <v>-2178</v>
      </c>
      <c r="E51" s="30">
        <f t="shared" si="1"/>
        <v>4035</v>
      </c>
      <c r="F51" s="31">
        <f t="shared" si="6"/>
        <v>280</v>
      </c>
      <c r="G51" s="27">
        <f t="shared" si="7"/>
        <v>36</v>
      </c>
      <c r="H51" s="30">
        <f t="shared" si="8"/>
        <v>1822</v>
      </c>
      <c r="I51" s="29">
        <v>-1963</v>
      </c>
      <c r="J51" s="33">
        <f t="shared" si="2"/>
        <v>3785</v>
      </c>
      <c r="K51" s="27">
        <f t="shared" si="9"/>
        <v>305</v>
      </c>
      <c r="L51" s="27">
        <f t="shared" si="10"/>
        <v>36</v>
      </c>
      <c r="M51" s="30">
        <f t="shared" si="11"/>
        <v>1933</v>
      </c>
      <c r="N51" s="29">
        <v>-1404</v>
      </c>
      <c r="O51" s="33">
        <f t="shared" si="13"/>
        <v>3337</v>
      </c>
      <c r="P51" s="27">
        <f t="shared" si="14"/>
        <v>249</v>
      </c>
      <c r="Q51" s="44"/>
      <c r="R51" s="35"/>
    </row>
    <row r="52" spans="1:18" x14ac:dyDescent="0.3">
      <c r="A52" s="26">
        <v>45769</v>
      </c>
      <c r="B52" s="27">
        <f t="shared" si="4"/>
        <v>37</v>
      </c>
      <c r="C52" s="30">
        <f t="shared" si="5"/>
        <v>1850</v>
      </c>
      <c r="D52" s="29">
        <v>-2185</v>
      </c>
      <c r="E52" s="30">
        <f t="shared" si="1"/>
        <v>4035</v>
      </c>
      <c r="F52" s="31">
        <f t="shared" si="6"/>
        <v>287</v>
      </c>
      <c r="G52" s="27">
        <f t="shared" si="7"/>
        <v>37</v>
      </c>
      <c r="H52" s="30">
        <f t="shared" si="8"/>
        <v>1815</v>
      </c>
      <c r="I52" s="29">
        <v>-1970</v>
      </c>
      <c r="J52" s="33">
        <f t="shared" si="2"/>
        <v>3785</v>
      </c>
      <c r="K52" s="27">
        <f t="shared" si="9"/>
        <v>312</v>
      </c>
      <c r="L52" s="27">
        <f t="shared" si="10"/>
        <v>37</v>
      </c>
      <c r="M52" s="30">
        <f t="shared" si="11"/>
        <v>1923</v>
      </c>
      <c r="N52" s="29">
        <v>-1414</v>
      </c>
      <c r="O52" s="33">
        <f t="shared" si="13"/>
        <v>3337</v>
      </c>
      <c r="P52" s="27">
        <f t="shared" si="14"/>
        <v>259</v>
      </c>
      <c r="Q52" s="44"/>
      <c r="R52" s="35"/>
    </row>
    <row r="53" spans="1:18" x14ac:dyDescent="0.3">
      <c r="A53" s="26">
        <v>45770</v>
      </c>
      <c r="B53" s="27">
        <f t="shared" si="4"/>
        <v>38</v>
      </c>
      <c r="C53" s="30">
        <f t="shared" si="5"/>
        <v>1843</v>
      </c>
      <c r="D53" s="29">
        <v>-2192</v>
      </c>
      <c r="E53" s="30">
        <f t="shared" si="1"/>
        <v>4035</v>
      </c>
      <c r="F53" s="31">
        <f t="shared" si="6"/>
        <v>294</v>
      </c>
      <c r="G53" s="27">
        <f t="shared" si="7"/>
        <v>38</v>
      </c>
      <c r="H53" s="30">
        <f t="shared" si="8"/>
        <v>1808</v>
      </c>
      <c r="I53" s="29">
        <v>-1977</v>
      </c>
      <c r="J53" s="33">
        <f t="shared" si="2"/>
        <v>3785</v>
      </c>
      <c r="K53" s="27">
        <f t="shared" si="9"/>
        <v>319</v>
      </c>
      <c r="L53" s="27">
        <f t="shared" si="10"/>
        <v>38</v>
      </c>
      <c r="M53" s="30">
        <f t="shared" si="11"/>
        <v>1914</v>
      </c>
      <c r="N53" s="29">
        <v>-1423</v>
      </c>
      <c r="O53" s="33">
        <f t="shared" si="13"/>
        <v>3337</v>
      </c>
      <c r="P53" s="27">
        <f t="shared" si="14"/>
        <v>268</v>
      </c>
      <c r="Q53" s="44"/>
      <c r="R53" s="35"/>
    </row>
    <row r="54" spans="1:18" x14ac:dyDescent="0.3">
      <c r="A54" s="26">
        <v>45771</v>
      </c>
      <c r="B54" s="27">
        <f t="shared" si="4"/>
        <v>39</v>
      </c>
      <c r="C54" s="30">
        <f t="shared" si="5"/>
        <v>1838</v>
      </c>
      <c r="D54" s="29">
        <v>-2197</v>
      </c>
      <c r="E54" s="30">
        <f t="shared" si="1"/>
        <v>4035</v>
      </c>
      <c r="F54" s="31">
        <f t="shared" si="6"/>
        <v>299</v>
      </c>
      <c r="G54" s="27">
        <f t="shared" si="7"/>
        <v>39</v>
      </c>
      <c r="H54" s="30">
        <f t="shared" si="8"/>
        <v>1802</v>
      </c>
      <c r="I54" s="29">
        <v>-1983</v>
      </c>
      <c r="J54" s="33">
        <f t="shared" si="2"/>
        <v>3785</v>
      </c>
      <c r="K54" s="27">
        <f t="shared" si="9"/>
        <v>325</v>
      </c>
      <c r="L54" s="27">
        <f t="shared" si="10"/>
        <v>39</v>
      </c>
      <c r="M54" s="30">
        <f t="shared" si="11"/>
        <v>1909</v>
      </c>
      <c r="N54" s="29">
        <v>-1428</v>
      </c>
      <c r="O54" s="33">
        <f t="shared" si="13"/>
        <v>3337</v>
      </c>
      <c r="P54" s="27">
        <f t="shared" si="14"/>
        <v>273</v>
      </c>
      <c r="Q54" s="44"/>
      <c r="R54" s="35"/>
    </row>
    <row r="55" spans="1:18" x14ac:dyDescent="0.3">
      <c r="A55" s="26">
        <v>45772</v>
      </c>
      <c r="B55" s="27">
        <f t="shared" si="4"/>
        <v>40</v>
      </c>
      <c r="C55" s="30">
        <f t="shared" si="5"/>
        <v>1835</v>
      </c>
      <c r="D55" s="29">
        <v>-2200</v>
      </c>
      <c r="E55" s="30">
        <f t="shared" si="1"/>
        <v>4035</v>
      </c>
      <c r="F55" s="31">
        <f t="shared" si="6"/>
        <v>302</v>
      </c>
      <c r="G55" s="27">
        <f t="shared" si="7"/>
        <v>40</v>
      </c>
      <c r="H55" s="30">
        <f t="shared" si="8"/>
        <v>1798</v>
      </c>
      <c r="I55" s="29">
        <v>-1987</v>
      </c>
      <c r="J55" s="33">
        <f t="shared" si="2"/>
        <v>3785</v>
      </c>
      <c r="K55" s="27">
        <f t="shared" si="9"/>
        <v>329</v>
      </c>
      <c r="L55" s="27">
        <f t="shared" si="10"/>
        <v>40</v>
      </c>
      <c r="M55" s="30">
        <f t="shared" si="11"/>
        <v>1907</v>
      </c>
      <c r="N55" s="29">
        <v>-1430</v>
      </c>
      <c r="O55" s="33">
        <f t="shared" si="13"/>
        <v>3337</v>
      </c>
      <c r="P55" s="27">
        <f t="shared" si="14"/>
        <v>275</v>
      </c>
      <c r="Q55" s="44"/>
      <c r="R55" s="35"/>
    </row>
    <row r="56" spans="1:18" x14ac:dyDescent="0.3">
      <c r="A56" s="26">
        <v>45773</v>
      </c>
      <c r="B56" s="27">
        <f t="shared" si="4"/>
        <v>41</v>
      </c>
      <c r="C56" s="30">
        <f t="shared" si="5"/>
        <v>1832</v>
      </c>
      <c r="D56" s="29">
        <v>-2203</v>
      </c>
      <c r="E56" s="30">
        <f t="shared" si="1"/>
        <v>4035</v>
      </c>
      <c r="F56" s="31">
        <f t="shared" si="6"/>
        <v>305</v>
      </c>
      <c r="G56" s="27">
        <f t="shared" si="7"/>
        <v>41</v>
      </c>
      <c r="H56" s="30">
        <f t="shared" si="8"/>
        <v>1795</v>
      </c>
      <c r="I56" s="29">
        <v>-1990</v>
      </c>
      <c r="J56" s="33">
        <f t="shared" si="2"/>
        <v>3785</v>
      </c>
      <c r="K56" s="27">
        <f t="shared" si="9"/>
        <v>332</v>
      </c>
      <c r="L56" s="27">
        <f t="shared" si="10"/>
        <v>41</v>
      </c>
      <c r="M56" s="30">
        <f t="shared" si="11"/>
        <v>1905</v>
      </c>
      <c r="N56" s="29">
        <v>-1432</v>
      </c>
      <c r="O56" s="33">
        <f t="shared" si="13"/>
        <v>3337</v>
      </c>
      <c r="P56" s="27">
        <f t="shared" si="14"/>
        <v>277</v>
      </c>
      <c r="Q56" s="44"/>
      <c r="R56" s="35"/>
    </row>
    <row r="57" spans="1:18" x14ac:dyDescent="0.3">
      <c r="A57" s="26">
        <v>45774</v>
      </c>
      <c r="B57" s="27">
        <f t="shared" si="4"/>
        <v>42</v>
      </c>
      <c r="C57" s="30">
        <f t="shared" si="5"/>
        <v>1825</v>
      </c>
      <c r="D57" s="29">
        <v>-2210</v>
      </c>
      <c r="E57" s="30">
        <f t="shared" si="1"/>
        <v>4035</v>
      </c>
      <c r="F57" s="31">
        <f t="shared" si="6"/>
        <v>312</v>
      </c>
      <c r="G57" s="27">
        <f t="shared" si="7"/>
        <v>42</v>
      </c>
      <c r="H57" s="30">
        <f t="shared" si="8"/>
        <v>1790</v>
      </c>
      <c r="I57" s="29">
        <v>-1995</v>
      </c>
      <c r="J57" s="33">
        <f t="shared" si="2"/>
        <v>3785</v>
      </c>
      <c r="K57" s="27">
        <f t="shared" si="9"/>
        <v>337</v>
      </c>
      <c r="L57" s="27">
        <f t="shared" si="10"/>
        <v>42</v>
      </c>
      <c r="M57" s="30">
        <f t="shared" si="11"/>
        <v>1899</v>
      </c>
      <c r="N57" s="29">
        <v>-1438</v>
      </c>
      <c r="O57" s="33">
        <f t="shared" si="13"/>
        <v>3337</v>
      </c>
      <c r="P57" s="27">
        <f t="shared" si="14"/>
        <v>283</v>
      </c>
      <c r="Q57" s="44"/>
      <c r="R57" s="35"/>
    </row>
    <row r="58" spans="1:18" x14ac:dyDescent="0.3">
      <c r="A58" s="26">
        <v>45775</v>
      </c>
      <c r="B58" s="27">
        <f t="shared" si="4"/>
        <v>43</v>
      </c>
      <c r="C58" s="30">
        <f t="shared" si="5"/>
        <v>1818</v>
      </c>
      <c r="D58" s="29">
        <v>-2217</v>
      </c>
      <c r="E58" s="30">
        <f t="shared" si="1"/>
        <v>4035</v>
      </c>
      <c r="F58" s="31">
        <f t="shared" si="6"/>
        <v>319</v>
      </c>
      <c r="G58" s="27">
        <f t="shared" si="7"/>
        <v>43</v>
      </c>
      <c r="H58" s="30">
        <f t="shared" si="8"/>
        <v>1785</v>
      </c>
      <c r="I58" s="29">
        <v>-2000</v>
      </c>
      <c r="J58" s="33">
        <f t="shared" si="2"/>
        <v>3785</v>
      </c>
      <c r="K58" s="27">
        <f t="shared" si="9"/>
        <v>342</v>
      </c>
      <c r="L58" s="27">
        <f t="shared" si="10"/>
        <v>43</v>
      </c>
      <c r="M58" s="30">
        <f t="shared" si="11"/>
        <v>1893</v>
      </c>
      <c r="N58" s="29">
        <v>-1444</v>
      </c>
      <c r="O58" s="33">
        <f t="shared" si="13"/>
        <v>3337</v>
      </c>
      <c r="P58" s="27">
        <f t="shared" si="14"/>
        <v>289</v>
      </c>
      <c r="Q58" s="44"/>
      <c r="R58" s="35"/>
    </row>
    <row r="59" spans="1:18" x14ac:dyDescent="0.3">
      <c r="A59" s="26">
        <v>45776</v>
      </c>
      <c r="B59" s="27">
        <f t="shared" si="4"/>
        <v>44</v>
      </c>
      <c r="C59" s="30">
        <f t="shared" si="5"/>
        <v>1811</v>
      </c>
      <c r="D59" s="29">
        <v>-2224</v>
      </c>
      <c r="E59" s="30">
        <f t="shared" si="1"/>
        <v>4035</v>
      </c>
      <c r="F59" s="31">
        <f t="shared" si="6"/>
        <v>326</v>
      </c>
      <c r="G59" s="27">
        <f t="shared" si="7"/>
        <v>44</v>
      </c>
      <c r="H59" s="30">
        <f t="shared" si="8"/>
        <v>1780</v>
      </c>
      <c r="I59" s="29">
        <v>-2005</v>
      </c>
      <c r="J59" s="33">
        <f t="shared" si="2"/>
        <v>3785</v>
      </c>
      <c r="K59" s="27">
        <f t="shared" si="9"/>
        <v>347</v>
      </c>
      <c r="L59" s="27">
        <f t="shared" si="10"/>
        <v>44</v>
      </c>
      <c r="M59" s="30">
        <f t="shared" si="11"/>
        <v>1887</v>
      </c>
      <c r="N59" s="29">
        <v>-1450</v>
      </c>
      <c r="O59" s="33">
        <f t="shared" si="13"/>
        <v>3337</v>
      </c>
      <c r="P59" s="27">
        <f t="shared" si="14"/>
        <v>295</v>
      </c>
      <c r="Q59" s="44"/>
      <c r="R59" s="35"/>
    </row>
    <row r="60" spans="1:18" x14ac:dyDescent="0.3">
      <c r="A60" s="26">
        <v>45777</v>
      </c>
      <c r="B60" s="27">
        <f t="shared" si="4"/>
        <v>45</v>
      </c>
      <c r="C60" s="30">
        <f t="shared" si="5"/>
        <v>1804</v>
      </c>
      <c r="D60" s="29">
        <v>-2231</v>
      </c>
      <c r="E60" s="30">
        <f t="shared" si="1"/>
        <v>4035</v>
      </c>
      <c r="F60" s="31">
        <f t="shared" si="6"/>
        <v>333</v>
      </c>
      <c r="G60" s="27">
        <f t="shared" si="7"/>
        <v>45</v>
      </c>
      <c r="H60" s="30">
        <f t="shared" si="8"/>
        <v>1775</v>
      </c>
      <c r="I60" s="29">
        <v>-2010</v>
      </c>
      <c r="J60" s="33">
        <f t="shared" si="2"/>
        <v>3785</v>
      </c>
      <c r="K60" s="27">
        <f t="shared" si="9"/>
        <v>352</v>
      </c>
      <c r="L60" s="27">
        <f t="shared" si="10"/>
        <v>45</v>
      </c>
      <c r="M60" s="30">
        <f t="shared" si="11"/>
        <v>1881</v>
      </c>
      <c r="N60" s="29">
        <v>-1456</v>
      </c>
      <c r="O60" s="33">
        <f t="shared" si="13"/>
        <v>3337</v>
      </c>
      <c r="P60" s="27">
        <f t="shared" si="14"/>
        <v>301</v>
      </c>
      <c r="Q60" s="44"/>
      <c r="R60" s="35"/>
    </row>
    <row r="61" spans="1:18" x14ac:dyDescent="0.3">
      <c r="A61" s="26">
        <v>45778</v>
      </c>
      <c r="B61" s="27">
        <f t="shared" si="4"/>
        <v>46</v>
      </c>
      <c r="C61" s="30">
        <f t="shared" si="5"/>
        <v>1801</v>
      </c>
      <c r="D61" s="29">
        <v>-2234</v>
      </c>
      <c r="E61" s="30">
        <f t="shared" si="1"/>
        <v>4035</v>
      </c>
      <c r="F61" s="31">
        <f t="shared" si="6"/>
        <v>336</v>
      </c>
      <c r="G61" s="27">
        <f t="shared" si="7"/>
        <v>46</v>
      </c>
      <c r="H61" s="30">
        <f t="shared" si="8"/>
        <v>1770</v>
      </c>
      <c r="I61" s="29">
        <v>-2015</v>
      </c>
      <c r="J61" s="33">
        <f t="shared" si="2"/>
        <v>3785</v>
      </c>
      <c r="K61" s="27">
        <f t="shared" si="9"/>
        <v>357</v>
      </c>
      <c r="L61" s="27">
        <f t="shared" si="10"/>
        <v>46</v>
      </c>
      <c r="M61" s="30">
        <f t="shared" si="11"/>
        <v>1875</v>
      </c>
      <c r="N61" s="29">
        <v>-1462</v>
      </c>
      <c r="O61" s="33">
        <f t="shared" si="13"/>
        <v>3337</v>
      </c>
      <c r="P61" s="27">
        <f t="shared" si="14"/>
        <v>307</v>
      </c>
      <c r="Q61" s="44"/>
      <c r="R61" s="35"/>
    </row>
    <row r="62" spans="1:18" x14ac:dyDescent="0.3">
      <c r="A62" s="26">
        <v>45779</v>
      </c>
      <c r="B62" s="27">
        <f t="shared" si="4"/>
        <v>47</v>
      </c>
      <c r="C62" s="30">
        <f t="shared" si="5"/>
        <v>1798</v>
      </c>
      <c r="D62" s="29">
        <v>-2237</v>
      </c>
      <c r="E62" s="30">
        <f t="shared" si="1"/>
        <v>4035</v>
      </c>
      <c r="F62" s="31">
        <f t="shared" si="6"/>
        <v>339</v>
      </c>
      <c r="G62" s="27">
        <f t="shared" si="7"/>
        <v>47</v>
      </c>
      <c r="H62" s="30">
        <f t="shared" si="8"/>
        <v>1762</v>
      </c>
      <c r="I62" s="29">
        <v>-2023</v>
      </c>
      <c r="J62" s="33">
        <f t="shared" si="2"/>
        <v>3785</v>
      </c>
      <c r="K62" s="27">
        <f t="shared" si="9"/>
        <v>365</v>
      </c>
      <c r="L62" s="27">
        <f t="shared" si="10"/>
        <v>47</v>
      </c>
      <c r="M62" s="30">
        <f t="shared" si="11"/>
        <v>1872</v>
      </c>
      <c r="N62" s="29">
        <v>-1465</v>
      </c>
      <c r="O62" s="33">
        <f t="shared" si="13"/>
        <v>3337</v>
      </c>
      <c r="P62" s="27">
        <f t="shared" si="14"/>
        <v>310</v>
      </c>
      <c r="Q62" s="44"/>
      <c r="R62" s="35"/>
    </row>
    <row r="63" spans="1:18" x14ac:dyDescent="0.3">
      <c r="A63" s="26">
        <v>45780</v>
      </c>
      <c r="B63" s="27">
        <f t="shared" si="4"/>
        <v>48</v>
      </c>
      <c r="C63" s="30">
        <f t="shared" si="5"/>
        <v>1794</v>
      </c>
      <c r="D63" s="29">
        <v>-2241</v>
      </c>
      <c r="E63" s="30">
        <f t="shared" si="1"/>
        <v>4035</v>
      </c>
      <c r="F63" s="31">
        <f t="shared" si="6"/>
        <v>343</v>
      </c>
      <c r="G63" s="27">
        <f t="shared" si="7"/>
        <v>48</v>
      </c>
      <c r="H63" s="30">
        <f t="shared" si="8"/>
        <v>1752</v>
      </c>
      <c r="I63" s="29">
        <v>-2033</v>
      </c>
      <c r="J63" s="33">
        <f t="shared" si="2"/>
        <v>3785</v>
      </c>
      <c r="K63" s="27">
        <f t="shared" si="9"/>
        <v>375</v>
      </c>
      <c r="L63" s="27">
        <f t="shared" si="10"/>
        <v>48</v>
      </c>
      <c r="M63" s="30">
        <f t="shared" si="11"/>
        <v>1870</v>
      </c>
      <c r="N63" s="29">
        <v>-1467</v>
      </c>
      <c r="O63" s="33">
        <f t="shared" si="13"/>
        <v>3337</v>
      </c>
      <c r="P63" s="27">
        <f t="shared" si="14"/>
        <v>312</v>
      </c>
      <c r="Q63" s="44"/>
      <c r="R63" s="35"/>
    </row>
    <row r="64" spans="1:18" x14ac:dyDescent="0.3">
      <c r="A64" s="26">
        <v>45781</v>
      </c>
      <c r="B64" s="27">
        <f t="shared" si="4"/>
        <v>49</v>
      </c>
      <c r="C64" s="30">
        <f t="shared" si="5"/>
        <v>1790</v>
      </c>
      <c r="D64" s="29">
        <v>-2245</v>
      </c>
      <c r="E64" s="30">
        <f t="shared" si="1"/>
        <v>4035</v>
      </c>
      <c r="F64" s="31">
        <f t="shared" si="6"/>
        <v>347</v>
      </c>
      <c r="G64" s="27">
        <f t="shared" si="7"/>
        <v>49</v>
      </c>
      <c r="H64" s="30">
        <f t="shared" si="8"/>
        <v>1746</v>
      </c>
      <c r="I64" s="29">
        <v>-2039</v>
      </c>
      <c r="J64" s="33">
        <f t="shared" si="2"/>
        <v>3785</v>
      </c>
      <c r="K64" s="27">
        <f t="shared" si="9"/>
        <v>381</v>
      </c>
      <c r="L64" s="27">
        <f t="shared" si="10"/>
        <v>49</v>
      </c>
      <c r="M64" s="30">
        <f t="shared" si="11"/>
        <v>1867</v>
      </c>
      <c r="N64" s="29">
        <v>-1470</v>
      </c>
      <c r="O64" s="33">
        <f t="shared" si="13"/>
        <v>3337</v>
      </c>
      <c r="P64" s="27">
        <f t="shared" si="14"/>
        <v>315</v>
      </c>
      <c r="Q64" s="44"/>
      <c r="R64" s="35"/>
    </row>
    <row r="65" spans="1:18" x14ac:dyDescent="0.3">
      <c r="A65" s="26">
        <v>45782</v>
      </c>
      <c r="B65" s="27">
        <f t="shared" si="4"/>
        <v>50</v>
      </c>
      <c r="C65" s="30">
        <f t="shared" si="5"/>
        <v>1787</v>
      </c>
      <c r="D65" s="29">
        <v>-2248</v>
      </c>
      <c r="E65" s="30">
        <f t="shared" si="1"/>
        <v>4035</v>
      </c>
      <c r="F65" s="31">
        <f t="shared" si="6"/>
        <v>350</v>
      </c>
      <c r="G65" s="27">
        <f t="shared" si="7"/>
        <v>50</v>
      </c>
      <c r="H65" s="30">
        <f t="shared" si="8"/>
        <v>1741</v>
      </c>
      <c r="I65" s="29">
        <v>-2044</v>
      </c>
      <c r="J65" s="33">
        <f t="shared" si="2"/>
        <v>3785</v>
      </c>
      <c r="K65" s="27">
        <f t="shared" si="9"/>
        <v>386</v>
      </c>
      <c r="L65" s="27">
        <f t="shared" si="10"/>
        <v>50</v>
      </c>
      <c r="M65" s="30">
        <f t="shared" si="11"/>
        <v>1863</v>
      </c>
      <c r="N65" s="29">
        <v>-1474</v>
      </c>
      <c r="O65" s="33">
        <f t="shared" si="13"/>
        <v>3337</v>
      </c>
      <c r="P65" s="27">
        <f t="shared" si="14"/>
        <v>319</v>
      </c>
      <c r="Q65" s="44"/>
      <c r="R65" s="35"/>
    </row>
    <row r="66" spans="1:18" x14ac:dyDescent="0.3">
      <c r="A66" s="26">
        <v>45783</v>
      </c>
      <c r="B66" s="27">
        <f t="shared" si="4"/>
        <v>51</v>
      </c>
      <c r="C66" s="30">
        <f t="shared" si="5"/>
        <v>1785</v>
      </c>
      <c r="D66" s="29">
        <v>-2250</v>
      </c>
      <c r="E66" s="30">
        <f t="shared" si="1"/>
        <v>4035</v>
      </c>
      <c r="F66" s="31">
        <f t="shared" si="6"/>
        <v>352</v>
      </c>
      <c r="G66" s="27">
        <f t="shared" si="7"/>
        <v>51</v>
      </c>
      <c r="H66" s="30">
        <f t="shared" si="8"/>
        <v>1736</v>
      </c>
      <c r="I66" s="29">
        <v>-2049</v>
      </c>
      <c r="J66" s="33">
        <f t="shared" si="2"/>
        <v>3785</v>
      </c>
      <c r="K66" s="27">
        <f t="shared" si="9"/>
        <v>391</v>
      </c>
      <c r="L66" s="27">
        <f t="shared" si="10"/>
        <v>51</v>
      </c>
      <c r="M66" s="30">
        <f t="shared" si="11"/>
        <v>1860</v>
      </c>
      <c r="N66" s="29">
        <v>-1477</v>
      </c>
      <c r="O66" s="33">
        <f t="shared" si="13"/>
        <v>3337</v>
      </c>
      <c r="P66" s="27">
        <f t="shared" si="14"/>
        <v>322</v>
      </c>
      <c r="Q66" s="44"/>
      <c r="R66" s="35"/>
    </row>
    <row r="67" spans="1:18" x14ac:dyDescent="0.3">
      <c r="A67" s="26">
        <v>45784</v>
      </c>
      <c r="B67" s="27">
        <f t="shared" si="4"/>
        <v>52</v>
      </c>
      <c r="C67" s="30">
        <f t="shared" si="5"/>
        <v>1780</v>
      </c>
      <c r="D67" s="29">
        <v>-2255</v>
      </c>
      <c r="E67" s="30">
        <f t="shared" si="1"/>
        <v>4035</v>
      </c>
      <c r="F67" s="31">
        <f t="shared" si="6"/>
        <v>357</v>
      </c>
      <c r="G67" s="27">
        <f t="shared" si="7"/>
        <v>52</v>
      </c>
      <c r="H67" s="30">
        <f t="shared" si="8"/>
        <v>1730</v>
      </c>
      <c r="I67" s="29">
        <v>-2055</v>
      </c>
      <c r="J67" s="33">
        <f t="shared" si="2"/>
        <v>3785</v>
      </c>
      <c r="K67" s="27">
        <f t="shared" si="9"/>
        <v>397</v>
      </c>
      <c r="L67" s="27">
        <f t="shared" si="10"/>
        <v>52</v>
      </c>
      <c r="M67" s="30">
        <f t="shared" si="11"/>
        <v>1857</v>
      </c>
      <c r="N67" s="29">
        <v>-1480</v>
      </c>
      <c r="O67" s="33">
        <f t="shared" si="13"/>
        <v>3337</v>
      </c>
      <c r="P67" s="27">
        <f t="shared" si="14"/>
        <v>325</v>
      </c>
      <c r="Q67" s="44"/>
      <c r="R67" s="35"/>
    </row>
    <row r="68" spans="1:18" x14ac:dyDescent="0.3">
      <c r="A68" s="26">
        <v>45785</v>
      </c>
      <c r="B68" s="27">
        <f t="shared" si="4"/>
        <v>53</v>
      </c>
      <c r="C68" s="30">
        <f t="shared" si="5"/>
        <v>1775</v>
      </c>
      <c r="D68" s="29">
        <v>-2260</v>
      </c>
      <c r="E68" s="30">
        <f t="shared" si="1"/>
        <v>4035</v>
      </c>
      <c r="F68" s="31">
        <f t="shared" si="6"/>
        <v>362</v>
      </c>
      <c r="G68" s="27">
        <f t="shared" si="7"/>
        <v>53</v>
      </c>
      <c r="H68" s="30">
        <f t="shared" si="8"/>
        <v>1727</v>
      </c>
      <c r="I68" s="29">
        <v>-2058</v>
      </c>
      <c r="J68" s="33">
        <f t="shared" si="2"/>
        <v>3785</v>
      </c>
      <c r="K68" s="27">
        <f t="shared" si="9"/>
        <v>400</v>
      </c>
      <c r="L68" s="27">
        <f t="shared" si="10"/>
        <v>53</v>
      </c>
      <c r="M68" s="30">
        <f t="shared" si="11"/>
        <v>1854</v>
      </c>
      <c r="N68" s="29">
        <v>-1483</v>
      </c>
      <c r="O68" s="33">
        <f t="shared" si="13"/>
        <v>3337</v>
      </c>
      <c r="P68" s="27">
        <f t="shared" si="14"/>
        <v>328</v>
      </c>
      <c r="Q68" s="44"/>
      <c r="R68" s="35"/>
    </row>
    <row r="69" spans="1:18" x14ac:dyDescent="0.3">
      <c r="A69" s="26">
        <v>45786</v>
      </c>
      <c r="B69" s="27">
        <f t="shared" si="4"/>
        <v>54</v>
      </c>
      <c r="C69" s="30">
        <f t="shared" si="5"/>
        <v>1770</v>
      </c>
      <c r="D69" s="29">
        <v>-2265</v>
      </c>
      <c r="E69" s="30">
        <f t="shared" si="1"/>
        <v>4035</v>
      </c>
      <c r="F69" s="31">
        <f t="shared" si="6"/>
        <v>367</v>
      </c>
      <c r="G69" s="27">
        <f t="shared" si="7"/>
        <v>54</v>
      </c>
      <c r="H69" s="30">
        <f t="shared" si="8"/>
        <v>1723</v>
      </c>
      <c r="I69" s="29">
        <v>-2062</v>
      </c>
      <c r="J69" s="33">
        <f t="shared" si="2"/>
        <v>3785</v>
      </c>
      <c r="K69" s="27">
        <f t="shared" si="9"/>
        <v>404</v>
      </c>
      <c r="L69" s="27">
        <f t="shared" si="10"/>
        <v>54</v>
      </c>
      <c r="M69" s="30">
        <f t="shared" si="11"/>
        <v>1851</v>
      </c>
      <c r="N69" s="29">
        <v>-1486</v>
      </c>
      <c r="O69" s="33">
        <f t="shared" si="13"/>
        <v>3337</v>
      </c>
      <c r="P69" s="27">
        <f t="shared" si="14"/>
        <v>331</v>
      </c>
      <c r="Q69" s="44"/>
      <c r="R69" s="35"/>
    </row>
    <row r="70" spans="1:18" x14ac:dyDescent="0.3">
      <c r="A70" s="26">
        <v>45787</v>
      </c>
      <c r="B70" s="27">
        <f t="shared" si="4"/>
        <v>55</v>
      </c>
      <c r="C70" s="30">
        <f t="shared" si="5"/>
        <v>1763</v>
      </c>
      <c r="D70" s="29">
        <v>-2272</v>
      </c>
      <c r="E70" s="30">
        <f t="shared" si="1"/>
        <v>4035</v>
      </c>
      <c r="F70" s="31">
        <f t="shared" si="6"/>
        <v>374</v>
      </c>
      <c r="G70" s="27">
        <f t="shared" si="7"/>
        <v>55</v>
      </c>
      <c r="H70" s="30">
        <f t="shared" si="8"/>
        <v>1718</v>
      </c>
      <c r="I70" s="29">
        <v>-2067</v>
      </c>
      <c r="J70" s="33">
        <f t="shared" si="2"/>
        <v>3785</v>
      </c>
      <c r="K70" s="27">
        <f t="shared" si="9"/>
        <v>409</v>
      </c>
      <c r="L70" s="27">
        <f t="shared" si="10"/>
        <v>55</v>
      </c>
      <c r="M70" s="30">
        <f t="shared" si="11"/>
        <v>1847</v>
      </c>
      <c r="N70" s="29">
        <v>-1490</v>
      </c>
      <c r="O70" s="33">
        <f t="shared" si="13"/>
        <v>3337</v>
      </c>
      <c r="P70" s="27">
        <f t="shared" si="14"/>
        <v>335</v>
      </c>
      <c r="Q70" s="44"/>
      <c r="R70" s="35"/>
    </row>
    <row r="71" spans="1:18" x14ac:dyDescent="0.3">
      <c r="A71" s="26">
        <v>45788</v>
      </c>
      <c r="B71" s="27">
        <f t="shared" si="4"/>
        <v>56</v>
      </c>
      <c r="C71" s="30">
        <f t="shared" si="5"/>
        <v>1756</v>
      </c>
      <c r="D71" s="29">
        <v>-2279</v>
      </c>
      <c r="E71" s="30">
        <f t="shared" si="1"/>
        <v>4035</v>
      </c>
      <c r="F71" s="31">
        <f t="shared" si="6"/>
        <v>381</v>
      </c>
      <c r="G71" s="27">
        <f t="shared" si="7"/>
        <v>56</v>
      </c>
      <c r="H71" s="30">
        <f t="shared" si="8"/>
        <v>1713</v>
      </c>
      <c r="I71" s="29">
        <v>-2072</v>
      </c>
      <c r="J71" s="33">
        <f t="shared" si="2"/>
        <v>3785</v>
      </c>
      <c r="K71" s="27">
        <f t="shared" si="9"/>
        <v>414</v>
      </c>
      <c r="L71" s="27">
        <f t="shared" si="10"/>
        <v>56</v>
      </c>
      <c r="M71" s="30">
        <f t="shared" si="11"/>
        <v>1842</v>
      </c>
      <c r="N71" s="29">
        <v>-1495</v>
      </c>
      <c r="O71" s="33">
        <f t="shared" si="13"/>
        <v>3337</v>
      </c>
      <c r="P71" s="27">
        <f t="shared" si="14"/>
        <v>340</v>
      </c>
      <c r="Q71" s="44"/>
      <c r="R71" s="35"/>
    </row>
    <row r="72" spans="1:18" x14ac:dyDescent="0.3">
      <c r="A72" s="26">
        <v>45789</v>
      </c>
      <c r="B72" s="27">
        <f t="shared" si="4"/>
        <v>57</v>
      </c>
      <c r="C72" s="30">
        <f t="shared" si="5"/>
        <v>1749</v>
      </c>
      <c r="D72" s="29">
        <v>-2286</v>
      </c>
      <c r="E72" s="30">
        <f t="shared" si="1"/>
        <v>4035</v>
      </c>
      <c r="F72" s="31">
        <f t="shared" si="6"/>
        <v>388</v>
      </c>
      <c r="G72" s="27">
        <f t="shared" si="7"/>
        <v>57</v>
      </c>
      <c r="H72" s="30">
        <f t="shared" si="8"/>
        <v>1707</v>
      </c>
      <c r="I72" s="29">
        <v>-2078</v>
      </c>
      <c r="J72" s="33">
        <f t="shared" si="2"/>
        <v>3785</v>
      </c>
      <c r="K72" s="27">
        <f t="shared" si="9"/>
        <v>420</v>
      </c>
      <c r="L72" s="27">
        <f t="shared" si="10"/>
        <v>57</v>
      </c>
      <c r="M72" s="30">
        <f t="shared" si="11"/>
        <v>1837</v>
      </c>
      <c r="N72" s="29">
        <v>-1500</v>
      </c>
      <c r="O72" s="33">
        <f t="shared" si="13"/>
        <v>3337</v>
      </c>
      <c r="P72" s="27">
        <f t="shared" si="14"/>
        <v>345</v>
      </c>
      <c r="Q72" s="44"/>
      <c r="R72" s="35"/>
    </row>
    <row r="73" spans="1:18" x14ac:dyDescent="0.3">
      <c r="A73" s="26">
        <v>45790</v>
      </c>
      <c r="B73" s="27">
        <f t="shared" si="4"/>
        <v>58</v>
      </c>
      <c r="C73" s="30">
        <f t="shared" si="5"/>
        <v>1742</v>
      </c>
      <c r="D73" s="29">
        <v>-2293</v>
      </c>
      <c r="E73" s="30">
        <f t="shared" si="1"/>
        <v>4035</v>
      </c>
      <c r="F73" s="31">
        <f t="shared" si="6"/>
        <v>395</v>
      </c>
      <c r="G73" s="27">
        <f t="shared" si="7"/>
        <v>58</v>
      </c>
      <c r="H73" s="30">
        <f t="shared" si="8"/>
        <v>1701</v>
      </c>
      <c r="I73" s="29">
        <v>-2084</v>
      </c>
      <c r="J73" s="33">
        <f t="shared" si="2"/>
        <v>3785</v>
      </c>
      <c r="K73" s="27">
        <f t="shared" si="9"/>
        <v>426</v>
      </c>
      <c r="L73" s="27">
        <f t="shared" si="10"/>
        <v>58</v>
      </c>
      <c r="M73" s="30">
        <f t="shared" si="11"/>
        <v>1832</v>
      </c>
      <c r="N73" s="29">
        <v>-1505</v>
      </c>
      <c r="O73" s="33">
        <f t="shared" si="13"/>
        <v>3337</v>
      </c>
      <c r="P73" s="27">
        <f t="shared" si="14"/>
        <v>350</v>
      </c>
      <c r="Q73" s="44"/>
      <c r="R73" s="35"/>
    </row>
    <row r="74" spans="1:18" x14ac:dyDescent="0.3">
      <c r="A74" s="26">
        <v>45791</v>
      </c>
      <c r="B74" s="27">
        <f t="shared" si="4"/>
        <v>59</v>
      </c>
      <c r="C74" s="30">
        <f t="shared" si="5"/>
        <v>1740</v>
      </c>
      <c r="D74" s="29">
        <v>-2295</v>
      </c>
      <c r="E74" s="30">
        <f t="shared" si="1"/>
        <v>4035</v>
      </c>
      <c r="F74" s="31">
        <f t="shared" si="6"/>
        <v>397</v>
      </c>
      <c r="G74" s="27">
        <f t="shared" si="7"/>
        <v>59</v>
      </c>
      <c r="H74" s="30">
        <f t="shared" si="8"/>
        <v>1697</v>
      </c>
      <c r="I74" s="29">
        <v>-2088</v>
      </c>
      <c r="J74" s="33">
        <f t="shared" si="2"/>
        <v>3785</v>
      </c>
      <c r="K74" s="27">
        <f t="shared" si="9"/>
        <v>430</v>
      </c>
      <c r="L74" s="27">
        <f t="shared" si="10"/>
        <v>59</v>
      </c>
      <c r="M74" s="30">
        <f t="shared" si="11"/>
        <v>1829</v>
      </c>
      <c r="N74" s="29">
        <v>-1508</v>
      </c>
      <c r="O74" s="33">
        <f t="shared" si="13"/>
        <v>3337</v>
      </c>
      <c r="P74" s="27">
        <f t="shared" si="14"/>
        <v>353</v>
      </c>
      <c r="Q74" s="44"/>
      <c r="R74" s="35"/>
    </row>
    <row r="75" spans="1:18" x14ac:dyDescent="0.3">
      <c r="A75" s="26">
        <v>45792</v>
      </c>
      <c r="B75" s="27">
        <f t="shared" si="4"/>
        <v>60</v>
      </c>
      <c r="C75" s="30">
        <f t="shared" si="5"/>
        <v>1738</v>
      </c>
      <c r="D75" s="29">
        <v>-2297</v>
      </c>
      <c r="E75" s="30">
        <f t="shared" si="1"/>
        <v>4035</v>
      </c>
      <c r="F75" s="31">
        <f t="shared" si="6"/>
        <v>399</v>
      </c>
      <c r="G75" s="27">
        <f t="shared" si="7"/>
        <v>60</v>
      </c>
      <c r="H75" s="30">
        <f t="shared" si="8"/>
        <v>1694</v>
      </c>
      <c r="I75" s="29">
        <v>-2091</v>
      </c>
      <c r="J75" s="33">
        <f t="shared" si="2"/>
        <v>3785</v>
      </c>
      <c r="K75" s="27">
        <f t="shared" si="9"/>
        <v>433</v>
      </c>
      <c r="L75" s="27">
        <f t="shared" si="10"/>
        <v>60</v>
      </c>
      <c r="M75" s="30">
        <f t="shared" si="11"/>
        <v>1825</v>
      </c>
      <c r="N75" s="29">
        <v>-1512</v>
      </c>
      <c r="O75" s="33">
        <f t="shared" si="13"/>
        <v>3337</v>
      </c>
      <c r="P75" s="27">
        <f t="shared" si="14"/>
        <v>357</v>
      </c>
      <c r="Q75" s="44"/>
      <c r="R75" s="35"/>
    </row>
    <row r="76" spans="1:18" x14ac:dyDescent="0.3">
      <c r="A76" s="26">
        <v>45793</v>
      </c>
      <c r="B76" s="27">
        <f t="shared" si="4"/>
        <v>61</v>
      </c>
      <c r="C76" s="30">
        <f t="shared" si="5"/>
        <v>1737</v>
      </c>
      <c r="D76" s="29">
        <v>-2298</v>
      </c>
      <c r="E76" s="30">
        <f t="shared" si="1"/>
        <v>4035</v>
      </c>
      <c r="F76" s="31">
        <f t="shared" si="6"/>
        <v>400</v>
      </c>
      <c r="G76" s="27">
        <f t="shared" si="7"/>
        <v>61</v>
      </c>
      <c r="H76" s="30">
        <f t="shared" si="8"/>
        <v>1690</v>
      </c>
      <c r="I76" s="29">
        <v>-2095</v>
      </c>
      <c r="J76" s="33">
        <f t="shared" si="2"/>
        <v>3785</v>
      </c>
      <c r="K76" s="27">
        <f t="shared" si="9"/>
        <v>437</v>
      </c>
      <c r="L76" s="27">
        <f t="shared" si="10"/>
        <v>61</v>
      </c>
      <c r="M76" s="30">
        <f t="shared" si="11"/>
        <v>1821</v>
      </c>
      <c r="N76" s="29">
        <v>-1516</v>
      </c>
      <c r="O76" s="33">
        <f t="shared" si="13"/>
        <v>3337</v>
      </c>
      <c r="P76" s="27">
        <f t="shared" si="14"/>
        <v>361</v>
      </c>
      <c r="Q76" s="44"/>
      <c r="R76" s="35"/>
    </row>
    <row r="77" spans="1:18" x14ac:dyDescent="0.3">
      <c r="A77" s="26">
        <v>45794</v>
      </c>
      <c r="B77" s="27">
        <f t="shared" si="4"/>
        <v>62</v>
      </c>
      <c r="C77" s="30">
        <f t="shared" si="5"/>
        <v>1734</v>
      </c>
      <c r="D77" s="29">
        <v>-2301</v>
      </c>
      <c r="E77" s="30">
        <f t="shared" si="1"/>
        <v>4035</v>
      </c>
      <c r="F77" s="31">
        <f t="shared" si="6"/>
        <v>403</v>
      </c>
      <c r="G77" s="27">
        <f t="shared" si="7"/>
        <v>62</v>
      </c>
      <c r="H77" s="30">
        <f t="shared" si="8"/>
        <v>1681</v>
      </c>
      <c r="I77" s="29">
        <v>-2104</v>
      </c>
      <c r="J77" s="33">
        <f t="shared" si="2"/>
        <v>3785</v>
      </c>
      <c r="K77" s="27">
        <f t="shared" si="9"/>
        <v>446</v>
      </c>
      <c r="L77" s="27">
        <f t="shared" si="10"/>
        <v>62</v>
      </c>
      <c r="M77" s="30">
        <f t="shared" si="11"/>
        <v>1817</v>
      </c>
      <c r="N77" s="29">
        <v>-1520</v>
      </c>
      <c r="O77" s="33">
        <f t="shared" si="13"/>
        <v>3337</v>
      </c>
      <c r="P77" s="27">
        <f t="shared" si="14"/>
        <v>365</v>
      </c>
      <c r="Q77" s="44"/>
      <c r="R77" s="35"/>
    </row>
    <row r="78" spans="1:18" x14ac:dyDescent="0.3">
      <c r="A78" s="26">
        <v>45795</v>
      </c>
      <c r="B78" s="27">
        <f t="shared" si="4"/>
        <v>63</v>
      </c>
      <c r="C78" s="30">
        <f t="shared" si="5"/>
        <v>1731</v>
      </c>
      <c r="D78" s="29">
        <v>-2304</v>
      </c>
      <c r="E78" s="30">
        <f t="shared" si="1"/>
        <v>4035</v>
      </c>
      <c r="F78" s="31">
        <f t="shared" si="6"/>
        <v>406</v>
      </c>
      <c r="G78" s="27">
        <f t="shared" si="7"/>
        <v>63</v>
      </c>
      <c r="H78" s="30">
        <f t="shared" si="8"/>
        <v>1675</v>
      </c>
      <c r="I78" s="29">
        <v>-2110</v>
      </c>
      <c r="J78" s="33">
        <f t="shared" si="2"/>
        <v>3785</v>
      </c>
      <c r="K78" s="27">
        <f t="shared" si="9"/>
        <v>452</v>
      </c>
      <c r="L78" s="27">
        <f t="shared" si="10"/>
        <v>63</v>
      </c>
      <c r="M78" s="30">
        <f t="shared" si="11"/>
        <v>1813</v>
      </c>
      <c r="N78" s="29">
        <v>-1524</v>
      </c>
      <c r="O78" s="33">
        <f t="shared" si="13"/>
        <v>3337</v>
      </c>
      <c r="P78" s="27">
        <f t="shared" si="14"/>
        <v>369</v>
      </c>
      <c r="Q78" s="44"/>
      <c r="R78" s="35"/>
    </row>
    <row r="79" spans="1:18" x14ac:dyDescent="0.3">
      <c r="A79" s="26">
        <v>45796</v>
      </c>
      <c r="B79" s="27">
        <f t="shared" si="4"/>
        <v>64</v>
      </c>
      <c r="C79" s="30">
        <f t="shared" si="5"/>
        <v>1727</v>
      </c>
      <c r="D79" s="29">
        <v>-2308</v>
      </c>
      <c r="E79" s="30">
        <f t="shared" si="1"/>
        <v>4035</v>
      </c>
      <c r="F79" s="31">
        <f t="shared" si="6"/>
        <v>410</v>
      </c>
      <c r="G79" s="27">
        <f t="shared" si="7"/>
        <v>64</v>
      </c>
      <c r="H79" s="30">
        <f t="shared" si="8"/>
        <v>1669</v>
      </c>
      <c r="I79" s="29">
        <v>-2116</v>
      </c>
      <c r="J79" s="33">
        <f t="shared" si="2"/>
        <v>3785</v>
      </c>
      <c r="K79" s="27">
        <f t="shared" si="9"/>
        <v>458</v>
      </c>
      <c r="L79" s="27">
        <f t="shared" si="10"/>
        <v>64</v>
      </c>
      <c r="M79" s="30">
        <f t="shared" si="11"/>
        <v>1809</v>
      </c>
      <c r="N79" s="29">
        <v>-1528</v>
      </c>
      <c r="O79" s="33">
        <f t="shared" si="13"/>
        <v>3337</v>
      </c>
      <c r="P79" s="27">
        <f t="shared" si="14"/>
        <v>373</v>
      </c>
      <c r="Q79" s="44"/>
      <c r="R79" s="35"/>
    </row>
    <row r="80" spans="1:18" x14ac:dyDescent="0.3">
      <c r="A80" s="26">
        <v>45797</v>
      </c>
      <c r="B80" s="27">
        <f t="shared" si="4"/>
        <v>65</v>
      </c>
      <c r="C80" s="30">
        <f t="shared" si="5"/>
        <v>1719</v>
      </c>
      <c r="D80" s="29">
        <v>-2316</v>
      </c>
      <c r="E80" s="30">
        <f t="shared" si="1"/>
        <v>4035</v>
      </c>
      <c r="F80" s="31">
        <f t="shared" si="6"/>
        <v>418</v>
      </c>
      <c r="G80" s="27">
        <f t="shared" si="7"/>
        <v>65</v>
      </c>
      <c r="H80" s="30">
        <f t="shared" si="8"/>
        <v>1663</v>
      </c>
      <c r="I80" s="29">
        <v>-2122</v>
      </c>
      <c r="J80" s="33">
        <f t="shared" si="2"/>
        <v>3785</v>
      </c>
      <c r="K80" s="27">
        <f t="shared" si="9"/>
        <v>464</v>
      </c>
      <c r="L80" s="27">
        <f t="shared" si="10"/>
        <v>65</v>
      </c>
      <c r="M80" s="30">
        <f t="shared" si="11"/>
        <v>1805</v>
      </c>
      <c r="N80" s="29">
        <v>-1532</v>
      </c>
      <c r="O80" s="33">
        <f t="shared" si="13"/>
        <v>3337</v>
      </c>
      <c r="P80" s="27">
        <f t="shared" si="14"/>
        <v>377</v>
      </c>
      <c r="Q80" s="44"/>
      <c r="R80" s="35"/>
    </row>
    <row r="81" spans="1:18" x14ac:dyDescent="0.3">
      <c r="A81" s="26">
        <v>45798</v>
      </c>
      <c r="B81" s="27">
        <f t="shared" si="4"/>
        <v>66</v>
      </c>
      <c r="C81" s="30">
        <f t="shared" si="5"/>
        <v>1711</v>
      </c>
      <c r="D81" s="29">
        <v>-2324</v>
      </c>
      <c r="E81" s="30">
        <f t="shared" si="1"/>
        <v>4035</v>
      </c>
      <c r="F81" s="31">
        <f t="shared" si="6"/>
        <v>426</v>
      </c>
      <c r="G81" s="27">
        <f t="shared" si="7"/>
        <v>66</v>
      </c>
      <c r="H81" s="30">
        <f t="shared" si="8"/>
        <v>1657</v>
      </c>
      <c r="I81" s="29">
        <v>-2128</v>
      </c>
      <c r="J81" s="33">
        <f t="shared" si="2"/>
        <v>3785</v>
      </c>
      <c r="K81" s="27">
        <f t="shared" si="9"/>
        <v>470</v>
      </c>
      <c r="L81" s="27">
        <f t="shared" si="10"/>
        <v>66</v>
      </c>
      <c r="M81" s="30">
        <f t="shared" si="11"/>
        <v>1803</v>
      </c>
      <c r="N81" s="29">
        <v>-1534</v>
      </c>
      <c r="O81" s="33">
        <f t="shared" si="13"/>
        <v>3337</v>
      </c>
      <c r="P81" s="27">
        <f t="shared" si="14"/>
        <v>379</v>
      </c>
      <c r="Q81" s="44"/>
      <c r="R81" s="35"/>
    </row>
    <row r="82" spans="1:18" x14ac:dyDescent="0.3">
      <c r="A82" s="26">
        <v>45799</v>
      </c>
      <c r="B82" s="27">
        <f t="shared" si="4"/>
        <v>67</v>
      </c>
      <c r="C82" s="30">
        <f t="shared" si="5"/>
        <v>1703</v>
      </c>
      <c r="D82" s="29">
        <v>-2332</v>
      </c>
      <c r="E82" s="30">
        <f t="shared" si="1"/>
        <v>4035</v>
      </c>
      <c r="F82" s="31">
        <f t="shared" si="6"/>
        <v>434</v>
      </c>
      <c r="G82" s="27">
        <f t="shared" si="7"/>
        <v>67</v>
      </c>
      <c r="H82" s="30">
        <f t="shared" si="8"/>
        <v>1656</v>
      </c>
      <c r="I82" s="29">
        <v>-2129</v>
      </c>
      <c r="J82" s="33">
        <f t="shared" si="2"/>
        <v>3785</v>
      </c>
      <c r="K82" s="27">
        <f t="shared" si="9"/>
        <v>471</v>
      </c>
      <c r="L82" s="27">
        <f t="shared" si="10"/>
        <v>67</v>
      </c>
      <c r="M82" s="30">
        <f t="shared" si="11"/>
        <v>1801</v>
      </c>
      <c r="N82" s="29">
        <v>-1536</v>
      </c>
      <c r="O82" s="33">
        <f t="shared" si="13"/>
        <v>3337</v>
      </c>
      <c r="P82" s="27">
        <f t="shared" si="14"/>
        <v>381</v>
      </c>
      <c r="Q82" s="44"/>
      <c r="R82" s="35"/>
    </row>
    <row r="83" spans="1:18" x14ac:dyDescent="0.3">
      <c r="A83" s="26">
        <v>45800</v>
      </c>
      <c r="B83" s="27">
        <f t="shared" si="4"/>
        <v>68</v>
      </c>
      <c r="C83" s="30">
        <f t="shared" si="5"/>
        <v>1697</v>
      </c>
      <c r="D83" s="29">
        <v>-2338</v>
      </c>
      <c r="E83" s="30">
        <f t="shared" si="1"/>
        <v>4035</v>
      </c>
      <c r="F83" s="31">
        <f t="shared" si="6"/>
        <v>440</v>
      </c>
      <c r="G83" s="27">
        <f t="shared" si="7"/>
        <v>68</v>
      </c>
      <c r="H83" s="30">
        <f t="shared" si="8"/>
        <v>1655</v>
      </c>
      <c r="I83" s="29">
        <v>-2130</v>
      </c>
      <c r="J83" s="33">
        <f t="shared" si="2"/>
        <v>3785</v>
      </c>
      <c r="K83" s="27">
        <f t="shared" si="9"/>
        <v>472</v>
      </c>
      <c r="L83" s="27">
        <f t="shared" si="10"/>
        <v>68</v>
      </c>
      <c r="M83" s="30">
        <f t="shared" si="11"/>
        <v>1799</v>
      </c>
      <c r="N83" s="29">
        <v>-1538</v>
      </c>
      <c r="O83" s="33">
        <f t="shared" si="13"/>
        <v>3337</v>
      </c>
      <c r="P83" s="27">
        <f t="shared" si="14"/>
        <v>383</v>
      </c>
      <c r="Q83" s="44"/>
      <c r="R83" s="35"/>
    </row>
    <row r="84" spans="1:18" x14ac:dyDescent="0.3">
      <c r="A84" s="26">
        <v>45801</v>
      </c>
      <c r="B84" s="27">
        <f t="shared" si="4"/>
        <v>69</v>
      </c>
      <c r="C84" s="30">
        <f t="shared" si="5"/>
        <v>1695</v>
      </c>
      <c r="D84" s="29">
        <v>-2340</v>
      </c>
      <c r="E84" s="30">
        <f t="shared" si="1"/>
        <v>4035</v>
      </c>
      <c r="F84" s="31">
        <f t="shared" si="6"/>
        <v>442</v>
      </c>
      <c r="G84" s="27">
        <f t="shared" si="7"/>
        <v>69</v>
      </c>
      <c r="H84" s="30">
        <f t="shared" si="8"/>
        <v>1654</v>
      </c>
      <c r="I84" s="29">
        <v>-2131</v>
      </c>
      <c r="J84" s="33">
        <f t="shared" si="2"/>
        <v>3785</v>
      </c>
      <c r="K84" s="27">
        <f t="shared" si="9"/>
        <v>473</v>
      </c>
      <c r="L84" s="27">
        <f t="shared" si="10"/>
        <v>69</v>
      </c>
      <c r="M84" s="30">
        <f t="shared" si="11"/>
        <v>1797</v>
      </c>
      <c r="N84" s="29">
        <v>-1540</v>
      </c>
      <c r="O84" s="33">
        <f t="shared" si="13"/>
        <v>3337</v>
      </c>
      <c r="P84" s="27">
        <f t="shared" si="14"/>
        <v>385</v>
      </c>
      <c r="Q84" s="44"/>
      <c r="R84" s="35"/>
    </row>
    <row r="85" spans="1:18" x14ac:dyDescent="0.3">
      <c r="A85" s="26">
        <v>45802</v>
      </c>
      <c r="B85" s="27">
        <f t="shared" si="4"/>
        <v>70</v>
      </c>
      <c r="C85" s="30">
        <f t="shared" si="5"/>
        <v>1695</v>
      </c>
      <c r="D85" s="29">
        <v>-2340</v>
      </c>
      <c r="E85" s="30">
        <f t="shared" si="1"/>
        <v>4035</v>
      </c>
      <c r="F85" s="31">
        <f t="shared" si="6"/>
        <v>442</v>
      </c>
      <c r="G85" s="27">
        <f t="shared" si="7"/>
        <v>70</v>
      </c>
      <c r="H85" s="30">
        <f t="shared" si="8"/>
        <v>1653</v>
      </c>
      <c r="I85" s="29">
        <v>-2132</v>
      </c>
      <c r="J85" s="33">
        <f t="shared" si="2"/>
        <v>3785</v>
      </c>
      <c r="K85" s="27">
        <f t="shared" si="9"/>
        <v>474</v>
      </c>
      <c r="L85" s="27">
        <f t="shared" si="10"/>
        <v>70</v>
      </c>
      <c r="M85" s="30">
        <f t="shared" si="11"/>
        <v>1795</v>
      </c>
      <c r="N85" s="29">
        <v>-1542</v>
      </c>
      <c r="O85" s="33">
        <f t="shared" si="13"/>
        <v>3337</v>
      </c>
      <c r="P85" s="27">
        <f t="shared" si="14"/>
        <v>387</v>
      </c>
      <c r="Q85" s="44"/>
      <c r="R85" s="35"/>
    </row>
    <row r="86" spans="1:18" x14ac:dyDescent="0.3">
      <c r="A86" s="26">
        <v>45803</v>
      </c>
      <c r="B86" s="27">
        <f t="shared" si="4"/>
        <v>71</v>
      </c>
      <c r="C86" s="30">
        <f t="shared" si="5"/>
        <v>1695</v>
      </c>
      <c r="D86" s="29">
        <v>-2340</v>
      </c>
      <c r="E86" s="30">
        <f t="shared" si="1"/>
        <v>4035</v>
      </c>
      <c r="F86" s="31">
        <f t="shared" si="6"/>
        <v>442</v>
      </c>
      <c r="G86" s="27">
        <f t="shared" si="7"/>
        <v>71</v>
      </c>
      <c r="H86" s="30">
        <f t="shared" si="8"/>
        <v>1652</v>
      </c>
      <c r="I86" s="29">
        <v>-2133</v>
      </c>
      <c r="J86" s="33">
        <f t="shared" si="2"/>
        <v>3785</v>
      </c>
      <c r="K86" s="27">
        <f t="shared" si="9"/>
        <v>475</v>
      </c>
      <c r="L86" s="27">
        <f t="shared" si="10"/>
        <v>71</v>
      </c>
      <c r="M86" s="30">
        <f t="shared" si="11"/>
        <v>1793</v>
      </c>
      <c r="N86" s="29">
        <v>-1544</v>
      </c>
      <c r="O86" s="33">
        <f t="shared" si="13"/>
        <v>3337</v>
      </c>
      <c r="P86" s="27">
        <f t="shared" si="14"/>
        <v>389</v>
      </c>
      <c r="Q86" s="44"/>
      <c r="R86" s="35"/>
    </row>
    <row r="87" spans="1:18" x14ac:dyDescent="0.3">
      <c r="A87" s="26">
        <v>45804</v>
      </c>
      <c r="B87" s="27">
        <f t="shared" si="4"/>
        <v>72</v>
      </c>
      <c r="C87" s="30">
        <f t="shared" si="5"/>
        <v>1695</v>
      </c>
      <c r="D87" s="29">
        <v>-2340</v>
      </c>
      <c r="E87" s="30">
        <f t="shared" si="1"/>
        <v>4035</v>
      </c>
      <c r="F87" s="31">
        <f t="shared" si="6"/>
        <v>442</v>
      </c>
      <c r="G87" s="27">
        <f t="shared" si="7"/>
        <v>72</v>
      </c>
      <c r="H87" s="30">
        <f t="shared" si="8"/>
        <v>1651</v>
      </c>
      <c r="I87" s="29">
        <v>-2134</v>
      </c>
      <c r="J87" s="33">
        <f t="shared" si="2"/>
        <v>3785</v>
      </c>
      <c r="K87" s="27">
        <f t="shared" si="9"/>
        <v>476</v>
      </c>
      <c r="L87" s="27">
        <f t="shared" si="10"/>
        <v>72</v>
      </c>
      <c r="M87" s="30">
        <f t="shared" si="11"/>
        <v>1791</v>
      </c>
      <c r="N87" s="29">
        <v>-1546</v>
      </c>
      <c r="O87" s="33">
        <f t="shared" si="13"/>
        <v>3337</v>
      </c>
      <c r="P87" s="27">
        <f t="shared" si="14"/>
        <v>391</v>
      </c>
      <c r="Q87" s="44"/>
      <c r="R87" s="35"/>
    </row>
    <row r="88" spans="1:18" x14ac:dyDescent="0.3">
      <c r="A88" s="26">
        <v>45805</v>
      </c>
      <c r="B88" s="27">
        <f t="shared" si="4"/>
        <v>73</v>
      </c>
      <c r="C88" s="30">
        <f t="shared" si="5"/>
        <v>1695</v>
      </c>
      <c r="D88" s="29">
        <v>-2340</v>
      </c>
      <c r="E88" s="30">
        <f t="shared" si="1"/>
        <v>4035</v>
      </c>
      <c r="F88" s="31">
        <f t="shared" si="6"/>
        <v>442</v>
      </c>
      <c r="G88" s="27">
        <f t="shared" si="7"/>
        <v>73</v>
      </c>
      <c r="H88" s="30">
        <f t="shared" si="8"/>
        <v>1650</v>
      </c>
      <c r="I88" s="29">
        <v>-2135</v>
      </c>
      <c r="J88" s="33">
        <f t="shared" si="2"/>
        <v>3785</v>
      </c>
      <c r="K88" s="27">
        <f t="shared" si="9"/>
        <v>477</v>
      </c>
      <c r="L88" s="27">
        <f t="shared" si="10"/>
        <v>73</v>
      </c>
      <c r="M88" s="30">
        <f t="shared" si="11"/>
        <v>1789</v>
      </c>
      <c r="N88" s="29">
        <v>-1548</v>
      </c>
      <c r="O88" s="33">
        <f t="shared" si="13"/>
        <v>3337</v>
      </c>
      <c r="P88" s="27">
        <f t="shared" si="14"/>
        <v>393</v>
      </c>
      <c r="Q88" s="44"/>
      <c r="R88" s="35"/>
    </row>
    <row r="89" spans="1:18" x14ac:dyDescent="0.3">
      <c r="A89" s="26">
        <v>45806</v>
      </c>
      <c r="B89" s="27">
        <f t="shared" si="4"/>
        <v>74</v>
      </c>
      <c r="C89" s="30">
        <f t="shared" si="5"/>
        <v>1695</v>
      </c>
      <c r="D89" s="29">
        <v>-2340</v>
      </c>
      <c r="E89" s="30">
        <f t="shared" si="1"/>
        <v>4035</v>
      </c>
      <c r="F89" s="31">
        <f t="shared" si="6"/>
        <v>442</v>
      </c>
      <c r="G89" s="27">
        <f t="shared" si="7"/>
        <v>74</v>
      </c>
      <c r="H89" s="30">
        <f t="shared" si="8"/>
        <v>1649</v>
      </c>
      <c r="I89" s="29">
        <v>-2136</v>
      </c>
      <c r="J89" s="33">
        <f t="shared" si="2"/>
        <v>3785</v>
      </c>
      <c r="K89" s="27">
        <f t="shared" si="9"/>
        <v>478</v>
      </c>
      <c r="L89" s="27">
        <f t="shared" si="10"/>
        <v>74</v>
      </c>
      <c r="M89" s="30">
        <f t="shared" si="11"/>
        <v>1787</v>
      </c>
      <c r="N89" s="29">
        <v>-1550</v>
      </c>
      <c r="O89" s="33">
        <f t="shared" si="13"/>
        <v>3337</v>
      </c>
      <c r="P89" s="27">
        <f t="shared" si="14"/>
        <v>395</v>
      </c>
      <c r="Q89" s="44"/>
      <c r="R89" s="35"/>
    </row>
    <row r="90" spans="1:18" x14ac:dyDescent="0.3">
      <c r="A90" s="26">
        <v>45807</v>
      </c>
      <c r="B90" s="27">
        <f t="shared" si="4"/>
        <v>75</v>
      </c>
      <c r="C90" s="30">
        <f t="shared" si="5"/>
        <v>1695</v>
      </c>
      <c r="D90" s="29">
        <v>-2340</v>
      </c>
      <c r="E90" s="30">
        <f t="shared" si="1"/>
        <v>4035</v>
      </c>
      <c r="F90" s="31">
        <f t="shared" si="6"/>
        <v>442</v>
      </c>
      <c r="G90" s="27">
        <f t="shared" si="7"/>
        <v>75</v>
      </c>
      <c r="H90" s="30">
        <f t="shared" si="8"/>
        <v>1649</v>
      </c>
      <c r="I90" s="29">
        <v>-2136</v>
      </c>
      <c r="J90" s="33">
        <f t="shared" si="2"/>
        <v>3785</v>
      </c>
      <c r="K90" s="27">
        <f t="shared" si="9"/>
        <v>478</v>
      </c>
      <c r="L90" s="27">
        <f t="shared" si="10"/>
        <v>75</v>
      </c>
      <c r="M90" s="30">
        <f t="shared" si="11"/>
        <v>1787</v>
      </c>
      <c r="N90" s="29">
        <v>-1550</v>
      </c>
      <c r="O90" s="33">
        <f t="shared" si="13"/>
        <v>3337</v>
      </c>
      <c r="P90" s="27">
        <f t="shared" si="14"/>
        <v>395</v>
      </c>
      <c r="Q90" s="44"/>
      <c r="R90" s="35"/>
    </row>
    <row r="91" spans="1:18" x14ac:dyDescent="0.3">
      <c r="A91" s="26">
        <v>45808</v>
      </c>
      <c r="B91" s="27">
        <f t="shared" si="4"/>
        <v>76</v>
      </c>
      <c r="C91" s="30">
        <f t="shared" si="5"/>
        <v>1695</v>
      </c>
      <c r="D91" s="29">
        <v>-2340</v>
      </c>
      <c r="E91" s="30">
        <f t="shared" si="1"/>
        <v>4035</v>
      </c>
      <c r="F91" s="31">
        <f t="shared" si="6"/>
        <v>442</v>
      </c>
      <c r="G91" s="27">
        <f t="shared" si="7"/>
        <v>76</v>
      </c>
      <c r="H91" s="30">
        <f t="shared" si="8"/>
        <v>1649</v>
      </c>
      <c r="I91" s="29">
        <v>-2136</v>
      </c>
      <c r="J91" s="33">
        <f t="shared" si="2"/>
        <v>3785</v>
      </c>
      <c r="K91" s="27">
        <f t="shared" si="9"/>
        <v>478</v>
      </c>
      <c r="L91" s="27">
        <f t="shared" si="10"/>
        <v>76</v>
      </c>
      <c r="M91" s="30">
        <f t="shared" si="11"/>
        <v>1787</v>
      </c>
      <c r="N91" s="29">
        <v>-1550</v>
      </c>
      <c r="O91" s="33">
        <f t="shared" si="13"/>
        <v>3337</v>
      </c>
      <c r="P91" s="27">
        <f t="shared" si="14"/>
        <v>395</v>
      </c>
      <c r="Q91" s="44"/>
      <c r="R91" s="35"/>
    </row>
    <row r="92" spans="1:18" x14ac:dyDescent="0.3">
      <c r="A92" s="26">
        <v>45809</v>
      </c>
      <c r="B92" s="27">
        <f t="shared" si="4"/>
        <v>77</v>
      </c>
      <c r="C92" s="30">
        <f t="shared" si="5"/>
        <v>1695</v>
      </c>
      <c r="D92" s="29">
        <v>-2340</v>
      </c>
      <c r="E92" s="30">
        <f t="shared" si="1"/>
        <v>4035</v>
      </c>
      <c r="F92" s="31">
        <f t="shared" si="6"/>
        <v>442</v>
      </c>
      <c r="G92" s="27">
        <f t="shared" si="7"/>
        <v>77</v>
      </c>
      <c r="H92" s="30">
        <f t="shared" si="8"/>
        <v>1649</v>
      </c>
      <c r="I92" s="29">
        <v>-2136</v>
      </c>
      <c r="J92" s="33">
        <f t="shared" si="2"/>
        <v>3785</v>
      </c>
      <c r="K92" s="27">
        <f t="shared" si="9"/>
        <v>478</v>
      </c>
      <c r="L92" s="27">
        <f t="shared" si="10"/>
        <v>77</v>
      </c>
      <c r="M92" s="30">
        <f t="shared" si="11"/>
        <v>1787</v>
      </c>
      <c r="N92" s="29">
        <v>-1550</v>
      </c>
      <c r="O92" s="33">
        <f t="shared" si="13"/>
        <v>3337</v>
      </c>
      <c r="P92" s="27">
        <f t="shared" si="14"/>
        <v>395</v>
      </c>
      <c r="Q92" s="44"/>
      <c r="R92" s="35"/>
    </row>
    <row r="93" spans="1:18" x14ac:dyDescent="0.3">
      <c r="A93" s="26">
        <v>45810</v>
      </c>
      <c r="B93" s="27">
        <f t="shared" si="4"/>
        <v>78</v>
      </c>
      <c r="C93" s="30">
        <f t="shared" si="5"/>
        <v>1692</v>
      </c>
      <c r="D93" s="29">
        <v>-2343</v>
      </c>
      <c r="E93" s="30">
        <f t="shared" si="1"/>
        <v>4035</v>
      </c>
      <c r="F93" s="31">
        <f t="shared" si="6"/>
        <v>445</v>
      </c>
      <c r="G93" s="27">
        <f t="shared" si="7"/>
        <v>78</v>
      </c>
      <c r="H93" s="30">
        <f t="shared" si="8"/>
        <v>1647</v>
      </c>
      <c r="I93" s="29">
        <v>-2138</v>
      </c>
      <c r="J93" s="33">
        <f t="shared" si="2"/>
        <v>3785</v>
      </c>
      <c r="K93" s="27">
        <f t="shared" si="9"/>
        <v>480</v>
      </c>
      <c r="L93" s="27">
        <f t="shared" si="10"/>
        <v>78</v>
      </c>
      <c r="M93" s="30">
        <f t="shared" si="11"/>
        <v>1782</v>
      </c>
      <c r="N93" s="29">
        <v>-1555</v>
      </c>
      <c r="O93" s="33">
        <f t="shared" si="13"/>
        <v>3337</v>
      </c>
      <c r="P93" s="27">
        <f t="shared" si="14"/>
        <v>400</v>
      </c>
      <c r="Q93" s="44"/>
      <c r="R93" s="35"/>
    </row>
    <row r="94" spans="1:18" x14ac:dyDescent="0.3">
      <c r="A94" s="26">
        <v>45811</v>
      </c>
      <c r="B94" s="27">
        <f t="shared" si="4"/>
        <v>79</v>
      </c>
      <c r="C94" s="30">
        <f t="shared" si="5"/>
        <v>1692</v>
      </c>
      <c r="D94" s="29">
        <v>-2343</v>
      </c>
      <c r="E94" s="30">
        <f t="shared" si="1"/>
        <v>4035</v>
      </c>
      <c r="F94" s="31">
        <f t="shared" si="6"/>
        <v>445</v>
      </c>
      <c r="G94" s="27">
        <f t="shared" si="7"/>
        <v>79</v>
      </c>
      <c r="H94" s="30">
        <f t="shared" si="8"/>
        <v>1647</v>
      </c>
      <c r="I94" s="29">
        <v>-2138</v>
      </c>
      <c r="J94" s="33">
        <f t="shared" si="2"/>
        <v>3785</v>
      </c>
      <c r="K94" s="27">
        <f t="shared" si="9"/>
        <v>480</v>
      </c>
      <c r="L94" s="27">
        <f t="shared" si="10"/>
        <v>79</v>
      </c>
      <c r="M94" s="30">
        <f t="shared" si="11"/>
        <v>1782</v>
      </c>
      <c r="N94" s="29">
        <v>-1555</v>
      </c>
      <c r="O94" s="33">
        <f t="shared" si="13"/>
        <v>3337</v>
      </c>
      <c r="P94" s="27">
        <f t="shared" si="14"/>
        <v>400</v>
      </c>
      <c r="Q94" s="44"/>
      <c r="R94" s="35"/>
    </row>
    <row r="95" spans="1:18" x14ac:dyDescent="0.3">
      <c r="A95" s="26">
        <v>45812</v>
      </c>
      <c r="B95" s="27">
        <f t="shared" si="4"/>
        <v>80</v>
      </c>
      <c r="C95" s="30">
        <f t="shared" si="5"/>
        <v>1687</v>
      </c>
      <c r="D95" s="29">
        <v>-2348</v>
      </c>
      <c r="E95" s="30">
        <f t="shared" si="1"/>
        <v>4035</v>
      </c>
      <c r="F95" s="31">
        <f t="shared" si="6"/>
        <v>450</v>
      </c>
      <c r="G95" s="27">
        <f t="shared" si="7"/>
        <v>80</v>
      </c>
      <c r="H95" s="30">
        <f t="shared" si="8"/>
        <v>1637</v>
      </c>
      <c r="I95" s="29">
        <v>-2148</v>
      </c>
      <c r="J95" s="33">
        <f t="shared" si="2"/>
        <v>3785</v>
      </c>
      <c r="K95" s="27">
        <f t="shared" si="9"/>
        <v>490</v>
      </c>
      <c r="L95" s="27">
        <f t="shared" si="10"/>
        <v>80</v>
      </c>
      <c r="M95" s="30">
        <f t="shared" si="11"/>
        <v>1776</v>
      </c>
      <c r="N95" s="29">
        <v>-1561</v>
      </c>
      <c r="O95" s="33">
        <f t="shared" si="13"/>
        <v>3337</v>
      </c>
      <c r="P95" s="27">
        <f t="shared" si="14"/>
        <v>406</v>
      </c>
      <c r="Q95" s="44"/>
      <c r="R95" s="35"/>
    </row>
    <row r="96" spans="1:18" x14ac:dyDescent="0.3">
      <c r="A96" s="26">
        <v>45813</v>
      </c>
      <c r="B96" s="27">
        <f t="shared" si="4"/>
        <v>81</v>
      </c>
      <c r="C96" s="30">
        <f t="shared" si="5"/>
        <v>1677</v>
      </c>
      <c r="D96" s="29">
        <v>-2358</v>
      </c>
      <c r="E96" s="30">
        <f t="shared" si="1"/>
        <v>4035</v>
      </c>
      <c r="F96" s="31">
        <f t="shared" si="6"/>
        <v>460</v>
      </c>
      <c r="G96" s="27">
        <f t="shared" si="7"/>
        <v>81</v>
      </c>
      <c r="H96" s="30">
        <f t="shared" si="8"/>
        <v>1627</v>
      </c>
      <c r="I96" s="29">
        <v>-2158</v>
      </c>
      <c r="J96" s="33">
        <f t="shared" si="2"/>
        <v>3785</v>
      </c>
      <c r="K96" s="27">
        <f t="shared" si="9"/>
        <v>500</v>
      </c>
      <c r="L96" s="27">
        <f t="shared" si="10"/>
        <v>81</v>
      </c>
      <c r="M96" s="30">
        <f t="shared" si="11"/>
        <v>1766</v>
      </c>
      <c r="N96" s="29">
        <v>-1571</v>
      </c>
      <c r="O96" s="33">
        <f t="shared" si="13"/>
        <v>3337</v>
      </c>
      <c r="P96" s="27">
        <f t="shared" si="14"/>
        <v>416</v>
      </c>
      <c r="Q96" s="44"/>
      <c r="R96" s="35"/>
    </row>
    <row r="97" spans="1:18" x14ac:dyDescent="0.3">
      <c r="A97" s="26">
        <v>45814</v>
      </c>
      <c r="B97" s="27">
        <f t="shared" si="4"/>
        <v>82</v>
      </c>
      <c r="C97" s="30">
        <f t="shared" si="5"/>
        <v>1669</v>
      </c>
      <c r="D97" s="29">
        <v>-2366</v>
      </c>
      <c r="E97" s="30">
        <f t="shared" si="1"/>
        <v>4035</v>
      </c>
      <c r="F97" s="31">
        <f t="shared" si="6"/>
        <v>468</v>
      </c>
      <c r="G97" s="27">
        <f t="shared" si="7"/>
        <v>82</v>
      </c>
      <c r="H97" s="30">
        <f t="shared" si="8"/>
        <v>1617</v>
      </c>
      <c r="I97" s="29">
        <v>-2168</v>
      </c>
      <c r="J97" s="33">
        <f t="shared" si="2"/>
        <v>3785</v>
      </c>
      <c r="K97" s="27">
        <f t="shared" si="9"/>
        <v>510</v>
      </c>
      <c r="L97" s="27">
        <f t="shared" si="10"/>
        <v>82</v>
      </c>
      <c r="M97" s="30">
        <f t="shared" si="11"/>
        <v>1756</v>
      </c>
      <c r="N97" s="29">
        <v>-1581</v>
      </c>
      <c r="O97" s="33">
        <f t="shared" si="13"/>
        <v>3337</v>
      </c>
      <c r="P97" s="27">
        <f t="shared" si="14"/>
        <v>426</v>
      </c>
      <c r="Q97" s="44"/>
      <c r="R97" s="35"/>
    </row>
    <row r="98" spans="1:18" x14ac:dyDescent="0.3">
      <c r="A98" s="26">
        <v>45815</v>
      </c>
      <c r="B98" s="27">
        <f t="shared" si="4"/>
        <v>83</v>
      </c>
      <c r="C98" s="30">
        <f t="shared" si="5"/>
        <v>1666</v>
      </c>
      <c r="D98" s="29">
        <v>-2369</v>
      </c>
      <c r="E98" s="30">
        <f t="shared" si="1"/>
        <v>4035</v>
      </c>
      <c r="F98" s="31">
        <f t="shared" si="6"/>
        <v>471</v>
      </c>
      <c r="G98" s="27">
        <f t="shared" si="7"/>
        <v>83</v>
      </c>
      <c r="H98" s="30">
        <f t="shared" si="8"/>
        <v>1611</v>
      </c>
      <c r="I98" s="29">
        <v>-2174</v>
      </c>
      <c r="J98" s="33">
        <f t="shared" si="2"/>
        <v>3785</v>
      </c>
      <c r="K98" s="27">
        <f t="shared" si="9"/>
        <v>516</v>
      </c>
      <c r="L98" s="27">
        <f t="shared" si="10"/>
        <v>83</v>
      </c>
      <c r="M98" s="30">
        <f t="shared" si="11"/>
        <v>1756</v>
      </c>
      <c r="N98" s="29">
        <v>-1581</v>
      </c>
      <c r="O98" s="33">
        <f t="shared" si="13"/>
        <v>3337</v>
      </c>
      <c r="P98" s="27">
        <f t="shared" si="14"/>
        <v>426</v>
      </c>
      <c r="Q98" s="44"/>
      <c r="R98" s="35"/>
    </row>
    <row r="99" spans="1:18" x14ac:dyDescent="0.3">
      <c r="A99" s="26">
        <v>45816</v>
      </c>
      <c r="B99" s="27">
        <f t="shared" si="4"/>
        <v>84</v>
      </c>
      <c r="C99" s="30">
        <f t="shared" si="5"/>
        <v>1663</v>
      </c>
      <c r="D99" s="29">
        <v>-2372</v>
      </c>
      <c r="E99" s="30">
        <f t="shared" si="1"/>
        <v>4035</v>
      </c>
      <c r="F99" s="31">
        <f t="shared" si="6"/>
        <v>474</v>
      </c>
      <c r="G99" s="27">
        <f t="shared" si="7"/>
        <v>84</v>
      </c>
      <c r="H99" s="30">
        <f t="shared" si="8"/>
        <v>1608</v>
      </c>
      <c r="I99" s="29">
        <v>-2177</v>
      </c>
      <c r="J99" s="33">
        <f t="shared" si="2"/>
        <v>3785</v>
      </c>
      <c r="K99" s="27">
        <f t="shared" si="9"/>
        <v>519</v>
      </c>
      <c r="L99" s="27">
        <f t="shared" si="10"/>
        <v>84</v>
      </c>
      <c r="M99" s="30">
        <f t="shared" si="11"/>
        <v>1755</v>
      </c>
      <c r="N99" s="29">
        <v>-1582</v>
      </c>
      <c r="O99" s="33">
        <f t="shared" si="13"/>
        <v>3337</v>
      </c>
      <c r="P99" s="27">
        <f t="shared" si="14"/>
        <v>427</v>
      </c>
      <c r="Q99" s="44"/>
      <c r="R99" s="35"/>
    </row>
    <row r="100" spans="1:18" x14ac:dyDescent="0.3">
      <c r="A100" s="26">
        <v>45817</v>
      </c>
      <c r="B100" s="27">
        <f t="shared" si="4"/>
        <v>85</v>
      </c>
      <c r="C100" s="30">
        <f t="shared" si="5"/>
        <v>1660</v>
      </c>
      <c r="D100" s="29">
        <v>-2375</v>
      </c>
      <c r="E100" s="30">
        <f t="shared" si="1"/>
        <v>4035</v>
      </c>
      <c r="F100" s="31">
        <f t="shared" si="6"/>
        <v>477</v>
      </c>
      <c r="G100" s="27">
        <f t="shared" si="7"/>
        <v>85</v>
      </c>
      <c r="H100" s="30">
        <f t="shared" si="8"/>
        <v>1605</v>
      </c>
      <c r="I100" s="29">
        <v>-2180</v>
      </c>
      <c r="J100" s="33">
        <f t="shared" si="2"/>
        <v>3785</v>
      </c>
      <c r="K100" s="27">
        <f t="shared" si="9"/>
        <v>522</v>
      </c>
      <c r="L100" s="27">
        <f t="shared" si="10"/>
        <v>85</v>
      </c>
      <c r="M100" s="30">
        <f t="shared" si="11"/>
        <v>1735</v>
      </c>
      <c r="N100" s="29">
        <v>-1602</v>
      </c>
      <c r="O100" s="33">
        <f t="shared" si="13"/>
        <v>3337</v>
      </c>
      <c r="P100" s="27">
        <f t="shared" si="14"/>
        <v>447</v>
      </c>
      <c r="Q100" s="44"/>
      <c r="R100" s="35"/>
    </row>
    <row r="101" spans="1:18" x14ac:dyDescent="0.3">
      <c r="A101" s="26">
        <v>45818</v>
      </c>
      <c r="B101" s="27">
        <f t="shared" si="4"/>
        <v>86</v>
      </c>
      <c r="C101" s="30">
        <f t="shared" si="5"/>
        <v>1657</v>
      </c>
      <c r="D101" s="29">
        <v>-2378</v>
      </c>
      <c r="E101" s="30">
        <f t="shared" si="1"/>
        <v>4035</v>
      </c>
      <c r="F101" s="31">
        <f t="shared" si="6"/>
        <v>480</v>
      </c>
      <c r="G101" s="27">
        <f t="shared" si="7"/>
        <v>86</v>
      </c>
      <c r="H101" s="30">
        <f t="shared" si="8"/>
        <v>1595</v>
      </c>
      <c r="I101" s="29">
        <v>-2190</v>
      </c>
      <c r="J101" s="33">
        <f t="shared" si="2"/>
        <v>3785</v>
      </c>
      <c r="K101" s="27">
        <f t="shared" si="9"/>
        <v>532</v>
      </c>
      <c r="L101" s="27">
        <f t="shared" si="10"/>
        <v>86</v>
      </c>
      <c r="M101" s="30">
        <f t="shared" si="11"/>
        <v>1732</v>
      </c>
      <c r="N101" s="29">
        <v>-1605</v>
      </c>
      <c r="O101" s="33">
        <f t="shared" si="13"/>
        <v>3337</v>
      </c>
      <c r="P101" s="27">
        <f t="shared" si="14"/>
        <v>450</v>
      </c>
      <c r="Q101" s="44"/>
      <c r="R101" s="35"/>
    </row>
    <row r="102" spans="1:18" x14ac:dyDescent="0.3">
      <c r="A102" s="26">
        <v>45819</v>
      </c>
      <c r="B102" s="27">
        <f t="shared" si="4"/>
        <v>87</v>
      </c>
      <c r="C102" s="30">
        <f t="shared" si="5"/>
        <v>1654</v>
      </c>
      <c r="D102" s="29">
        <v>-2381</v>
      </c>
      <c r="E102" s="30">
        <f t="shared" si="1"/>
        <v>4035</v>
      </c>
      <c r="F102" s="31">
        <f t="shared" si="6"/>
        <v>483</v>
      </c>
      <c r="G102" s="27">
        <f t="shared" si="7"/>
        <v>87</v>
      </c>
      <c r="H102" s="30">
        <f t="shared" si="8"/>
        <v>1592</v>
      </c>
      <c r="I102" s="29">
        <v>-2193</v>
      </c>
      <c r="J102" s="33">
        <f t="shared" si="2"/>
        <v>3785</v>
      </c>
      <c r="K102" s="27">
        <f t="shared" si="9"/>
        <v>535</v>
      </c>
      <c r="L102" s="27">
        <f t="shared" si="10"/>
        <v>87</v>
      </c>
      <c r="M102" s="30">
        <f t="shared" si="11"/>
        <v>1729</v>
      </c>
      <c r="N102" s="29">
        <v>-1608</v>
      </c>
      <c r="O102" s="33">
        <f t="shared" si="13"/>
        <v>3337</v>
      </c>
      <c r="P102" s="27">
        <f t="shared" si="14"/>
        <v>453</v>
      </c>
      <c r="Q102" s="44"/>
      <c r="R102" s="35"/>
    </row>
    <row r="103" spans="1:18" x14ac:dyDescent="0.3">
      <c r="A103" s="26">
        <v>45820</v>
      </c>
      <c r="B103" s="27">
        <f t="shared" si="4"/>
        <v>88</v>
      </c>
      <c r="C103" s="30">
        <f t="shared" si="5"/>
        <v>1651</v>
      </c>
      <c r="D103" s="29">
        <v>-2384</v>
      </c>
      <c r="E103" s="30">
        <f t="shared" si="1"/>
        <v>4035</v>
      </c>
      <c r="F103" s="31">
        <f t="shared" si="6"/>
        <v>486</v>
      </c>
      <c r="G103" s="27">
        <f t="shared" si="7"/>
        <v>88</v>
      </c>
      <c r="H103" s="30">
        <f t="shared" si="8"/>
        <v>1589</v>
      </c>
      <c r="I103" s="29">
        <v>-2196</v>
      </c>
      <c r="J103" s="33">
        <f t="shared" si="2"/>
        <v>3785</v>
      </c>
      <c r="K103" s="27">
        <f t="shared" si="9"/>
        <v>538</v>
      </c>
      <c r="L103" s="27">
        <f t="shared" si="10"/>
        <v>88</v>
      </c>
      <c r="M103" s="30">
        <f t="shared" si="11"/>
        <v>1726</v>
      </c>
      <c r="N103" s="29">
        <v>-1611</v>
      </c>
      <c r="O103" s="33">
        <f t="shared" si="13"/>
        <v>3337</v>
      </c>
      <c r="P103" s="27">
        <f t="shared" si="14"/>
        <v>456</v>
      </c>
      <c r="Q103" s="44"/>
      <c r="R103" s="35"/>
    </row>
    <row r="104" spans="1:18" x14ac:dyDescent="0.3">
      <c r="A104" s="26">
        <v>45821</v>
      </c>
      <c r="B104" s="27">
        <f t="shared" si="4"/>
        <v>89</v>
      </c>
      <c r="C104" s="30">
        <f t="shared" si="5"/>
        <v>1648</v>
      </c>
      <c r="D104" s="29">
        <v>-2387</v>
      </c>
      <c r="E104" s="30">
        <f t="shared" si="1"/>
        <v>4035</v>
      </c>
      <c r="F104" s="31">
        <f t="shared" si="6"/>
        <v>489</v>
      </c>
      <c r="G104" s="27">
        <f t="shared" si="7"/>
        <v>89</v>
      </c>
      <c r="H104" s="30">
        <f t="shared" si="8"/>
        <v>1586</v>
      </c>
      <c r="I104" s="29">
        <v>-2199</v>
      </c>
      <c r="J104" s="33">
        <f t="shared" si="2"/>
        <v>3785</v>
      </c>
      <c r="K104" s="27">
        <f t="shared" si="9"/>
        <v>541</v>
      </c>
      <c r="L104" s="27">
        <f t="shared" si="10"/>
        <v>89</v>
      </c>
      <c r="M104" s="30">
        <f t="shared" si="11"/>
        <v>1723</v>
      </c>
      <c r="N104" s="29">
        <v>-1614</v>
      </c>
      <c r="O104" s="33">
        <f t="shared" si="13"/>
        <v>3337</v>
      </c>
      <c r="P104" s="27">
        <f t="shared" si="14"/>
        <v>459</v>
      </c>
      <c r="Q104" s="44"/>
      <c r="R104" s="35"/>
    </row>
    <row r="105" spans="1:18" x14ac:dyDescent="0.3">
      <c r="A105" s="26">
        <v>45822</v>
      </c>
      <c r="B105" s="27">
        <f t="shared" si="4"/>
        <v>90</v>
      </c>
      <c r="C105" s="30">
        <f t="shared" si="5"/>
        <v>1645</v>
      </c>
      <c r="D105" s="29">
        <v>-2390</v>
      </c>
      <c r="E105" s="30">
        <f t="shared" si="1"/>
        <v>4035</v>
      </c>
      <c r="F105" s="31">
        <f t="shared" si="6"/>
        <v>492</v>
      </c>
      <c r="G105" s="27">
        <f t="shared" si="7"/>
        <v>90</v>
      </c>
      <c r="H105" s="30">
        <f t="shared" si="8"/>
        <v>1583</v>
      </c>
      <c r="I105" s="29">
        <v>-2202</v>
      </c>
      <c r="J105" s="33">
        <f t="shared" si="2"/>
        <v>3785</v>
      </c>
      <c r="K105" s="27">
        <f t="shared" si="9"/>
        <v>544</v>
      </c>
      <c r="L105" s="27">
        <f t="shared" si="10"/>
        <v>90</v>
      </c>
      <c r="M105" s="30">
        <f t="shared" si="11"/>
        <v>1720</v>
      </c>
      <c r="N105" s="29">
        <v>-1617</v>
      </c>
      <c r="O105" s="33">
        <f t="shared" si="13"/>
        <v>3337</v>
      </c>
      <c r="P105" s="27">
        <f t="shared" si="14"/>
        <v>462</v>
      </c>
      <c r="Q105" s="44"/>
      <c r="R105" s="35"/>
    </row>
    <row r="106" spans="1:18" x14ac:dyDescent="0.3">
      <c r="A106" s="26">
        <v>45823</v>
      </c>
      <c r="B106" s="27">
        <f t="shared" si="4"/>
        <v>91</v>
      </c>
      <c r="C106" s="30">
        <f t="shared" si="5"/>
        <v>1642</v>
      </c>
      <c r="D106" s="29">
        <v>-2393</v>
      </c>
      <c r="E106" s="30">
        <f t="shared" si="1"/>
        <v>4035</v>
      </c>
      <c r="F106" s="31">
        <f t="shared" si="6"/>
        <v>495</v>
      </c>
      <c r="G106" s="27">
        <f t="shared" si="7"/>
        <v>91</v>
      </c>
      <c r="H106" s="30">
        <f t="shared" si="8"/>
        <v>1580</v>
      </c>
      <c r="I106" s="29">
        <v>-2205</v>
      </c>
      <c r="J106" s="33">
        <f t="shared" si="2"/>
        <v>3785</v>
      </c>
      <c r="K106" s="27">
        <f t="shared" si="9"/>
        <v>547</v>
      </c>
      <c r="L106" s="27">
        <f t="shared" si="10"/>
        <v>91</v>
      </c>
      <c r="M106" s="30">
        <f t="shared" si="11"/>
        <v>1717</v>
      </c>
      <c r="N106" s="29">
        <v>-1620</v>
      </c>
      <c r="O106" s="33">
        <f t="shared" si="13"/>
        <v>3337</v>
      </c>
      <c r="P106" s="27">
        <f t="shared" si="14"/>
        <v>465</v>
      </c>
      <c r="Q106" s="44"/>
      <c r="R106" s="35"/>
    </row>
    <row r="107" spans="1:18" x14ac:dyDescent="0.3">
      <c r="A107" s="26">
        <v>45824</v>
      </c>
      <c r="B107" s="27">
        <f t="shared" si="4"/>
        <v>92</v>
      </c>
      <c r="C107" s="30">
        <f t="shared" si="5"/>
        <v>1639</v>
      </c>
      <c r="D107" s="29">
        <v>-2396</v>
      </c>
      <c r="E107" s="30">
        <f t="shared" si="1"/>
        <v>4035</v>
      </c>
      <c r="F107" s="31">
        <f t="shared" si="6"/>
        <v>498</v>
      </c>
      <c r="G107" s="27">
        <f t="shared" si="7"/>
        <v>92</v>
      </c>
      <c r="H107" s="30">
        <f t="shared" si="8"/>
        <v>1577</v>
      </c>
      <c r="I107" s="29">
        <v>-2208</v>
      </c>
      <c r="J107" s="33">
        <f t="shared" si="2"/>
        <v>3785</v>
      </c>
      <c r="K107" s="27">
        <f t="shared" si="9"/>
        <v>550</v>
      </c>
      <c r="L107" s="27">
        <f t="shared" si="10"/>
        <v>92</v>
      </c>
      <c r="M107" s="30">
        <f t="shared" si="11"/>
        <v>1714</v>
      </c>
      <c r="N107" s="29">
        <v>-1623</v>
      </c>
      <c r="O107" s="33">
        <f t="shared" si="13"/>
        <v>3337</v>
      </c>
      <c r="P107" s="27">
        <f t="shared" si="14"/>
        <v>468</v>
      </c>
      <c r="Q107" s="44"/>
      <c r="R107" s="35"/>
    </row>
    <row r="108" spans="1:18" x14ac:dyDescent="0.3">
      <c r="A108" s="26">
        <v>45825</v>
      </c>
      <c r="B108" s="27">
        <f t="shared" si="4"/>
        <v>93</v>
      </c>
      <c r="C108" s="30">
        <f t="shared" si="5"/>
        <v>1636</v>
      </c>
      <c r="D108" s="29">
        <v>-2399</v>
      </c>
      <c r="E108" s="30">
        <f t="shared" si="1"/>
        <v>4035</v>
      </c>
      <c r="F108" s="31">
        <f t="shared" si="6"/>
        <v>501</v>
      </c>
      <c r="G108" s="27">
        <f t="shared" si="7"/>
        <v>93</v>
      </c>
      <c r="H108" s="30">
        <f t="shared" si="8"/>
        <v>1574</v>
      </c>
      <c r="I108" s="29">
        <v>-2211</v>
      </c>
      <c r="J108" s="33">
        <f t="shared" si="2"/>
        <v>3785</v>
      </c>
      <c r="K108" s="27">
        <f t="shared" si="9"/>
        <v>553</v>
      </c>
      <c r="L108" s="27">
        <f t="shared" si="10"/>
        <v>93</v>
      </c>
      <c r="M108" s="30">
        <f t="shared" si="11"/>
        <v>1711</v>
      </c>
      <c r="N108" s="29">
        <v>-1626</v>
      </c>
      <c r="O108" s="33">
        <f t="shared" si="13"/>
        <v>3337</v>
      </c>
      <c r="P108" s="27">
        <f t="shared" si="14"/>
        <v>471</v>
      </c>
      <c r="Q108" s="44"/>
      <c r="R108" s="35"/>
    </row>
    <row r="109" spans="1:18" x14ac:dyDescent="0.3">
      <c r="A109" s="26">
        <v>45826</v>
      </c>
      <c r="B109" s="27">
        <f t="shared" si="4"/>
        <v>94</v>
      </c>
      <c r="C109" s="30">
        <f t="shared" si="5"/>
        <v>1633</v>
      </c>
      <c r="D109" s="29">
        <v>-2402</v>
      </c>
      <c r="E109" s="30">
        <f t="shared" si="1"/>
        <v>4035</v>
      </c>
      <c r="F109" s="31">
        <f t="shared" si="6"/>
        <v>504</v>
      </c>
      <c r="G109" s="27">
        <f t="shared" si="7"/>
        <v>94</v>
      </c>
      <c r="H109" s="30">
        <f t="shared" si="8"/>
        <v>1571</v>
      </c>
      <c r="I109" s="29">
        <v>-2214</v>
      </c>
      <c r="J109" s="33">
        <f t="shared" si="2"/>
        <v>3785</v>
      </c>
      <c r="K109" s="27">
        <f t="shared" si="9"/>
        <v>556</v>
      </c>
      <c r="L109" s="27">
        <f t="shared" si="10"/>
        <v>94</v>
      </c>
      <c r="M109" s="30">
        <f t="shared" si="11"/>
        <v>1708</v>
      </c>
      <c r="N109" s="29">
        <v>-1629</v>
      </c>
      <c r="O109" s="33">
        <f t="shared" si="13"/>
        <v>3337</v>
      </c>
      <c r="P109" s="27">
        <f t="shared" si="14"/>
        <v>474</v>
      </c>
      <c r="Q109" s="44"/>
      <c r="R109" s="35"/>
    </row>
    <row r="110" spans="1:18" x14ac:dyDescent="0.3">
      <c r="A110" s="26">
        <v>45827</v>
      </c>
      <c r="B110" s="27">
        <f t="shared" si="4"/>
        <v>95</v>
      </c>
      <c r="C110" s="30">
        <f t="shared" si="5"/>
        <v>1630</v>
      </c>
      <c r="D110" s="29">
        <v>-2405</v>
      </c>
      <c r="E110" s="30">
        <f t="shared" si="1"/>
        <v>4035</v>
      </c>
      <c r="F110" s="31">
        <f t="shared" si="6"/>
        <v>507</v>
      </c>
      <c r="G110" s="27">
        <f t="shared" si="7"/>
        <v>95</v>
      </c>
      <c r="H110" s="30">
        <f t="shared" si="8"/>
        <v>1568</v>
      </c>
      <c r="I110" s="29">
        <v>-2217</v>
      </c>
      <c r="J110" s="33">
        <f t="shared" si="2"/>
        <v>3785</v>
      </c>
      <c r="K110" s="27">
        <f t="shared" si="9"/>
        <v>559</v>
      </c>
      <c r="L110" s="27">
        <f t="shared" si="10"/>
        <v>95</v>
      </c>
      <c r="M110" s="30">
        <f t="shared" si="11"/>
        <v>1705</v>
      </c>
      <c r="N110" s="29">
        <v>-1632</v>
      </c>
      <c r="O110" s="33">
        <f t="shared" si="13"/>
        <v>3337</v>
      </c>
      <c r="P110" s="27">
        <f t="shared" si="14"/>
        <v>477</v>
      </c>
      <c r="Q110" s="44"/>
      <c r="R110" s="35"/>
    </row>
    <row r="111" spans="1:18" x14ac:dyDescent="0.3">
      <c r="A111" s="26">
        <v>45828</v>
      </c>
      <c r="B111" s="27">
        <f t="shared" si="4"/>
        <v>96</v>
      </c>
      <c r="C111" s="30">
        <f t="shared" si="5"/>
        <v>1627</v>
      </c>
      <c r="D111" s="29">
        <v>-2408</v>
      </c>
      <c r="E111" s="30">
        <f t="shared" si="1"/>
        <v>4035</v>
      </c>
      <c r="F111" s="31">
        <f t="shared" si="6"/>
        <v>510</v>
      </c>
      <c r="G111" s="27">
        <f t="shared" si="7"/>
        <v>96</v>
      </c>
      <c r="H111" s="30">
        <f t="shared" si="8"/>
        <v>1565</v>
      </c>
      <c r="I111" s="29">
        <v>-2220</v>
      </c>
      <c r="J111" s="33">
        <f t="shared" si="2"/>
        <v>3785</v>
      </c>
      <c r="K111" s="27">
        <f t="shared" si="9"/>
        <v>562</v>
      </c>
      <c r="L111" s="27">
        <f t="shared" si="10"/>
        <v>96</v>
      </c>
      <c r="M111" s="30">
        <f t="shared" si="11"/>
        <v>1702</v>
      </c>
      <c r="N111" s="29">
        <v>-1635</v>
      </c>
      <c r="O111" s="33">
        <f t="shared" si="13"/>
        <v>3337</v>
      </c>
      <c r="P111" s="27">
        <f t="shared" si="14"/>
        <v>480</v>
      </c>
      <c r="Q111" s="44"/>
      <c r="R111" s="35"/>
    </row>
    <row r="112" spans="1:18" x14ac:dyDescent="0.3">
      <c r="A112" s="26">
        <v>45829</v>
      </c>
      <c r="B112" s="27">
        <f t="shared" si="4"/>
        <v>97</v>
      </c>
      <c r="C112" s="30">
        <f t="shared" si="5"/>
        <v>1617</v>
      </c>
      <c r="D112" s="29">
        <v>-2418</v>
      </c>
      <c r="E112" s="30">
        <f t="shared" si="1"/>
        <v>4035</v>
      </c>
      <c r="F112" s="31">
        <f t="shared" si="6"/>
        <v>520</v>
      </c>
      <c r="G112" s="27">
        <f t="shared" si="7"/>
        <v>97</v>
      </c>
      <c r="H112" s="30">
        <f t="shared" si="8"/>
        <v>1562</v>
      </c>
      <c r="I112" s="29">
        <v>-2223</v>
      </c>
      <c r="J112" s="33">
        <f t="shared" si="2"/>
        <v>3785</v>
      </c>
      <c r="K112" s="27">
        <f t="shared" si="9"/>
        <v>565</v>
      </c>
      <c r="L112" s="27">
        <f t="shared" si="10"/>
        <v>97</v>
      </c>
      <c r="M112" s="30">
        <f t="shared" si="11"/>
        <v>1699</v>
      </c>
      <c r="N112" s="29">
        <v>-1638</v>
      </c>
      <c r="O112" s="33">
        <f t="shared" si="13"/>
        <v>3337</v>
      </c>
      <c r="P112" s="27">
        <f t="shared" si="14"/>
        <v>483</v>
      </c>
      <c r="Q112" s="44"/>
      <c r="R112" s="35"/>
    </row>
    <row r="113" spans="1:18" x14ac:dyDescent="0.3">
      <c r="A113" s="26">
        <v>45830</v>
      </c>
      <c r="B113" s="27">
        <f t="shared" si="4"/>
        <v>98</v>
      </c>
      <c r="C113" s="30">
        <f t="shared" si="5"/>
        <v>1620</v>
      </c>
      <c r="D113" s="29">
        <v>-2415</v>
      </c>
      <c r="E113" s="30">
        <f t="shared" si="1"/>
        <v>4035</v>
      </c>
      <c r="F113" s="31">
        <f t="shared" si="6"/>
        <v>517</v>
      </c>
      <c r="G113" s="27">
        <f t="shared" si="7"/>
        <v>98</v>
      </c>
      <c r="H113" s="30">
        <f t="shared" si="8"/>
        <v>1559</v>
      </c>
      <c r="I113" s="29">
        <v>-2226</v>
      </c>
      <c r="J113" s="33">
        <f t="shared" si="2"/>
        <v>3785</v>
      </c>
      <c r="K113" s="27">
        <f t="shared" si="9"/>
        <v>568</v>
      </c>
      <c r="L113" s="27">
        <f t="shared" si="10"/>
        <v>98</v>
      </c>
      <c r="M113" s="30">
        <f t="shared" si="11"/>
        <v>1696</v>
      </c>
      <c r="N113" s="29">
        <v>-1641</v>
      </c>
      <c r="O113" s="33">
        <f t="shared" si="13"/>
        <v>3337</v>
      </c>
      <c r="P113" s="27">
        <f t="shared" si="14"/>
        <v>486</v>
      </c>
      <c r="Q113" s="44"/>
      <c r="R113" s="35"/>
    </row>
    <row r="114" spans="1:18" x14ac:dyDescent="0.3">
      <c r="A114" s="26">
        <v>45831</v>
      </c>
      <c r="B114" s="27">
        <f t="shared" si="4"/>
        <v>99</v>
      </c>
      <c r="C114" s="30">
        <f t="shared" si="5"/>
        <v>1615</v>
      </c>
      <c r="D114" s="29">
        <v>-2420</v>
      </c>
      <c r="E114" s="30">
        <f t="shared" si="1"/>
        <v>4035</v>
      </c>
      <c r="F114" s="31">
        <f t="shared" si="6"/>
        <v>522</v>
      </c>
      <c r="G114" s="27">
        <f t="shared" si="7"/>
        <v>99</v>
      </c>
      <c r="H114" s="30">
        <f t="shared" si="8"/>
        <v>1556</v>
      </c>
      <c r="I114" s="29">
        <v>-2229</v>
      </c>
      <c r="J114" s="33">
        <f t="shared" si="2"/>
        <v>3785</v>
      </c>
      <c r="K114" s="27">
        <f t="shared" si="9"/>
        <v>571</v>
      </c>
      <c r="L114" s="27">
        <f t="shared" si="10"/>
        <v>99</v>
      </c>
      <c r="M114" s="30">
        <f t="shared" si="11"/>
        <v>1693</v>
      </c>
      <c r="N114" s="29">
        <v>-1644</v>
      </c>
      <c r="O114" s="33">
        <f t="shared" si="13"/>
        <v>3337</v>
      </c>
      <c r="P114" s="27">
        <f t="shared" si="14"/>
        <v>489</v>
      </c>
      <c r="Q114" s="44"/>
      <c r="R114" s="35"/>
    </row>
    <row r="115" spans="1:18" x14ac:dyDescent="0.3">
      <c r="A115" s="26">
        <v>45832</v>
      </c>
      <c r="B115" s="27">
        <f t="shared" si="4"/>
        <v>100</v>
      </c>
      <c r="C115" s="30">
        <f t="shared" si="5"/>
        <v>1610</v>
      </c>
      <c r="D115" s="29">
        <v>-2425</v>
      </c>
      <c r="E115" s="30">
        <f t="shared" si="1"/>
        <v>4035</v>
      </c>
      <c r="F115" s="31">
        <f t="shared" si="6"/>
        <v>527</v>
      </c>
      <c r="G115" s="27">
        <f t="shared" si="7"/>
        <v>100</v>
      </c>
      <c r="H115" s="30">
        <f t="shared" si="8"/>
        <v>1553</v>
      </c>
      <c r="I115" s="29">
        <v>-2232</v>
      </c>
      <c r="J115" s="33">
        <f t="shared" si="2"/>
        <v>3785</v>
      </c>
      <c r="K115" s="27">
        <f t="shared" si="9"/>
        <v>574</v>
      </c>
      <c r="L115" s="27">
        <f t="shared" si="10"/>
        <v>100</v>
      </c>
      <c r="M115" s="30">
        <f t="shared" si="11"/>
        <v>1690</v>
      </c>
      <c r="N115" s="29">
        <v>-1647</v>
      </c>
      <c r="O115" s="33">
        <f t="shared" si="13"/>
        <v>3337</v>
      </c>
      <c r="P115" s="27">
        <f t="shared" si="14"/>
        <v>492</v>
      </c>
      <c r="Q115" s="44"/>
      <c r="R115" s="35"/>
    </row>
    <row r="116" spans="1:18" x14ac:dyDescent="0.3">
      <c r="A116" s="26">
        <v>45833</v>
      </c>
      <c r="B116" s="27">
        <f t="shared" si="4"/>
        <v>101</v>
      </c>
      <c r="C116" s="30">
        <f t="shared" si="5"/>
        <v>1605</v>
      </c>
      <c r="D116" s="29">
        <v>-2430</v>
      </c>
      <c r="E116" s="30">
        <f t="shared" si="1"/>
        <v>4035</v>
      </c>
      <c r="F116" s="31">
        <f t="shared" si="6"/>
        <v>532</v>
      </c>
      <c r="G116" s="27">
        <f t="shared" si="7"/>
        <v>101</v>
      </c>
      <c r="H116" s="30">
        <f t="shared" si="8"/>
        <v>1550</v>
      </c>
      <c r="I116" s="29">
        <v>-2235</v>
      </c>
      <c r="J116" s="33">
        <f t="shared" si="2"/>
        <v>3785</v>
      </c>
      <c r="K116" s="27">
        <f t="shared" si="9"/>
        <v>577</v>
      </c>
      <c r="L116" s="27">
        <f t="shared" si="10"/>
        <v>101</v>
      </c>
      <c r="M116" s="30">
        <f t="shared" si="11"/>
        <v>1687</v>
      </c>
      <c r="N116" s="29">
        <v>-1650</v>
      </c>
      <c r="O116" s="33">
        <f t="shared" si="13"/>
        <v>3337</v>
      </c>
      <c r="P116" s="27">
        <f t="shared" si="14"/>
        <v>495</v>
      </c>
      <c r="Q116" s="44"/>
      <c r="R116" s="35"/>
    </row>
    <row r="117" spans="1:18" x14ac:dyDescent="0.3">
      <c r="A117" s="26">
        <v>45834</v>
      </c>
      <c r="B117" s="27">
        <f t="shared" si="4"/>
        <v>102</v>
      </c>
      <c r="C117" s="30">
        <f t="shared" si="5"/>
        <v>1600</v>
      </c>
      <c r="D117" s="29">
        <v>-2435</v>
      </c>
      <c r="E117" s="30">
        <f t="shared" si="1"/>
        <v>4035</v>
      </c>
      <c r="F117" s="31">
        <f t="shared" si="6"/>
        <v>537</v>
      </c>
      <c r="G117" s="27">
        <f t="shared" si="7"/>
        <v>102</v>
      </c>
      <c r="H117" s="30">
        <f t="shared" si="8"/>
        <v>1535</v>
      </c>
      <c r="I117" s="29">
        <v>-2250</v>
      </c>
      <c r="J117" s="33">
        <f t="shared" si="2"/>
        <v>3785</v>
      </c>
      <c r="K117" s="27">
        <f t="shared" si="9"/>
        <v>592</v>
      </c>
      <c r="L117" s="27">
        <f t="shared" si="10"/>
        <v>102</v>
      </c>
      <c r="M117" s="30">
        <f t="shared" si="11"/>
        <v>1684</v>
      </c>
      <c r="N117" s="29">
        <v>-1653</v>
      </c>
      <c r="O117" s="33">
        <f t="shared" si="13"/>
        <v>3337</v>
      </c>
      <c r="P117" s="27">
        <f t="shared" si="14"/>
        <v>498</v>
      </c>
      <c r="Q117" s="44"/>
      <c r="R117" s="35"/>
    </row>
    <row r="118" spans="1:18" x14ac:dyDescent="0.3">
      <c r="A118" s="26">
        <v>45835</v>
      </c>
      <c r="B118" s="27">
        <f t="shared" si="4"/>
        <v>103</v>
      </c>
      <c r="C118" s="30">
        <f t="shared" si="5"/>
        <v>1600</v>
      </c>
      <c r="D118" s="29">
        <v>-2435</v>
      </c>
      <c r="E118" s="30">
        <f t="shared" si="1"/>
        <v>4035</v>
      </c>
      <c r="F118" s="31">
        <f t="shared" si="6"/>
        <v>537</v>
      </c>
      <c r="G118" s="27">
        <f t="shared" si="7"/>
        <v>103</v>
      </c>
      <c r="H118" s="30">
        <f t="shared" si="8"/>
        <v>1535</v>
      </c>
      <c r="I118" s="29">
        <v>-2250</v>
      </c>
      <c r="J118" s="33">
        <f t="shared" si="2"/>
        <v>3785</v>
      </c>
      <c r="K118" s="27">
        <f t="shared" si="9"/>
        <v>592</v>
      </c>
      <c r="L118" s="27">
        <f t="shared" si="10"/>
        <v>103</v>
      </c>
      <c r="M118" s="30">
        <f t="shared" si="11"/>
        <v>1684</v>
      </c>
      <c r="N118" s="29">
        <v>-1653</v>
      </c>
      <c r="O118" s="33">
        <f t="shared" si="13"/>
        <v>3337</v>
      </c>
      <c r="P118" s="27">
        <f t="shared" si="14"/>
        <v>498</v>
      </c>
      <c r="Q118" s="44"/>
      <c r="R118" s="35"/>
    </row>
    <row r="119" spans="1:18" x14ac:dyDescent="0.3">
      <c r="A119" s="26">
        <v>45836</v>
      </c>
      <c r="B119" s="27">
        <f t="shared" si="4"/>
        <v>104</v>
      </c>
      <c r="C119" s="30">
        <f t="shared" si="5"/>
        <v>1600</v>
      </c>
      <c r="D119" s="29">
        <v>-2435</v>
      </c>
      <c r="E119" s="30">
        <f t="shared" si="1"/>
        <v>4035</v>
      </c>
      <c r="F119" s="31">
        <f t="shared" si="6"/>
        <v>537</v>
      </c>
      <c r="G119" s="27">
        <f t="shared" si="7"/>
        <v>104</v>
      </c>
      <c r="H119" s="30">
        <f t="shared" si="8"/>
        <v>1535</v>
      </c>
      <c r="I119" s="29">
        <v>-2250</v>
      </c>
      <c r="J119" s="33">
        <f t="shared" si="2"/>
        <v>3785</v>
      </c>
      <c r="K119" s="27">
        <f t="shared" si="9"/>
        <v>592</v>
      </c>
      <c r="L119" s="27">
        <f t="shared" si="10"/>
        <v>104</v>
      </c>
      <c r="M119" s="30">
        <f t="shared" si="11"/>
        <v>1684</v>
      </c>
      <c r="N119" s="29">
        <v>-1653</v>
      </c>
      <c r="O119" s="33">
        <f t="shared" si="13"/>
        <v>3337</v>
      </c>
      <c r="P119" s="27">
        <f t="shared" si="14"/>
        <v>498</v>
      </c>
      <c r="Q119" s="44"/>
      <c r="R119" s="35"/>
    </row>
    <row r="120" spans="1:18" x14ac:dyDescent="0.3">
      <c r="A120" s="26">
        <v>45837</v>
      </c>
      <c r="B120" s="27">
        <f t="shared" si="4"/>
        <v>105</v>
      </c>
      <c r="C120" s="30">
        <f t="shared" si="5"/>
        <v>1600</v>
      </c>
      <c r="D120" s="29">
        <v>-2435</v>
      </c>
      <c r="E120" s="30">
        <f t="shared" si="1"/>
        <v>4035</v>
      </c>
      <c r="F120" s="31">
        <f t="shared" si="6"/>
        <v>537</v>
      </c>
      <c r="G120" s="27">
        <f t="shared" si="7"/>
        <v>105</v>
      </c>
      <c r="H120" s="30">
        <f t="shared" si="8"/>
        <v>1535</v>
      </c>
      <c r="I120" s="29">
        <v>-2250</v>
      </c>
      <c r="J120" s="33">
        <f t="shared" si="2"/>
        <v>3785</v>
      </c>
      <c r="K120" s="27">
        <f t="shared" si="9"/>
        <v>592</v>
      </c>
      <c r="L120" s="27">
        <f t="shared" si="10"/>
        <v>105</v>
      </c>
      <c r="M120" s="30">
        <f t="shared" si="11"/>
        <v>1684</v>
      </c>
      <c r="N120" s="29">
        <v>-1653</v>
      </c>
      <c r="O120" s="33">
        <f t="shared" si="13"/>
        <v>3337</v>
      </c>
      <c r="P120" s="27">
        <f t="shared" si="14"/>
        <v>498</v>
      </c>
      <c r="Q120" s="44"/>
      <c r="R120" s="35"/>
    </row>
    <row r="121" spans="1:18" x14ac:dyDescent="0.3">
      <c r="A121" s="26">
        <v>45838</v>
      </c>
      <c r="B121" s="27">
        <f t="shared" si="4"/>
        <v>106</v>
      </c>
      <c r="C121" s="30">
        <f t="shared" si="5"/>
        <v>1600</v>
      </c>
      <c r="D121" s="29">
        <v>-2435</v>
      </c>
      <c r="E121" s="30">
        <f t="shared" si="1"/>
        <v>4035</v>
      </c>
      <c r="F121" s="31">
        <f t="shared" si="6"/>
        <v>537</v>
      </c>
      <c r="G121" s="27">
        <f t="shared" si="7"/>
        <v>106</v>
      </c>
      <c r="H121" s="30">
        <f t="shared" si="8"/>
        <v>1535</v>
      </c>
      <c r="I121" s="29">
        <v>-2250</v>
      </c>
      <c r="J121" s="33">
        <f t="shared" si="2"/>
        <v>3785</v>
      </c>
      <c r="K121" s="27">
        <f t="shared" si="9"/>
        <v>592</v>
      </c>
      <c r="L121" s="27">
        <f t="shared" si="10"/>
        <v>106</v>
      </c>
      <c r="M121" s="30">
        <f t="shared" si="11"/>
        <v>1684</v>
      </c>
      <c r="N121" s="29">
        <v>-1653</v>
      </c>
      <c r="O121" s="33">
        <f t="shared" si="13"/>
        <v>3337</v>
      </c>
      <c r="P121" s="27">
        <f t="shared" si="14"/>
        <v>498</v>
      </c>
      <c r="Q121" s="44"/>
      <c r="R121" s="35"/>
    </row>
    <row r="122" spans="1:18" x14ac:dyDescent="0.3">
      <c r="A122" s="26">
        <v>45839</v>
      </c>
      <c r="B122" s="27">
        <f t="shared" si="4"/>
        <v>107</v>
      </c>
      <c r="C122" s="30">
        <f t="shared" si="5"/>
        <v>1600</v>
      </c>
      <c r="D122" s="29">
        <v>-2435</v>
      </c>
      <c r="E122" s="30">
        <f t="shared" si="1"/>
        <v>4035</v>
      </c>
      <c r="F122" s="31">
        <f t="shared" si="6"/>
        <v>537</v>
      </c>
      <c r="G122" s="27">
        <f t="shared" si="7"/>
        <v>107</v>
      </c>
      <c r="H122" s="30">
        <f t="shared" si="8"/>
        <v>1535</v>
      </c>
      <c r="I122" s="29">
        <v>-2250</v>
      </c>
      <c r="J122" s="33">
        <f t="shared" si="2"/>
        <v>3785</v>
      </c>
      <c r="K122" s="27">
        <f t="shared" si="9"/>
        <v>592</v>
      </c>
      <c r="L122" s="27">
        <f t="shared" si="10"/>
        <v>107</v>
      </c>
      <c r="M122" s="30">
        <f t="shared" si="11"/>
        <v>1684</v>
      </c>
      <c r="N122" s="29">
        <v>-1653</v>
      </c>
      <c r="O122" s="33">
        <f t="shared" si="13"/>
        <v>3337</v>
      </c>
      <c r="P122" s="27">
        <f t="shared" si="14"/>
        <v>498</v>
      </c>
      <c r="Q122" s="44"/>
      <c r="R122" s="35"/>
    </row>
    <row r="123" spans="1:18" x14ac:dyDescent="0.3">
      <c r="A123" s="26">
        <v>45840</v>
      </c>
      <c r="B123" s="27">
        <f t="shared" si="4"/>
        <v>108</v>
      </c>
      <c r="C123" s="30">
        <f t="shared" si="5"/>
        <v>1600</v>
      </c>
      <c r="D123" s="29">
        <v>-2435</v>
      </c>
      <c r="E123" s="30">
        <f t="shared" si="1"/>
        <v>4035</v>
      </c>
      <c r="F123" s="31">
        <f t="shared" si="6"/>
        <v>537</v>
      </c>
      <c r="G123" s="27">
        <f t="shared" si="7"/>
        <v>108</v>
      </c>
      <c r="H123" s="30">
        <f t="shared" si="8"/>
        <v>1535</v>
      </c>
      <c r="I123" s="29">
        <v>-2250</v>
      </c>
      <c r="J123" s="33">
        <f t="shared" si="2"/>
        <v>3785</v>
      </c>
      <c r="K123" s="27">
        <f t="shared" si="9"/>
        <v>592</v>
      </c>
      <c r="L123" s="27">
        <f t="shared" si="10"/>
        <v>108</v>
      </c>
      <c r="M123" s="30">
        <f t="shared" si="11"/>
        <v>1684</v>
      </c>
      <c r="N123" s="29">
        <v>-1653</v>
      </c>
      <c r="O123" s="33">
        <f t="shared" si="13"/>
        <v>3337</v>
      </c>
      <c r="P123" s="27">
        <f t="shared" si="14"/>
        <v>498</v>
      </c>
      <c r="Q123" s="44"/>
      <c r="R123" s="35"/>
    </row>
    <row r="124" spans="1:18" x14ac:dyDescent="0.3">
      <c r="A124" s="26">
        <v>45841</v>
      </c>
      <c r="B124" s="27">
        <f t="shared" si="4"/>
        <v>109</v>
      </c>
      <c r="C124" s="30">
        <f t="shared" si="5"/>
        <v>1600</v>
      </c>
      <c r="D124" s="29">
        <v>-2435</v>
      </c>
      <c r="E124" s="30">
        <f t="shared" si="1"/>
        <v>4035</v>
      </c>
      <c r="F124" s="31">
        <f t="shared" si="6"/>
        <v>537</v>
      </c>
      <c r="G124" s="27">
        <f t="shared" si="7"/>
        <v>109</v>
      </c>
      <c r="H124" s="30">
        <f t="shared" si="8"/>
        <v>1535</v>
      </c>
      <c r="I124" s="29">
        <v>-2250</v>
      </c>
      <c r="J124" s="33">
        <f t="shared" si="2"/>
        <v>3785</v>
      </c>
      <c r="K124" s="27">
        <f t="shared" si="9"/>
        <v>592</v>
      </c>
      <c r="L124" s="27">
        <f t="shared" si="10"/>
        <v>109</v>
      </c>
      <c r="M124" s="30">
        <f t="shared" si="11"/>
        <v>1684</v>
      </c>
      <c r="N124" s="29">
        <v>-1653</v>
      </c>
      <c r="O124" s="33">
        <f t="shared" si="13"/>
        <v>3337</v>
      </c>
      <c r="P124" s="27">
        <f t="shared" si="14"/>
        <v>498</v>
      </c>
      <c r="Q124" s="44"/>
      <c r="R124" s="35"/>
    </row>
    <row r="125" spans="1:18" x14ac:dyDescent="0.3">
      <c r="A125" s="26">
        <v>45842</v>
      </c>
      <c r="B125" s="27">
        <f t="shared" si="4"/>
        <v>110</v>
      </c>
      <c r="C125" s="30">
        <f t="shared" si="5"/>
        <v>1600</v>
      </c>
      <c r="D125" s="29">
        <v>-2435</v>
      </c>
      <c r="E125" s="30">
        <f t="shared" si="1"/>
        <v>4035</v>
      </c>
      <c r="F125" s="31">
        <f t="shared" si="6"/>
        <v>537</v>
      </c>
      <c r="G125" s="27">
        <f t="shared" si="7"/>
        <v>110</v>
      </c>
      <c r="H125" s="30">
        <f t="shared" si="8"/>
        <v>1535</v>
      </c>
      <c r="I125" s="29">
        <v>-2250</v>
      </c>
      <c r="J125" s="33">
        <f t="shared" si="2"/>
        <v>3785</v>
      </c>
      <c r="K125" s="27">
        <f t="shared" si="9"/>
        <v>592</v>
      </c>
      <c r="L125" s="27">
        <f t="shared" si="10"/>
        <v>110</v>
      </c>
      <c r="M125" s="30">
        <f t="shared" si="11"/>
        <v>1684</v>
      </c>
      <c r="N125" s="29">
        <v>-1653</v>
      </c>
      <c r="O125" s="33">
        <f t="shared" si="13"/>
        <v>3337</v>
      </c>
      <c r="P125" s="27">
        <f t="shared" si="14"/>
        <v>498</v>
      </c>
      <c r="Q125" s="44"/>
      <c r="R125" s="35"/>
    </row>
    <row r="126" spans="1:18" x14ac:dyDescent="0.3">
      <c r="A126" s="26">
        <v>45843</v>
      </c>
      <c r="B126" s="27">
        <f t="shared" si="4"/>
        <v>111</v>
      </c>
      <c r="C126" s="30">
        <f t="shared" si="5"/>
        <v>1595</v>
      </c>
      <c r="D126" s="29">
        <v>-2440</v>
      </c>
      <c r="E126" s="30">
        <f t="shared" si="1"/>
        <v>4035</v>
      </c>
      <c r="F126" s="31">
        <f t="shared" si="6"/>
        <v>542</v>
      </c>
      <c r="G126" s="27">
        <f t="shared" si="7"/>
        <v>111</v>
      </c>
      <c r="H126" s="30">
        <f t="shared" si="8"/>
        <v>1535</v>
      </c>
      <c r="I126" s="29">
        <v>-2250</v>
      </c>
      <c r="J126" s="33">
        <f t="shared" si="2"/>
        <v>3785</v>
      </c>
      <c r="K126" s="27">
        <f t="shared" si="9"/>
        <v>592</v>
      </c>
      <c r="L126" s="27">
        <f t="shared" si="10"/>
        <v>111</v>
      </c>
      <c r="M126" s="30">
        <f t="shared" si="11"/>
        <v>1684</v>
      </c>
      <c r="N126" s="29">
        <v>-1653</v>
      </c>
      <c r="O126" s="33">
        <f t="shared" si="13"/>
        <v>3337</v>
      </c>
      <c r="P126" s="27">
        <f t="shared" si="14"/>
        <v>498</v>
      </c>
      <c r="Q126" s="44"/>
      <c r="R126" s="35"/>
    </row>
    <row r="127" spans="1:18" x14ac:dyDescent="0.3">
      <c r="A127" s="26">
        <v>45844</v>
      </c>
      <c r="B127" s="27">
        <f t="shared" si="4"/>
        <v>112</v>
      </c>
      <c r="C127" s="30">
        <f t="shared" si="5"/>
        <v>1591</v>
      </c>
      <c r="D127" s="29">
        <v>-2444</v>
      </c>
      <c r="E127" s="30">
        <f t="shared" si="1"/>
        <v>4035</v>
      </c>
      <c r="F127" s="31">
        <f t="shared" si="6"/>
        <v>546</v>
      </c>
      <c r="G127" s="27">
        <f t="shared" si="7"/>
        <v>112</v>
      </c>
      <c r="H127" s="30">
        <f t="shared" si="8"/>
        <v>1535</v>
      </c>
      <c r="I127" s="29">
        <v>-2250</v>
      </c>
      <c r="J127" s="33">
        <f t="shared" si="2"/>
        <v>3785</v>
      </c>
      <c r="K127" s="27">
        <f t="shared" si="9"/>
        <v>592</v>
      </c>
      <c r="L127" s="27">
        <f t="shared" si="10"/>
        <v>112</v>
      </c>
      <c r="M127" s="30">
        <f t="shared" si="11"/>
        <v>1684</v>
      </c>
      <c r="N127" s="29">
        <v>-1653</v>
      </c>
      <c r="O127" s="33">
        <f t="shared" si="13"/>
        <v>3337</v>
      </c>
      <c r="P127" s="27">
        <f t="shared" si="14"/>
        <v>498</v>
      </c>
      <c r="Q127" s="44"/>
      <c r="R127" s="35"/>
    </row>
    <row r="128" spans="1:18" x14ac:dyDescent="0.3">
      <c r="A128" s="26">
        <v>45845</v>
      </c>
      <c r="B128" s="27">
        <f t="shared" si="4"/>
        <v>113</v>
      </c>
      <c r="C128" s="30">
        <f t="shared" si="5"/>
        <v>1587</v>
      </c>
      <c r="D128" s="29">
        <v>-2448</v>
      </c>
      <c r="E128" s="30">
        <f t="shared" si="1"/>
        <v>4035</v>
      </c>
      <c r="F128" s="31">
        <f t="shared" si="6"/>
        <v>550</v>
      </c>
      <c r="G128" s="27">
        <f t="shared" si="7"/>
        <v>113</v>
      </c>
      <c r="H128" s="30">
        <f t="shared" si="8"/>
        <v>1535</v>
      </c>
      <c r="I128" s="29">
        <v>-2250</v>
      </c>
      <c r="J128" s="33">
        <f t="shared" si="2"/>
        <v>3785</v>
      </c>
      <c r="K128" s="27">
        <f t="shared" si="9"/>
        <v>592</v>
      </c>
      <c r="L128" s="27">
        <f t="shared" si="10"/>
        <v>113</v>
      </c>
      <c r="M128" s="30">
        <f t="shared" si="11"/>
        <v>1684</v>
      </c>
      <c r="N128" s="29">
        <v>-1653</v>
      </c>
      <c r="O128" s="33">
        <f t="shared" si="13"/>
        <v>3337</v>
      </c>
      <c r="P128" s="27">
        <f t="shared" si="14"/>
        <v>498</v>
      </c>
      <c r="Q128" s="44"/>
      <c r="R128" s="35"/>
    </row>
    <row r="129" spans="1:18" x14ac:dyDescent="0.3">
      <c r="A129" s="26">
        <v>45846</v>
      </c>
      <c r="B129" s="27">
        <f t="shared" si="4"/>
        <v>114</v>
      </c>
      <c r="C129" s="30">
        <f t="shared" si="5"/>
        <v>1583</v>
      </c>
      <c r="D129" s="29">
        <v>-2452</v>
      </c>
      <c r="E129" s="30">
        <f t="shared" si="1"/>
        <v>4035</v>
      </c>
      <c r="F129" s="31">
        <f t="shared" si="6"/>
        <v>554</v>
      </c>
      <c r="G129" s="27">
        <f t="shared" si="7"/>
        <v>114</v>
      </c>
      <c r="H129" s="30">
        <f t="shared" si="8"/>
        <v>1535</v>
      </c>
      <c r="I129" s="29">
        <v>-2250</v>
      </c>
      <c r="J129" s="33">
        <f t="shared" si="2"/>
        <v>3785</v>
      </c>
      <c r="K129" s="27">
        <f t="shared" si="9"/>
        <v>592</v>
      </c>
      <c r="L129" s="27">
        <f t="shared" si="10"/>
        <v>114</v>
      </c>
      <c r="M129" s="30">
        <f t="shared" si="11"/>
        <v>1684</v>
      </c>
      <c r="N129" s="29">
        <v>-1653</v>
      </c>
      <c r="O129" s="33">
        <f t="shared" si="13"/>
        <v>3337</v>
      </c>
      <c r="P129" s="27">
        <f t="shared" si="14"/>
        <v>498</v>
      </c>
      <c r="Q129" s="44"/>
      <c r="R129" s="35"/>
    </row>
    <row r="130" spans="1:18" x14ac:dyDescent="0.3">
      <c r="A130" s="26">
        <v>45847</v>
      </c>
      <c r="B130" s="27">
        <f t="shared" si="4"/>
        <v>115</v>
      </c>
      <c r="C130" s="30">
        <f t="shared" si="5"/>
        <v>1579</v>
      </c>
      <c r="D130" s="29">
        <v>-2456</v>
      </c>
      <c r="E130" s="30">
        <f t="shared" si="1"/>
        <v>4035</v>
      </c>
      <c r="F130" s="31">
        <f t="shared" si="6"/>
        <v>558</v>
      </c>
      <c r="G130" s="27">
        <f t="shared" si="7"/>
        <v>115</v>
      </c>
      <c r="H130" s="30">
        <f t="shared" si="8"/>
        <v>1532</v>
      </c>
      <c r="I130" s="29">
        <v>-2253</v>
      </c>
      <c r="J130" s="33">
        <f t="shared" si="2"/>
        <v>3785</v>
      </c>
      <c r="K130" s="27">
        <f t="shared" si="9"/>
        <v>595</v>
      </c>
      <c r="L130" s="27">
        <f t="shared" si="10"/>
        <v>115</v>
      </c>
      <c r="M130" s="30">
        <f t="shared" si="11"/>
        <v>1684</v>
      </c>
      <c r="N130" s="29">
        <v>-1653</v>
      </c>
      <c r="O130" s="33">
        <f t="shared" si="13"/>
        <v>3337</v>
      </c>
      <c r="P130" s="27">
        <f t="shared" si="14"/>
        <v>498</v>
      </c>
      <c r="Q130" s="44"/>
      <c r="R130" s="35"/>
    </row>
    <row r="131" spans="1:18" x14ac:dyDescent="0.3">
      <c r="A131" s="26">
        <v>45848</v>
      </c>
      <c r="B131" s="27">
        <f t="shared" si="4"/>
        <v>116</v>
      </c>
      <c r="C131" s="30">
        <f t="shared" si="5"/>
        <v>1575</v>
      </c>
      <c r="D131" s="29">
        <v>-2460</v>
      </c>
      <c r="E131" s="30">
        <f t="shared" si="1"/>
        <v>4035</v>
      </c>
      <c r="F131" s="31">
        <f t="shared" si="6"/>
        <v>562</v>
      </c>
      <c r="G131" s="27">
        <f t="shared" si="7"/>
        <v>116</v>
      </c>
      <c r="H131" s="30">
        <f t="shared" si="8"/>
        <v>1527</v>
      </c>
      <c r="I131" s="29">
        <v>-2258</v>
      </c>
      <c r="J131" s="33">
        <f t="shared" si="2"/>
        <v>3785</v>
      </c>
      <c r="K131" s="27">
        <f t="shared" si="9"/>
        <v>600</v>
      </c>
      <c r="L131" s="27">
        <f t="shared" si="10"/>
        <v>116</v>
      </c>
      <c r="M131" s="30">
        <f t="shared" si="11"/>
        <v>1684</v>
      </c>
      <c r="N131" s="29">
        <v>-1653</v>
      </c>
      <c r="O131" s="33">
        <f t="shared" si="13"/>
        <v>3337</v>
      </c>
      <c r="P131" s="27">
        <f t="shared" si="14"/>
        <v>498</v>
      </c>
      <c r="Q131" s="44"/>
      <c r="R131" s="35"/>
    </row>
    <row r="132" spans="1:18" x14ac:dyDescent="0.3">
      <c r="A132" s="26">
        <v>45849</v>
      </c>
      <c r="B132" s="27">
        <f t="shared" si="4"/>
        <v>117</v>
      </c>
      <c r="C132" s="30">
        <f t="shared" si="5"/>
        <v>1571</v>
      </c>
      <c r="D132" s="29">
        <v>-2464</v>
      </c>
      <c r="E132" s="30">
        <f t="shared" si="1"/>
        <v>4035</v>
      </c>
      <c r="F132" s="31">
        <f t="shared" si="6"/>
        <v>566</v>
      </c>
      <c r="G132" s="27">
        <f t="shared" si="7"/>
        <v>117</v>
      </c>
      <c r="H132" s="30">
        <f t="shared" si="8"/>
        <v>1522</v>
      </c>
      <c r="I132" s="29">
        <v>-2263</v>
      </c>
      <c r="J132" s="33">
        <f t="shared" si="2"/>
        <v>3785</v>
      </c>
      <c r="K132" s="27">
        <f t="shared" si="9"/>
        <v>605</v>
      </c>
      <c r="L132" s="27">
        <f t="shared" si="10"/>
        <v>117</v>
      </c>
      <c r="M132" s="30">
        <f t="shared" si="11"/>
        <v>1684</v>
      </c>
      <c r="N132" s="29">
        <v>-1653</v>
      </c>
      <c r="O132" s="33">
        <f t="shared" si="13"/>
        <v>3337</v>
      </c>
      <c r="P132" s="27">
        <f t="shared" si="14"/>
        <v>498</v>
      </c>
      <c r="Q132" s="44"/>
      <c r="R132" s="35"/>
    </row>
    <row r="133" spans="1:18" x14ac:dyDescent="0.3">
      <c r="A133" s="26">
        <v>45850</v>
      </c>
      <c r="B133" s="27">
        <f t="shared" si="4"/>
        <v>118</v>
      </c>
      <c r="C133" s="30">
        <f t="shared" si="5"/>
        <v>1567</v>
      </c>
      <c r="D133" s="29">
        <v>-2468</v>
      </c>
      <c r="E133" s="30">
        <f t="shared" si="1"/>
        <v>4035</v>
      </c>
      <c r="F133" s="31">
        <f t="shared" si="6"/>
        <v>570</v>
      </c>
      <c r="G133" s="27">
        <f t="shared" si="7"/>
        <v>118</v>
      </c>
      <c r="H133" s="30">
        <f t="shared" si="8"/>
        <v>1517</v>
      </c>
      <c r="I133" s="29">
        <v>-2268</v>
      </c>
      <c r="J133" s="33">
        <f t="shared" si="2"/>
        <v>3785</v>
      </c>
      <c r="K133" s="27">
        <f t="shared" si="9"/>
        <v>610</v>
      </c>
      <c r="L133" s="27">
        <f t="shared" si="10"/>
        <v>118</v>
      </c>
      <c r="M133" s="30">
        <f t="shared" si="11"/>
        <v>1684</v>
      </c>
      <c r="N133" s="29">
        <v>-1653</v>
      </c>
      <c r="O133" s="33">
        <f t="shared" si="13"/>
        <v>3337</v>
      </c>
      <c r="P133" s="27">
        <f t="shared" si="14"/>
        <v>498</v>
      </c>
      <c r="Q133" s="44"/>
      <c r="R133" s="35"/>
    </row>
    <row r="134" spans="1:18" x14ac:dyDescent="0.3">
      <c r="A134" s="26">
        <v>45851</v>
      </c>
      <c r="B134" s="27">
        <f t="shared" si="4"/>
        <v>119</v>
      </c>
      <c r="C134" s="30">
        <f t="shared" si="5"/>
        <v>1563</v>
      </c>
      <c r="D134" s="29">
        <v>-2472</v>
      </c>
      <c r="E134" s="30">
        <f t="shared" si="1"/>
        <v>4035</v>
      </c>
      <c r="F134" s="31">
        <f t="shared" si="6"/>
        <v>574</v>
      </c>
      <c r="G134" s="27">
        <f t="shared" si="7"/>
        <v>119</v>
      </c>
      <c r="H134" s="30">
        <f t="shared" si="8"/>
        <v>1512</v>
      </c>
      <c r="I134" s="29">
        <v>-2273</v>
      </c>
      <c r="J134" s="33">
        <f t="shared" si="2"/>
        <v>3785</v>
      </c>
      <c r="K134" s="27">
        <f t="shared" si="9"/>
        <v>615</v>
      </c>
      <c r="L134" s="27">
        <f t="shared" si="10"/>
        <v>119</v>
      </c>
      <c r="M134" s="30">
        <f t="shared" si="11"/>
        <v>1684</v>
      </c>
      <c r="N134" s="29">
        <v>-1653</v>
      </c>
      <c r="O134" s="33">
        <f t="shared" si="13"/>
        <v>3337</v>
      </c>
      <c r="P134" s="27">
        <f t="shared" si="14"/>
        <v>498</v>
      </c>
      <c r="Q134" s="44"/>
      <c r="R134" s="35"/>
    </row>
    <row r="135" spans="1:18" x14ac:dyDescent="0.3">
      <c r="A135" s="26">
        <v>45852</v>
      </c>
      <c r="B135" s="27">
        <f t="shared" si="4"/>
        <v>120</v>
      </c>
      <c r="C135" s="30">
        <f t="shared" si="5"/>
        <v>1559</v>
      </c>
      <c r="D135" s="29">
        <v>-2476</v>
      </c>
      <c r="E135" s="30">
        <f t="shared" si="1"/>
        <v>4035</v>
      </c>
      <c r="F135" s="31">
        <f t="shared" si="6"/>
        <v>578</v>
      </c>
      <c r="G135" s="27">
        <f t="shared" si="7"/>
        <v>120</v>
      </c>
      <c r="H135" s="30">
        <f t="shared" si="8"/>
        <v>1507</v>
      </c>
      <c r="I135" s="29">
        <v>-2278</v>
      </c>
      <c r="J135" s="33">
        <f t="shared" si="2"/>
        <v>3785</v>
      </c>
      <c r="K135" s="27">
        <f t="shared" si="9"/>
        <v>620</v>
      </c>
      <c r="L135" s="27">
        <f t="shared" si="10"/>
        <v>120</v>
      </c>
      <c r="M135" s="30">
        <f t="shared" si="11"/>
        <v>1684</v>
      </c>
      <c r="N135" s="29">
        <v>-1653</v>
      </c>
      <c r="O135" s="33">
        <f t="shared" si="13"/>
        <v>3337</v>
      </c>
      <c r="P135" s="27">
        <f t="shared" si="14"/>
        <v>498</v>
      </c>
      <c r="Q135" s="44"/>
      <c r="R135" s="35"/>
    </row>
    <row r="136" spans="1:18" x14ac:dyDescent="0.3">
      <c r="A136" s="26">
        <v>45853</v>
      </c>
      <c r="B136" s="27">
        <f t="shared" si="4"/>
        <v>121</v>
      </c>
      <c r="C136" s="30">
        <f t="shared" si="5"/>
        <v>1555</v>
      </c>
      <c r="D136" s="29">
        <v>-2480</v>
      </c>
      <c r="E136" s="30">
        <f t="shared" si="1"/>
        <v>4035</v>
      </c>
      <c r="F136" s="31">
        <f t="shared" si="6"/>
        <v>582</v>
      </c>
      <c r="G136" s="27">
        <f t="shared" si="7"/>
        <v>121</v>
      </c>
      <c r="H136" s="30">
        <f t="shared" si="8"/>
        <v>1502</v>
      </c>
      <c r="I136" s="29">
        <v>-2283</v>
      </c>
      <c r="J136" s="33">
        <f t="shared" si="2"/>
        <v>3785</v>
      </c>
      <c r="K136" s="27">
        <f t="shared" si="9"/>
        <v>625</v>
      </c>
      <c r="L136" s="27">
        <f t="shared" si="10"/>
        <v>121</v>
      </c>
      <c r="M136" s="30">
        <f t="shared" si="11"/>
        <v>1681</v>
      </c>
      <c r="N136" s="29">
        <v>-1656</v>
      </c>
      <c r="O136" s="33">
        <f t="shared" si="13"/>
        <v>3337</v>
      </c>
      <c r="P136" s="27">
        <f t="shared" si="14"/>
        <v>501</v>
      </c>
      <c r="Q136" s="44"/>
      <c r="R136" s="35"/>
    </row>
    <row r="137" spans="1:18" x14ac:dyDescent="0.3">
      <c r="A137" s="26">
        <v>45854</v>
      </c>
      <c r="B137" s="27">
        <f t="shared" si="4"/>
        <v>122</v>
      </c>
      <c r="C137" s="30">
        <f t="shared" si="5"/>
        <v>1551</v>
      </c>
      <c r="D137" s="29">
        <v>-2484</v>
      </c>
      <c r="E137" s="30">
        <f t="shared" si="1"/>
        <v>4035</v>
      </c>
      <c r="F137" s="31">
        <f t="shared" si="6"/>
        <v>586</v>
      </c>
      <c r="G137" s="27">
        <f t="shared" si="7"/>
        <v>122</v>
      </c>
      <c r="H137" s="30">
        <f t="shared" si="8"/>
        <v>1497</v>
      </c>
      <c r="I137" s="29">
        <v>-2288</v>
      </c>
      <c r="J137" s="33">
        <f t="shared" si="2"/>
        <v>3785</v>
      </c>
      <c r="K137" s="27">
        <f t="shared" si="9"/>
        <v>630</v>
      </c>
      <c r="L137" s="27">
        <f t="shared" si="10"/>
        <v>122</v>
      </c>
      <c r="M137" s="30">
        <f t="shared" si="11"/>
        <v>1676</v>
      </c>
      <c r="N137" s="29">
        <v>-1661</v>
      </c>
      <c r="O137" s="33">
        <f t="shared" si="13"/>
        <v>3337</v>
      </c>
      <c r="P137" s="27">
        <f t="shared" si="14"/>
        <v>506</v>
      </c>
      <c r="Q137" s="44"/>
      <c r="R137" s="35"/>
    </row>
    <row r="138" spans="1:18" x14ac:dyDescent="0.3">
      <c r="A138" s="26">
        <v>45855</v>
      </c>
      <c r="B138" s="27">
        <f t="shared" si="4"/>
        <v>123</v>
      </c>
      <c r="C138" s="30">
        <f t="shared" si="5"/>
        <v>1547</v>
      </c>
      <c r="D138" s="29">
        <v>-2488</v>
      </c>
      <c r="E138" s="30">
        <f t="shared" si="1"/>
        <v>4035</v>
      </c>
      <c r="F138" s="31">
        <f t="shared" si="6"/>
        <v>590</v>
      </c>
      <c r="G138" s="27">
        <f t="shared" si="7"/>
        <v>123</v>
      </c>
      <c r="H138" s="30">
        <f t="shared" si="8"/>
        <v>1492</v>
      </c>
      <c r="I138" s="29">
        <v>-2293</v>
      </c>
      <c r="J138" s="33">
        <f t="shared" si="2"/>
        <v>3785</v>
      </c>
      <c r="K138" s="27">
        <f t="shared" si="9"/>
        <v>635</v>
      </c>
      <c r="L138" s="27">
        <f t="shared" si="10"/>
        <v>123</v>
      </c>
      <c r="M138" s="30">
        <f t="shared" si="11"/>
        <v>1671</v>
      </c>
      <c r="N138" s="29">
        <v>-1666</v>
      </c>
      <c r="O138" s="33">
        <f t="shared" si="13"/>
        <v>3337</v>
      </c>
      <c r="P138" s="27">
        <f t="shared" si="14"/>
        <v>511</v>
      </c>
      <c r="Q138" s="44"/>
      <c r="R138" s="35"/>
    </row>
    <row r="139" spans="1:18" x14ac:dyDescent="0.3">
      <c r="A139" s="26">
        <v>45856</v>
      </c>
      <c r="B139" s="27">
        <f t="shared" si="4"/>
        <v>124</v>
      </c>
      <c r="C139" s="30">
        <f t="shared" si="5"/>
        <v>1543</v>
      </c>
      <c r="D139" s="29">
        <v>-2492</v>
      </c>
      <c r="E139" s="30">
        <f t="shared" si="1"/>
        <v>4035</v>
      </c>
      <c r="F139" s="31">
        <f t="shared" si="6"/>
        <v>594</v>
      </c>
      <c r="G139" s="27">
        <f t="shared" si="7"/>
        <v>124</v>
      </c>
      <c r="H139" s="30">
        <f t="shared" si="8"/>
        <v>1487</v>
      </c>
      <c r="I139" s="29">
        <v>-2298</v>
      </c>
      <c r="J139" s="33">
        <f t="shared" si="2"/>
        <v>3785</v>
      </c>
      <c r="K139" s="27">
        <f t="shared" si="9"/>
        <v>640</v>
      </c>
      <c r="L139" s="27">
        <f t="shared" si="10"/>
        <v>124</v>
      </c>
      <c r="M139" s="30">
        <f t="shared" si="11"/>
        <v>1666</v>
      </c>
      <c r="N139" s="29">
        <v>-1671</v>
      </c>
      <c r="O139" s="33">
        <f t="shared" si="13"/>
        <v>3337</v>
      </c>
      <c r="P139" s="27">
        <f t="shared" si="14"/>
        <v>516</v>
      </c>
      <c r="Q139" s="44"/>
      <c r="R139" s="35"/>
    </row>
    <row r="140" spans="1:18" x14ac:dyDescent="0.3">
      <c r="A140" s="26">
        <v>45857</v>
      </c>
      <c r="B140" s="27">
        <f t="shared" si="4"/>
        <v>125</v>
      </c>
      <c r="C140" s="30">
        <f t="shared" si="5"/>
        <v>1539</v>
      </c>
      <c r="D140" s="29">
        <v>-2496</v>
      </c>
      <c r="E140" s="30">
        <f t="shared" si="1"/>
        <v>4035</v>
      </c>
      <c r="F140" s="31">
        <f t="shared" si="6"/>
        <v>598</v>
      </c>
      <c r="G140" s="27">
        <f t="shared" si="7"/>
        <v>125</v>
      </c>
      <c r="H140" s="30">
        <f t="shared" si="8"/>
        <v>1482</v>
      </c>
      <c r="I140" s="29">
        <v>-2303</v>
      </c>
      <c r="J140" s="33">
        <f t="shared" si="2"/>
        <v>3785</v>
      </c>
      <c r="K140" s="27">
        <f t="shared" si="9"/>
        <v>645</v>
      </c>
      <c r="L140" s="27">
        <f t="shared" si="10"/>
        <v>125</v>
      </c>
      <c r="M140" s="30">
        <f t="shared" si="11"/>
        <v>1661</v>
      </c>
      <c r="N140" s="29">
        <v>-1676</v>
      </c>
      <c r="O140" s="33">
        <f t="shared" si="13"/>
        <v>3337</v>
      </c>
      <c r="P140" s="27">
        <f t="shared" si="14"/>
        <v>521</v>
      </c>
      <c r="Q140" s="44"/>
      <c r="R140" s="35"/>
    </row>
    <row r="141" spans="1:18" x14ac:dyDescent="0.3">
      <c r="A141" s="26">
        <v>45858</v>
      </c>
      <c r="B141" s="27">
        <f t="shared" si="4"/>
        <v>126</v>
      </c>
      <c r="C141" s="30">
        <f t="shared" si="5"/>
        <v>1535</v>
      </c>
      <c r="D141" s="29">
        <v>-2500</v>
      </c>
      <c r="E141" s="30">
        <f t="shared" si="1"/>
        <v>4035</v>
      </c>
      <c r="F141" s="31">
        <f t="shared" si="6"/>
        <v>602</v>
      </c>
      <c r="G141" s="27">
        <f t="shared" si="7"/>
        <v>126</v>
      </c>
      <c r="H141" s="30">
        <f t="shared" si="8"/>
        <v>1477</v>
      </c>
      <c r="I141" s="29">
        <v>-2308</v>
      </c>
      <c r="J141" s="33">
        <f t="shared" si="2"/>
        <v>3785</v>
      </c>
      <c r="K141" s="27">
        <f t="shared" si="9"/>
        <v>650</v>
      </c>
      <c r="L141" s="27">
        <f t="shared" si="10"/>
        <v>126</v>
      </c>
      <c r="M141" s="30">
        <f t="shared" si="11"/>
        <v>1656</v>
      </c>
      <c r="N141" s="29">
        <v>-1681</v>
      </c>
      <c r="O141" s="33">
        <f t="shared" si="13"/>
        <v>3337</v>
      </c>
      <c r="P141" s="27">
        <f t="shared" si="14"/>
        <v>526</v>
      </c>
      <c r="Q141" s="44"/>
      <c r="R141" s="35"/>
    </row>
    <row r="142" spans="1:18" x14ac:dyDescent="0.3">
      <c r="A142" s="26">
        <v>45859</v>
      </c>
      <c r="B142" s="27">
        <f t="shared" si="4"/>
        <v>127</v>
      </c>
      <c r="C142" s="30">
        <f t="shared" si="5"/>
        <v>1531</v>
      </c>
      <c r="D142" s="29">
        <v>-2504</v>
      </c>
      <c r="E142" s="30">
        <f t="shared" si="1"/>
        <v>4035</v>
      </c>
      <c r="F142" s="31">
        <f t="shared" si="6"/>
        <v>606</v>
      </c>
      <c r="G142" s="27">
        <f t="shared" si="7"/>
        <v>127</v>
      </c>
      <c r="H142" s="30">
        <f t="shared" si="8"/>
        <v>1472</v>
      </c>
      <c r="I142" s="29">
        <v>-2313</v>
      </c>
      <c r="J142" s="33">
        <f t="shared" si="2"/>
        <v>3785</v>
      </c>
      <c r="K142" s="27">
        <f t="shared" si="9"/>
        <v>655</v>
      </c>
      <c r="L142" s="27">
        <f t="shared" si="10"/>
        <v>127</v>
      </c>
      <c r="M142" s="30">
        <f t="shared" si="11"/>
        <v>1651</v>
      </c>
      <c r="N142" s="29">
        <v>-1686</v>
      </c>
      <c r="O142" s="33">
        <f t="shared" si="13"/>
        <v>3337</v>
      </c>
      <c r="P142" s="27">
        <f t="shared" si="14"/>
        <v>531</v>
      </c>
      <c r="Q142" s="44"/>
      <c r="R142" s="35"/>
    </row>
    <row r="143" spans="1:18" x14ac:dyDescent="0.3">
      <c r="A143" s="26">
        <v>45860</v>
      </c>
      <c r="B143" s="27">
        <f t="shared" si="4"/>
        <v>128</v>
      </c>
      <c r="C143" s="30">
        <f t="shared" si="5"/>
        <v>1527</v>
      </c>
      <c r="D143" s="29">
        <v>-2508</v>
      </c>
      <c r="E143" s="30">
        <f t="shared" si="1"/>
        <v>4035</v>
      </c>
      <c r="F143" s="31">
        <f t="shared" si="6"/>
        <v>610</v>
      </c>
      <c r="G143" s="27">
        <f t="shared" si="7"/>
        <v>128</v>
      </c>
      <c r="H143" s="30">
        <f t="shared" si="8"/>
        <v>1467</v>
      </c>
      <c r="I143" s="29">
        <v>-2318</v>
      </c>
      <c r="J143" s="33">
        <f t="shared" si="2"/>
        <v>3785</v>
      </c>
      <c r="K143" s="27">
        <f t="shared" si="9"/>
        <v>660</v>
      </c>
      <c r="L143" s="27">
        <f t="shared" si="10"/>
        <v>128</v>
      </c>
      <c r="M143" s="30">
        <f t="shared" si="11"/>
        <v>1646</v>
      </c>
      <c r="N143" s="29">
        <v>-1691</v>
      </c>
      <c r="O143" s="33">
        <f t="shared" si="13"/>
        <v>3337</v>
      </c>
      <c r="P143" s="27">
        <f t="shared" si="14"/>
        <v>536</v>
      </c>
      <c r="Q143" s="44"/>
      <c r="R143" s="35"/>
    </row>
    <row r="144" spans="1:18" x14ac:dyDescent="0.3">
      <c r="A144" s="26">
        <v>45861</v>
      </c>
      <c r="B144" s="27">
        <f t="shared" si="4"/>
        <v>129</v>
      </c>
      <c r="C144" s="30">
        <f t="shared" si="5"/>
        <v>1523</v>
      </c>
      <c r="D144" s="29">
        <v>-2512</v>
      </c>
      <c r="E144" s="30">
        <f t="shared" si="1"/>
        <v>4035</v>
      </c>
      <c r="F144" s="31">
        <f t="shared" si="6"/>
        <v>614</v>
      </c>
      <c r="G144" s="27">
        <f t="shared" si="7"/>
        <v>129</v>
      </c>
      <c r="H144" s="30">
        <f t="shared" si="8"/>
        <v>1462</v>
      </c>
      <c r="I144" s="29">
        <v>-2323</v>
      </c>
      <c r="J144" s="33">
        <f t="shared" si="2"/>
        <v>3785</v>
      </c>
      <c r="K144" s="27">
        <f t="shared" si="9"/>
        <v>665</v>
      </c>
      <c r="L144" s="27">
        <f t="shared" si="10"/>
        <v>129</v>
      </c>
      <c r="M144" s="30">
        <f t="shared" si="11"/>
        <v>1641</v>
      </c>
      <c r="N144" s="29">
        <v>-1696</v>
      </c>
      <c r="O144" s="33">
        <f t="shared" si="13"/>
        <v>3337</v>
      </c>
      <c r="P144" s="27">
        <f t="shared" si="14"/>
        <v>541</v>
      </c>
      <c r="Q144" s="44"/>
      <c r="R144" s="35"/>
    </row>
    <row r="145" spans="1:18" x14ac:dyDescent="0.3">
      <c r="A145" s="26">
        <v>45862</v>
      </c>
      <c r="B145" s="27">
        <f t="shared" si="4"/>
        <v>130</v>
      </c>
      <c r="C145" s="30">
        <f t="shared" si="5"/>
        <v>1519</v>
      </c>
      <c r="D145" s="29">
        <v>-2516</v>
      </c>
      <c r="E145" s="30">
        <f t="shared" si="1"/>
        <v>4035</v>
      </c>
      <c r="F145" s="31">
        <f t="shared" si="6"/>
        <v>618</v>
      </c>
      <c r="G145" s="27">
        <f t="shared" si="7"/>
        <v>130</v>
      </c>
      <c r="H145" s="30">
        <f t="shared" si="8"/>
        <v>1457</v>
      </c>
      <c r="I145" s="29">
        <v>-2328</v>
      </c>
      <c r="J145" s="33">
        <f t="shared" si="2"/>
        <v>3785</v>
      </c>
      <c r="K145" s="27">
        <f t="shared" si="9"/>
        <v>670</v>
      </c>
      <c r="L145" s="27">
        <f t="shared" si="10"/>
        <v>130</v>
      </c>
      <c r="M145" s="30">
        <f t="shared" si="11"/>
        <v>1636</v>
      </c>
      <c r="N145" s="29">
        <v>-1701</v>
      </c>
      <c r="O145" s="33">
        <f t="shared" si="13"/>
        <v>3337</v>
      </c>
      <c r="P145" s="27">
        <f t="shared" si="14"/>
        <v>546</v>
      </c>
      <c r="Q145" s="44"/>
      <c r="R145" s="35"/>
    </row>
    <row r="146" spans="1:18" x14ac:dyDescent="0.3">
      <c r="A146" s="26">
        <v>45863</v>
      </c>
      <c r="B146" s="27">
        <f t="shared" si="4"/>
        <v>131</v>
      </c>
      <c r="C146" s="30">
        <f t="shared" si="5"/>
        <v>1515</v>
      </c>
      <c r="D146" s="29">
        <v>-2520</v>
      </c>
      <c r="E146" s="30">
        <f t="shared" si="1"/>
        <v>4035</v>
      </c>
      <c r="F146" s="31">
        <f t="shared" si="6"/>
        <v>622</v>
      </c>
      <c r="G146" s="27">
        <f t="shared" si="7"/>
        <v>131</v>
      </c>
      <c r="H146" s="30">
        <f t="shared" si="8"/>
        <v>1452</v>
      </c>
      <c r="I146" s="29">
        <v>-2333</v>
      </c>
      <c r="J146" s="33">
        <f t="shared" si="2"/>
        <v>3785</v>
      </c>
      <c r="K146" s="27">
        <f t="shared" si="9"/>
        <v>675</v>
      </c>
      <c r="L146" s="27">
        <f t="shared" si="10"/>
        <v>131</v>
      </c>
      <c r="M146" s="30">
        <f t="shared" si="11"/>
        <v>1631</v>
      </c>
      <c r="N146" s="29">
        <v>-1706</v>
      </c>
      <c r="O146" s="33">
        <f t="shared" si="13"/>
        <v>3337</v>
      </c>
      <c r="P146" s="27">
        <f t="shared" si="14"/>
        <v>551</v>
      </c>
      <c r="Q146" s="44"/>
      <c r="R146" s="35"/>
    </row>
    <row r="147" spans="1:18" x14ac:dyDescent="0.3">
      <c r="A147" s="26">
        <v>45864</v>
      </c>
      <c r="B147" s="27">
        <f t="shared" si="4"/>
        <v>132</v>
      </c>
      <c r="C147" s="30">
        <f t="shared" si="5"/>
        <v>1511</v>
      </c>
      <c r="D147" s="29">
        <v>-2524</v>
      </c>
      <c r="E147" s="30">
        <f t="shared" si="1"/>
        <v>4035</v>
      </c>
      <c r="F147" s="31">
        <f t="shared" si="6"/>
        <v>626</v>
      </c>
      <c r="G147" s="27">
        <f t="shared" si="7"/>
        <v>132</v>
      </c>
      <c r="H147" s="30">
        <f t="shared" si="8"/>
        <v>1447</v>
      </c>
      <c r="I147" s="29">
        <v>-2338</v>
      </c>
      <c r="J147" s="33">
        <f t="shared" si="2"/>
        <v>3785</v>
      </c>
      <c r="K147" s="27">
        <f t="shared" si="9"/>
        <v>680</v>
      </c>
      <c r="L147" s="27">
        <f t="shared" si="10"/>
        <v>132</v>
      </c>
      <c r="M147" s="30">
        <f t="shared" si="11"/>
        <v>1626</v>
      </c>
      <c r="N147" s="29">
        <v>-1711</v>
      </c>
      <c r="O147" s="33">
        <f t="shared" si="13"/>
        <v>3337</v>
      </c>
      <c r="P147" s="27">
        <f t="shared" si="14"/>
        <v>556</v>
      </c>
      <c r="Q147" s="44"/>
      <c r="R147" s="35"/>
    </row>
    <row r="148" spans="1:18" x14ac:dyDescent="0.3">
      <c r="A148" s="26">
        <v>45865</v>
      </c>
      <c r="B148" s="27">
        <f t="shared" si="4"/>
        <v>133</v>
      </c>
      <c r="C148" s="28">
        <v>1572</v>
      </c>
      <c r="D148" s="29">
        <v>-2528</v>
      </c>
      <c r="E148" s="30">
        <f t="shared" si="1"/>
        <v>4100</v>
      </c>
      <c r="F148" s="31">
        <f t="shared" si="6"/>
        <v>630</v>
      </c>
      <c r="G148" s="27">
        <f t="shared" si="7"/>
        <v>133</v>
      </c>
      <c r="H148" s="30">
        <v>1597</v>
      </c>
      <c r="I148" s="29">
        <v>-2343</v>
      </c>
      <c r="J148" s="33">
        <f t="shared" si="2"/>
        <v>3940</v>
      </c>
      <c r="K148" s="27">
        <f t="shared" si="9"/>
        <v>685</v>
      </c>
      <c r="L148" s="27">
        <f t="shared" si="10"/>
        <v>133</v>
      </c>
      <c r="M148" s="30">
        <f t="shared" si="11"/>
        <v>1621</v>
      </c>
      <c r="N148" s="29">
        <v>-1716</v>
      </c>
      <c r="O148" s="33">
        <f t="shared" si="13"/>
        <v>3337</v>
      </c>
      <c r="P148" s="27">
        <f t="shared" si="14"/>
        <v>561</v>
      </c>
      <c r="Q148" s="44"/>
      <c r="R148" s="35"/>
    </row>
    <row r="149" spans="1:18" x14ac:dyDescent="0.3">
      <c r="A149" s="26">
        <v>45866</v>
      </c>
      <c r="B149" s="27">
        <f t="shared" si="4"/>
        <v>134</v>
      </c>
      <c r="C149" s="30">
        <f>$C$16-F149</f>
        <v>1503</v>
      </c>
      <c r="D149" s="29">
        <v>-2532</v>
      </c>
      <c r="E149" s="30">
        <f t="shared" si="1"/>
        <v>4035</v>
      </c>
      <c r="F149" s="31">
        <f t="shared" si="6"/>
        <v>634</v>
      </c>
      <c r="G149" s="27">
        <f t="shared" si="7"/>
        <v>134</v>
      </c>
      <c r="H149" s="30">
        <f>$H$16-K149</f>
        <v>1437</v>
      </c>
      <c r="I149" s="29">
        <v>-2348</v>
      </c>
      <c r="J149" s="33">
        <f t="shared" si="2"/>
        <v>3785</v>
      </c>
      <c r="K149" s="27">
        <f t="shared" si="9"/>
        <v>690</v>
      </c>
      <c r="L149" s="27">
        <f t="shared" si="10"/>
        <v>134</v>
      </c>
      <c r="M149" s="30">
        <f t="shared" si="11"/>
        <v>1616</v>
      </c>
      <c r="N149" s="29">
        <v>-1721</v>
      </c>
      <c r="O149" s="33">
        <f t="shared" si="13"/>
        <v>3337</v>
      </c>
      <c r="P149" s="27">
        <f t="shared" si="14"/>
        <v>566</v>
      </c>
      <c r="Q149" s="44"/>
      <c r="R149" s="35"/>
    </row>
    <row r="150" spans="1:18" x14ac:dyDescent="0.3">
      <c r="A150" s="26">
        <v>45867</v>
      </c>
      <c r="B150" s="27">
        <f t="shared" si="4"/>
        <v>135</v>
      </c>
      <c r="C150" s="28">
        <v>1573</v>
      </c>
      <c r="D150" s="29">
        <v>-2536</v>
      </c>
      <c r="E150" s="30">
        <f t="shared" si="1"/>
        <v>4109</v>
      </c>
      <c r="F150" s="31">
        <f t="shared" si="6"/>
        <v>638</v>
      </c>
      <c r="G150" s="27">
        <f t="shared" si="7"/>
        <v>135</v>
      </c>
      <c r="H150" s="30">
        <v>1598</v>
      </c>
      <c r="I150" s="29">
        <v>-2353</v>
      </c>
      <c r="J150" s="33">
        <f t="shared" si="2"/>
        <v>3951</v>
      </c>
      <c r="K150" s="27">
        <f t="shared" si="9"/>
        <v>695</v>
      </c>
      <c r="L150" s="27">
        <f t="shared" si="10"/>
        <v>135</v>
      </c>
      <c r="M150" s="30">
        <f t="shared" si="11"/>
        <v>1611</v>
      </c>
      <c r="N150" s="29">
        <v>-1726</v>
      </c>
      <c r="O150" s="33">
        <f t="shared" si="13"/>
        <v>3337</v>
      </c>
      <c r="P150" s="27">
        <f t="shared" si="14"/>
        <v>571</v>
      </c>
      <c r="Q150" s="44"/>
      <c r="R150" s="35"/>
    </row>
    <row r="151" spans="1:18" x14ac:dyDescent="0.3">
      <c r="A151" s="26">
        <v>45868</v>
      </c>
      <c r="B151" s="27">
        <f t="shared" si="4"/>
        <v>136</v>
      </c>
      <c r="C151" s="30">
        <f>$C$16-F151</f>
        <v>1495</v>
      </c>
      <c r="D151" s="29">
        <v>-2540</v>
      </c>
      <c r="E151" s="30">
        <f t="shared" si="1"/>
        <v>4035</v>
      </c>
      <c r="F151" s="31">
        <f t="shared" si="6"/>
        <v>642</v>
      </c>
      <c r="G151" s="27">
        <f t="shared" si="7"/>
        <v>136</v>
      </c>
      <c r="H151" s="30">
        <f>$H$16-K151</f>
        <v>1427</v>
      </c>
      <c r="I151" s="29">
        <v>-2358</v>
      </c>
      <c r="J151" s="33">
        <f t="shared" si="2"/>
        <v>3785</v>
      </c>
      <c r="K151" s="27">
        <f t="shared" si="9"/>
        <v>700</v>
      </c>
      <c r="L151" s="27">
        <f t="shared" si="10"/>
        <v>136</v>
      </c>
      <c r="M151" s="30">
        <f t="shared" si="11"/>
        <v>1606</v>
      </c>
      <c r="N151" s="29">
        <v>-1731</v>
      </c>
      <c r="O151" s="33">
        <f t="shared" si="13"/>
        <v>3337</v>
      </c>
      <c r="P151" s="27">
        <f t="shared" si="14"/>
        <v>576</v>
      </c>
      <c r="Q151" s="44"/>
      <c r="R151" s="35"/>
    </row>
    <row r="152" spans="1:18" x14ac:dyDescent="0.3">
      <c r="A152" s="26">
        <v>45869</v>
      </c>
      <c r="B152" s="27">
        <f t="shared" si="4"/>
        <v>137</v>
      </c>
      <c r="C152" s="28">
        <v>1574</v>
      </c>
      <c r="D152" s="29">
        <v>-2544</v>
      </c>
      <c r="E152" s="30">
        <f t="shared" si="1"/>
        <v>4118</v>
      </c>
      <c r="F152" s="31">
        <f t="shared" si="6"/>
        <v>646</v>
      </c>
      <c r="G152" s="27">
        <f t="shared" si="7"/>
        <v>137</v>
      </c>
      <c r="H152" s="30">
        <v>1599</v>
      </c>
      <c r="I152" s="29">
        <v>-2358</v>
      </c>
      <c r="J152" s="33">
        <f t="shared" si="2"/>
        <v>3957</v>
      </c>
      <c r="K152" s="27">
        <f t="shared" si="9"/>
        <v>700</v>
      </c>
      <c r="L152" s="27">
        <f t="shared" si="10"/>
        <v>137</v>
      </c>
      <c r="M152" s="30">
        <f t="shared" si="11"/>
        <v>1590</v>
      </c>
      <c r="N152" s="29">
        <v>-1747</v>
      </c>
      <c r="O152" s="33">
        <f t="shared" si="13"/>
        <v>3337</v>
      </c>
      <c r="P152" s="27">
        <f t="shared" si="14"/>
        <v>592</v>
      </c>
      <c r="Q152" s="44"/>
      <c r="R152" s="35"/>
    </row>
    <row r="153" spans="1:18" x14ac:dyDescent="0.3">
      <c r="A153" s="26">
        <v>45870</v>
      </c>
      <c r="B153" s="27">
        <f t="shared" si="4"/>
        <v>138</v>
      </c>
      <c r="C153" s="30">
        <f>$C$16-F153</f>
        <v>1487</v>
      </c>
      <c r="D153" s="29">
        <v>-2548</v>
      </c>
      <c r="E153" s="30">
        <f t="shared" si="1"/>
        <v>4035</v>
      </c>
      <c r="F153" s="31">
        <f t="shared" si="6"/>
        <v>650</v>
      </c>
      <c r="G153" s="27">
        <f t="shared" si="7"/>
        <v>138</v>
      </c>
      <c r="H153" s="30">
        <f>$H$16-K153</f>
        <v>1413</v>
      </c>
      <c r="I153" s="29">
        <v>-2372</v>
      </c>
      <c r="J153" s="33">
        <f t="shared" si="2"/>
        <v>3785</v>
      </c>
      <c r="K153" s="27">
        <f t="shared" si="9"/>
        <v>714</v>
      </c>
      <c r="L153" s="27">
        <f t="shared" si="10"/>
        <v>138</v>
      </c>
      <c r="M153" s="30">
        <f t="shared" si="11"/>
        <v>1588</v>
      </c>
      <c r="N153" s="29">
        <v>-1749</v>
      </c>
      <c r="O153" s="33">
        <f t="shared" si="13"/>
        <v>3337</v>
      </c>
      <c r="P153" s="27">
        <f t="shared" si="14"/>
        <v>594</v>
      </c>
      <c r="Q153" s="44"/>
      <c r="R153" s="35"/>
    </row>
    <row r="154" spans="1:18" x14ac:dyDescent="0.3">
      <c r="A154" s="26">
        <v>45871</v>
      </c>
      <c r="B154" s="27">
        <f t="shared" si="4"/>
        <v>139</v>
      </c>
      <c r="C154" s="28">
        <v>1575</v>
      </c>
      <c r="D154" s="29">
        <v>-2552</v>
      </c>
      <c r="E154" s="30">
        <f t="shared" si="1"/>
        <v>4127</v>
      </c>
      <c r="F154" s="31">
        <f t="shared" si="6"/>
        <v>654</v>
      </c>
      <c r="G154" s="27">
        <f t="shared" si="7"/>
        <v>139</v>
      </c>
      <c r="H154" s="30">
        <v>1600</v>
      </c>
      <c r="I154" s="29">
        <v>-2386</v>
      </c>
      <c r="J154" s="33">
        <f t="shared" si="2"/>
        <v>3986</v>
      </c>
      <c r="K154" s="27">
        <f t="shared" si="9"/>
        <v>728</v>
      </c>
      <c r="L154" s="27">
        <f t="shared" si="10"/>
        <v>139</v>
      </c>
      <c r="M154" s="30">
        <f t="shared" si="11"/>
        <v>1586</v>
      </c>
      <c r="N154" s="29">
        <v>-1751</v>
      </c>
      <c r="O154" s="33">
        <f t="shared" si="13"/>
        <v>3337</v>
      </c>
      <c r="P154" s="27">
        <f t="shared" si="14"/>
        <v>596</v>
      </c>
      <c r="Q154" s="44"/>
      <c r="R154" s="35"/>
    </row>
    <row r="155" spans="1:18" x14ac:dyDescent="0.3">
      <c r="A155" s="26">
        <v>45872</v>
      </c>
      <c r="B155" s="27">
        <f t="shared" si="4"/>
        <v>140</v>
      </c>
      <c r="C155" s="30">
        <f>$C$16-F155</f>
        <v>1479</v>
      </c>
      <c r="D155" s="29">
        <v>-2556</v>
      </c>
      <c r="E155" s="30">
        <f t="shared" si="1"/>
        <v>4035</v>
      </c>
      <c r="F155" s="31">
        <f t="shared" si="6"/>
        <v>658</v>
      </c>
      <c r="G155" s="27">
        <f t="shared" si="7"/>
        <v>140</v>
      </c>
      <c r="H155" s="30">
        <f>$H$16-K155</f>
        <v>1385</v>
      </c>
      <c r="I155" s="29">
        <v>-2400</v>
      </c>
      <c r="J155" s="33">
        <f t="shared" si="2"/>
        <v>3785</v>
      </c>
      <c r="K155" s="27">
        <f t="shared" si="9"/>
        <v>742</v>
      </c>
      <c r="L155" s="27">
        <f t="shared" si="10"/>
        <v>140</v>
      </c>
      <c r="M155" s="30">
        <f t="shared" si="11"/>
        <v>1584</v>
      </c>
      <c r="N155" s="29">
        <v>-1753</v>
      </c>
      <c r="O155" s="33">
        <f t="shared" si="13"/>
        <v>3337</v>
      </c>
      <c r="P155" s="27">
        <f t="shared" si="14"/>
        <v>598</v>
      </c>
      <c r="Q155" s="44"/>
      <c r="R155" s="35"/>
    </row>
    <row r="156" spans="1:18" x14ac:dyDescent="0.3">
      <c r="A156" s="26">
        <v>45873</v>
      </c>
      <c r="B156" s="27">
        <f t="shared" si="4"/>
        <v>141</v>
      </c>
      <c r="C156" s="28">
        <v>1576</v>
      </c>
      <c r="D156" s="29">
        <v>-2560</v>
      </c>
      <c r="E156" s="30">
        <f t="shared" si="1"/>
        <v>4136</v>
      </c>
      <c r="F156" s="31">
        <f t="shared" si="6"/>
        <v>662</v>
      </c>
      <c r="G156" s="27">
        <f t="shared" si="7"/>
        <v>141</v>
      </c>
      <c r="H156" s="30">
        <v>1601</v>
      </c>
      <c r="I156" s="29">
        <v>-2414</v>
      </c>
      <c r="J156" s="33">
        <f t="shared" si="2"/>
        <v>4015</v>
      </c>
      <c r="K156" s="27">
        <f t="shared" si="9"/>
        <v>756</v>
      </c>
      <c r="L156" s="27">
        <f t="shared" si="10"/>
        <v>141</v>
      </c>
      <c r="M156" s="30">
        <f t="shared" si="11"/>
        <v>1582</v>
      </c>
      <c r="N156" s="29">
        <v>-1755</v>
      </c>
      <c r="O156" s="33">
        <f t="shared" si="13"/>
        <v>3337</v>
      </c>
      <c r="P156" s="27">
        <f t="shared" si="14"/>
        <v>600</v>
      </c>
      <c r="Q156" s="44"/>
      <c r="R156" s="35"/>
    </row>
    <row r="157" spans="1:18" x14ac:dyDescent="0.3">
      <c r="A157" s="26">
        <v>45874</v>
      </c>
      <c r="B157" s="27">
        <f t="shared" si="4"/>
        <v>142</v>
      </c>
      <c r="C157" s="30">
        <f>$C$16-F157</f>
        <v>1471</v>
      </c>
      <c r="D157" s="29">
        <v>-2564</v>
      </c>
      <c r="E157" s="30">
        <f t="shared" si="1"/>
        <v>4035</v>
      </c>
      <c r="F157" s="31">
        <f t="shared" si="6"/>
        <v>666</v>
      </c>
      <c r="G157" s="27">
        <f t="shared" si="7"/>
        <v>142</v>
      </c>
      <c r="H157" s="30">
        <f>$H$16-K157</f>
        <v>1357</v>
      </c>
      <c r="I157" s="29">
        <v>-2428</v>
      </c>
      <c r="J157" s="33">
        <f t="shared" si="2"/>
        <v>3785</v>
      </c>
      <c r="K157" s="27">
        <f t="shared" si="9"/>
        <v>770</v>
      </c>
      <c r="L157" s="27">
        <f t="shared" si="10"/>
        <v>142</v>
      </c>
      <c r="M157" s="30">
        <f t="shared" si="11"/>
        <v>1580</v>
      </c>
      <c r="N157" s="29">
        <v>-1757</v>
      </c>
      <c r="O157" s="33">
        <f t="shared" si="13"/>
        <v>3337</v>
      </c>
      <c r="P157" s="27">
        <f t="shared" si="14"/>
        <v>602</v>
      </c>
      <c r="Q157" s="44"/>
      <c r="R157" s="35"/>
    </row>
    <row r="158" spans="1:18" x14ac:dyDescent="0.3">
      <c r="A158" s="26">
        <v>45875</v>
      </c>
      <c r="B158" s="27">
        <f t="shared" si="4"/>
        <v>143</v>
      </c>
      <c r="C158" s="28">
        <v>1577</v>
      </c>
      <c r="D158" s="29">
        <v>-2574</v>
      </c>
      <c r="E158" s="30">
        <f t="shared" si="1"/>
        <v>4151</v>
      </c>
      <c r="F158" s="31">
        <f t="shared" si="6"/>
        <v>676</v>
      </c>
      <c r="G158" s="27">
        <f t="shared" si="7"/>
        <v>143</v>
      </c>
      <c r="H158" s="30">
        <v>1602</v>
      </c>
      <c r="I158" s="29">
        <v>-2442</v>
      </c>
      <c r="J158" s="33">
        <f t="shared" si="2"/>
        <v>4044</v>
      </c>
      <c r="K158" s="27">
        <f t="shared" si="9"/>
        <v>784</v>
      </c>
      <c r="L158" s="27">
        <f t="shared" si="10"/>
        <v>143</v>
      </c>
      <c r="M158" s="30">
        <f t="shared" si="11"/>
        <v>1578</v>
      </c>
      <c r="N158" s="29">
        <v>-1759</v>
      </c>
      <c r="O158" s="33">
        <f t="shared" si="13"/>
        <v>3337</v>
      </c>
      <c r="P158" s="27">
        <f t="shared" si="14"/>
        <v>604</v>
      </c>
      <c r="Q158" s="44"/>
      <c r="R158" s="35"/>
    </row>
  </sheetData>
  <mergeCells count="54">
    <mergeCell ref="A11:A14"/>
    <mergeCell ref="B12:B13"/>
    <mergeCell ref="C12:C13"/>
    <mergeCell ref="D12:D13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G5:H5"/>
    <mergeCell ref="I5:J5"/>
    <mergeCell ref="Q11:Q13"/>
    <mergeCell ref="R11:R14"/>
    <mergeCell ref="L5:M5"/>
    <mergeCell ref="N5:O5"/>
    <mergeCell ref="L6:M6"/>
    <mergeCell ref="N6:O6"/>
    <mergeCell ref="P6:R6"/>
    <mergeCell ref="N7:O7"/>
    <mergeCell ref="P7:R7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  <mergeCell ref="L8:M8"/>
    <mergeCell ref="N8:O8"/>
    <mergeCell ref="P8:R8"/>
  </mergeCells>
  <conditionalFormatting sqref="Q3 Q9:Q14 Q16:Q158">
    <cfRule type="cellIs" dxfId="41" priority="1" operator="lessThan">
      <formula>60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 summaryRight="0"/>
  </sheetPr>
  <dimension ref="A1:R126"/>
  <sheetViews>
    <sheetView workbookViewId="0"/>
  </sheetViews>
  <sheetFormatPr defaultColWidth="14.44140625" defaultRowHeight="15" customHeight="1" x14ac:dyDescent="0.3"/>
  <sheetData>
    <row r="1" spans="1:18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2"/>
    </row>
    <row r="2" spans="1:18" x14ac:dyDescent="0.3">
      <c r="A2" s="259" t="s">
        <v>18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7"/>
    </row>
    <row r="3" spans="1:18" x14ac:dyDescent="0.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</row>
    <row r="4" spans="1:18" x14ac:dyDescent="0.3">
      <c r="A4" s="260" t="s">
        <v>20</v>
      </c>
      <c r="B4" s="261" t="s">
        <v>21</v>
      </c>
      <c r="C4" s="212"/>
      <c r="D4" s="261" t="s">
        <v>22</v>
      </c>
      <c r="E4" s="262"/>
      <c r="F4" s="263" t="str">
        <f>+"Cao trình nghiệm thu [m] ("&amp;TEXT(A16,"dd/mm/yy")&amp;")"</f>
        <v>Cao trình nghiệm thu [m] (20/07/25)</v>
      </c>
      <c r="G4" s="211"/>
      <c r="H4" s="211"/>
      <c r="I4" s="211"/>
      <c r="J4" s="211"/>
      <c r="K4" s="211"/>
      <c r="L4" s="253" t="s">
        <v>23</v>
      </c>
      <c r="M4" s="211"/>
      <c r="N4" s="211"/>
      <c r="O4" s="211"/>
      <c r="P4" s="261" t="s">
        <v>24</v>
      </c>
      <c r="Q4" s="262"/>
      <c r="R4" s="231"/>
    </row>
    <row r="5" spans="1:18" x14ac:dyDescent="0.3">
      <c r="A5" s="233"/>
      <c r="B5" s="229"/>
      <c r="C5" s="230"/>
      <c r="D5" s="229"/>
      <c r="E5" s="219"/>
      <c r="F5" s="7" t="s">
        <v>25</v>
      </c>
      <c r="G5" s="272" t="s">
        <v>26</v>
      </c>
      <c r="H5" s="210"/>
      <c r="I5" s="272" t="s">
        <v>27</v>
      </c>
      <c r="J5" s="210"/>
      <c r="K5" s="7" t="s">
        <v>28</v>
      </c>
      <c r="L5" s="253" t="s">
        <v>29</v>
      </c>
      <c r="M5" s="210"/>
      <c r="N5" s="253" t="s">
        <v>30</v>
      </c>
      <c r="O5" s="211"/>
      <c r="P5" s="229"/>
      <c r="Q5" s="219"/>
      <c r="R5" s="220"/>
    </row>
    <row r="6" spans="1:18" x14ac:dyDescent="0.3">
      <c r="A6" s="274" t="s">
        <v>31</v>
      </c>
      <c r="B6" s="277" t="s">
        <v>32</v>
      </c>
      <c r="C6" s="255"/>
      <c r="D6" s="278"/>
      <c r="E6" s="255"/>
      <c r="F6" s="8"/>
      <c r="G6" s="279"/>
      <c r="H6" s="255"/>
      <c r="I6" s="279"/>
      <c r="J6" s="255"/>
      <c r="K6" s="9"/>
      <c r="L6" s="254"/>
      <c r="M6" s="255"/>
      <c r="N6" s="254"/>
      <c r="O6" s="255"/>
      <c r="P6" s="256" t="s">
        <v>33</v>
      </c>
      <c r="Q6" s="257"/>
      <c r="R6" s="258"/>
    </row>
    <row r="7" spans="1:18" x14ac:dyDescent="0.3">
      <c r="A7" s="275"/>
      <c r="B7" s="264" t="s">
        <v>34</v>
      </c>
      <c r="C7" s="265"/>
      <c r="D7" s="266"/>
      <c r="E7" s="265"/>
      <c r="F7" s="11"/>
      <c r="G7" s="267"/>
      <c r="H7" s="265"/>
      <c r="I7" s="267"/>
      <c r="J7" s="265"/>
      <c r="K7" s="12"/>
      <c r="L7" s="269"/>
      <c r="M7" s="265"/>
      <c r="N7" s="269"/>
      <c r="O7" s="265"/>
      <c r="P7" s="266" t="s">
        <v>120</v>
      </c>
      <c r="Q7" s="270"/>
      <c r="R7" s="271"/>
    </row>
    <row r="8" spans="1:18" x14ac:dyDescent="0.3">
      <c r="A8" s="276"/>
      <c r="B8" s="246" t="s">
        <v>35</v>
      </c>
      <c r="C8" s="238"/>
      <c r="D8" s="247"/>
      <c r="E8" s="238"/>
      <c r="F8" s="14"/>
      <c r="G8" s="237"/>
      <c r="H8" s="238"/>
      <c r="I8" s="237"/>
      <c r="J8" s="238"/>
      <c r="K8" s="15"/>
      <c r="L8" s="240"/>
      <c r="M8" s="238"/>
      <c r="N8" s="240"/>
      <c r="O8" s="238"/>
      <c r="P8" s="241"/>
      <c r="Q8" s="242"/>
      <c r="R8" s="243"/>
    </row>
    <row r="9" spans="1:18" x14ac:dyDescent="0.3">
      <c r="A9" s="1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" t="s">
        <v>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3">
      <c r="A11" s="281" t="s">
        <v>37</v>
      </c>
      <c r="B11" s="248" t="s">
        <v>38</v>
      </c>
      <c r="C11" s="211"/>
      <c r="D11" s="211"/>
      <c r="E11" s="211"/>
      <c r="F11" s="211"/>
      <c r="G11" s="248" t="s">
        <v>39</v>
      </c>
      <c r="H11" s="211"/>
      <c r="I11" s="211"/>
      <c r="J11" s="211"/>
      <c r="K11" s="211"/>
      <c r="L11" s="248" t="s">
        <v>40</v>
      </c>
      <c r="M11" s="211"/>
      <c r="N11" s="211"/>
      <c r="O11" s="211"/>
      <c r="P11" s="211"/>
      <c r="Q11" s="244" t="s">
        <v>121</v>
      </c>
      <c r="R11" s="250" t="s">
        <v>122</v>
      </c>
    </row>
    <row r="12" spans="1:18" x14ac:dyDescent="0.3">
      <c r="A12" s="275"/>
      <c r="B12" s="244" t="s">
        <v>41</v>
      </c>
      <c r="C12" s="244" t="s">
        <v>54</v>
      </c>
      <c r="D12" s="244" t="s">
        <v>42</v>
      </c>
      <c r="E12" s="244" t="s">
        <v>55</v>
      </c>
      <c r="F12" s="244" t="s">
        <v>43</v>
      </c>
      <c r="G12" s="244" t="s">
        <v>41</v>
      </c>
      <c r="H12" s="244" t="s">
        <v>54</v>
      </c>
      <c r="I12" s="244" t="s">
        <v>42</v>
      </c>
      <c r="J12" s="244" t="s">
        <v>55</v>
      </c>
      <c r="K12" s="244" t="s">
        <v>43</v>
      </c>
      <c r="L12" s="244" t="s">
        <v>41</v>
      </c>
      <c r="M12" s="244" t="s">
        <v>54</v>
      </c>
      <c r="N12" s="244" t="s">
        <v>42</v>
      </c>
      <c r="O12" s="244" t="s">
        <v>55</v>
      </c>
      <c r="P12" s="244" t="s">
        <v>43</v>
      </c>
      <c r="Q12" s="249"/>
      <c r="R12" s="251"/>
    </row>
    <row r="13" spans="1:18" x14ac:dyDescent="0.3">
      <c r="A13" s="275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51"/>
    </row>
    <row r="14" spans="1:18" x14ac:dyDescent="0.3">
      <c r="A14" s="276"/>
      <c r="B14" s="19" t="s">
        <v>46</v>
      </c>
      <c r="C14" s="20" t="s">
        <v>44</v>
      </c>
      <c r="D14" s="20" t="s">
        <v>45</v>
      </c>
      <c r="E14" s="20" t="s">
        <v>44</v>
      </c>
      <c r="F14" s="20" t="s">
        <v>45</v>
      </c>
      <c r="G14" s="19" t="s">
        <v>46</v>
      </c>
      <c r="H14" s="20" t="s">
        <v>44</v>
      </c>
      <c r="I14" s="20" t="s">
        <v>45</v>
      </c>
      <c r="J14" s="20" t="s">
        <v>44</v>
      </c>
      <c r="K14" s="20" t="s">
        <v>45</v>
      </c>
      <c r="L14" s="19" t="s">
        <v>46</v>
      </c>
      <c r="M14" s="20" t="s">
        <v>44</v>
      </c>
      <c r="N14" s="20" t="s">
        <v>45</v>
      </c>
      <c r="O14" s="20" t="s">
        <v>44</v>
      </c>
      <c r="P14" s="20" t="s">
        <v>45</v>
      </c>
      <c r="Q14" s="22" t="s">
        <v>47</v>
      </c>
      <c r="R14" s="252"/>
    </row>
    <row r="15" spans="1:18" x14ac:dyDescent="0.3">
      <c r="A15" s="23">
        <v>1</v>
      </c>
      <c r="B15" s="24">
        <f t="shared" ref="B15:R15" si="0">+A15+1</f>
        <v>2</v>
      </c>
      <c r="C15" s="24">
        <f t="shared" si="0"/>
        <v>3</v>
      </c>
      <c r="D15" s="24">
        <f t="shared" si="0"/>
        <v>4</v>
      </c>
      <c r="E15" s="24">
        <f t="shared" si="0"/>
        <v>5</v>
      </c>
      <c r="F15" s="24">
        <f t="shared" si="0"/>
        <v>6</v>
      </c>
      <c r="G15" s="24">
        <f t="shared" si="0"/>
        <v>7</v>
      </c>
      <c r="H15" s="24">
        <f t="shared" si="0"/>
        <v>8</v>
      </c>
      <c r="I15" s="24">
        <f t="shared" si="0"/>
        <v>9</v>
      </c>
      <c r="J15" s="24">
        <f t="shared" si="0"/>
        <v>10</v>
      </c>
      <c r="K15" s="24">
        <f t="shared" si="0"/>
        <v>11</v>
      </c>
      <c r="L15" s="24">
        <f t="shared" si="0"/>
        <v>12</v>
      </c>
      <c r="M15" s="24">
        <f t="shared" si="0"/>
        <v>13</v>
      </c>
      <c r="N15" s="24">
        <f t="shared" si="0"/>
        <v>14</v>
      </c>
      <c r="O15" s="24">
        <f t="shared" si="0"/>
        <v>15</v>
      </c>
      <c r="P15" s="24">
        <f t="shared" si="0"/>
        <v>16</v>
      </c>
      <c r="Q15" s="24">
        <f t="shared" si="0"/>
        <v>17</v>
      </c>
      <c r="R15" s="24">
        <f t="shared" si="0"/>
        <v>18</v>
      </c>
    </row>
    <row r="16" spans="1:18" x14ac:dyDescent="0.3">
      <c r="A16" s="26">
        <v>45858</v>
      </c>
      <c r="B16" s="27">
        <v>1</v>
      </c>
      <c r="C16" s="28">
        <v>1767</v>
      </c>
      <c r="D16" s="29">
        <v>-1208</v>
      </c>
      <c r="E16" s="30">
        <f t="shared" ref="E16:E33" si="1">C16-D16</f>
        <v>2975</v>
      </c>
      <c r="F16" s="27">
        <v>0</v>
      </c>
      <c r="G16" s="27">
        <v>1</v>
      </c>
      <c r="H16" s="30">
        <v>1632</v>
      </c>
      <c r="I16" s="29">
        <v>-1188</v>
      </c>
      <c r="J16" s="33">
        <f t="shared" ref="J16:J33" si="2">H16-I16</f>
        <v>2820</v>
      </c>
      <c r="K16" s="27">
        <v>0</v>
      </c>
      <c r="L16" s="27">
        <v>1</v>
      </c>
      <c r="M16" s="28">
        <v>1727</v>
      </c>
      <c r="N16" s="29">
        <v>-1127</v>
      </c>
      <c r="O16" s="33">
        <f t="shared" ref="O16:O33" si="3">M16-N16</f>
        <v>2854</v>
      </c>
      <c r="P16" s="27">
        <v>0</v>
      </c>
      <c r="Q16" s="34"/>
      <c r="R16" s="35"/>
    </row>
    <row r="17" spans="1:18" x14ac:dyDescent="0.3">
      <c r="A17" s="26">
        <v>45859</v>
      </c>
      <c r="B17" s="27">
        <f t="shared" ref="B17:B33" si="4">B16+1</f>
        <v>2</v>
      </c>
      <c r="C17" s="30">
        <f t="shared" ref="C17:C33" si="5">$C$16-F17</f>
        <v>1737</v>
      </c>
      <c r="D17" s="29">
        <v>-1238</v>
      </c>
      <c r="E17" s="30">
        <f t="shared" si="1"/>
        <v>2975</v>
      </c>
      <c r="F17" s="31">
        <f t="shared" ref="F17:F33" si="6">$D$16-D17</f>
        <v>30</v>
      </c>
      <c r="G17" s="27">
        <f t="shared" ref="G17:G33" si="7">G16+1</f>
        <v>2</v>
      </c>
      <c r="H17" s="30">
        <f t="shared" ref="H17:H33" si="8">$H$16-K17</f>
        <v>1627</v>
      </c>
      <c r="I17" s="29">
        <v>-1193</v>
      </c>
      <c r="J17" s="33">
        <f t="shared" si="2"/>
        <v>2820</v>
      </c>
      <c r="K17" s="27">
        <f t="shared" ref="K17:K33" si="9">$I$16-I17</f>
        <v>5</v>
      </c>
      <c r="L17" s="27">
        <f t="shared" ref="L17:L33" si="10">L16+1</f>
        <v>2</v>
      </c>
      <c r="M17" s="30">
        <f t="shared" ref="M17:M33" si="11">$M$16-P17</f>
        <v>1725</v>
      </c>
      <c r="N17" s="29">
        <v>-1129</v>
      </c>
      <c r="O17" s="33">
        <f t="shared" si="3"/>
        <v>2854</v>
      </c>
      <c r="P17" s="27">
        <f t="shared" ref="P17:P33" si="12">$N$16-N17</f>
        <v>2</v>
      </c>
      <c r="Q17" s="34"/>
      <c r="R17" s="35"/>
    </row>
    <row r="18" spans="1:18" x14ac:dyDescent="0.3">
      <c r="A18" s="26">
        <v>45860</v>
      </c>
      <c r="B18" s="27">
        <f t="shared" si="4"/>
        <v>3</v>
      </c>
      <c r="C18" s="30">
        <f t="shared" si="5"/>
        <v>1727</v>
      </c>
      <c r="D18" s="29">
        <v>-1248</v>
      </c>
      <c r="E18" s="30">
        <f t="shared" si="1"/>
        <v>2975</v>
      </c>
      <c r="F18" s="31">
        <f t="shared" si="6"/>
        <v>40</v>
      </c>
      <c r="G18" s="27">
        <f t="shared" si="7"/>
        <v>3</v>
      </c>
      <c r="H18" s="30">
        <f t="shared" si="8"/>
        <v>1617</v>
      </c>
      <c r="I18" s="29">
        <v>-1203</v>
      </c>
      <c r="J18" s="33">
        <f t="shared" si="2"/>
        <v>2820</v>
      </c>
      <c r="K18" s="27">
        <f t="shared" si="9"/>
        <v>15</v>
      </c>
      <c r="L18" s="27">
        <f t="shared" si="10"/>
        <v>3</v>
      </c>
      <c r="M18" s="30">
        <f t="shared" si="11"/>
        <v>1723</v>
      </c>
      <c r="N18" s="29">
        <v>-1131</v>
      </c>
      <c r="O18" s="33">
        <f t="shared" si="3"/>
        <v>2854</v>
      </c>
      <c r="P18" s="27">
        <f t="shared" si="12"/>
        <v>4</v>
      </c>
      <c r="Q18" s="34"/>
      <c r="R18" s="35"/>
    </row>
    <row r="19" spans="1:18" x14ac:dyDescent="0.3">
      <c r="A19" s="26">
        <v>45861</v>
      </c>
      <c r="B19" s="27">
        <f t="shared" si="4"/>
        <v>4</v>
      </c>
      <c r="C19" s="30">
        <f t="shared" si="5"/>
        <v>1717</v>
      </c>
      <c r="D19" s="29">
        <v>-1258</v>
      </c>
      <c r="E19" s="30">
        <f t="shared" si="1"/>
        <v>2975</v>
      </c>
      <c r="F19" s="31">
        <f t="shared" si="6"/>
        <v>50</v>
      </c>
      <c r="G19" s="27">
        <f t="shared" si="7"/>
        <v>4</v>
      </c>
      <c r="H19" s="30">
        <f t="shared" si="8"/>
        <v>1599</v>
      </c>
      <c r="I19" s="29">
        <v>-1221</v>
      </c>
      <c r="J19" s="33">
        <f t="shared" si="2"/>
        <v>2820</v>
      </c>
      <c r="K19" s="27">
        <f t="shared" si="9"/>
        <v>33</v>
      </c>
      <c r="L19" s="27">
        <f t="shared" si="10"/>
        <v>4</v>
      </c>
      <c r="M19" s="30">
        <f t="shared" si="11"/>
        <v>1713</v>
      </c>
      <c r="N19" s="29">
        <v>-1141</v>
      </c>
      <c r="O19" s="33">
        <f t="shared" si="3"/>
        <v>2854</v>
      </c>
      <c r="P19" s="27">
        <f t="shared" si="12"/>
        <v>14</v>
      </c>
      <c r="Q19" s="34"/>
      <c r="R19" s="35"/>
    </row>
    <row r="20" spans="1:18" x14ac:dyDescent="0.3">
      <c r="A20" s="26">
        <v>45862</v>
      </c>
      <c r="B20" s="27">
        <f t="shared" si="4"/>
        <v>5</v>
      </c>
      <c r="C20" s="30">
        <f t="shared" si="5"/>
        <v>1707</v>
      </c>
      <c r="D20" s="29">
        <v>-1268</v>
      </c>
      <c r="E20" s="30">
        <f t="shared" si="1"/>
        <v>2975</v>
      </c>
      <c r="F20" s="31">
        <f t="shared" si="6"/>
        <v>60</v>
      </c>
      <c r="G20" s="27">
        <f t="shared" si="7"/>
        <v>5</v>
      </c>
      <c r="H20" s="30">
        <f t="shared" si="8"/>
        <v>1581</v>
      </c>
      <c r="I20" s="29">
        <v>-1239</v>
      </c>
      <c r="J20" s="33">
        <f t="shared" si="2"/>
        <v>2820</v>
      </c>
      <c r="K20" s="27">
        <f t="shared" si="9"/>
        <v>51</v>
      </c>
      <c r="L20" s="27">
        <f t="shared" si="10"/>
        <v>5</v>
      </c>
      <c r="M20" s="30">
        <f t="shared" si="11"/>
        <v>1703</v>
      </c>
      <c r="N20" s="29">
        <v>-1151</v>
      </c>
      <c r="O20" s="33">
        <f t="shared" si="3"/>
        <v>2854</v>
      </c>
      <c r="P20" s="27">
        <f t="shared" si="12"/>
        <v>24</v>
      </c>
      <c r="Q20" s="34"/>
      <c r="R20" s="35"/>
    </row>
    <row r="21" spans="1:18" x14ac:dyDescent="0.3">
      <c r="A21" s="26">
        <v>45863</v>
      </c>
      <c r="B21" s="27">
        <f t="shared" si="4"/>
        <v>6</v>
      </c>
      <c r="C21" s="30">
        <f t="shared" si="5"/>
        <v>1697</v>
      </c>
      <c r="D21" s="29">
        <v>-1278</v>
      </c>
      <c r="E21" s="30">
        <f t="shared" si="1"/>
        <v>2975</v>
      </c>
      <c r="F21" s="31">
        <f t="shared" si="6"/>
        <v>70</v>
      </c>
      <c r="G21" s="27">
        <f t="shared" si="7"/>
        <v>6</v>
      </c>
      <c r="H21" s="30">
        <f t="shared" si="8"/>
        <v>1563</v>
      </c>
      <c r="I21" s="29">
        <v>-1257</v>
      </c>
      <c r="J21" s="33">
        <f t="shared" si="2"/>
        <v>2820</v>
      </c>
      <c r="K21" s="27">
        <f t="shared" si="9"/>
        <v>69</v>
      </c>
      <c r="L21" s="27">
        <f t="shared" si="10"/>
        <v>6</v>
      </c>
      <c r="M21" s="30">
        <f t="shared" si="11"/>
        <v>1693</v>
      </c>
      <c r="N21" s="29">
        <v>-1161</v>
      </c>
      <c r="O21" s="33">
        <f t="shared" si="3"/>
        <v>2854</v>
      </c>
      <c r="P21" s="27">
        <f t="shared" si="12"/>
        <v>34</v>
      </c>
      <c r="Q21" s="34"/>
      <c r="R21" s="35"/>
    </row>
    <row r="22" spans="1:18" x14ac:dyDescent="0.3">
      <c r="A22" s="26">
        <v>45864</v>
      </c>
      <c r="B22" s="27">
        <f t="shared" si="4"/>
        <v>7</v>
      </c>
      <c r="C22" s="30">
        <f t="shared" si="5"/>
        <v>1687</v>
      </c>
      <c r="D22" s="29">
        <v>-1288</v>
      </c>
      <c r="E22" s="30">
        <f t="shared" si="1"/>
        <v>2975</v>
      </c>
      <c r="F22" s="31">
        <f t="shared" si="6"/>
        <v>80</v>
      </c>
      <c r="G22" s="27">
        <f t="shared" si="7"/>
        <v>7</v>
      </c>
      <c r="H22" s="30">
        <f t="shared" si="8"/>
        <v>1545</v>
      </c>
      <c r="I22" s="29">
        <v>-1275</v>
      </c>
      <c r="J22" s="33">
        <f t="shared" si="2"/>
        <v>2820</v>
      </c>
      <c r="K22" s="27">
        <f t="shared" si="9"/>
        <v>87</v>
      </c>
      <c r="L22" s="27">
        <f t="shared" si="10"/>
        <v>7</v>
      </c>
      <c r="M22" s="30">
        <f t="shared" si="11"/>
        <v>1683</v>
      </c>
      <c r="N22" s="29">
        <v>-1171</v>
      </c>
      <c r="O22" s="33">
        <f t="shared" si="3"/>
        <v>2854</v>
      </c>
      <c r="P22" s="27">
        <f t="shared" si="12"/>
        <v>44</v>
      </c>
      <c r="Q22" s="34"/>
      <c r="R22" s="35"/>
    </row>
    <row r="23" spans="1:18" x14ac:dyDescent="0.3">
      <c r="A23" s="26">
        <v>45865</v>
      </c>
      <c r="B23" s="27">
        <f t="shared" si="4"/>
        <v>8</v>
      </c>
      <c r="C23" s="30">
        <f t="shared" si="5"/>
        <v>1677</v>
      </c>
      <c r="D23" s="29">
        <v>-1298</v>
      </c>
      <c r="E23" s="30">
        <f t="shared" si="1"/>
        <v>2975</v>
      </c>
      <c r="F23" s="31">
        <f t="shared" si="6"/>
        <v>90</v>
      </c>
      <c r="G23" s="27">
        <f t="shared" si="7"/>
        <v>8</v>
      </c>
      <c r="H23" s="30">
        <f t="shared" si="8"/>
        <v>1527</v>
      </c>
      <c r="I23" s="29">
        <v>-1293</v>
      </c>
      <c r="J23" s="33">
        <f t="shared" si="2"/>
        <v>2820</v>
      </c>
      <c r="K23" s="27">
        <f t="shared" si="9"/>
        <v>105</v>
      </c>
      <c r="L23" s="27">
        <f t="shared" si="10"/>
        <v>8</v>
      </c>
      <c r="M23" s="30">
        <f t="shared" si="11"/>
        <v>1673</v>
      </c>
      <c r="N23" s="29">
        <v>-1181</v>
      </c>
      <c r="O23" s="33">
        <f t="shared" si="3"/>
        <v>2854</v>
      </c>
      <c r="P23" s="27">
        <f t="shared" si="12"/>
        <v>54</v>
      </c>
      <c r="Q23" s="34"/>
      <c r="R23" s="35"/>
    </row>
    <row r="24" spans="1:18" x14ac:dyDescent="0.3">
      <c r="A24" s="26">
        <v>45866</v>
      </c>
      <c r="B24" s="27">
        <f t="shared" si="4"/>
        <v>9</v>
      </c>
      <c r="C24" s="30">
        <f t="shared" si="5"/>
        <v>1667</v>
      </c>
      <c r="D24" s="29">
        <v>-1308</v>
      </c>
      <c r="E24" s="30">
        <f t="shared" si="1"/>
        <v>2975</v>
      </c>
      <c r="F24" s="31">
        <f t="shared" si="6"/>
        <v>100</v>
      </c>
      <c r="G24" s="27">
        <f t="shared" si="7"/>
        <v>9</v>
      </c>
      <c r="H24" s="30">
        <f t="shared" si="8"/>
        <v>1509</v>
      </c>
      <c r="I24" s="29">
        <v>-1311</v>
      </c>
      <c r="J24" s="33">
        <f t="shared" si="2"/>
        <v>2820</v>
      </c>
      <c r="K24" s="27">
        <f t="shared" si="9"/>
        <v>123</v>
      </c>
      <c r="L24" s="27">
        <f t="shared" si="10"/>
        <v>9</v>
      </c>
      <c r="M24" s="30">
        <f t="shared" si="11"/>
        <v>1663</v>
      </c>
      <c r="N24" s="29">
        <v>-1191</v>
      </c>
      <c r="O24" s="33">
        <f t="shared" si="3"/>
        <v>2854</v>
      </c>
      <c r="P24" s="27">
        <f t="shared" si="12"/>
        <v>64</v>
      </c>
      <c r="Q24" s="34"/>
      <c r="R24" s="35"/>
    </row>
    <row r="25" spans="1:18" x14ac:dyDescent="0.3">
      <c r="A25" s="26">
        <v>45867</v>
      </c>
      <c r="B25" s="27">
        <f t="shared" si="4"/>
        <v>10</v>
      </c>
      <c r="C25" s="30">
        <f t="shared" si="5"/>
        <v>1657</v>
      </c>
      <c r="D25" s="29">
        <v>-1318</v>
      </c>
      <c r="E25" s="30">
        <f t="shared" si="1"/>
        <v>2975</v>
      </c>
      <c r="F25" s="31">
        <f t="shared" si="6"/>
        <v>110</v>
      </c>
      <c r="G25" s="27">
        <f t="shared" si="7"/>
        <v>10</v>
      </c>
      <c r="H25" s="30">
        <f t="shared" si="8"/>
        <v>1491</v>
      </c>
      <c r="I25" s="29">
        <v>-1329</v>
      </c>
      <c r="J25" s="33">
        <f t="shared" si="2"/>
        <v>2820</v>
      </c>
      <c r="K25" s="27">
        <f t="shared" si="9"/>
        <v>141</v>
      </c>
      <c r="L25" s="27">
        <f t="shared" si="10"/>
        <v>10</v>
      </c>
      <c r="M25" s="30">
        <f t="shared" si="11"/>
        <v>1653</v>
      </c>
      <c r="N25" s="29">
        <v>-1201</v>
      </c>
      <c r="O25" s="33">
        <f t="shared" si="3"/>
        <v>2854</v>
      </c>
      <c r="P25" s="27">
        <f t="shared" si="12"/>
        <v>74</v>
      </c>
      <c r="Q25" s="34"/>
      <c r="R25" s="35"/>
    </row>
    <row r="26" spans="1:18" x14ac:dyDescent="0.3">
      <c r="A26" s="26">
        <v>45868</v>
      </c>
      <c r="B26" s="27">
        <f t="shared" si="4"/>
        <v>11</v>
      </c>
      <c r="C26" s="30">
        <f t="shared" si="5"/>
        <v>1647</v>
      </c>
      <c r="D26" s="29">
        <v>-1328</v>
      </c>
      <c r="E26" s="30">
        <f t="shared" si="1"/>
        <v>2975</v>
      </c>
      <c r="F26" s="31">
        <f t="shared" si="6"/>
        <v>120</v>
      </c>
      <c r="G26" s="27">
        <f t="shared" si="7"/>
        <v>11</v>
      </c>
      <c r="H26" s="30">
        <f t="shared" si="8"/>
        <v>1473</v>
      </c>
      <c r="I26" s="29">
        <v>-1347</v>
      </c>
      <c r="J26" s="33">
        <f t="shared" si="2"/>
        <v>2820</v>
      </c>
      <c r="K26" s="27">
        <f t="shared" si="9"/>
        <v>159</v>
      </c>
      <c r="L26" s="27">
        <f t="shared" si="10"/>
        <v>11</v>
      </c>
      <c r="M26" s="30">
        <f t="shared" si="11"/>
        <v>1643</v>
      </c>
      <c r="N26" s="29">
        <v>-1211</v>
      </c>
      <c r="O26" s="33">
        <f t="shared" si="3"/>
        <v>2854</v>
      </c>
      <c r="P26" s="27">
        <f t="shared" si="12"/>
        <v>84</v>
      </c>
      <c r="Q26" s="34"/>
      <c r="R26" s="35"/>
    </row>
    <row r="27" spans="1:18" x14ac:dyDescent="0.3">
      <c r="A27" s="26">
        <v>45869</v>
      </c>
      <c r="B27" s="27">
        <f t="shared" si="4"/>
        <v>12</v>
      </c>
      <c r="C27" s="30">
        <f t="shared" si="5"/>
        <v>1637</v>
      </c>
      <c r="D27" s="29">
        <v>-1338</v>
      </c>
      <c r="E27" s="30">
        <f t="shared" si="1"/>
        <v>2975</v>
      </c>
      <c r="F27" s="31">
        <f t="shared" si="6"/>
        <v>130</v>
      </c>
      <c r="G27" s="27">
        <f t="shared" si="7"/>
        <v>12</v>
      </c>
      <c r="H27" s="30">
        <f t="shared" si="8"/>
        <v>1455</v>
      </c>
      <c r="I27" s="29">
        <v>-1365</v>
      </c>
      <c r="J27" s="33">
        <f t="shared" si="2"/>
        <v>2820</v>
      </c>
      <c r="K27" s="27">
        <f t="shared" si="9"/>
        <v>177</v>
      </c>
      <c r="L27" s="27">
        <f t="shared" si="10"/>
        <v>12</v>
      </c>
      <c r="M27" s="30">
        <f t="shared" si="11"/>
        <v>1633</v>
      </c>
      <c r="N27" s="29">
        <v>-1221</v>
      </c>
      <c r="O27" s="33">
        <f t="shared" si="3"/>
        <v>2854</v>
      </c>
      <c r="P27" s="27">
        <f t="shared" si="12"/>
        <v>94</v>
      </c>
      <c r="Q27" s="34"/>
      <c r="R27" s="35"/>
    </row>
    <row r="28" spans="1:18" x14ac:dyDescent="0.3">
      <c r="A28" s="26">
        <v>45870</v>
      </c>
      <c r="B28" s="27">
        <f t="shared" si="4"/>
        <v>13</v>
      </c>
      <c r="C28" s="30">
        <f t="shared" si="5"/>
        <v>1627</v>
      </c>
      <c r="D28" s="29">
        <v>-1348</v>
      </c>
      <c r="E28" s="30">
        <f t="shared" si="1"/>
        <v>2975</v>
      </c>
      <c r="F28" s="31">
        <f t="shared" si="6"/>
        <v>140</v>
      </c>
      <c r="G28" s="27">
        <f t="shared" si="7"/>
        <v>13</v>
      </c>
      <c r="H28" s="30">
        <f t="shared" si="8"/>
        <v>1437</v>
      </c>
      <c r="I28" s="29">
        <v>-1383</v>
      </c>
      <c r="J28" s="33">
        <f t="shared" si="2"/>
        <v>2820</v>
      </c>
      <c r="K28" s="27">
        <f t="shared" si="9"/>
        <v>195</v>
      </c>
      <c r="L28" s="27">
        <f t="shared" si="10"/>
        <v>13</v>
      </c>
      <c r="M28" s="30">
        <f t="shared" si="11"/>
        <v>1623</v>
      </c>
      <c r="N28" s="29">
        <v>-1231</v>
      </c>
      <c r="O28" s="33">
        <f t="shared" si="3"/>
        <v>2854</v>
      </c>
      <c r="P28" s="27">
        <f t="shared" si="12"/>
        <v>104</v>
      </c>
      <c r="Q28" s="34"/>
      <c r="R28" s="35"/>
    </row>
    <row r="29" spans="1:18" x14ac:dyDescent="0.3">
      <c r="A29" s="26">
        <v>45871</v>
      </c>
      <c r="B29" s="27">
        <f t="shared" si="4"/>
        <v>14</v>
      </c>
      <c r="C29" s="30">
        <f t="shared" si="5"/>
        <v>1621</v>
      </c>
      <c r="D29" s="29">
        <v>-1354</v>
      </c>
      <c r="E29" s="30">
        <f t="shared" si="1"/>
        <v>2975</v>
      </c>
      <c r="F29" s="31">
        <f t="shared" si="6"/>
        <v>146</v>
      </c>
      <c r="G29" s="27">
        <f t="shared" si="7"/>
        <v>14</v>
      </c>
      <c r="H29" s="30">
        <f t="shared" si="8"/>
        <v>1419</v>
      </c>
      <c r="I29" s="29">
        <v>-1401</v>
      </c>
      <c r="J29" s="33">
        <f t="shared" si="2"/>
        <v>2820</v>
      </c>
      <c r="K29" s="27">
        <f t="shared" si="9"/>
        <v>213</v>
      </c>
      <c r="L29" s="27">
        <f t="shared" si="10"/>
        <v>14</v>
      </c>
      <c r="M29" s="30">
        <f t="shared" si="11"/>
        <v>1613</v>
      </c>
      <c r="N29" s="29">
        <v>-1241</v>
      </c>
      <c r="O29" s="33">
        <f t="shared" si="3"/>
        <v>2854</v>
      </c>
      <c r="P29" s="27">
        <f t="shared" si="12"/>
        <v>114</v>
      </c>
      <c r="Q29" s="34"/>
      <c r="R29" s="35"/>
    </row>
    <row r="30" spans="1:18" x14ac:dyDescent="0.3">
      <c r="A30" s="26">
        <v>45872</v>
      </c>
      <c r="B30" s="27">
        <f t="shared" si="4"/>
        <v>15</v>
      </c>
      <c r="C30" s="30">
        <f t="shared" si="5"/>
        <v>1589</v>
      </c>
      <c r="D30" s="29">
        <v>-1386</v>
      </c>
      <c r="E30" s="30">
        <f t="shared" si="1"/>
        <v>2975</v>
      </c>
      <c r="F30" s="31">
        <f t="shared" si="6"/>
        <v>178</v>
      </c>
      <c r="G30" s="27">
        <f t="shared" si="7"/>
        <v>15</v>
      </c>
      <c r="H30" s="30">
        <f t="shared" si="8"/>
        <v>1401</v>
      </c>
      <c r="I30" s="29">
        <v>-1419</v>
      </c>
      <c r="J30" s="33">
        <f t="shared" si="2"/>
        <v>2820</v>
      </c>
      <c r="K30" s="27">
        <f t="shared" si="9"/>
        <v>231</v>
      </c>
      <c r="L30" s="27">
        <f t="shared" si="10"/>
        <v>15</v>
      </c>
      <c r="M30" s="30">
        <f t="shared" si="11"/>
        <v>1603</v>
      </c>
      <c r="N30" s="29">
        <v>-1251</v>
      </c>
      <c r="O30" s="33">
        <f t="shared" si="3"/>
        <v>2854</v>
      </c>
      <c r="P30" s="27">
        <f t="shared" si="12"/>
        <v>124</v>
      </c>
      <c r="Q30" s="34"/>
      <c r="R30" s="35"/>
    </row>
    <row r="31" spans="1:18" x14ac:dyDescent="0.3">
      <c r="A31" s="26">
        <v>45873</v>
      </c>
      <c r="B31" s="27">
        <f t="shared" si="4"/>
        <v>16</v>
      </c>
      <c r="C31" s="30">
        <f t="shared" si="5"/>
        <v>1557</v>
      </c>
      <c r="D31" s="29">
        <v>-1418</v>
      </c>
      <c r="E31" s="30">
        <f t="shared" si="1"/>
        <v>2975</v>
      </c>
      <c r="F31" s="31">
        <f t="shared" si="6"/>
        <v>210</v>
      </c>
      <c r="G31" s="27">
        <f t="shared" si="7"/>
        <v>16</v>
      </c>
      <c r="H31" s="30">
        <f t="shared" si="8"/>
        <v>1401</v>
      </c>
      <c r="I31" s="29">
        <v>-1419</v>
      </c>
      <c r="J31" s="33">
        <f t="shared" si="2"/>
        <v>2820</v>
      </c>
      <c r="K31" s="27">
        <f t="shared" si="9"/>
        <v>231</v>
      </c>
      <c r="L31" s="27">
        <f t="shared" si="10"/>
        <v>16</v>
      </c>
      <c r="M31" s="30">
        <f t="shared" si="11"/>
        <v>1593</v>
      </c>
      <c r="N31" s="29">
        <v>-1261</v>
      </c>
      <c r="O31" s="33">
        <f t="shared" si="3"/>
        <v>2854</v>
      </c>
      <c r="P31" s="27">
        <f t="shared" si="12"/>
        <v>134</v>
      </c>
      <c r="Q31" s="34"/>
      <c r="R31" s="35"/>
    </row>
    <row r="32" spans="1:18" x14ac:dyDescent="0.3">
      <c r="A32" s="26">
        <v>45874</v>
      </c>
      <c r="B32" s="27">
        <f t="shared" si="4"/>
        <v>17</v>
      </c>
      <c r="C32" s="30">
        <f t="shared" si="5"/>
        <v>1525</v>
      </c>
      <c r="D32" s="29">
        <v>-1450</v>
      </c>
      <c r="E32" s="30">
        <f t="shared" si="1"/>
        <v>2975</v>
      </c>
      <c r="F32" s="31">
        <f t="shared" si="6"/>
        <v>242</v>
      </c>
      <c r="G32" s="27">
        <f t="shared" si="7"/>
        <v>17</v>
      </c>
      <c r="H32" s="30">
        <f t="shared" si="8"/>
        <v>1401</v>
      </c>
      <c r="I32" s="29">
        <v>-1419</v>
      </c>
      <c r="J32" s="33">
        <f t="shared" si="2"/>
        <v>2820</v>
      </c>
      <c r="K32" s="27">
        <f t="shared" si="9"/>
        <v>231</v>
      </c>
      <c r="L32" s="27">
        <f t="shared" si="10"/>
        <v>17</v>
      </c>
      <c r="M32" s="30">
        <f t="shared" si="11"/>
        <v>1584</v>
      </c>
      <c r="N32" s="29">
        <v>-1270</v>
      </c>
      <c r="O32" s="33">
        <f t="shared" si="3"/>
        <v>2854</v>
      </c>
      <c r="P32" s="27">
        <f t="shared" si="12"/>
        <v>143</v>
      </c>
      <c r="Q32" s="34"/>
      <c r="R32" s="35"/>
    </row>
    <row r="33" spans="1:18" x14ac:dyDescent="0.3">
      <c r="A33" s="26">
        <v>45875</v>
      </c>
      <c r="B33" s="27">
        <f t="shared" si="4"/>
        <v>18</v>
      </c>
      <c r="C33" s="30">
        <f t="shared" si="5"/>
        <v>1493</v>
      </c>
      <c r="D33" s="29">
        <v>-1482</v>
      </c>
      <c r="E33" s="30">
        <f t="shared" si="1"/>
        <v>2975</v>
      </c>
      <c r="F33" s="31">
        <f t="shared" si="6"/>
        <v>274</v>
      </c>
      <c r="G33" s="27">
        <f t="shared" si="7"/>
        <v>18</v>
      </c>
      <c r="H33" s="30">
        <f t="shared" si="8"/>
        <v>1388</v>
      </c>
      <c r="I33" s="29">
        <v>-1432</v>
      </c>
      <c r="J33" s="33">
        <f t="shared" si="2"/>
        <v>2820</v>
      </c>
      <c r="K33" s="27">
        <f t="shared" si="9"/>
        <v>244</v>
      </c>
      <c r="L33" s="27">
        <f t="shared" si="10"/>
        <v>18</v>
      </c>
      <c r="M33" s="30">
        <f t="shared" si="11"/>
        <v>1557</v>
      </c>
      <c r="N33" s="29">
        <v>-1297</v>
      </c>
      <c r="O33" s="33">
        <f t="shared" si="3"/>
        <v>2854</v>
      </c>
      <c r="P33" s="27">
        <f t="shared" si="12"/>
        <v>170</v>
      </c>
      <c r="Q33" s="34"/>
      <c r="R33" s="35"/>
    </row>
    <row r="34" spans="1:18" x14ac:dyDescent="0.3">
      <c r="A34" s="26"/>
      <c r="B34" s="27"/>
      <c r="C34" s="28"/>
      <c r="D34" s="29"/>
      <c r="E34" s="30"/>
      <c r="F34" s="31"/>
      <c r="G34" s="27"/>
      <c r="H34" s="30"/>
      <c r="I34" s="29"/>
      <c r="J34" s="33"/>
      <c r="K34" s="27"/>
      <c r="L34" s="27"/>
      <c r="M34" s="28"/>
      <c r="N34" s="29"/>
      <c r="O34" s="33"/>
      <c r="P34" s="27"/>
      <c r="Q34" s="34"/>
      <c r="R34" s="35"/>
    </row>
    <row r="35" spans="1:18" x14ac:dyDescent="0.3">
      <c r="A35" s="26"/>
      <c r="B35" s="27"/>
      <c r="C35" s="28"/>
      <c r="D35" s="29"/>
      <c r="E35" s="30"/>
      <c r="F35" s="31"/>
      <c r="G35" s="27"/>
      <c r="H35" s="30"/>
      <c r="I35" s="29"/>
      <c r="J35" s="33"/>
      <c r="K35" s="27"/>
      <c r="L35" s="27"/>
      <c r="M35" s="28"/>
      <c r="N35" s="29"/>
      <c r="O35" s="33"/>
      <c r="P35" s="27"/>
      <c r="Q35" s="44"/>
      <c r="R35" s="35"/>
    </row>
    <row r="36" spans="1:18" x14ac:dyDescent="0.3">
      <c r="A36" s="26"/>
      <c r="B36" s="27"/>
      <c r="C36" s="28"/>
      <c r="D36" s="29"/>
      <c r="E36" s="30"/>
      <c r="F36" s="31"/>
      <c r="G36" s="27"/>
      <c r="H36" s="30"/>
      <c r="I36" s="29"/>
      <c r="J36" s="33"/>
      <c r="K36" s="27"/>
      <c r="L36" s="27"/>
      <c r="M36" s="28"/>
      <c r="N36" s="29"/>
      <c r="O36" s="33"/>
      <c r="P36" s="27"/>
      <c r="Q36" s="44"/>
      <c r="R36" s="35"/>
    </row>
    <row r="37" spans="1:18" x14ac:dyDescent="0.3">
      <c r="A37" s="26"/>
      <c r="B37" s="27"/>
      <c r="C37" s="28"/>
      <c r="D37" s="29"/>
      <c r="E37" s="30"/>
      <c r="F37" s="31"/>
      <c r="G37" s="27"/>
      <c r="H37" s="30"/>
      <c r="I37" s="29"/>
      <c r="J37" s="33"/>
      <c r="K37" s="27"/>
      <c r="L37" s="27"/>
      <c r="M37" s="28"/>
      <c r="N37" s="29"/>
      <c r="O37" s="33"/>
      <c r="P37" s="27"/>
      <c r="Q37" s="44"/>
      <c r="R37" s="35"/>
    </row>
    <row r="38" spans="1:18" x14ac:dyDescent="0.3">
      <c r="A38" s="26"/>
      <c r="B38" s="27"/>
      <c r="C38" s="28"/>
      <c r="D38" s="29"/>
      <c r="E38" s="30"/>
      <c r="F38" s="31"/>
      <c r="G38" s="27"/>
      <c r="H38" s="30"/>
      <c r="I38" s="29"/>
      <c r="J38" s="33"/>
      <c r="K38" s="27"/>
      <c r="L38" s="27"/>
      <c r="M38" s="28"/>
      <c r="N38" s="29"/>
      <c r="O38" s="33"/>
      <c r="P38" s="27"/>
      <c r="Q38" s="44"/>
      <c r="R38" s="35"/>
    </row>
    <row r="39" spans="1:18" x14ac:dyDescent="0.3">
      <c r="A39" s="26"/>
      <c r="B39" s="27"/>
      <c r="C39" s="28"/>
      <c r="D39" s="29"/>
      <c r="E39" s="30"/>
      <c r="F39" s="31"/>
      <c r="G39" s="27"/>
      <c r="H39" s="30"/>
      <c r="I39" s="29"/>
      <c r="J39" s="33"/>
      <c r="K39" s="27"/>
      <c r="L39" s="27"/>
      <c r="M39" s="28"/>
      <c r="N39" s="29"/>
      <c r="O39" s="33"/>
      <c r="P39" s="27"/>
      <c r="Q39" s="44"/>
      <c r="R39" s="35"/>
    </row>
    <row r="40" spans="1:18" x14ac:dyDescent="0.3">
      <c r="A40" s="26"/>
      <c r="B40" s="27"/>
      <c r="C40" s="28"/>
      <c r="D40" s="29"/>
      <c r="E40" s="30"/>
      <c r="F40" s="31"/>
      <c r="G40" s="27"/>
      <c r="H40" s="30"/>
      <c r="I40" s="29"/>
      <c r="J40" s="33"/>
      <c r="K40" s="27"/>
      <c r="L40" s="27"/>
      <c r="M40" s="28"/>
      <c r="N40" s="29"/>
      <c r="O40" s="33"/>
      <c r="P40" s="27"/>
      <c r="Q40" s="44"/>
      <c r="R40" s="35"/>
    </row>
    <row r="41" spans="1:18" x14ac:dyDescent="0.3">
      <c r="A41" s="26"/>
      <c r="B41" s="27"/>
      <c r="C41" s="28"/>
      <c r="D41" s="29"/>
      <c r="E41" s="30"/>
      <c r="F41" s="31"/>
      <c r="G41" s="27"/>
      <c r="H41" s="30"/>
      <c r="I41" s="29"/>
      <c r="J41" s="33"/>
      <c r="K41" s="27"/>
      <c r="L41" s="27"/>
      <c r="M41" s="28"/>
      <c r="N41" s="29"/>
      <c r="O41" s="33"/>
      <c r="P41" s="27"/>
      <c r="Q41" s="44"/>
      <c r="R41" s="35"/>
    </row>
    <row r="42" spans="1:18" x14ac:dyDescent="0.3">
      <c r="A42" s="26"/>
      <c r="B42" s="27"/>
      <c r="C42" s="28"/>
      <c r="D42" s="29"/>
      <c r="E42" s="30"/>
      <c r="F42" s="31"/>
      <c r="G42" s="27"/>
      <c r="H42" s="30"/>
      <c r="I42" s="29"/>
      <c r="J42" s="33"/>
      <c r="K42" s="27"/>
      <c r="L42" s="27"/>
      <c r="M42" s="28"/>
      <c r="N42" s="29"/>
      <c r="O42" s="33"/>
      <c r="P42" s="27"/>
      <c r="Q42" s="44"/>
      <c r="R42" s="35"/>
    </row>
    <row r="43" spans="1:18" x14ac:dyDescent="0.3">
      <c r="A43" s="26"/>
      <c r="B43" s="27"/>
      <c r="C43" s="28"/>
      <c r="D43" s="29"/>
      <c r="E43" s="30"/>
      <c r="F43" s="31"/>
      <c r="G43" s="27"/>
      <c r="H43" s="30"/>
      <c r="I43" s="29"/>
      <c r="J43" s="33"/>
      <c r="K43" s="27"/>
      <c r="L43" s="27"/>
      <c r="M43" s="28"/>
      <c r="N43" s="29"/>
      <c r="O43" s="33"/>
      <c r="P43" s="27"/>
      <c r="Q43" s="44"/>
      <c r="R43" s="35"/>
    </row>
    <row r="44" spans="1:18" x14ac:dyDescent="0.3">
      <c r="A44" s="26"/>
      <c r="B44" s="27"/>
      <c r="C44" s="28"/>
      <c r="D44" s="29"/>
      <c r="E44" s="30"/>
      <c r="F44" s="31"/>
      <c r="G44" s="27"/>
      <c r="H44" s="30"/>
      <c r="I44" s="29"/>
      <c r="J44" s="33"/>
      <c r="K44" s="27"/>
      <c r="L44" s="27"/>
      <c r="M44" s="28"/>
      <c r="N44" s="29"/>
      <c r="O44" s="33"/>
      <c r="P44" s="27"/>
      <c r="Q44" s="44"/>
      <c r="R44" s="35"/>
    </row>
    <row r="45" spans="1:18" x14ac:dyDescent="0.3">
      <c r="A45" s="26"/>
      <c r="B45" s="27"/>
      <c r="C45" s="28"/>
      <c r="D45" s="29"/>
      <c r="E45" s="30"/>
      <c r="F45" s="31"/>
      <c r="G45" s="27"/>
      <c r="H45" s="30"/>
      <c r="I45" s="29"/>
      <c r="J45" s="33"/>
      <c r="K45" s="27"/>
      <c r="L45" s="27"/>
      <c r="M45" s="28"/>
      <c r="N45" s="29"/>
      <c r="O45" s="33"/>
      <c r="P45" s="27"/>
      <c r="Q45" s="44"/>
      <c r="R45" s="35"/>
    </row>
    <row r="46" spans="1:18" x14ac:dyDescent="0.3">
      <c r="A46" s="26"/>
      <c r="B46" s="27"/>
      <c r="C46" s="28"/>
      <c r="D46" s="29"/>
      <c r="E46" s="30"/>
      <c r="F46" s="31"/>
      <c r="G46" s="27"/>
      <c r="H46" s="30"/>
      <c r="I46" s="29"/>
      <c r="J46" s="33"/>
      <c r="K46" s="27"/>
      <c r="L46" s="27"/>
      <c r="M46" s="28"/>
      <c r="N46" s="29"/>
      <c r="O46" s="33"/>
      <c r="P46" s="27"/>
      <c r="Q46" s="44"/>
      <c r="R46" s="35"/>
    </row>
    <row r="47" spans="1:18" x14ac:dyDescent="0.3">
      <c r="A47" s="26"/>
      <c r="B47" s="27"/>
      <c r="C47" s="28"/>
      <c r="D47" s="29"/>
      <c r="E47" s="30"/>
      <c r="F47" s="31"/>
      <c r="G47" s="27"/>
      <c r="H47" s="30"/>
      <c r="I47" s="29"/>
      <c r="J47" s="33"/>
      <c r="K47" s="27"/>
      <c r="L47" s="27"/>
      <c r="M47" s="28"/>
      <c r="N47" s="29"/>
      <c r="O47" s="33"/>
      <c r="P47" s="27"/>
      <c r="Q47" s="44"/>
      <c r="R47" s="35"/>
    </row>
    <row r="48" spans="1:18" x14ac:dyDescent="0.3">
      <c r="A48" s="26"/>
      <c r="B48" s="27"/>
      <c r="C48" s="28"/>
      <c r="D48" s="29"/>
      <c r="E48" s="30"/>
      <c r="F48" s="31"/>
      <c r="G48" s="27"/>
      <c r="H48" s="30"/>
      <c r="I48" s="29"/>
      <c r="J48" s="33"/>
      <c r="K48" s="27"/>
      <c r="L48" s="27"/>
      <c r="M48" s="28"/>
      <c r="N48" s="29"/>
      <c r="O48" s="33"/>
      <c r="P48" s="27"/>
      <c r="Q48" s="44"/>
      <c r="R48" s="35"/>
    </row>
    <row r="49" spans="1:18" x14ac:dyDescent="0.3">
      <c r="A49" s="26"/>
      <c r="B49" s="27"/>
      <c r="C49" s="28"/>
      <c r="D49" s="29"/>
      <c r="E49" s="30"/>
      <c r="F49" s="31"/>
      <c r="G49" s="27"/>
      <c r="H49" s="30"/>
      <c r="I49" s="29"/>
      <c r="J49" s="33"/>
      <c r="K49" s="27"/>
      <c r="L49" s="27"/>
      <c r="M49" s="28"/>
      <c r="N49" s="29"/>
      <c r="O49" s="33"/>
      <c r="P49" s="27"/>
      <c r="Q49" s="44"/>
      <c r="R49" s="35"/>
    </row>
    <row r="50" spans="1:18" x14ac:dyDescent="0.3">
      <c r="A50" s="26"/>
      <c r="B50" s="27"/>
      <c r="C50" s="28"/>
      <c r="D50" s="29"/>
      <c r="E50" s="30"/>
      <c r="F50" s="31"/>
      <c r="G50" s="27"/>
      <c r="H50" s="30"/>
      <c r="I50" s="29"/>
      <c r="J50" s="33"/>
      <c r="K50" s="27"/>
      <c r="L50" s="27"/>
      <c r="M50" s="28"/>
      <c r="N50" s="29"/>
      <c r="O50" s="33"/>
      <c r="P50" s="27"/>
      <c r="Q50" s="44"/>
      <c r="R50" s="35"/>
    </row>
    <row r="51" spans="1:18" x14ac:dyDescent="0.3">
      <c r="A51" s="26"/>
      <c r="B51" s="27"/>
      <c r="C51" s="28"/>
      <c r="D51" s="29"/>
      <c r="E51" s="30"/>
      <c r="F51" s="31"/>
      <c r="G51" s="27"/>
      <c r="H51" s="30"/>
      <c r="I51" s="29"/>
      <c r="J51" s="33"/>
      <c r="K51" s="27"/>
      <c r="L51" s="27"/>
      <c r="M51" s="28"/>
      <c r="N51" s="29"/>
      <c r="O51" s="33"/>
      <c r="P51" s="27"/>
      <c r="Q51" s="44"/>
      <c r="R51" s="35"/>
    </row>
    <row r="52" spans="1:18" x14ac:dyDescent="0.3">
      <c r="A52" s="26"/>
      <c r="B52" s="27"/>
      <c r="C52" s="28"/>
      <c r="D52" s="29"/>
      <c r="E52" s="30"/>
      <c r="F52" s="31"/>
      <c r="G52" s="27"/>
      <c r="H52" s="30"/>
      <c r="I52" s="29"/>
      <c r="J52" s="33"/>
      <c r="K52" s="27"/>
      <c r="L52" s="27"/>
      <c r="M52" s="28"/>
      <c r="N52" s="29"/>
      <c r="O52" s="33"/>
      <c r="P52" s="27"/>
      <c r="Q52" s="44"/>
      <c r="R52" s="35"/>
    </row>
    <row r="53" spans="1:18" x14ac:dyDescent="0.3">
      <c r="A53" s="26"/>
      <c r="B53" s="27"/>
      <c r="C53" s="28"/>
      <c r="D53" s="29"/>
      <c r="E53" s="30"/>
      <c r="F53" s="31"/>
      <c r="G53" s="27"/>
      <c r="H53" s="30"/>
      <c r="I53" s="29"/>
      <c r="J53" s="33"/>
      <c r="K53" s="27"/>
      <c r="L53" s="27"/>
      <c r="M53" s="28"/>
      <c r="N53" s="29"/>
      <c r="O53" s="33"/>
      <c r="P53" s="27"/>
      <c r="Q53" s="44"/>
      <c r="R53" s="35"/>
    </row>
    <row r="54" spans="1:18" x14ac:dyDescent="0.3">
      <c r="A54" s="26"/>
      <c r="B54" s="27"/>
      <c r="C54" s="28"/>
      <c r="D54" s="29"/>
      <c r="E54" s="30"/>
      <c r="F54" s="31"/>
      <c r="G54" s="27"/>
      <c r="H54" s="30"/>
      <c r="I54" s="29"/>
      <c r="J54" s="33"/>
      <c r="K54" s="27"/>
      <c r="L54" s="27"/>
      <c r="M54" s="28"/>
      <c r="N54" s="29"/>
      <c r="O54" s="33"/>
      <c r="P54" s="27"/>
      <c r="Q54" s="44"/>
      <c r="R54" s="35"/>
    </row>
    <row r="55" spans="1:18" x14ac:dyDescent="0.3">
      <c r="A55" s="26"/>
      <c r="B55" s="27"/>
      <c r="C55" s="28"/>
      <c r="D55" s="29"/>
      <c r="E55" s="30"/>
      <c r="F55" s="31"/>
      <c r="G55" s="27"/>
      <c r="H55" s="30"/>
      <c r="I55" s="29"/>
      <c r="J55" s="33"/>
      <c r="K55" s="27"/>
      <c r="L55" s="27"/>
      <c r="M55" s="28"/>
      <c r="N55" s="29"/>
      <c r="O55" s="33"/>
      <c r="P55" s="27"/>
      <c r="Q55" s="44"/>
      <c r="R55" s="35"/>
    </row>
    <row r="56" spans="1:18" x14ac:dyDescent="0.3">
      <c r="A56" s="26"/>
      <c r="B56" s="27"/>
      <c r="C56" s="28"/>
      <c r="D56" s="29"/>
      <c r="E56" s="30"/>
      <c r="F56" s="31"/>
      <c r="G56" s="27"/>
      <c r="H56" s="30"/>
      <c r="I56" s="29"/>
      <c r="J56" s="33"/>
      <c r="K56" s="27"/>
      <c r="L56" s="27"/>
      <c r="M56" s="28"/>
      <c r="N56" s="29"/>
      <c r="O56" s="33"/>
      <c r="P56" s="27"/>
      <c r="Q56" s="44"/>
      <c r="R56" s="35"/>
    </row>
    <row r="57" spans="1:18" x14ac:dyDescent="0.3">
      <c r="A57" s="26"/>
      <c r="B57" s="27"/>
      <c r="C57" s="28"/>
      <c r="D57" s="29"/>
      <c r="E57" s="30"/>
      <c r="F57" s="31"/>
      <c r="G57" s="27"/>
      <c r="H57" s="30"/>
      <c r="I57" s="29"/>
      <c r="J57" s="33"/>
      <c r="K57" s="27"/>
      <c r="L57" s="27"/>
      <c r="M57" s="28"/>
      <c r="N57" s="29"/>
      <c r="O57" s="33"/>
      <c r="P57" s="27"/>
      <c r="Q57" s="44"/>
      <c r="R57" s="35"/>
    </row>
    <row r="58" spans="1:18" x14ac:dyDescent="0.3">
      <c r="A58" s="26"/>
      <c r="B58" s="27"/>
      <c r="C58" s="28"/>
      <c r="D58" s="29"/>
      <c r="E58" s="30"/>
      <c r="F58" s="31"/>
      <c r="G58" s="27"/>
      <c r="H58" s="30"/>
      <c r="I58" s="29"/>
      <c r="J58" s="33"/>
      <c r="K58" s="27"/>
      <c r="L58" s="27"/>
      <c r="M58" s="28"/>
      <c r="N58" s="29"/>
      <c r="O58" s="33"/>
      <c r="P58" s="27"/>
      <c r="Q58" s="44"/>
      <c r="R58" s="35"/>
    </row>
    <row r="59" spans="1:18" x14ac:dyDescent="0.3">
      <c r="A59" s="26"/>
      <c r="B59" s="27"/>
      <c r="C59" s="28"/>
      <c r="D59" s="29"/>
      <c r="E59" s="30"/>
      <c r="F59" s="31"/>
      <c r="G59" s="27"/>
      <c r="H59" s="30"/>
      <c r="I59" s="29"/>
      <c r="J59" s="33"/>
      <c r="K59" s="27"/>
      <c r="L59" s="27"/>
      <c r="M59" s="28"/>
      <c r="N59" s="29"/>
      <c r="O59" s="33"/>
      <c r="P59" s="27"/>
      <c r="Q59" s="44"/>
      <c r="R59" s="35"/>
    </row>
    <row r="60" spans="1:18" x14ac:dyDescent="0.3">
      <c r="A60" s="26"/>
      <c r="B60" s="27"/>
      <c r="C60" s="28"/>
      <c r="D60" s="29"/>
      <c r="E60" s="30"/>
      <c r="F60" s="31"/>
      <c r="G60" s="27"/>
      <c r="H60" s="30"/>
      <c r="I60" s="29"/>
      <c r="J60" s="33"/>
      <c r="K60" s="27"/>
      <c r="L60" s="27"/>
      <c r="M60" s="28"/>
      <c r="N60" s="29"/>
      <c r="O60" s="33"/>
      <c r="P60" s="27"/>
      <c r="Q60" s="44"/>
      <c r="R60" s="35"/>
    </row>
    <row r="61" spans="1:18" x14ac:dyDescent="0.3">
      <c r="A61" s="26"/>
      <c r="B61" s="27"/>
      <c r="C61" s="28"/>
      <c r="D61" s="29"/>
      <c r="E61" s="30"/>
      <c r="F61" s="31"/>
      <c r="G61" s="27"/>
      <c r="H61" s="30"/>
      <c r="I61" s="29"/>
      <c r="J61" s="33"/>
      <c r="K61" s="27"/>
      <c r="L61" s="27"/>
      <c r="M61" s="28"/>
      <c r="N61" s="29"/>
      <c r="O61" s="33"/>
      <c r="P61" s="27"/>
      <c r="Q61" s="44"/>
      <c r="R61" s="35"/>
    </row>
    <row r="62" spans="1:18" x14ac:dyDescent="0.3">
      <c r="A62" s="26"/>
      <c r="B62" s="27"/>
      <c r="C62" s="28"/>
      <c r="D62" s="29"/>
      <c r="E62" s="30"/>
      <c r="F62" s="31"/>
      <c r="G62" s="27"/>
      <c r="H62" s="30"/>
      <c r="I62" s="29"/>
      <c r="J62" s="33"/>
      <c r="K62" s="27"/>
      <c r="L62" s="27"/>
      <c r="M62" s="28"/>
      <c r="N62" s="29"/>
      <c r="O62" s="33"/>
      <c r="P62" s="27"/>
      <c r="Q62" s="44"/>
      <c r="R62" s="35"/>
    </row>
    <row r="63" spans="1:18" x14ac:dyDescent="0.3">
      <c r="A63" s="26"/>
      <c r="B63" s="27"/>
      <c r="C63" s="28"/>
      <c r="D63" s="29"/>
      <c r="E63" s="30"/>
      <c r="F63" s="31"/>
      <c r="G63" s="27"/>
      <c r="H63" s="30"/>
      <c r="I63" s="29"/>
      <c r="J63" s="33"/>
      <c r="K63" s="27"/>
      <c r="L63" s="27"/>
      <c r="M63" s="28"/>
      <c r="N63" s="29"/>
      <c r="O63" s="33"/>
      <c r="P63" s="27"/>
      <c r="Q63" s="44"/>
      <c r="R63" s="35"/>
    </row>
    <row r="64" spans="1:18" x14ac:dyDescent="0.3">
      <c r="A64" s="26"/>
      <c r="B64" s="27"/>
      <c r="C64" s="28"/>
      <c r="D64" s="29"/>
      <c r="E64" s="30"/>
      <c r="F64" s="31"/>
      <c r="G64" s="27"/>
      <c r="H64" s="30"/>
      <c r="I64" s="29"/>
      <c r="J64" s="33"/>
      <c r="K64" s="27"/>
      <c r="L64" s="27"/>
      <c r="M64" s="28"/>
      <c r="N64" s="29"/>
      <c r="O64" s="33"/>
      <c r="P64" s="27"/>
      <c r="Q64" s="44"/>
      <c r="R64" s="35"/>
    </row>
    <row r="65" spans="1:18" x14ac:dyDescent="0.3">
      <c r="A65" s="26"/>
      <c r="B65" s="27"/>
      <c r="C65" s="28"/>
      <c r="D65" s="29"/>
      <c r="E65" s="30"/>
      <c r="F65" s="31"/>
      <c r="G65" s="27"/>
      <c r="H65" s="30"/>
      <c r="I65" s="29"/>
      <c r="J65" s="33"/>
      <c r="K65" s="27"/>
      <c r="L65" s="27"/>
      <c r="M65" s="28"/>
      <c r="N65" s="29"/>
      <c r="O65" s="33"/>
      <c r="P65" s="27"/>
      <c r="Q65" s="44"/>
      <c r="R65" s="35"/>
    </row>
    <row r="66" spans="1:18" x14ac:dyDescent="0.3">
      <c r="A66" s="26"/>
      <c r="B66" s="27"/>
      <c r="C66" s="28"/>
      <c r="D66" s="29"/>
      <c r="E66" s="30"/>
      <c r="F66" s="31"/>
      <c r="G66" s="27"/>
      <c r="H66" s="30"/>
      <c r="I66" s="29"/>
      <c r="J66" s="33"/>
      <c r="K66" s="27"/>
      <c r="L66" s="27"/>
      <c r="M66" s="28"/>
      <c r="N66" s="29"/>
      <c r="O66" s="33"/>
      <c r="P66" s="27"/>
      <c r="Q66" s="44"/>
      <c r="R66" s="35"/>
    </row>
    <row r="67" spans="1:18" x14ac:dyDescent="0.3">
      <c r="A67" s="26"/>
      <c r="B67" s="27"/>
      <c r="C67" s="28"/>
      <c r="D67" s="29"/>
      <c r="E67" s="30"/>
      <c r="F67" s="31"/>
      <c r="G67" s="27"/>
      <c r="H67" s="30"/>
      <c r="I67" s="29"/>
      <c r="J67" s="33"/>
      <c r="K67" s="27"/>
      <c r="L67" s="27"/>
      <c r="M67" s="28"/>
      <c r="N67" s="29"/>
      <c r="O67" s="33"/>
      <c r="P67" s="27"/>
      <c r="Q67" s="44"/>
      <c r="R67" s="35"/>
    </row>
    <row r="68" spans="1:18" x14ac:dyDescent="0.3">
      <c r="A68" s="26"/>
      <c r="B68" s="27"/>
      <c r="C68" s="28"/>
      <c r="D68" s="29"/>
      <c r="E68" s="30"/>
      <c r="F68" s="31"/>
      <c r="G68" s="27"/>
      <c r="H68" s="30"/>
      <c r="I68" s="29"/>
      <c r="J68" s="33"/>
      <c r="K68" s="27"/>
      <c r="L68" s="27"/>
      <c r="M68" s="28"/>
      <c r="N68" s="29"/>
      <c r="O68" s="33"/>
      <c r="P68" s="27"/>
      <c r="Q68" s="44"/>
      <c r="R68" s="35"/>
    </row>
    <row r="69" spans="1:18" x14ac:dyDescent="0.3">
      <c r="A69" s="26"/>
      <c r="B69" s="27"/>
      <c r="C69" s="28"/>
      <c r="D69" s="29"/>
      <c r="E69" s="30"/>
      <c r="F69" s="31"/>
      <c r="G69" s="27"/>
      <c r="H69" s="30"/>
      <c r="I69" s="29"/>
      <c r="J69" s="33"/>
      <c r="K69" s="27"/>
      <c r="L69" s="27"/>
      <c r="M69" s="28"/>
      <c r="N69" s="29"/>
      <c r="O69" s="33"/>
      <c r="P69" s="27"/>
      <c r="Q69" s="44"/>
      <c r="R69" s="35"/>
    </row>
    <row r="70" spans="1:18" x14ac:dyDescent="0.3">
      <c r="A70" s="26"/>
      <c r="B70" s="27"/>
      <c r="C70" s="28"/>
      <c r="D70" s="29"/>
      <c r="E70" s="30"/>
      <c r="F70" s="31"/>
      <c r="G70" s="27"/>
      <c r="H70" s="30"/>
      <c r="I70" s="29"/>
      <c r="J70" s="33"/>
      <c r="K70" s="27"/>
      <c r="L70" s="27"/>
      <c r="M70" s="28"/>
      <c r="N70" s="29"/>
      <c r="O70" s="33"/>
      <c r="P70" s="27"/>
      <c r="Q70" s="44"/>
      <c r="R70" s="35"/>
    </row>
    <row r="71" spans="1:18" x14ac:dyDescent="0.3">
      <c r="A71" s="26"/>
      <c r="B71" s="27"/>
      <c r="C71" s="28"/>
      <c r="D71" s="29"/>
      <c r="E71" s="30"/>
      <c r="F71" s="31"/>
      <c r="G71" s="27"/>
      <c r="H71" s="30"/>
      <c r="I71" s="29"/>
      <c r="J71" s="33"/>
      <c r="K71" s="27"/>
      <c r="L71" s="27"/>
      <c r="M71" s="28"/>
      <c r="N71" s="29"/>
      <c r="O71" s="33"/>
      <c r="P71" s="27"/>
      <c r="Q71" s="44"/>
      <c r="R71" s="35"/>
    </row>
    <row r="72" spans="1:18" x14ac:dyDescent="0.3">
      <c r="A72" s="26"/>
      <c r="B72" s="27"/>
      <c r="C72" s="28"/>
      <c r="D72" s="29"/>
      <c r="E72" s="30"/>
      <c r="F72" s="31"/>
      <c r="G72" s="27"/>
      <c r="H72" s="30"/>
      <c r="I72" s="29"/>
      <c r="J72" s="33"/>
      <c r="K72" s="27"/>
      <c r="L72" s="27"/>
      <c r="M72" s="28"/>
      <c r="N72" s="29"/>
      <c r="O72" s="33"/>
      <c r="P72" s="27"/>
      <c r="Q72" s="44"/>
      <c r="R72" s="35"/>
    </row>
    <row r="73" spans="1:18" x14ac:dyDescent="0.3">
      <c r="A73" s="26"/>
      <c r="B73" s="27"/>
      <c r="C73" s="28"/>
      <c r="D73" s="29"/>
      <c r="E73" s="30"/>
      <c r="F73" s="31"/>
      <c r="G73" s="27"/>
      <c r="H73" s="30"/>
      <c r="I73" s="29"/>
      <c r="J73" s="33"/>
      <c r="K73" s="27"/>
      <c r="L73" s="27"/>
      <c r="M73" s="28"/>
      <c r="N73" s="29"/>
      <c r="O73" s="33"/>
      <c r="P73" s="27"/>
      <c r="Q73" s="44"/>
      <c r="R73" s="35"/>
    </row>
    <row r="74" spans="1:18" x14ac:dyDescent="0.3">
      <c r="A74" s="26"/>
      <c r="B74" s="27"/>
      <c r="C74" s="28"/>
      <c r="D74" s="29"/>
      <c r="E74" s="30"/>
      <c r="F74" s="31"/>
      <c r="G74" s="27"/>
      <c r="H74" s="30"/>
      <c r="I74" s="29"/>
      <c r="J74" s="33"/>
      <c r="K74" s="27"/>
      <c r="L74" s="27"/>
      <c r="M74" s="28"/>
      <c r="N74" s="29"/>
      <c r="O74" s="33"/>
      <c r="P74" s="27"/>
      <c r="Q74" s="44"/>
      <c r="R74" s="35"/>
    </row>
    <row r="75" spans="1:18" x14ac:dyDescent="0.3">
      <c r="A75" s="26"/>
      <c r="B75" s="27"/>
      <c r="C75" s="28"/>
      <c r="D75" s="29"/>
      <c r="E75" s="30"/>
      <c r="F75" s="31"/>
      <c r="G75" s="27"/>
      <c r="H75" s="30"/>
      <c r="I75" s="29"/>
      <c r="J75" s="33"/>
      <c r="K75" s="27"/>
      <c r="L75" s="27"/>
      <c r="M75" s="28"/>
      <c r="N75" s="29"/>
      <c r="O75" s="33"/>
      <c r="P75" s="27"/>
      <c r="Q75" s="44"/>
      <c r="R75" s="35"/>
    </row>
    <row r="76" spans="1:18" x14ac:dyDescent="0.3">
      <c r="A76" s="26"/>
      <c r="B76" s="27"/>
      <c r="C76" s="28"/>
      <c r="D76" s="29"/>
      <c r="E76" s="30"/>
      <c r="F76" s="31"/>
      <c r="G76" s="27"/>
      <c r="H76" s="30"/>
      <c r="I76" s="29"/>
      <c r="J76" s="33"/>
      <c r="K76" s="27"/>
      <c r="L76" s="27"/>
      <c r="M76" s="28"/>
      <c r="N76" s="29"/>
      <c r="O76" s="33"/>
      <c r="P76" s="27"/>
      <c r="Q76" s="44"/>
      <c r="R76" s="35"/>
    </row>
    <row r="77" spans="1:18" x14ac:dyDescent="0.3">
      <c r="A77" s="26"/>
      <c r="B77" s="27"/>
      <c r="C77" s="28"/>
      <c r="D77" s="29"/>
      <c r="E77" s="30"/>
      <c r="F77" s="31"/>
      <c r="G77" s="27"/>
      <c r="H77" s="30"/>
      <c r="I77" s="29"/>
      <c r="J77" s="33"/>
      <c r="K77" s="27"/>
      <c r="L77" s="27"/>
      <c r="M77" s="28"/>
      <c r="N77" s="29"/>
      <c r="O77" s="33"/>
      <c r="P77" s="27"/>
      <c r="Q77" s="44"/>
      <c r="R77" s="35"/>
    </row>
    <row r="78" spans="1:18" x14ac:dyDescent="0.3">
      <c r="A78" s="26"/>
      <c r="B78" s="27"/>
      <c r="C78" s="28"/>
      <c r="D78" s="29"/>
      <c r="E78" s="30"/>
      <c r="F78" s="31"/>
      <c r="G78" s="27"/>
      <c r="H78" s="30"/>
      <c r="I78" s="29"/>
      <c r="J78" s="33"/>
      <c r="K78" s="27"/>
      <c r="L78" s="27"/>
      <c r="M78" s="28"/>
      <c r="N78" s="29"/>
      <c r="O78" s="33"/>
      <c r="P78" s="27"/>
      <c r="Q78" s="44"/>
      <c r="R78" s="35"/>
    </row>
    <row r="79" spans="1:18" x14ac:dyDescent="0.3">
      <c r="A79" s="26"/>
      <c r="B79" s="27"/>
      <c r="C79" s="28"/>
      <c r="D79" s="29"/>
      <c r="E79" s="30"/>
      <c r="F79" s="31"/>
      <c r="G79" s="27"/>
      <c r="H79" s="30"/>
      <c r="I79" s="29"/>
      <c r="J79" s="33"/>
      <c r="K79" s="27"/>
      <c r="L79" s="27"/>
      <c r="M79" s="28"/>
      <c r="N79" s="29"/>
      <c r="O79" s="33"/>
      <c r="P79" s="27"/>
      <c r="Q79" s="44"/>
      <c r="R79" s="35"/>
    </row>
    <row r="80" spans="1:18" x14ac:dyDescent="0.3">
      <c r="A80" s="26"/>
      <c r="B80" s="27"/>
      <c r="C80" s="28"/>
      <c r="D80" s="29"/>
      <c r="E80" s="30"/>
      <c r="F80" s="31"/>
      <c r="G80" s="27"/>
      <c r="H80" s="30"/>
      <c r="I80" s="29"/>
      <c r="J80" s="33"/>
      <c r="K80" s="27"/>
      <c r="L80" s="27"/>
      <c r="M80" s="28"/>
      <c r="N80" s="29"/>
      <c r="O80" s="33"/>
      <c r="P80" s="27"/>
      <c r="Q80" s="44"/>
      <c r="R80" s="35"/>
    </row>
    <row r="81" spans="1:18" x14ac:dyDescent="0.3">
      <c r="A81" s="26"/>
      <c r="B81" s="27"/>
      <c r="C81" s="28"/>
      <c r="D81" s="29"/>
      <c r="E81" s="30"/>
      <c r="F81" s="31"/>
      <c r="G81" s="27"/>
      <c r="H81" s="30"/>
      <c r="I81" s="29"/>
      <c r="J81" s="33"/>
      <c r="K81" s="27"/>
      <c r="L81" s="27"/>
      <c r="M81" s="28"/>
      <c r="N81" s="29"/>
      <c r="O81" s="33"/>
      <c r="P81" s="27"/>
      <c r="Q81" s="44"/>
      <c r="R81" s="35"/>
    </row>
    <row r="82" spans="1:18" x14ac:dyDescent="0.3">
      <c r="A82" s="26"/>
      <c r="B82" s="27"/>
      <c r="C82" s="28"/>
      <c r="D82" s="29"/>
      <c r="E82" s="30"/>
      <c r="F82" s="31"/>
      <c r="G82" s="27"/>
      <c r="H82" s="30"/>
      <c r="I82" s="29"/>
      <c r="J82" s="33"/>
      <c r="K82" s="27"/>
      <c r="L82" s="27"/>
      <c r="M82" s="28"/>
      <c r="N82" s="29"/>
      <c r="O82" s="33"/>
      <c r="P82" s="27"/>
      <c r="Q82" s="44"/>
      <c r="R82" s="35"/>
    </row>
    <row r="83" spans="1:18" x14ac:dyDescent="0.3">
      <c r="A83" s="26"/>
      <c r="B83" s="27"/>
      <c r="C83" s="28"/>
      <c r="D83" s="29"/>
      <c r="E83" s="30"/>
      <c r="F83" s="31"/>
      <c r="G83" s="27"/>
      <c r="H83" s="30"/>
      <c r="I83" s="29"/>
      <c r="J83" s="33"/>
      <c r="K83" s="27"/>
      <c r="L83" s="27"/>
      <c r="M83" s="28"/>
      <c r="N83" s="29"/>
      <c r="O83" s="33"/>
      <c r="P83" s="27"/>
      <c r="Q83" s="44"/>
      <c r="R83" s="35"/>
    </row>
    <row r="84" spans="1:18" x14ac:dyDescent="0.3">
      <c r="A84" s="26"/>
      <c r="B84" s="27"/>
      <c r="C84" s="28"/>
      <c r="D84" s="29"/>
      <c r="E84" s="30"/>
      <c r="F84" s="31"/>
      <c r="G84" s="27"/>
      <c r="H84" s="30"/>
      <c r="I84" s="29"/>
      <c r="J84" s="33"/>
      <c r="K84" s="27"/>
      <c r="L84" s="27"/>
      <c r="M84" s="28"/>
      <c r="N84" s="29"/>
      <c r="O84" s="33"/>
      <c r="P84" s="27"/>
      <c r="Q84" s="44"/>
      <c r="R84" s="35"/>
    </row>
    <row r="85" spans="1:18" x14ac:dyDescent="0.3">
      <c r="A85" s="26"/>
      <c r="B85" s="27"/>
      <c r="C85" s="28"/>
      <c r="D85" s="29"/>
      <c r="E85" s="30"/>
      <c r="F85" s="31"/>
      <c r="G85" s="27"/>
      <c r="H85" s="30"/>
      <c r="I85" s="29"/>
      <c r="J85" s="33"/>
      <c r="K85" s="27"/>
      <c r="L85" s="27"/>
      <c r="M85" s="28"/>
      <c r="N85" s="29"/>
      <c r="O85" s="33"/>
      <c r="P85" s="27"/>
      <c r="Q85" s="44"/>
      <c r="R85" s="35"/>
    </row>
    <row r="86" spans="1:18" x14ac:dyDescent="0.3">
      <c r="A86" s="26"/>
      <c r="B86" s="27"/>
      <c r="C86" s="28"/>
      <c r="D86" s="29"/>
      <c r="E86" s="30"/>
      <c r="F86" s="31"/>
      <c r="G86" s="27"/>
      <c r="H86" s="30"/>
      <c r="I86" s="29"/>
      <c r="J86" s="33"/>
      <c r="K86" s="27"/>
      <c r="L86" s="27"/>
      <c r="M86" s="28"/>
      <c r="N86" s="29"/>
      <c r="O86" s="33"/>
      <c r="P86" s="27"/>
      <c r="Q86" s="44"/>
      <c r="R86" s="35"/>
    </row>
    <row r="87" spans="1:18" x14ac:dyDescent="0.3">
      <c r="A87" s="26"/>
      <c r="B87" s="27"/>
      <c r="C87" s="28"/>
      <c r="D87" s="29"/>
      <c r="E87" s="30"/>
      <c r="F87" s="31"/>
      <c r="G87" s="27"/>
      <c r="H87" s="30"/>
      <c r="I87" s="29"/>
      <c r="J87" s="33"/>
      <c r="K87" s="27"/>
      <c r="L87" s="27"/>
      <c r="M87" s="28"/>
      <c r="N87" s="29"/>
      <c r="O87" s="33"/>
      <c r="P87" s="27"/>
      <c r="Q87" s="44"/>
      <c r="R87" s="35"/>
    </row>
    <row r="88" spans="1:18" x14ac:dyDescent="0.3">
      <c r="A88" s="26"/>
      <c r="B88" s="27"/>
      <c r="C88" s="28"/>
      <c r="D88" s="29"/>
      <c r="E88" s="30"/>
      <c r="F88" s="31"/>
      <c r="G88" s="27"/>
      <c r="H88" s="30"/>
      <c r="I88" s="29"/>
      <c r="J88" s="33"/>
      <c r="K88" s="27"/>
      <c r="L88" s="27"/>
      <c r="M88" s="28"/>
      <c r="N88" s="29"/>
      <c r="O88" s="33"/>
      <c r="P88" s="27"/>
      <c r="Q88" s="44"/>
      <c r="R88" s="35"/>
    </row>
    <row r="89" spans="1:18" x14ac:dyDescent="0.3">
      <c r="A89" s="26"/>
      <c r="B89" s="27"/>
      <c r="C89" s="28"/>
      <c r="D89" s="29"/>
      <c r="E89" s="30"/>
      <c r="F89" s="31"/>
      <c r="G89" s="27"/>
      <c r="H89" s="30"/>
      <c r="I89" s="29"/>
      <c r="J89" s="33"/>
      <c r="K89" s="27"/>
      <c r="L89" s="27"/>
      <c r="M89" s="28"/>
      <c r="N89" s="29"/>
      <c r="O89" s="33"/>
      <c r="P89" s="27"/>
      <c r="Q89" s="44"/>
      <c r="R89" s="35"/>
    </row>
    <row r="90" spans="1:18" x14ac:dyDescent="0.3">
      <c r="A90" s="26"/>
      <c r="B90" s="27"/>
      <c r="C90" s="28"/>
      <c r="D90" s="29"/>
      <c r="E90" s="30"/>
      <c r="F90" s="31"/>
      <c r="G90" s="27"/>
      <c r="H90" s="30"/>
      <c r="I90" s="29"/>
      <c r="J90" s="33"/>
      <c r="K90" s="27"/>
      <c r="L90" s="27"/>
      <c r="M90" s="28"/>
      <c r="N90" s="29"/>
      <c r="O90" s="33"/>
      <c r="P90" s="27"/>
      <c r="Q90" s="44"/>
      <c r="R90" s="35"/>
    </row>
    <row r="91" spans="1:18" x14ac:dyDescent="0.3">
      <c r="A91" s="26"/>
      <c r="B91" s="27"/>
      <c r="C91" s="28"/>
      <c r="D91" s="29"/>
      <c r="E91" s="30"/>
      <c r="F91" s="31"/>
      <c r="G91" s="27"/>
      <c r="H91" s="30"/>
      <c r="I91" s="29"/>
      <c r="J91" s="33"/>
      <c r="K91" s="27"/>
      <c r="L91" s="27"/>
      <c r="M91" s="28"/>
      <c r="N91" s="29"/>
      <c r="O91" s="33"/>
      <c r="P91" s="27"/>
      <c r="Q91" s="44"/>
      <c r="R91" s="35"/>
    </row>
    <row r="92" spans="1:18" x14ac:dyDescent="0.3">
      <c r="A92" s="26"/>
      <c r="B92" s="27"/>
      <c r="C92" s="28"/>
      <c r="D92" s="29"/>
      <c r="E92" s="30"/>
      <c r="F92" s="31"/>
      <c r="G92" s="27"/>
      <c r="H92" s="30"/>
      <c r="I92" s="29"/>
      <c r="J92" s="33"/>
      <c r="K92" s="27"/>
      <c r="L92" s="27"/>
      <c r="M92" s="28"/>
      <c r="N92" s="29"/>
      <c r="O92" s="33"/>
      <c r="P92" s="27"/>
      <c r="Q92" s="44"/>
      <c r="R92" s="35"/>
    </row>
    <row r="93" spans="1:18" x14ac:dyDescent="0.3">
      <c r="A93" s="26"/>
      <c r="B93" s="27"/>
      <c r="C93" s="28"/>
      <c r="D93" s="29"/>
      <c r="E93" s="30"/>
      <c r="F93" s="31"/>
      <c r="G93" s="27"/>
      <c r="H93" s="30"/>
      <c r="I93" s="29"/>
      <c r="J93" s="33"/>
      <c r="K93" s="27"/>
      <c r="L93" s="27"/>
      <c r="M93" s="28"/>
      <c r="N93" s="29"/>
      <c r="O93" s="33"/>
      <c r="P93" s="27"/>
      <c r="Q93" s="44"/>
      <c r="R93" s="35"/>
    </row>
    <row r="94" spans="1:18" x14ac:dyDescent="0.3">
      <c r="A94" s="26"/>
      <c r="B94" s="27"/>
      <c r="C94" s="28"/>
      <c r="D94" s="29"/>
      <c r="E94" s="30"/>
      <c r="F94" s="31"/>
      <c r="G94" s="27"/>
      <c r="H94" s="30"/>
      <c r="I94" s="29"/>
      <c r="J94" s="33"/>
      <c r="K94" s="27"/>
      <c r="L94" s="27"/>
      <c r="M94" s="28"/>
      <c r="N94" s="29"/>
      <c r="O94" s="33"/>
      <c r="P94" s="27"/>
      <c r="Q94" s="44"/>
      <c r="R94" s="35"/>
    </row>
    <row r="95" spans="1:18" x14ac:dyDescent="0.3">
      <c r="A95" s="26"/>
      <c r="B95" s="27"/>
      <c r="C95" s="28"/>
      <c r="D95" s="29"/>
      <c r="E95" s="30"/>
      <c r="F95" s="31"/>
      <c r="G95" s="27"/>
      <c r="H95" s="30"/>
      <c r="I95" s="29"/>
      <c r="J95" s="33"/>
      <c r="K95" s="27"/>
      <c r="L95" s="27"/>
      <c r="M95" s="28"/>
      <c r="N95" s="29"/>
      <c r="O95" s="33"/>
      <c r="P95" s="27"/>
      <c r="Q95" s="44"/>
      <c r="R95" s="35"/>
    </row>
    <row r="96" spans="1:18" x14ac:dyDescent="0.3">
      <c r="A96" s="26"/>
      <c r="B96" s="27"/>
      <c r="C96" s="28"/>
      <c r="D96" s="29"/>
      <c r="E96" s="30"/>
      <c r="F96" s="31"/>
      <c r="G96" s="27"/>
      <c r="H96" s="30"/>
      <c r="I96" s="29"/>
      <c r="J96" s="33"/>
      <c r="K96" s="27"/>
      <c r="L96" s="27"/>
      <c r="M96" s="28"/>
      <c r="N96" s="29"/>
      <c r="O96" s="33"/>
      <c r="P96" s="27"/>
      <c r="Q96" s="44"/>
      <c r="R96" s="35"/>
    </row>
    <row r="97" spans="1:18" x14ac:dyDescent="0.3">
      <c r="A97" s="26"/>
      <c r="B97" s="27"/>
      <c r="C97" s="28"/>
      <c r="D97" s="29"/>
      <c r="E97" s="30"/>
      <c r="F97" s="31"/>
      <c r="G97" s="27"/>
      <c r="H97" s="30"/>
      <c r="I97" s="29"/>
      <c r="J97" s="33"/>
      <c r="K97" s="27"/>
      <c r="L97" s="27"/>
      <c r="M97" s="28"/>
      <c r="N97" s="29"/>
      <c r="O97" s="33"/>
      <c r="P97" s="27"/>
      <c r="Q97" s="44"/>
      <c r="R97" s="35"/>
    </row>
    <row r="98" spans="1:18" x14ac:dyDescent="0.3">
      <c r="A98" s="26"/>
      <c r="B98" s="27"/>
      <c r="C98" s="28"/>
      <c r="D98" s="29"/>
      <c r="E98" s="30"/>
      <c r="F98" s="31"/>
      <c r="G98" s="27"/>
      <c r="H98" s="30"/>
      <c r="I98" s="29"/>
      <c r="J98" s="33"/>
      <c r="K98" s="27"/>
      <c r="L98" s="27"/>
      <c r="M98" s="28"/>
      <c r="N98" s="29"/>
      <c r="O98" s="33"/>
      <c r="P98" s="27"/>
      <c r="Q98" s="44"/>
      <c r="R98" s="35"/>
    </row>
    <row r="99" spans="1:18" x14ac:dyDescent="0.3">
      <c r="A99" s="26"/>
      <c r="B99" s="27"/>
      <c r="C99" s="28"/>
      <c r="D99" s="29"/>
      <c r="E99" s="30"/>
      <c r="F99" s="31"/>
      <c r="G99" s="27"/>
      <c r="H99" s="30"/>
      <c r="I99" s="29"/>
      <c r="J99" s="33"/>
      <c r="K99" s="27"/>
      <c r="L99" s="27"/>
      <c r="M99" s="28"/>
      <c r="N99" s="29"/>
      <c r="O99" s="33"/>
      <c r="P99" s="27"/>
      <c r="Q99" s="44"/>
      <c r="R99" s="35"/>
    </row>
    <row r="100" spans="1:18" x14ac:dyDescent="0.3">
      <c r="A100" s="26"/>
      <c r="B100" s="27"/>
      <c r="C100" s="28"/>
      <c r="D100" s="29"/>
      <c r="E100" s="30"/>
      <c r="F100" s="31"/>
      <c r="G100" s="27"/>
      <c r="H100" s="30"/>
      <c r="I100" s="29"/>
      <c r="J100" s="33"/>
      <c r="K100" s="27"/>
      <c r="L100" s="27"/>
      <c r="M100" s="28"/>
      <c r="N100" s="29"/>
      <c r="O100" s="33"/>
      <c r="P100" s="27"/>
      <c r="Q100" s="44"/>
      <c r="R100" s="35"/>
    </row>
    <row r="101" spans="1:18" x14ac:dyDescent="0.3">
      <c r="A101" s="26"/>
      <c r="B101" s="27"/>
      <c r="C101" s="28"/>
      <c r="D101" s="29"/>
      <c r="E101" s="30"/>
      <c r="F101" s="31"/>
      <c r="G101" s="27"/>
      <c r="H101" s="30"/>
      <c r="I101" s="29"/>
      <c r="J101" s="33"/>
      <c r="K101" s="27"/>
      <c r="L101" s="27"/>
      <c r="M101" s="28"/>
      <c r="N101" s="29"/>
      <c r="O101" s="33"/>
      <c r="P101" s="27"/>
      <c r="Q101" s="44"/>
      <c r="R101" s="35"/>
    </row>
    <row r="102" spans="1:18" x14ac:dyDescent="0.3">
      <c r="A102" s="26"/>
      <c r="B102" s="27"/>
      <c r="C102" s="28"/>
      <c r="D102" s="29"/>
      <c r="E102" s="30"/>
      <c r="F102" s="31"/>
      <c r="G102" s="27"/>
      <c r="H102" s="30"/>
      <c r="I102" s="29"/>
      <c r="J102" s="33"/>
      <c r="K102" s="27"/>
      <c r="L102" s="27"/>
      <c r="M102" s="28"/>
      <c r="N102" s="29"/>
      <c r="O102" s="33"/>
      <c r="P102" s="27"/>
      <c r="Q102" s="44"/>
      <c r="R102" s="35"/>
    </row>
    <row r="103" spans="1:18" x14ac:dyDescent="0.3">
      <c r="A103" s="26"/>
      <c r="B103" s="27"/>
      <c r="C103" s="28"/>
      <c r="D103" s="29"/>
      <c r="E103" s="30"/>
      <c r="F103" s="31"/>
      <c r="G103" s="27"/>
      <c r="H103" s="30"/>
      <c r="I103" s="29"/>
      <c r="J103" s="33"/>
      <c r="K103" s="27"/>
      <c r="L103" s="27"/>
      <c r="M103" s="28"/>
      <c r="N103" s="29"/>
      <c r="O103" s="33"/>
      <c r="P103" s="27"/>
      <c r="Q103" s="44"/>
      <c r="R103" s="35"/>
    </row>
    <row r="104" spans="1:18" x14ac:dyDescent="0.3">
      <c r="A104" s="26"/>
      <c r="B104" s="27"/>
      <c r="C104" s="28"/>
      <c r="D104" s="29"/>
      <c r="E104" s="30"/>
      <c r="F104" s="31"/>
      <c r="G104" s="27"/>
      <c r="H104" s="30"/>
      <c r="I104" s="29"/>
      <c r="J104" s="33"/>
      <c r="K104" s="27"/>
      <c r="L104" s="27"/>
      <c r="M104" s="28"/>
      <c r="N104" s="29"/>
      <c r="O104" s="33"/>
      <c r="P104" s="27"/>
      <c r="Q104" s="44"/>
      <c r="R104" s="35"/>
    </row>
    <row r="105" spans="1:18" x14ac:dyDescent="0.3">
      <c r="A105" s="26"/>
      <c r="B105" s="27"/>
      <c r="C105" s="28"/>
      <c r="D105" s="29"/>
      <c r="E105" s="30"/>
      <c r="F105" s="31"/>
      <c r="G105" s="27"/>
      <c r="H105" s="30"/>
      <c r="I105" s="29"/>
      <c r="J105" s="33"/>
      <c r="K105" s="27"/>
      <c r="L105" s="27"/>
      <c r="M105" s="28"/>
      <c r="N105" s="29"/>
      <c r="O105" s="33"/>
      <c r="P105" s="27"/>
      <c r="Q105" s="44"/>
      <c r="R105" s="35"/>
    </row>
    <row r="106" spans="1:18" x14ac:dyDescent="0.3">
      <c r="A106" s="26"/>
      <c r="B106" s="27"/>
      <c r="C106" s="28"/>
      <c r="D106" s="29"/>
      <c r="E106" s="30"/>
      <c r="F106" s="31"/>
      <c r="G106" s="27"/>
      <c r="H106" s="30"/>
      <c r="I106" s="29"/>
      <c r="J106" s="33"/>
      <c r="K106" s="27"/>
      <c r="L106" s="27"/>
      <c r="M106" s="28"/>
      <c r="N106" s="29"/>
      <c r="O106" s="33"/>
      <c r="P106" s="27"/>
      <c r="Q106" s="44"/>
      <c r="R106" s="35"/>
    </row>
    <row r="107" spans="1:18" x14ac:dyDescent="0.3">
      <c r="A107" s="26"/>
      <c r="B107" s="27"/>
      <c r="C107" s="28"/>
      <c r="D107" s="29"/>
      <c r="E107" s="30"/>
      <c r="F107" s="31"/>
      <c r="G107" s="27"/>
      <c r="H107" s="30"/>
      <c r="I107" s="29"/>
      <c r="J107" s="33"/>
      <c r="K107" s="27"/>
      <c r="L107" s="27"/>
      <c r="M107" s="28"/>
      <c r="N107" s="29"/>
      <c r="O107" s="33"/>
      <c r="P107" s="27"/>
      <c r="Q107" s="44"/>
      <c r="R107" s="35"/>
    </row>
    <row r="108" spans="1:18" x14ac:dyDescent="0.3">
      <c r="A108" s="26"/>
      <c r="B108" s="27"/>
      <c r="C108" s="28"/>
      <c r="D108" s="29"/>
      <c r="E108" s="30"/>
      <c r="F108" s="31"/>
      <c r="G108" s="27"/>
      <c r="H108" s="30"/>
      <c r="I108" s="29"/>
      <c r="J108" s="33"/>
      <c r="K108" s="27"/>
      <c r="L108" s="27"/>
      <c r="M108" s="28"/>
      <c r="N108" s="29"/>
      <c r="O108" s="33"/>
      <c r="P108" s="27"/>
      <c r="Q108" s="44"/>
      <c r="R108" s="35"/>
    </row>
    <row r="109" spans="1:18" x14ac:dyDescent="0.3">
      <c r="A109" s="26"/>
      <c r="B109" s="27"/>
      <c r="C109" s="28"/>
      <c r="D109" s="29"/>
      <c r="E109" s="30"/>
      <c r="F109" s="31"/>
      <c r="G109" s="27"/>
      <c r="H109" s="30"/>
      <c r="I109" s="29"/>
      <c r="J109" s="33"/>
      <c r="K109" s="27"/>
      <c r="L109" s="27"/>
      <c r="M109" s="28"/>
      <c r="N109" s="29"/>
      <c r="O109" s="33"/>
      <c r="P109" s="27"/>
      <c r="Q109" s="44"/>
      <c r="R109" s="35"/>
    </row>
    <row r="110" spans="1:18" x14ac:dyDescent="0.3">
      <c r="A110" s="26"/>
      <c r="B110" s="27"/>
      <c r="C110" s="28"/>
      <c r="D110" s="29"/>
      <c r="E110" s="30"/>
      <c r="F110" s="31"/>
      <c r="G110" s="27"/>
      <c r="H110" s="30"/>
      <c r="I110" s="29"/>
      <c r="J110" s="33"/>
      <c r="K110" s="27"/>
      <c r="L110" s="27"/>
      <c r="M110" s="28"/>
      <c r="N110" s="29"/>
      <c r="O110" s="33"/>
      <c r="P110" s="27"/>
      <c r="Q110" s="44"/>
      <c r="R110" s="35"/>
    </row>
    <row r="111" spans="1:18" x14ac:dyDescent="0.3">
      <c r="A111" s="26"/>
      <c r="B111" s="27"/>
      <c r="C111" s="28"/>
      <c r="D111" s="29"/>
      <c r="E111" s="30"/>
      <c r="F111" s="31"/>
      <c r="G111" s="27"/>
      <c r="H111" s="30"/>
      <c r="I111" s="29"/>
      <c r="J111" s="33"/>
      <c r="K111" s="27"/>
      <c r="L111" s="27"/>
      <c r="M111" s="28"/>
      <c r="N111" s="29"/>
      <c r="O111" s="33"/>
      <c r="P111" s="27"/>
      <c r="Q111" s="44"/>
      <c r="R111" s="35"/>
    </row>
    <row r="112" spans="1:18" x14ac:dyDescent="0.3">
      <c r="A112" s="26"/>
      <c r="B112" s="27"/>
      <c r="C112" s="28"/>
      <c r="D112" s="29"/>
      <c r="E112" s="30"/>
      <c r="F112" s="31"/>
      <c r="G112" s="27"/>
      <c r="H112" s="30"/>
      <c r="I112" s="29"/>
      <c r="J112" s="33"/>
      <c r="K112" s="27"/>
      <c r="L112" s="27"/>
      <c r="M112" s="28"/>
      <c r="N112" s="29"/>
      <c r="O112" s="33"/>
      <c r="P112" s="27"/>
      <c r="Q112" s="51"/>
      <c r="R112" s="52"/>
    </row>
    <row r="113" spans="1:18" x14ac:dyDescent="0.3">
      <c r="A113" s="26"/>
      <c r="B113" s="27"/>
      <c r="C113" s="28"/>
      <c r="D113" s="29"/>
      <c r="E113" s="30"/>
      <c r="F113" s="31"/>
      <c r="G113" s="27"/>
      <c r="H113" s="30"/>
      <c r="I113" s="29"/>
      <c r="J113" s="33"/>
      <c r="K113" s="27"/>
      <c r="L113" s="27"/>
      <c r="M113" s="28"/>
      <c r="N113" s="29"/>
      <c r="O113" s="33"/>
      <c r="P113" s="27"/>
      <c r="Q113" s="44"/>
      <c r="R113" s="35"/>
    </row>
    <row r="114" spans="1:18" x14ac:dyDescent="0.3">
      <c r="A114" s="26"/>
      <c r="B114" s="27"/>
      <c r="C114" s="28"/>
      <c r="D114" s="29"/>
      <c r="E114" s="30"/>
      <c r="F114" s="31"/>
      <c r="G114" s="27"/>
      <c r="H114" s="30"/>
      <c r="I114" s="29"/>
      <c r="J114" s="33"/>
      <c r="K114" s="27"/>
      <c r="L114" s="27"/>
      <c r="M114" s="28"/>
      <c r="N114" s="29"/>
      <c r="O114" s="33"/>
      <c r="P114" s="27"/>
      <c r="Q114" s="51"/>
      <c r="R114" s="52"/>
    </row>
    <row r="115" spans="1:18" x14ac:dyDescent="0.3">
      <c r="A115" s="26"/>
      <c r="B115" s="27"/>
      <c r="C115" s="28"/>
      <c r="D115" s="29"/>
      <c r="E115" s="30"/>
      <c r="F115" s="31"/>
      <c r="G115" s="27"/>
      <c r="H115" s="30"/>
      <c r="I115" s="29"/>
      <c r="J115" s="33"/>
      <c r="K115" s="27"/>
      <c r="L115" s="27"/>
      <c r="M115" s="28"/>
      <c r="N115" s="29"/>
      <c r="O115" s="33"/>
      <c r="P115" s="27"/>
      <c r="Q115" s="44"/>
      <c r="R115" s="35"/>
    </row>
    <row r="116" spans="1:18" x14ac:dyDescent="0.3">
      <c r="A116" s="26"/>
      <c r="B116" s="27"/>
      <c r="C116" s="28"/>
      <c r="D116" s="29"/>
      <c r="E116" s="30"/>
      <c r="F116" s="31"/>
      <c r="G116" s="27"/>
      <c r="H116" s="30"/>
      <c r="I116" s="29"/>
      <c r="J116" s="33"/>
      <c r="K116" s="27"/>
      <c r="L116" s="27"/>
      <c r="M116" s="28"/>
      <c r="N116" s="29"/>
      <c r="O116" s="33"/>
      <c r="P116" s="27"/>
      <c r="Q116" s="51"/>
      <c r="R116" s="52"/>
    </row>
    <row r="117" spans="1:18" x14ac:dyDescent="0.3">
      <c r="A117" s="26"/>
      <c r="B117" s="27"/>
      <c r="C117" s="28"/>
      <c r="D117" s="29"/>
      <c r="E117" s="30"/>
      <c r="F117" s="31"/>
      <c r="G117" s="27"/>
      <c r="H117" s="30"/>
      <c r="I117" s="29"/>
      <c r="J117" s="33"/>
      <c r="K117" s="27"/>
      <c r="L117" s="27"/>
      <c r="M117" s="28"/>
      <c r="N117" s="29"/>
      <c r="O117" s="33"/>
      <c r="P117" s="27"/>
      <c r="Q117" s="44"/>
      <c r="R117" s="35"/>
    </row>
    <row r="118" spans="1:18" x14ac:dyDescent="0.3">
      <c r="A118" s="45"/>
      <c r="B118" s="46"/>
      <c r="C118" s="47"/>
      <c r="D118" s="48"/>
      <c r="E118" s="49"/>
      <c r="F118" s="46"/>
      <c r="G118" s="46"/>
      <c r="H118" s="49"/>
      <c r="I118" s="48"/>
      <c r="J118" s="49"/>
      <c r="K118" s="46"/>
      <c r="L118" s="46"/>
      <c r="M118" s="47"/>
      <c r="N118" s="48"/>
      <c r="O118" s="50"/>
      <c r="P118" s="46"/>
      <c r="Q118" s="51"/>
      <c r="R118" s="52"/>
    </row>
    <row r="119" spans="1:18" x14ac:dyDescent="0.3">
      <c r="A119" s="45"/>
      <c r="B119" s="46"/>
      <c r="C119" s="47"/>
      <c r="D119" s="48"/>
      <c r="E119" s="49"/>
      <c r="F119" s="46"/>
      <c r="G119" s="46"/>
      <c r="H119" s="49"/>
      <c r="I119" s="48"/>
      <c r="J119" s="49"/>
      <c r="K119" s="46"/>
      <c r="L119" s="46"/>
      <c r="M119" s="47"/>
      <c r="N119" s="48"/>
      <c r="O119" s="50"/>
      <c r="P119" s="46"/>
      <c r="Q119" s="51"/>
      <c r="R119" s="52"/>
    </row>
    <row r="120" spans="1:18" x14ac:dyDescent="0.3">
      <c r="A120" s="45"/>
      <c r="B120" s="46"/>
      <c r="C120" s="47"/>
      <c r="D120" s="48"/>
      <c r="E120" s="49"/>
      <c r="F120" s="46"/>
      <c r="G120" s="46"/>
      <c r="H120" s="49"/>
      <c r="I120" s="48"/>
      <c r="J120" s="49"/>
      <c r="K120" s="46"/>
      <c r="L120" s="46"/>
      <c r="M120" s="47"/>
      <c r="N120" s="48"/>
      <c r="O120" s="50"/>
      <c r="P120" s="46"/>
      <c r="Q120" s="51"/>
      <c r="R120" s="52"/>
    </row>
    <row r="121" spans="1:18" x14ac:dyDescent="0.3">
      <c r="A121" s="53"/>
      <c r="B121" s="54"/>
      <c r="C121" s="55"/>
      <c r="D121" s="55"/>
      <c r="E121" s="56"/>
      <c r="F121" s="57"/>
      <c r="G121" s="54"/>
      <c r="H121" s="55"/>
      <c r="I121" s="55"/>
      <c r="J121" s="56"/>
      <c r="K121" s="57"/>
      <c r="L121" s="54"/>
      <c r="M121" s="55"/>
      <c r="N121" s="55"/>
      <c r="O121" s="56"/>
      <c r="P121" s="57"/>
      <c r="Q121" s="58"/>
      <c r="R121" s="59"/>
    </row>
    <row r="122" spans="1:18" x14ac:dyDescent="0.3">
      <c r="A122" s="289" t="s">
        <v>123</v>
      </c>
      <c r="B122" s="210"/>
      <c r="C122" s="285" t="s">
        <v>124</v>
      </c>
      <c r="D122" s="211"/>
      <c r="E122" s="211"/>
      <c r="F122" s="211"/>
      <c r="G122" s="211"/>
      <c r="H122" s="211"/>
      <c r="I122" s="213"/>
      <c r="J122" s="289" t="s">
        <v>125</v>
      </c>
      <c r="K122" s="211"/>
      <c r="L122" s="285" t="s">
        <v>126</v>
      </c>
      <c r="M122" s="211"/>
      <c r="N122" s="211"/>
      <c r="O122" s="211"/>
      <c r="P122" s="211"/>
      <c r="Q122" s="211"/>
      <c r="R122" s="213"/>
    </row>
    <row r="123" spans="1:18" x14ac:dyDescent="0.3">
      <c r="A123" s="287" t="s">
        <v>127</v>
      </c>
      <c r="B123" s="210"/>
      <c r="C123" s="272" t="s">
        <v>128</v>
      </c>
      <c r="D123" s="211"/>
      <c r="E123" s="211"/>
      <c r="F123" s="211"/>
      <c r="G123" s="282"/>
      <c r="H123" s="211"/>
      <c r="I123" s="213"/>
      <c r="J123" s="287" t="s">
        <v>129</v>
      </c>
      <c r="K123" s="211"/>
      <c r="L123" s="288" t="s">
        <v>130</v>
      </c>
      <c r="M123" s="211"/>
      <c r="N123" s="211"/>
      <c r="O123" s="210"/>
      <c r="P123" s="272" t="s">
        <v>131</v>
      </c>
      <c r="Q123" s="211"/>
      <c r="R123" s="213"/>
    </row>
    <row r="124" spans="1:18" x14ac:dyDescent="0.3">
      <c r="A124" s="287" t="s">
        <v>132</v>
      </c>
      <c r="B124" s="210"/>
      <c r="C124" s="253" t="s">
        <v>48</v>
      </c>
      <c r="D124" s="211"/>
      <c r="E124" s="211"/>
      <c r="F124" s="211"/>
      <c r="G124" s="282"/>
      <c r="H124" s="211"/>
      <c r="I124" s="213"/>
      <c r="J124" s="287" t="s">
        <v>133</v>
      </c>
      <c r="K124" s="211"/>
      <c r="L124" s="253" t="s">
        <v>49</v>
      </c>
      <c r="M124" s="211"/>
      <c r="N124" s="211"/>
      <c r="O124" s="210"/>
      <c r="P124" s="253" t="s">
        <v>50</v>
      </c>
      <c r="Q124" s="211"/>
      <c r="R124" s="213"/>
    </row>
    <row r="125" spans="1:18" x14ac:dyDescent="0.3">
      <c r="A125" s="291" t="s">
        <v>134</v>
      </c>
      <c r="B125" s="212"/>
      <c r="C125" s="292"/>
      <c r="D125" s="262"/>
      <c r="E125" s="262"/>
      <c r="F125" s="212"/>
      <c r="G125" s="290"/>
      <c r="H125" s="262"/>
      <c r="I125" s="231"/>
      <c r="J125" s="291" t="s">
        <v>135</v>
      </c>
      <c r="K125" s="262"/>
      <c r="L125" s="292"/>
      <c r="M125" s="262"/>
      <c r="N125" s="262"/>
      <c r="O125" s="212"/>
      <c r="P125" s="292"/>
      <c r="Q125" s="262"/>
      <c r="R125" s="231"/>
    </row>
    <row r="126" spans="1:18" x14ac:dyDescent="0.3">
      <c r="A126" s="236"/>
      <c r="B126" s="294"/>
      <c r="C126" s="293"/>
      <c r="D126" s="234"/>
      <c r="E126" s="234"/>
      <c r="F126" s="294"/>
      <c r="G126" s="234"/>
      <c r="H126" s="234"/>
      <c r="I126" s="235"/>
      <c r="J126" s="236"/>
      <c r="K126" s="234"/>
      <c r="L126" s="293"/>
      <c r="M126" s="234"/>
      <c r="N126" s="234"/>
      <c r="O126" s="294"/>
      <c r="P126" s="293"/>
      <c r="Q126" s="234"/>
      <c r="R126" s="235"/>
    </row>
  </sheetData>
  <mergeCells count="76">
    <mergeCell ref="A125:B126"/>
    <mergeCell ref="G125:I126"/>
    <mergeCell ref="J125:K126"/>
    <mergeCell ref="A11:A14"/>
    <mergeCell ref="B12:B13"/>
    <mergeCell ref="A122:B122"/>
    <mergeCell ref="A123:B123"/>
    <mergeCell ref="A124:B124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L6:M6"/>
    <mergeCell ref="N6:O6"/>
    <mergeCell ref="P6:R6"/>
    <mergeCell ref="L125:O126"/>
    <mergeCell ref="P125:R126"/>
    <mergeCell ref="C123:F123"/>
    <mergeCell ref="C124:F124"/>
    <mergeCell ref="G124:I124"/>
    <mergeCell ref="J124:K124"/>
    <mergeCell ref="L124:O124"/>
    <mergeCell ref="P124:R124"/>
    <mergeCell ref="C125:F126"/>
    <mergeCell ref="Q11:Q13"/>
    <mergeCell ref="R11:R14"/>
    <mergeCell ref="J123:K123"/>
    <mergeCell ref="L123:O123"/>
    <mergeCell ref="C12:C13"/>
    <mergeCell ref="D12:D13"/>
    <mergeCell ref="C122:I122"/>
    <mergeCell ref="J122:K122"/>
    <mergeCell ref="L122:R122"/>
    <mergeCell ref="G123:I123"/>
    <mergeCell ref="P123:R123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  <mergeCell ref="L8:M8"/>
    <mergeCell ref="N8:O8"/>
    <mergeCell ref="P8:R8"/>
  </mergeCells>
  <conditionalFormatting sqref="Q3 Q9:Q14 Q16:Q121">
    <cfRule type="cellIs" dxfId="40" priority="1" operator="lessThan">
      <formula>60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FF00"/>
  </sheetPr>
  <dimension ref="A1:AA1125"/>
  <sheetViews>
    <sheetView topLeftCell="A235" workbookViewId="0">
      <selection activeCell="A21" sqref="A21:L25"/>
    </sheetView>
  </sheetViews>
  <sheetFormatPr defaultColWidth="14.44140625" defaultRowHeight="15" customHeight="1" outlineLevelRow="2" x14ac:dyDescent="0.3"/>
  <cols>
    <col min="1" max="1" width="12.109375" customWidth="1"/>
    <col min="2" max="2" width="8.6640625" customWidth="1"/>
    <col min="3" max="3" width="13.44140625" customWidth="1"/>
    <col min="4" max="17" width="8.6640625" customWidth="1"/>
    <col min="18" max="18" width="12.109375" customWidth="1"/>
    <col min="19" max="19" width="12.44140625" customWidth="1"/>
    <col min="20" max="27" width="10.44140625" customWidth="1"/>
  </cols>
  <sheetData>
    <row r="1" spans="1:27" ht="21.75" customHeight="1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  <c r="S1" s="3"/>
      <c r="T1" s="62"/>
      <c r="U1" s="3"/>
      <c r="V1" s="3"/>
      <c r="W1" s="3"/>
      <c r="X1" s="3"/>
      <c r="Y1" s="3"/>
      <c r="Z1" s="3"/>
      <c r="AA1" s="3"/>
    </row>
    <row r="2" spans="1:27" ht="19.5" customHeight="1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  <c r="S2" s="3"/>
      <c r="T2" s="62"/>
      <c r="U2" s="3"/>
      <c r="V2" s="3"/>
      <c r="W2" s="3"/>
      <c r="X2" s="3"/>
      <c r="Y2" s="3"/>
      <c r="Z2" s="3"/>
      <c r="AA2" s="3"/>
    </row>
    <row r="3" spans="1:27" ht="38.25" customHeight="1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  <c r="S3" s="3"/>
      <c r="T3" s="62"/>
      <c r="U3" s="3"/>
      <c r="V3" s="3"/>
      <c r="W3" s="3"/>
      <c r="X3" s="3"/>
      <c r="Y3" s="3"/>
      <c r="Z3" s="3"/>
      <c r="AA3" s="3"/>
    </row>
    <row r="4" spans="1:27" ht="22.5" customHeight="1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  <c r="S4" s="3"/>
      <c r="T4" s="62"/>
      <c r="U4" s="3"/>
      <c r="V4" s="3"/>
      <c r="W4" s="3"/>
      <c r="X4" s="3"/>
      <c r="Y4" s="3"/>
      <c r="Z4" s="3"/>
      <c r="AA4" s="3"/>
    </row>
    <row r="5" spans="1:27" ht="38.25" customHeight="1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  <c r="S5" s="3"/>
      <c r="T5" s="62"/>
      <c r="U5" s="3"/>
      <c r="V5" s="3"/>
      <c r="W5" s="3"/>
      <c r="X5" s="3"/>
      <c r="Y5" s="3"/>
      <c r="Z5" s="3"/>
      <c r="AA5" s="3"/>
    </row>
    <row r="6" spans="1:27" ht="15" customHeight="1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2"/>
      <c r="S6" s="3"/>
      <c r="T6" s="62"/>
      <c r="U6" s="3"/>
      <c r="V6" s="3"/>
      <c r="W6" s="3"/>
      <c r="X6" s="3"/>
      <c r="Y6" s="3"/>
      <c r="Z6" s="3"/>
      <c r="AA6" s="3"/>
    </row>
    <row r="7" spans="1:27" ht="19.5" customHeight="1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  <c r="S7" s="3"/>
      <c r="T7" s="62"/>
      <c r="U7" s="3"/>
      <c r="V7" s="3"/>
      <c r="W7" s="3"/>
      <c r="X7" s="3"/>
      <c r="Y7" s="3"/>
      <c r="Z7" s="3"/>
      <c r="AA7" s="3"/>
    </row>
    <row r="8" spans="1:27" ht="11.25" customHeight="1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3"/>
      <c r="T8" s="62"/>
      <c r="U8" s="3"/>
      <c r="V8" s="3"/>
      <c r="W8" s="3"/>
      <c r="X8" s="3"/>
      <c r="Y8" s="3"/>
      <c r="Z8" s="3"/>
      <c r="AA8" s="3"/>
    </row>
    <row r="9" spans="1:27" ht="12" customHeight="1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e">
        <f>+"Cao trình nghiệm thu [m] ("&amp;TEXT(A21,"dd/mm/yy")&amp;")"</f>
        <v>#REF!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  <c r="S9" s="3"/>
      <c r="T9" s="62"/>
      <c r="U9" s="3"/>
      <c r="V9" s="3"/>
      <c r="W9" s="3"/>
      <c r="X9" s="3"/>
      <c r="Y9" s="3"/>
      <c r="Z9" s="3"/>
      <c r="AA9" s="3"/>
    </row>
    <row r="10" spans="1:27" ht="34.5" customHeight="1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  <c r="S10" s="3" t="s">
        <v>136</v>
      </c>
      <c r="T10" s="62" t="s">
        <v>137</v>
      </c>
      <c r="U10" s="3"/>
      <c r="V10" s="3"/>
      <c r="W10" s="3"/>
      <c r="X10" s="3"/>
      <c r="Y10" s="3"/>
      <c r="Z10" s="3"/>
      <c r="AA10" s="3"/>
    </row>
    <row r="11" spans="1:27" ht="12.75" customHeight="1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  <c r="S11" s="3">
        <v>1</v>
      </c>
      <c r="T11" s="62">
        <v>1</v>
      </c>
      <c r="U11" s="3"/>
      <c r="V11" s="3"/>
      <c r="W11" s="3"/>
      <c r="X11" s="3"/>
      <c r="Y11" s="3"/>
      <c r="Z11" s="3"/>
      <c r="AA11" s="3"/>
    </row>
    <row r="12" spans="1:27" ht="12.75" customHeight="1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269"/>
      <c r="M12" s="265"/>
      <c r="N12" s="269"/>
      <c r="O12" s="265"/>
      <c r="P12" s="266" t="s">
        <v>138</v>
      </c>
      <c r="Q12" s="270"/>
      <c r="R12" s="271"/>
      <c r="S12" s="3"/>
      <c r="T12" s="62"/>
      <c r="U12" s="3"/>
      <c r="V12" s="3"/>
      <c r="W12" s="3"/>
      <c r="X12" s="3"/>
      <c r="Y12" s="3"/>
      <c r="Z12" s="3"/>
      <c r="AA12" s="3"/>
    </row>
    <row r="13" spans="1:27" ht="12.75" customHeight="1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240"/>
      <c r="M13" s="238"/>
      <c r="N13" s="240"/>
      <c r="O13" s="238"/>
      <c r="P13" s="241"/>
      <c r="Q13" s="242"/>
      <c r="R13" s="243"/>
      <c r="S13" s="3"/>
      <c r="T13" s="62"/>
      <c r="U13" s="3"/>
      <c r="V13" s="3"/>
      <c r="W13" s="3"/>
      <c r="X13" s="3"/>
      <c r="Y13" s="3"/>
      <c r="Z13" s="3"/>
      <c r="AA13" s="3"/>
    </row>
    <row r="14" spans="1:27" ht="11.25" customHeight="1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  <c r="S14" s="3"/>
      <c r="T14" s="62"/>
      <c r="U14" s="3"/>
      <c r="V14" s="3"/>
      <c r="W14" s="3"/>
      <c r="X14" s="3"/>
      <c r="Y14" s="3"/>
      <c r="Z14" s="3"/>
      <c r="AA14" s="3"/>
    </row>
    <row r="15" spans="1:27" ht="22.5" customHeight="1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  <c r="S15" s="3"/>
      <c r="T15" s="62"/>
      <c r="U15" s="3"/>
      <c r="V15" s="3"/>
      <c r="W15" s="3"/>
      <c r="X15" s="3"/>
      <c r="Y15" s="3"/>
      <c r="Z15" s="3"/>
      <c r="AA15" s="3"/>
    </row>
    <row r="16" spans="1:27" ht="22.5" customHeight="1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139</v>
      </c>
      <c r="R16" s="250" t="s">
        <v>140</v>
      </c>
      <c r="S16" s="3"/>
      <c r="T16" s="62"/>
      <c r="U16" s="3"/>
      <c r="V16" s="3"/>
      <c r="W16" s="3"/>
      <c r="X16" s="3"/>
      <c r="Y16" s="3"/>
      <c r="Z16" s="3"/>
      <c r="AA16" s="3"/>
    </row>
    <row r="17" spans="1:27" ht="22.5" customHeight="1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  <c r="S17" s="3"/>
      <c r="T17" s="62"/>
      <c r="U17" s="3"/>
      <c r="V17" s="3"/>
      <c r="W17" s="3"/>
      <c r="X17" s="3"/>
      <c r="Y17" s="3"/>
      <c r="Z17" s="3"/>
      <c r="AA17" s="3"/>
    </row>
    <row r="18" spans="1:27" ht="22.5" customHeight="1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  <c r="S18" s="3"/>
      <c r="T18" s="62"/>
      <c r="U18" s="3"/>
      <c r="V18" s="3"/>
      <c r="W18" s="3"/>
      <c r="X18" s="3"/>
      <c r="Y18" s="3"/>
      <c r="Z18" s="3"/>
      <c r="AA18" s="3"/>
    </row>
    <row r="19" spans="1:27" ht="22.5" customHeight="1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  <c r="S19" s="3"/>
      <c r="T19" s="62"/>
      <c r="U19" s="62"/>
      <c r="V19" s="62"/>
      <c r="W19" s="62"/>
      <c r="X19" s="3"/>
      <c r="Y19" s="3"/>
      <c r="Z19" s="3"/>
      <c r="AA19" s="3"/>
    </row>
    <row r="20" spans="1:27" ht="22.5" customHeight="1" x14ac:dyDescent="0.3">
      <c r="A20" s="23">
        <v>1</v>
      </c>
      <c r="B20" s="24">
        <f t="shared" ref="B20:T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4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  <c r="S20" s="63">
        <f t="shared" si="0"/>
        <v>19</v>
      </c>
      <c r="T20" s="64">
        <f t="shared" si="0"/>
        <v>20</v>
      </c>
      <c r="U20" s="63"/>
      <c r="V20" s="63"/>
      <c r="W20" s="63"/>
      <c r="X20" s="63"/>
      <c r="Y20" s="63"/>
      <c r="Z20" s="63"/>
      <c r="AA20" s="63"/>
    </row>
    <row r="21" spans="1:27" ht="22.5" customHeight="1" outlineLevel="1" x14ac:dyDescent="0.3">
      <c r="A21" s="65" t="e">
        <f>#REF!</f>
        <v>#REF!</v>
      </c>
      <c r="B21" s="27" t="e">
        <f t="shared" ref="B21:B250" si="1">+A21-$A$21</f>
        <v>#REF!</v>
      </c>
      <c r="C21" s="66">
        <v>1550</v>
      </c>
      <c r="D21" s="67">
        <v>-1753</v>
      </c>
      <c r="E21" s="33">
        <f t="shared" ref="E21:E235" si="2">C21-D21</f>
        <v>3303</v>
      </c>
      <c r="F21" s="27">
        <v>0</v>
      </c>
      <c r="G21" s="27" t="e">
        <f t="shared" ref="G21:G250" si="3">B21</f>
        <v>#REF!</v>
      </c>
      <c r="H21" s="33">
        <v>1553</v>
      </c>
      <c r="I21" s="67">
        <v>-956</v>
      </c>
      <c r="J21" s="33">
        <f t="shared" ref="J21:J235" si="4">H21-I21</f>
        <v>2509</v>
      </c>
      <c r="K21" s="27">
        <v>0</v>
      </c>
      <c r="L21" s="27" t="e">
        <f t="shared" ref="L21:L250" si="5">B21</f>
        <v>#REF!</v>
      </c>
      <c r="M21" s="66">
        <v>1529</v>
      </c>
      <c r="N21" s="67">
        <v>-1107</v>
      </c>
      <c r="O21" s="33">
        <v>2636</v>
      </c>
      <c r="P21" s="27">
        <v>0</v>
      </c>
      <c r="Q21" s="34" t="e">
        <f>VLOOKUP(A21,#REF!,10,0)</f>
        <v>#REF!</v>
      </c>
      <c r="R21" s="35"/>
      <c r="S21" s="68" t="e">
        <f t="shared" ref="S21:S41" si="6">+A21</f>
        <v>#REF!</v>
      </c>
      <c r="T21" s="69" t="e">
        <f t="shared" ref="T21:T22" si="7">+(#REF!+2*J21+O21)/4</f>
        <v>#REF!</v>
      </c>
      <c r="U21" s="70"/>
      <c r="V21" s="70"/>
      <c r="W21" s="71"/>
      <c r="X21" s="70"/>
      <c r="Y21" s="70"/>
      <c r="Z21" s="70"/>
      <c r="AA21" s="70"/>
    </row>
    <row r="22" spans="1:27" ht="22.5" customHeight="1" outlineLevel="2" x14ac:dyDescent="0.3">
      <c r="A22" s="65" t="e">
        <f>#REF!</f>
        <v>#REF!</v>
      </c>
      <c r="B22" s="27" t="e">
        <f t="shared" si="1"/>
        <v>#REF!</v>
      </c>
      <c r="C22" s="33">
        <f t="shared" ref="C22:C215" si="8">$C$21-F22</f>
        <v>1541</v>
      </c>
      <c r="D22" s="67">
        <v>-1762</v>
      </c>
      <c r="E22" s="33">
        <f t="shared" si="2"/>
        <v>3303</v>
      </c>
      <c r="F22" s="27">
        <f t="shared" ref="F22:F250" si="9">+$D$21-D22</f>
        <v>9</v>
      </c>
      <c r="G22" s="27" t="e">
        <f t="shared" si="3"/>
        <v>#REF!</v>
      </c>
      <c r="H22" s="33">
        <f t="shared" ref="H22:H199" si="10">$H$21-K22</f>
        <v>1523</v>
      </c>
      <c r="I22" s="67">
        <v>-986</v>
      </c>
      <c r="J22" s="33">
        <f t="shared" si="4"/>
        <v>2509</v>
      </c>
      <c r="K22" s="27">
        <f t="shared" ref="K22:K250" si="11">+$I$21-I22</f>
        <v>30</v>
      </c>
      <c r="L22" s="27" t="e">
        <f t="shared" si="5"/>
        <v>#REF!</v>
      </c>
      <c r="M22" s="33">
        <f t="shared" ref="M22:M199" si="12">$M$21-P22</f>
        <v>1523</v>
      </c>
      <c r="N22" s="67">
        <v>-1113</v>
      </c>
      <c r="O22" s="33">
        <v>2636</v>
      </c>
      <c r="P22" s="27">
        <f t="shared" ref="P22:P250" si="13">+$N$21-N22</f>
        <v>6</v>
      </c>
      <c r="Q22" s="34" t="e">
        <f>VLOOKUP(A22,#REF!,10,0)</f>
        <v>#REF!</v>
      </c>
      <c r="R22" s="35"/>
      <c r="S22" s="68" t="e">
        <f t="shared" si="6"/>
        <v>#REF!</v>
      </c>
      <c r="T22" s="69" t="e">
        <f t="shared" si="7"/>
        <v>#REF!</v>
      </c>
      <c r="U22" s="70"/>
      <c r="V22" s="72"/>
      <c r="W22" s="73"/>
      <c r="X22" s="72"/>
      <c r="Y22" s="72"/>
      <c r="Z22" s="72"/>
      <c r="AA22" s="72"/>
    </row>
    <row r="23" spans="1:27" ht="22.5" customHeight="1" outlineLevel="2" x14ac:dyDescent="0.3">
      <c r="A23" s="65" t="e">
        <f>#REF!</f>
        <v>#REF!</v>
      </c>
      <c r="B23" s="27" t="e">
        <f t="shared" si="1"/>
        <v>#REF!</v>
      </c>
      <c r="C23" s="33">
        <f t="shared" si="8"/>
        <v>1514</v>
      </c>
      <c r="D23" s="67">
        <v>-1789</v>
      </c>
      <c r="E23" s="33">
        <f t="shared" si="2"/>
        <v>3303</v>
      </c>
      <c r="F23" s="27">
        <f t="shared" si="9"/>
        <v>36</v>
      </c>
      <c r="G23" s="27" t="e">
        <f t="shared" si="3"/>
        <v>#REF!</v>
      </c>
      <c r="H23" s="33">
        <f t="shared" si="10"/>
        <v>1498</v>
      </c>
      <c r="I23" s="67">
        <v>-1011</v>
      </c>
      <c r="J23" s="33">
        <f t="shared" si="4"/>
        <v>2509</v>
      </c>
      <c r="K23" s="27">
        <f t="shared" si="11"/>
        <v>55</v>
      </c>
      <c r="L23" s="27" t="e">
        <f t="shared" si="5"/>
        <v>#REF!</v>
      </c>
      <c r="M23" s="33">
        <f t="shared" si="12"/>
        <v>1492</v>
      </c>
      <c r="N23" s="67">
        <v>-1144</v>
      </c>
      <c r="O23" s="33">
        <v>2636</v>
      </c>
      <c r="P23" s="27">
        <f t="shared" si="13"/>
        <v>37</v>
      </c>
      <c r="Q23" s="34" t="e">
        <f>VLOOKUP(A23,#REF!,10,0)</f>
        <v>#REF!</v>
      </c>
      <c r="R23" s="35"/>
      <c r="S23" s="68" t="e">
        <f t="shared" si="6"/>
        <v>#REF!</v>
      </c>
      <c r="T23" s="69">
        <f>+(E22+2*J23+O23)/4</f>
        <v>2739.25</v>
      </c>
      <c r="U23" s="70"/>
      <c r="V23" s="72"/>
      <c r="W23" s="73"/>
      <c r="X23" s="72"/>
      <c r="Y23" s="72"/>
      <c r="Z23" s="72"/>
      <c r="AA23" s="72"/>
    </row>
    <row r="24" spans="1:27" ht="22.5" customHeight="1" outlineLevel="2" x14ac:dyDescent="0.3">
      <c r="A24" s="65" t="e">
        <f>#REF!</f>
        <v>#REF!</v>
      </c>
      <c r="B24" s="27" t="e">
        <f t="shared" si="1"/>
        <v>#REF!</v>
      </c>
      <c r="C24" s="33">
        <f t="shared" si="8"/>
        <v>1482</v>
      </c>
      <c r="D24" s="67">
        <v>-1821</v>
      </c>
      <c r="E24" s="33">
        <f t="shared" si="2"/>
        <v>3303</v>
      </c>
      <c r="F24" s="27">
        <f t="shared" si="9"/>
        <v>68</v>
      </c>
      <c r="G24" s="27" t="e">
        <f t="shared" si="3"/>
        <v>#REF!</v>
      </c>
      <c r="H24" s="33">
        <f t="shared" si="10"/>
        <v>1457</v>
      </c>
      <c r="I24" s="67">
        <v>-1052</v>
      </c>
      <c r="J24" s="33">
        <f t="shared" si="4"/>
        <v>2509</v>
      </c>
      <c r="K24" s="27">
        <f t="shared" si="11"/>
        <v>96</v>
      </c>
      <c r="L24" s="27" t="e">
        <f t="shared" si="5"/>
        <v>#REF!</v>
      </c>
      <c r="M24" s="33">
        <f t="shared" si="12"/>
        <v>1466</v>
      </c>
      <c r="N24" s="67">
        <v>-1170</v>
      </c>
      <c r="O24" s="33">
        <v>2636</v>
      </c>
      <c r="P24" s="27">
        <f t="shared" si="13"/>
        <v>63</v>
      </c>
      <c r="Q24" s="34" t="e">
        <f>VLOOKUP(A24,#REF!,10,0)</f>
        <v>#REF!</v>
      </c>
      <c r="R24" s="35"/>
      <c r="S24" s="68" t="e">
        <f t="shared" si="6"/>
        <v>#REF!</v>
      </c>
      <c r="T24" s="69">
        <f t="shared" ref="T24:T26" si="14">+(E24+2*J24+O24)/4</f>
        <v>2739.25</v>
      </c>
      <c r="U24" s="70"/>
      <c r="V24" s="72"/>
      <c r="W24" s="73"/>
      <c r="X24" s="72"/>
      <c r="Y24" s="72"/>
      <c r="Z24" s="72"/>
      <c r="AA24" s="72"/>
    </row>
    <row r="25" spans="1:27" ht="22.5" customHeight="1" outlineLevel="2" x14ac:dyDescent="0.3">
      <c r="A25" s="65" t="e">
        <f>#REF!</f>
        <v>#REF!</v>
      </c>
      <c r="B25" s="27" t="e">
        <f t="shared" si="1"/>
        <v>#REF!</v>
      </c>
      <c r="C25" s="33">
        <f t="shared" si="8"/>
        <v>1455</v>
      </c>
      <c r="D25" s="67">
        <v>-1848</v>
      </c>
      <c r="E25" s="33">
        <f t="shared" si="2"/>
        <v>3303</v>
      </c>
      <c r="F25" s="27">
        <f t="shared" si="9"/>
        <v>95</v>
      </c>
      <c r="G25" s="27" t="e">
        <f t="shared" si="3"/>
        <v>#REF!</v>
      </c>
      <c r="H25" s="33">
        <f t="shared" si="10"/>
        <v>1422</v>
      </c>
      <c r="I25" s="67">
        <v>-1087</v>
      </c>
      <c r="J25" s="33">
        <f t="shared" si="4"/>
        <v>2509</v>
      </c>
      <c r="K25" s="27">
        <f t="shared" si="11"/>
        <v>131</v>
      </c>
      <c r="L25" s="27" t="e">
        <f t="shared" si="5"/>
        <v>#REF!</v>
      </c>
      <c r="M25" s="33">
        <f t="shared" si="12"/>
        <v>1436</v>
      </c>
      <c r="N25" s="67">
        <v>-1200</v>
      </c>
      <c r="O25" s="33">
        <v>2636</v>
      </c>
      <c r="P25" s="27">
        <f t="shared" si="13"/>
        <v>93</v>
      </c>
      <c r="Q25" s="34" t="e">
        <f>VLOOKUP(A25,#REF!,10,0)</f>
        <v>#REF!</v>
      </c>
      <c r="R25" s="35"/>
      <c r="S25" s="68" t="e">
        <f t="shared" si="6"/>
        <v>#REF!</v>
      </c>
      <c r="T25" s="69">
        <f t="shared" si="14"/>
        <v>2739.25</v>
      </c>
      <c r="U25" s="70"/>
      <c r="V25" s="72"/>
      <c r="W25" s="73"/>
      <c r="X25" s="72"/>
      <c r="Y25" s="72"/>
      <c r="Z25" s="72"/>
      <c r="AA25" s="72"/>
    </row>
    <row r="26" spans="1:27" ht="22.5" customHeight="1" outlineLevel="2" x14ac:dyDescent="0.3">
      <c r="A26" s="65" t="e">
        <f>#REF!</f>
        <v>#REF!</v>
      </c>
      <c r="B26" s="27" t="e">
        <f t="shared" si="1"/>
        <v>#REF!</v>
      </c>
      <c r="C26" s="33">
        <f t="shared" si="8"/>
        <v>1423</v>
      </c>
      <c r="D26" s="67">
        <v>-1880</v>
      </c>
      <c r="E26" s="33">
        <f t="shared" si="2"/>
        <v>3303</v>
      </c>
      <c r="F26" s="27">
        <f t="shared" si="9"/>
        <v>127</v>
      </c>
      <c r="G26" s="27" t="e">
        <f t="shared" si="3"/>
        <v>#REF!</v>
      </c>
      <c r="H26" s="33">
        <f t="shared" si="10"/>
        <v>1383</v>
      </c>
      <c r="I26" s="67">
        <v>-1126</v>
      </c>
      <c r="J26" s="33">
        <f t="shared" si="4"/>
        <v>2509</v>
      </c>
      <c r="K26" s="27">
        <f t="shared" si="11"/>
        <v>170</v>
      </c>
      <c r="L26" s="27" t="e">
        <f t="shared" si="5"/>
        <v>#REF!</v>
      </c>
      <c r="M26" s="33">
        <f t="shared" si="12"/>
        <v>1405</v>
      </c>
      <c r="N26" s="67">
        <v>-1231</v>
      </c>
      <c r="O26" s="33">
        <v>2636</v>
      </c>
      <c r="P26" s="27">
        <f t="shared" si="13"/>
        <v>124</v>
      </c>
      <c r="Q26" s="34" t="e">
        <f>VLOOKUP(A26,#REF!,10,0)</f>
        <v>#REF!</v>
      </c>
      <c r="R26" s="35"/>
      <c r="S26" s="68" t="e">
        <f t="shared" si="6"/>
        <v>#REF!</v>
      </c>
      <c r="T26" s="69">
        <f t="shared" si="14"/>
        <v>2739.25</v>
      </c>
      <c r="U26" s="70"/>
      <c r="V26" s="72"/>
      <c r="W26" s="73"/>
      <c r="X26" s="72"/>
      <c r="Y26" s="72"/>
      <c r="Z26" s="72"/>
      <c r="AA26" s="72"/>
    </row>
    <row r="27" spans="1:27" ht="22.5" customHeight="1" outlineLevel="1" x14ac:dyDescent="0.3">
      <c r="A27" s="65" t="e">
        <f>#REF!</f>
        <v>#REF!</v>
      </c>
      <c r="B27" s="27" t="e">
        <f t="shared" si="1"/>
        <v>#REF!</v>
      </c>
      <c r="C27" s="33">
        <f t="shared" si="8"/>
        <v>1407</v>
      </c>
      <c r="D27" s="67">
        <v>-1896</v>
      </c>
      <c r="E27" s="33">
        <f t="shared" si="2"/>
        <v>3303</v>
      </c>
      <c r="F27" s="27">
        <f t="shared" si="9"/>
        <v>143</v>
      </c>
      <c r="G27" s="27" t="e">
        <f t="shared" si="3"/>
        <v>#REF!</v>
      </c>
      <c r="H27" s="33">
        <f t="shared" si="10"/>
        <v>1361</v>
      </c>
      <c r="I27" s="67">
        <v>-1148</v>
      </c>
      <c r="J27" s="33">
        <f t="shared" si="4"/>
        <v>2509</v>
      </c>
      <c r="K27" s="27">
        <f t="shared" si="11"/>
        <v>192</v>
      </c>
      <c r="L27" s="27" t="e">
        <f t="shared" si="5"/>
        <v>#REF!</v>
      </c>
      <c r="M27" s="33">
        <f t="shared" si="12"/>
        <v>1390</v>
      </c>
      <c r="N27" s="67">
        <v>-1246</v>
      </c>
      <c r="O27" s="33">
        <v>2636</v>
      </c>
      <c r="P27" s="27">
        <f t="shared" si="13"/>
        <v>139</v>
      </c>
      <c r="Q27" s="34" t="e">
        <f>VLOOKUP(A27,#REF!,10,0)</f>
        <v>#REF!</v>
      </c>
      <c r="R27" s="35"/>
      <c r="S27" s="68" t="e">
        <f t="shared" si="6"/>
        <v>#REF!</v>
      </c>
      <c r="T27" s="69" t="e">
        <f>+(#REF!+2*J27+O27)/4</f>
        <v>#REF!</v>
      </c>
      <c r="U27" s="70"/>
      <c r="V27" s="72"/>
      <c r="W27" s="73"/>
      <c r="X27" s="72"/>
      <c r="Y27" s="72"/>
      <c r="Z27" s="72"/>
      <c r="AA27" s="72"/>
    </row>
    <row r="28" spans="1:27" ht="22.5" customHeight="1" outlineLevel="1" x14ac:dyDescent="0.3">
      <c r="A28" s="65" t="e">
        <f>#REF!</f>
        <v>#REF!</v>
      </c>
      <c r="B28" s="27" t="e">
        <f t="shared" si="1"/>
        <v>#REF!</v>
      </c>
      <c r="C28" s="33">
        <f t="shared" si="8"/>
        <v>1379</v>
      </c>
      <c r="D28" s="67">
        <v>-1924</v>
      </c>
      <c r="E28" s="33">
        <f t="shared" si="2"/>
        <v>3303</v>
      </c>
      <c r="F28" s="27">
        <f t="shared" si="9"/>
        <v>171</v>
      </c>
      <c r="G28" s="27" t="e">
        <f t="shared" si="3"/>
        <v>#REF!</v>
      </c>
      <c r="H28" s="33">
        <f t="shared" si="10"/>
        <v>1325</v>
      </c>
      <c r="I28" s="67">
        <v>-1184</v>
      </c>
      <c r="J28" s="33">
        <f t="shared" si="4"/>
        <v>2509</v>
      </c>
      <c r="K28" s="27">
        <f t="shared" si="11"/>
        <v>228</v>
      </c>
      <c r="L28" s="27" t="e">
        <f t="shared" si="5"/>
        <v>#REF!</v>
      </c>
      <c r="M28" s="33">
        <f t="shared" si="12"/>
        <v>1387</v>
      </c>
      <c r="N28" s="67">
        <v>-1249</v>
      </c>
      <c r="O28" s="33">
        <v>2636</v>
      </c>
      <c r="P28" s="27">
        <f t="shared" si="13"/>
        <v>142</v>
      </c>
      <c r="Q28" s="34" t="e">
        <f>VLOOKUP(A28,#REF!,10,0)</f>
        <v>#REF!</v>
      </c>
      <c r="R28" s="35"/>
      <c r="S28" s="68" t="e">
        <f t="shared" si="6"/>
        <v>#REF!</v>
      </c>
      <c r="T28" s="69">
        <f t="shared" ref="T28:T41" si="15">+(E28+2*J28+O28)/4</f>
        <v>2739.25</v>
      </c>
      <c r="U28" s="70"/>
      <c r="V28" s="72"/>
      <c r="W28" s="73"/>
      <c r="X28" s="72"/>
      <c r="Y28" s="72"/>
      <c r="Z28" s="72"/>
      <c r="AA28" s="72"/>
    </row>
    <row r="29" spans="1:27" ht="22.5" customHeight="1" outlineLevel="2" x14ac:dyDescent="0.3">
      <c r="A29" s="65" t="e">
        <f>#REF!</f>
        <v>#REF!</v>
      </c>
      <c r="B29" s="27" t="e">
        <f t="shared" si="1"/>
        <v>#REF!</v>
      </c>
      <c r="C29" s="33">
        <f t="shared" si="8"/>
        <v>1372</v>
      </c>
      <c r="D29" s="67">
        <v>-1931</v>
      </c>
      <c r="E29" s="33">
        <f t="shared" si="2"/>
        <v>3303</v>
      </c>
      <c r="F29" s="27">
        <f t="shared" si="9"/>
        <v>178</v>
      </c>
      <c r="G29" s="27" t="e">
        <f t="shared" si="3"/>
        <v>#REF!</v>
      </c>
      <c r="H29" s="33">
        <f t="shared" si="10"/>
        <v>1312</v>
      </c>
      <c r="I29" s="67">
        <v>-1197</v>
      </c>
      <c r="J29" s="33">
        <f t="shared" si="4"/>
        <v>2509</v>
      </c>
      <c r="K29" s="27">
        <f t="shared" si="11"/>
        <v>241</v>
      </c>
      <c r="L29" s="27" t="e">
        <f t="shared" si="5"/>
        <v>#REF!</v>
      </c>
      <c r="M29" s="33">
        <f t="shared" si="12"/>
        <v>1378</v>
      </c>
      <c r="N29" s="67">
        <v>-1258</v>
      </c>
      <c r="O29" s="33">
        <v>2636</v>
      </c>
      <c r="P29" s="27">
        <f t="shared" si="13"/>
        <v>151</v>
      </c>
      <c r="Q29" s="34" t="e">
        <f>VLOOKUP(A29,#REF!,10,0)</f>
        <v>#REF!</v>
      </c>
      <c r="R29" s="35"/>
      <c r="S29" s="68" t="e">
        <f t="shared" si="6"/>
        <v>#REF!</v>
      </c>
      <c r="T29" s="69">
        <f t="shared" si="15"/>
        <v>2739.25</v>
      </c>
      <c r="U29" s="70"/>
      <c r="V29" s="72"/>
      <c r="W29" s="73"/>
      <c r="X29" s="72"/>
      <c r="Y29" s="72"/>
      <c r="Z29" s="72"/>
      <c r="AA29" s="72"/>
    </row>
    <row r="30" spans="1:27" ht="22.5" customHeight="1" outlineLevel="2" x14ac:dyDescent="0.3">
      <c r="A30" s="65" t="e">
        <f>#REF!</f>
        <v>#REF!</v>
      </c>
      <c r="B30" s="27" t="e">
        <f t="shared" si="1"/>
        <v>#REF!</v>
      </c>
      <c r="C30" s="33">
        <f t="shared" si="8"/>
        <v>1353</v>
      </c>
      <c r="D30" s="67">
        <v>-1950</v>
      </c>
      <c r="E30" s="33">
        <f t="shared" si="2"/>
        <v>3303</v>
      </c>
      <c r="F30" s="27">
        <f t="shared" si="9"/>
        <v>197</v>
      </c>
      <c r="G30" s="27" t="e">
        <f t="shared" si="3"/>
        <v>#REF!</v>
      </c>
      <c r="H30" s="33">
        <f t="shared" si="10"/>
        <v>1290</v>
      </c>
      <c r="I30" s="67">
        <v>-1219</v>
      </c>
      <c r="J30" s="33">
        <f t="shared" si="4"/>
        <v>2509</v>
      </c>
      <c r="K30" s="27">
        <f t="shared" si="11"/>
        <v>263</v>
      </c>
      <c r="L30" s="27" t="e">
        <f t="shared" si="5"/>
        <v>#REF!</v>
      </c>
      <c r="M30" s="33">
        <f t="shared" si="12"/>
        <v>1357</v>
      </c>
      <c r="N30" s="67">
        <v>-1279</v>
      </c>
      <c r="O30" s="33">
        <v>2636</v>
      </c>
      <c r="P30" s="27">
        <f t="shared" si="13"/>
        <v>172</v>
      </c>
      <c r="Q30" s="34" t="e">
        <f>VLOOKUP(A30,#REF!,10,0)</f>
        <v>#REF!</v>
      </c>
      <c r="R30" s="35"/>
      <c r="S30" s="68" t="e">
        <f t="shared" si="6"/>
        <v>#REF!</v>
      </c>
      <c r="T30" s="69">
        <f t="shared" si="15"/>
        <v>2739.25</v>
      </c>
      <c r="U30" s="70"/>
      <c r="V30" s="72"/>
      <c r="W30" s="73"/>
      <c r="X30" s="72"/>
      <c r="Y30" s="72"/>
      <c r="Z30" s="72"/>
      <c r="AA30" s="72"/>
    </row>
    <row r="31" spans="1:27" ht="22.5" customHeight="1" outlineLevel="2" x14ac:dyDescent="0.3">
      <c r="A31" s="65" t="e">
        <f>#REF!</f>
        <v>#REF!</v>
      </c>
      <c r="B31" s="27" t="e">
        <f t="shared" si="1"/>
        <v>#REF!</v>
      </c>
      <c r="C31" s="33">
        <f t="shared" si="8"/>
        <v>1329</v>
      </c>
      <c r="D31" s="67">
        <v>-1974</v>
      </c>
      <c r="E31" s="33">
        <f t="shared" si="2"/>
        <v>3303</v>
      </c>
      <c r="F31" s="27">
        <f t="shared" si="9"/>
        <v>221</v>
      </c>
      <c r="G31" s="27" t="e">
        <f t="shared" si="3"/>
        <v>#REF!</v>
      </c>
      <c r="H31" s="33">
        <f t="shared" si="10"/>
        <v>1263</v>
      </c>
      <c r="I31" s="67">
        <v>-1246</v>
      </c>
      <c r="J31" s="33">
        <f t="shared" si="4"/>
        <v>2509</v>
      </c>
      <c r="K31" s="27">
        <f t="shared" si="11"/>
        <v>290</v>
      </c>
      <c r="L31" s="27" t="e">
        <f t="shared" si="5"/>
        <v>#REF!</v>
      </c>
      <c r="M31" s="33">
        <f t="shared" si="12"/>
        <v>1317</v>
      </c>
      <c r="N31" s="67">
        <v>-1319</v>
      </c>
      <c r="O31" s="33">
        <v>2636</v>
      </c>
      <c r="P31" s="27">
        <f t="shared" si="13"/>
        <v>212</v>
      </c>
      <c r="Q31" s="34"/>
      <c r="R31" s="35"/>
      <c r="S31" s="68" t="e">
        <f t="shared" si="6"/>
        <v>#REF!</v>
      </c>
      <c r="T31" s="69">
        <f t="shared" si="15"/>
        <v>2739.25</v>
      </c>
      <c r="U31" s="70"/>
      <c r="V31" s="72"/>
      <c r="W31" s="73"/>
      <c r="X31" s="72"/>
      <c r="Y31" s="72"/>
      <c r="Z31" s="72"/>
      <c r="AA31" s="72"/>
    </row>
    <row r="32" spans="1:27" ht="22.5" customHeight="1" outlineLevel="2" x14ac:dyDescent="0.3">
      <c r="A32" s="65" t="e">
        <f>#REF!</f>
        <v>#REF!</v>
      </c>
      <c r="B32" s="27" t="e">
        <f t="shared" si="1"/>
        <v>#REF!</v>
      </c>
      <c r="C32" s="33">
        <f t="shared" si="8"/>
        <v>1307</v>
      </c>
      <c r="D32" s="67">
        <v>-1996</v>
      </c>
      <c r="E32" s="33">
        <f t="shared" si="2"/>
        <v>3303</v>
      </c>
      <c r="F32" s="27">
        <f t="shared" si="9"/>
        <v>243</v>
      </c>
      <c r="G32" s="27" t="e">
        <f t="shared" si="3"/>
        <v>#REF!</v>
      </c>
      <c r="H32" s="33">
        <f t="shared" si="10"/>
        <v>1237</v>
      </c>
      <c r="I32" s="67">
        <v>-1272</v>
      </c>
      <c r="J32" s="33">
        <f t="shared" si="4"/>
        <v>2509</v>
      </c>
      <c r="K32" s="27">
        <f t="shared" si="11"/>
        <v>316</v>
      </c>
      <c r="L32" s="27" t="e">
        <f t="shared" si="5"/>
        <v>#REF!</v>
      </c>
      <c r="M32" s="33">
        <f t="shared" si="12"/>
        <v>1306</v>
      </c>
      <c r="N32" s="67">
        <v>-1330</v>
      </c>
      <c r="O32" s="33">
        <v>2636</v>
      </c>
      <c r="P32" s="27">
        <f t="shared" si="13"/>
        <v>223</v>
      </c>
      <c r="Q32" s="34"/>
      <c r="R32" s="35"/>
      <c r="S32" s="68" t="e">
        <f t="shared" si="6"/>
        <v>#REF!</v>
      </c>
      <c r="T32" s="69">
        <f t="shared" si="15"/>
        <v>2739.25</v>
      </c>
      <c r="U32" s="70"/>
      <c r="V32" s="72"/>
      <c r="W32" s="73"/>
      <c r="X32" s="72"/>
      <c r="Y32" s="72"/>
      <c r="Z32" s="72"/>
      <c r="AA32" s="72"/>
    </row>
    <row r="33" spans="1:27" ht="22.5" customHeight="1" outlineLevel="2" x14ac:dyDescent="0.3">
      <c r="A33" s="65" t="e">
        <f>#REF!</f>
        <v>#REF!</v>
      </c>
      <c r="B33" s="27" t="e">
        <f t="shared" si="1"/>
        <v>#REF!</v>
      </c>
      <c r="C33" s="33">
        <f t="shared" si="8"/>
        <v>1292</v>
      </c>
      <c r="D33" s="67">
        <v>-2011</v>
      </c>
      <c r="E33" s="33">
        <f t="shared" si="2"/>
        <v>3303</v>
      </c>
      <c r="F33" s="27">
        <f t="shared" si="9"/>
        <v>258</v>
      </c>
      <c r="G33" s="27" t="e">
        <f t="shared" si="3"/>
        <v>#REF!</v>
      </c>
      <c r="H33" s="33">
        <f t="shared" si="10"/>
        <v>1218</v>
      </c>
      <c r="I33" s="67">
        <v>-1291</v>
      </c>
      <c r="J33" s="33">
        <f t="shared" si="4"/>
        <v>2509</v>
      </c>
      <c r="K33" s="27">
        <f t="shared" si="11"/>
        <v>335</v>
      </c>
      <c r="L33" s="27" t="e">
        <f t="shared" si="5"/>
        <v>#REF!</v>
      </c>
      <c r="M33" s="33">
        <f t="shared" si="12"/>
        <v>1288</v>
      </c>
      <c r="N33" s="67">
        <v>-1348</v>
      </c>
      <c r="O33" s="33">
        <v>2636</v>
      </c>
      <c r="P33" s="27">
        <f t="shared" si="13"/>
        <v>241</v>
      </c>
      <c r="Q33" s="34"/>
      <c r="R33" s="35"/>
      <c r="S33" s="68" t="e">
        <f t="shared" si="6"/>
        <v>#REF!</v>
      </c>
      <c r="T33" s="69">
        <f t="shared" si="15"/>
        <v>2739.25</v>
      </c>
      <c r="U33" s="70"/>
      <c r="V33" s="72"/>
      <c r="W33" s="73"/>
      <c r="X33" s="72"/>
      <c r="Y33" s="72"/>
      <c r="Z33" s="72"/>
      <c r="AA33" s="72"/>
    </row>
    <row r="34" spans="1:27" ht="22.5" customHeight="1" outlineLevel="2" x14ac:dyDescent="0.3">
      <c r="A34" s="65" t="e">
        <f>#REF!</f>
        <v>#REF!</v>
      </c>
      <c r="B34" s="27" t="e">
        <f t="shared" si="1"/>
        <v>#REF!</v>
      </c>
      <c r="C34" s="33">
        <f t="shared" si="8"/>
        <v>1280</v>
      </c>
      <c r="D34" s="67">
        <v>-2023</v>
      </c>
      <c r="E34" s="33">
        <f t="shared" si="2"/>
        <v>3303</v>
      </c>
      <c r="F34" s="27">
        <f t="shared" si="9"/>
        <v>270</v>
      </c>
      <c r="G34" s="27" t="e">
        <f t="shared" si="3"/>
        <v>#REF!</v>
      </c>
      <c r="H34" s="33">
        <f t="shared" si="10"/>
        <v>1195</v>
      </c>
      <c r="I34" s="67">
        <v>-1314</v>
      </c>
      <c r="J34" s="33">
        <f t="shared" si="4"/>
        <v>2509</v>
      </c>
      <c r="K34" s="27">
        <f t="shared" si="11"/>
        <v>358</v>
      </c>
      <c r="L34" s="27" t="e">
        <f t="shared" si="5"/>
        <v>#REF!</v>
      </c>
      <c r="M34" s="33">
        <f t="shared" si="12"/>
        <v>1267</v>
      </c>
      <c r="N34" s="67">
        <v>-1369</v>
      </c>
      <c r="O34" s="33">
        <v>2636</v>
      </c>
      <c r="P34" s="27">
        <f t="shared" si="13"/>
        <v>262</v>
      </c>
      <c r="Q34" s="34"/>
      <c r="R34" s="35"/>
      <c r="S34" s="68" t="e">
        <f t="shared" si="6"/>
        <v>#REF!</v>
      </c>
      <c r="T34" s="69">
        <f t="shared" si="15"/>
        <v>2739.25</v>
      </c>
      <c r="U34" s="70"/>
      <c r="V34" s="72"/>
      <c r="W34" s="73"/>
      <c r="X34" s="72"/>
      <c r="Y34" s="72"/>
      <c r="Z34" s="72"/>
      <c r="AA34" s="72"/>
    </row>
    <row r="35" spans="1:27" ht="22.5" customHeight="1" outlineLevel="2" x14ac:dyDescent="0.3">
      <c r="A35" s="65" t="e">
        <f>#REF!</f>
        <v>#REF!</v>
      </c>
      <c r="B35" s="27" t="e">
        <f t="shared" si="1"/>
        <v>#REF!</v>
      </c>
      <c r="C35" s="33">
        <f t="shared" si="8"/>
        <v>1271</v>
      </c>
      <c r="D35" s="67">
        <v>-2032</v>
      </c>
      <c r="E35" s="33">
        <f t="shared" si="2"/>
        <v>3303</v>
      </c>
      <c r="F35" s="27">
        <f t="shared" si="9"/>
        <v>279</v>
      </c>
      <c r="G35" s="27" t="e">
        <f t="shared" si="3"/>
        <v>#REF!</v>
      </c>
      <c r="H35" s="33">
        <f t="shared" si="10"/>
        <v>1187</v>
      </c>
      <c r="I35" s="67">
        <v>-1322</v>
      </c>
      <c r="J35" s="33">
        <f t="shared" si="4"/>
        <v>2509</v>
      </c>
      <c r="K35" s="27">
        <f t="shared" si="11"/>
        <v>366</v>
      </c>
      <c r="L35" s="27" t="e">
        <f t="shared" si="5"/>
        <v>#REF!</v>
      </c>
      <c r="M35" s="33">
        <f t="shared" si="12"/>
        <v>1258</v>
      </c>
      <c r="N35" s="67">
        <v>-1378</v>
      </c>
      <c r="O35" s="33">
        <v>2636</v>
      </c>
      <c r="P35" s="27">
        <f t="shared" si="13"/>
        <v>271</v>
      </c>
      <c r="Q35" s="44"/>
      <c r="R35" s="35"/>
      <c r="S35" s="68" t="e">
        <f t="shared" si="6"/>
        <v>#REF!</v>
      </c>
      <c r="T35" s="69">
        <f t="shared" si="15"/>
        <v>2739.25</v>
      </c>
      <c r="U35" s="70"/>
      <c r="V35" s="72"/>
      <c r="W35" s="73"/>
      <c r="X35" s="72"/>
      <c r="Y35" s="72"/>
      <c r="Z35" s="72"/>
      <c r="AA35" s="72"/>
    </row>
    <row r="36" spans="1:27" ht="22.5" customHeight="1" outlineLevel="2" x14ac:dyDescent="0.3">
      <c r="A36" s="65" t="e">
        <f>#REF!</f>
        <v>#REF!</v>
      </c>
      <c r="B36" s="27" t="e">
        <f t="shared" si="1"/>
        <v>#REF!</v>
      </c>
      <c r="C36" s="33">
        <f t="shared" si="8"/>
        <v>1263</v>
      </c>
      <c r="D36" s="67">
        <v>-2040</v>
      </c>
      <c r="E36" s="33">
        <f t="shared" si="2"/>
        <v>3303</v>
      </c>
      <c r="F36" s="27">
        <f t="shared" si="9"/>
        <v>287</v>
      </c>
      <c r="G36" s="27" t="e">
        <f t="shared" si="3"/>
        <v>#REF!</v>
      </c>
      <c r="H36" s="33">
        <f t="shared" si="10"/>
        <v>1178</v>
      </c>
      <c r="I36" s="67">
        <v>-1331</v>
      </c>
      <c r="J36" s="33">
        <f t="shared" si="4"/>
        <v>2509</v>
      </c>
      <c r="K36" s="27">
        <f t="shared" si="11"/>
        <v>375</v>
      </c>
      <c r="L36" s="27" t="e">
        <f t="shared" si="5"/>
        <v>#REF!</v>
      </c>
      <c r="M36" s="33">
        <f t="shared" si="12"/>
        <v>1250</v>
      </c>
      <c r="N36" s="67">
        <v>-1386</v>
      </c>
      <c r="O36" s="33">
        <v>2636</v>
      </c>
      <c r="P36" s="27">
        <f t="shared" si="13"/>
        <v>279</v>
      </c>
      <c r="Q36" s="44"/>
      <c r="R36" s="35"/>
      <c r="S36" s="68" t="e">
        <f t="shared" si="6"/>
        <v>#REF!</v>
      </c>
      <c r="T36" s="69">
        <f t="shared" si="15"/>
        <v>2739.25</v>
      </c>
      <c r="U36" s="70"/>
      <c r="V36" s="72"/>
      <c r="W36" s="73"/>
      <c r="X36" s="72"/>
      <c r="Y36" s="72"/>
      <c r="Z36" s="72"/>
      <c r="AA36" s="72"/>
    </row>
    <row r="37" spans="1:27" ht="22.5" customHeight="1" outlineLevel="2" x14ac:dyDescent="0.3">
      <c r="A37" s="65" t="e">
        <f>#REF!</f>
        <v>#REF!</v>
      </c>
      <c r="B37" s="27" t="e">
        <f t="shared" si="1"/>
        <v>#REF!</v>
      </c>
      <c r="C37" s="33">
        <f t="shared" si="8"/>
        <v>1246</v>
      </c>
      <c r="D37" s="67">
        <v>-2057</v>
      </c>
      <c r="E37" s="33">
        <f t="shared" si="2"/>
        <v>3303</v>
      </c>
      <c r="F37" s="27">
        <f t="shared" si="9"/>
        <v>304</v>
      </c>
      <c r="G37" s="27" t="e">
        <f t="shared" si="3"/>
        <v>#REF!</v>
      </c>
      <c r="H37" s="33">
        <f t="shared" si="10"/>
        <v>1157</v>
      </c>
      <c r="I37" s="67">
        <v>-1352</v>
      </c>
      <c r="J37" s="33">
        <f t="shared" si="4"/>
        <v>2509</v>
      </c>
      <c r="K37" s="27">
        <f t="shared" si="11"/>
        <v>396</v>
      </c>
      <c r="L37" s="27" t="e">
        <f t="shared" si="5"/>
        <v>#REF!</v>
      </c>
      <c r="M37" s="33">
        <f t="shared" si="12"/>
        <v>1235</v>
      </c>
      <c r="N37" s="67">
        <v>-1401</v>
      </c>
      <c r="O37" s="33">
        <v>2636</v>
      </c>
      <c r="P37" s="27">
        <f t="shared" si="13"/>
        <v>294</v>
      </c>
      <c r="Q37" s="44"/>
      <c r="R37" s="35"/>
      <c r="S37" s="68" t="e">
        <f t="shared" si="6"/>
        <v>#REF!</v>
      </c>
      <c r="T37" s="69">
        <f t="shared" si="15"/>
        <v>2739.25</v>
      </c>
      <c r="U37" s="70"/>
      <c r="V37" s="72"/>
      <c r="W37" s="73"/>
      <c r="X37" s="72"/>
      <c r="Y37" s="72"/>
      <c r="Z37" s="72"/>
      <c r="AA37" s="72"/>
    </row>
    <row r="38" spans="1:27" ht="22.5" customHeight="1" outlineLevel="2" x14ac:dyDescent="0.3">
      <c r="A38" s="65" t="e">
        <f>#REF!</f>
        <v>#REF!</v>
      </c>
      <c r="B38" s="27" t="e">
        <f t="shared" si="1"/>
        <v>#REF!</v>
      </c>
      <c r="C38" s="33">
        <f t="shared" si="8"/>
        <v>1225</v>
      </c>
      <c r="D38" s="67">
        <v>-2078</v>
      </c>
      <c r="E38" s="33">
        <f t="shared" si="2"/>
        <v>3303</v>
      </c>
      <c r="F38" s="27">
        <f t="shared" si="9"/>
        <v>325</v>
      </c>
      <c r="G38" s="27" t="e">
        <f t="shared" si="3"/>
        <v>#REF!</v>
      </c>
      <c r="H38" s="33">
        <f t="shared" si="10"/>
        <v>1130</v>
      </c>
      <c r="I38" s="67">
        <v>-1379</v>
      </c>
      <c r="J38" s="33">
        <f t="shared" si="4"/>
        <v>2509</v>
      </c>
      <c r="K38" s="27">
        <f t="shared" si="11"/>
        <v>423</v>
      </c>
      <c r="L38" s="27" t="e">
        <f t="shared" si="5"/>
        <v>#REF!</v>
      </c>
      <c r="M38" s="33">
        <f t="shared" si="12"/>
        <v>1216</v>
      </c>
      <c r="N38" s="67">
        <v>-1420</v>
      </c>
      <c r="O38" s="33">
        <v>2636</v>
      </c>
      <c r="P38" s="27">
        <f t="shared" si="13"/>
        <v>313</v>
      </c>
      <c r="Q38" s="44"/>
      <c r="R38" s="35"/>
      <c r="S38" s="68" t="e">
        <f t="shared" si="6"/>
        <v>#REF!</v>
      </c>
      <c r="T38" s="69">
        <f t="shared" si="15"/>
        <v>2739.25</v>
      </c>
      <c r="U38" s="70"/>
      <c r="V38" s="72"/>
      <c r="W38" s="73"/>
      <c r="X38" s="72"/>
      <c r="Y38" s="72"/>
      <c r="Z38" s="72"/>
      <c r="AA38" s="72"/>
    </row>
    <row r="39" spans="1:27" ht="22.5" customHeight="1" outlineLevel="2" x14ac:dyDescent="0.3">
      <c r="A39" s="65" t="e">
        <f>#REF!</f>
        <v>#REF!</v>
      </c>
      <c r="B39" s="27" t="e">
        <f t="shared" si="1"/>
        <v>#REF!</v>
      </c>
      <c r="C39" s="33">
        <f t="shared" si="8"/>
        <v>1204</v>
      </c>
      <c r="D39" s="67">
        <v>-2099</v>
      </c>
      <c r="E39" s="33">
        <f t="shared" si="2"/>
        <v>3303</v>
      </c>
      <c r="F39" s="27">
        <f t="shared" si="9"/>
        <v>346</v>
      </c>
      <c r="G39" s="27" t="e">
        <f t="shared" si="3"/>
        <v>#REF!</v>
      </c>
      <c r="H39" s="33">
        <f t="shared" si="10"/>
        <v>1114</v>
      </c>
      <c r="I39" s="67">
        <v>-1395</v>
      </c>
      <c r="J39" s="33">
        <f t="shared" si="4"/>
        <v>2509</v>
      </c>
      <c r="K39" s="27">
        <f t="shared" si="11"/>
        <v>439</v>
      </c>
      <c r="L39" s="27" t="e">
        <f t="shared" si="5"/>
        <v>#REF!</v>
      </c>
      <c r="M39" s="33">
        <f t="shared" si="12"/>
        <v>1201</v>
      </c>
      <c r="N39" s="67">
        <v>-1435</v>
      </c>
      <c r="O39" s="33">
        <v>2636</v>
      </c>
      <c r="P39" s="27">
        <f t="shared" si="13"/>
        <v>328</v>
      </c>
      <c r="Q39" s="44"/>
      <c r="R39" s="35"/>
      <c r="S39" s="68" t="e">
        <f t="shared" si="6"/>
        <v>#REF!</v>
      </c>
      <c r="T39" s="69">
        <f t="shared" si="15"/>
        <v>2739.25</v>
      </c>
      <c r="U39" s="70"/>
      <c r="V39" s="72"/>
      <c r="W39" s="73"/>
      <c r="X39" s="72"/>
      <c r="Y39" s="72"/>
      <c r="Z39" s="72"/>
      <c r="AA39" s="72"/>
    </row>
    <row r="40" spans="1:27" ht="22.5" customHeight="1" outlineLevel="2" x14ac:dyDescent="0.3">
      <c r="A40" s="65" t="e">
        <f>#REF!</f>
        <v>#REF!</v>
      </c>
      <c r="B40" s="27" t="e">
        <f t="shared" si="1"/>
        <v>#REF!</v>
      </c>
      <c r="C40" s="33">
        <f t="shared" si="8"/>
        <v>1194</v>
      </c>
      <c r="D40" s="67">
        <v>-2109</v>
      </c>
      <c r="E40" s="33">
        <f t="shared" si="2"/>
        <v>3303</v>
      </c>
      <c r="F40" s="27">
        <f t="shared" si="9"/>
        <v>356</v>
      </c>
      <c r="G40" s="27" t="e">
        <f t="shared" si="3"/>
        <v>#REF!</v>
      </c>
      <c r="H40" s="33">
        <f t="shared" si="10"/>
        <v>1097</v>
      </c>
      <c r="I40" s="67">
        <v>-1412</v>
      </c>
      <c r="J40" s="33">
        <f t="shared" si="4"/>
        <v>2509</v>
      </c>
      <c r="K40" s="27">
        <f t="shared" si="11"/>
        <v>456</v>
      </c>
      <c r="L40" s="27" t="e">
        <f t="shared" si="5"/>
        <v>#REF!</v>
      </c>
      <c r="M40" s="33">
        <f t="shared" si="12"/>
        <v>1189</v>
      </c>
      <c r="N40" s="67">
        <v>-1447</v>
      </c>
      <c r="O40" s="33">
        <v>2636</v>
      </c>
      <c r="P40" s="27">
        <f t="shared" si="13"/>
        <v>340</v>
      </c>
      <c r="Q40" s="44"/>
      <c r="R40" s="35"/>
      <c r="S40" s="68" t="e">
        <f t="shared" si="6"/>
        <v>#REF!</v>
      </c>
      <c r="T40" s="69">
        <f t="shared" si="15"/>
        <v>2739.25</v>
      </c>
      <c r="U40" s="70"/>
      <c r="V40" s="72"/>
      <c r="W40" s="73"/>
      <c r="X40" s="72"/>
      <c r="Y40" s="72"/>
      <c r="Z40" s="72"/>
      <c r="AA40" s="72"/>
    </row>
    <row r="41" spans="1:27" ht="22.5" customHeight="1" outlineLevel="2" x14ac:dyDescent="0.3">
      <c r="A41" s="65" t="e">
        <f>#REF!</f>
        <v>#REF!</v>
      </c>
      <c r="B41" s="27" t="e">
        <f t="shared" si="1"/>
        <v>#REF!</v>
      </c>
      <c r="C41" s="33">
        <f t="shared" si="8"/>
        <v>1181</v>
      </c>
      <c r="D41" s="67">
        <v>-2122</v>
      </c>
      <c r="E41" s="33">
        <f t="shared" si="2"/>
        <v>3303</v>
      </c>
      <c r="F41" s="27">
        <f t="shared" si="9"/>
        <v>369</v>
      </c>
      <c r="G41" s="27" t="e">
        <f t="shared" si="3"/>
        <v>#REF!</v>
      </c>
      <c r="H41" s="33">
        <f t="shared" si="10"/>
        <v>1079</v>
      </c>
      <c r="I41" s="67">
        <v>-1430</v>
      </c>
      <c r="J41" s="33">
        <f t="shared" si="4"/>
        <v>2509</v>
      </c>
      <c r="K41" s="27">
        <f t="shared" si="11"/>
        <v>474</v>
      </c>
      <c r="L41" s="27" t="e">
        <f t="shared" si="5"/>
        <v>#REF!</v>
      </c>
      <c r="M41" s="33">
        <f t="shared" si="12"/>
        <v>1178</v>
      </c>
      <c r="N41" s="67">
        <v>-1458</v>
      </c>
      <c r="O41" s="33">
        <v>2636</v>
      </c>
      <c r="P41" s="27">
        <f t="shared" si="13"/>
        <v>351</v>
      </c>
      <c r="Q41" s="44"/>
      <c r="R41" s="35"/>
      <c r="S41" s="68" t="e">
        <f t="shared" si="6"/>
        <v>#REF!</v>
      </c>
      <c r="T41" s="69">
        <f t="shared" si="15"/>
        <v>2739.25</v>
      </c>
      <c r="U41" s="70"/>
      <c r="V41" s="70"/>
      <c r="W41" s="71"/>
      <c r="X41" s="70"/>
      <c r="Y41" s="70"/>
      <c r="Z41" s="70"/>
      <c r="AA41" s="70"/>
    </row>
    <row r="42" spans="1:27" ht="22.5" customHeight="1" outlineLevel="2" x14ac:dyDescent="0.3">
      <c r="A42" s="65" t="e">
        <f>#REF!</f>
        <v>#REF!</v>
      </c>
      <c r="B42" s="27" t="e">
        <f t="shared" si="1"/>
        <v>#REF!</v>
      </c>
      <c r="C42" s="33">
        <f t="shared" si="8"/>
        <v>1168</v>
      </c>
      <c r="D42" s="67">
        <v>-2135</v>
      </c>
      <c r="E42" s="33">
        <f t="shared" si="2"/>
        <v>3303</v>
      </c>
      <c r="F42" s="27">
        <f t="shared" si="9"/>
        <v>382</v>
      </c>
      <c r="G42" s="27" t="e">
        <f t="shared" si="3"/>
        <v>#REF!</v>
      </c>
      <c r="H42" s="33">
        <f t="shared" si="10"/>
        <v>1063</v>
      </c>
      <c r="I42" s="67">
        <v>-1446</v>
      </c>
      <c r="J42" s="33">
        <f t="shared" si="4"/>
        <v>2509</v>
      </c>
      <c r="K42" s="27">
        <f t="shared" si="11"/>
        <v>490</v>
      </c>
      <c r="L42" s="27" t="e">
        <f t="shared" si="5"/>
        <v>#REF!</v>
      </c>
      <c r="M42" s="33">
        <f t="shared" si="12"/>
        <v>1164</v>
      </c>
      <c r="N42" s="67">
        <v>-1472</v>
      </c>
      <c r="O42" s="33">
        <v>2636</v>
      </c>
      <c r="P42" s="27">
        <f t="shared" si="13"/>
        <v>365</v>
      </c>
      <c r="Q42" s="44"/>
      <c r="R42" s="35"/>
      <c r="S42" s="68"/>
      <c r="T42" s="69"/>
      <c r="U42" s="70"/>
      <c r="V42" s="70"/>
      <c r="W42" s="71"/>
      <c r="X42" s="70"/>
      <c r="Y42" s="70"/>
      <c r="Z42" s="70"/>
      <c r="AA42" s="70"/>
    </row>
    <row r="43" spans="1:27" ht="22.5" customHeight="1" outlineLevel="2" x14ac:dyDescent="0.3">
      <c r="A43" s="65" t="e">
        <f>#REF!</f>
        <v>#REF!</v>
      </c>
      <c r="B43" s="27" t="e">
        <f t="shared" si="1"/>
        <v>#REF!</v>
      </c>
      <c r="C43" s="33">
        <f t="shared" si="8"/>
        <v>1147</v>
      </c>
      <c r="D43" s="67">
        <v>-2156</v>
      </c>
      <c r="E43" s="33">
        <f t="shared" si="2"/>
        <v>3303</v>
      </c>
      <c r="F43" s="27">
        <f t="shared" si="9"/>
        <v>403</v>
      </c>
      <c r="G43" s="27" t="e">
        <f t="shared" si="3"/>
        <v>#REF!</v>
      </c>
      <c r="H43" s="33">
        <f t="shared" si="10"/>
        <v>1049</v>
      </c>
      <c r="I43" s="67">
        <v>-1460</v>
      </c>
      <c r="J43" s="33">
        <f t="shared" si="4"/>
        <v>2509</v>
      </c>
      <c r="K43" s="27">
        <f t="shared" si="11"/>
        <v>504</v>
      </c>
      <c r="L43" s="27" t="e">
        <f t="shared" si="5"/>
        <v>#REF!</v>
      </c>
      <c r="M43" s="33">
        <f t="shared" si="12"/>
        <v>1146</v>
      </c>
      <c r="N43" s="67">
        <v>-1490</v>
      </c>
      <c r="O43" s="33">
        <v>2636</v>
      </c>
      <c r="P43" s="27">
        <f t="shared" si="13"/>
        <v>383</v>
      </c>
      <c r="Q43" s="44"/>
      <c r="R43" s="35"/>
      <c r="S43" s="68" t="e">
        <f t="shared" ref="S43:S66" si="16">+A43</f>
        <v>#REF!</v>
      </c>
      <c r="T43" s="69">
        <f t="shared" ref="T43:T66" si="17">+(E43+2*J43+O43)/4</f>
        <v>2739.25</v>
      </c>
      <c r="U43" s="70"/>
      <c r="V43" s="70"/>
      <c r="W43" s="71"/>
      <c r="X43" s="70"/>
      <c r="Y43" s="70"/>
      <c r="Z43" s="70"/>
      <c r="AA43" s="70"/>
    </row>
    <row r="44" spans="1:27" ht="22.5" customHeight="1" outlineLevel="2" x14ac:dyDescent="0.3">
      <c r="A44" s="65" t="e">
        <f>#REF!</f>
        <v>#REF!</v>
      </c>
      <c r="B44" s="27" t="e">
        <f t="shared" si="1"/>
        <v>#REF!</v>
      </c>
      <c r="C44" s="33">
        <f t="shared" si="8"/>
        <v>1143</v>
      </c>
      <c r="D44" s="67">
        <v>-2160</v>
      </c>
      <c r="E44" s="33">
        <f t="shared" si="2"/>
        <v>3303</v>
      </c>
      <c r="F44" s="27">
        <f t="shared" si="9"/>
        <v>407</v>
      </c>
      <c r="G44" s="27" t="e">
        <f t="shared" si="3"/>
        <v>#REF!</v>
      </c>
      <c r="H44" s="33">
        <f t="shared" si="10"/>
        <v>1030</v>
      </c>
      <c r="I44" s="67">
        <v>-1479</v>
      </c>
      <c r="J44" s="33">
        <f t="shared" si="4"/>
        <v>2509</v>
      </c>
      <c r="K44" s="27">
        <f t="shared" si="11"/>
        <v>523</v>
      </c>
      <c r="L44" s="27" t="e">
        <f t="shared" si="5"/>
        <v>#REF!</v>
      </c>
      <c r="M44" s="33">
        <f t="shared" si="12"/>
        <v>1132</v>
      </c>
      <c r="N44" s="67">
        <v>-1504</v>
      </c>
      <c r="O44" s="33">
        <v>2636</v>
      </c>
      <c r="P44" s="27">
        <f t="shared" si="13"/>
        <v>397</v>
      </c>
      <c r="Q44" s="44"/>
      <c r="R44" s="35"/>
      <c r="S44" s="68" t="e">
        <f t="shared" si="16"/>
        <v>#REF!</v>
      </c>
      <c r="T44" s="69">
        <f t="shared" si="17"/>
        <v>2739.25</v>
      </c>
      <c r="U44" s="70"/>
      <c r="V44" s="70"/>
      <c r="W44" s="71"/>
      <c r="X44" s="70"/>
      <c r="Y44" s="70"/>
      <c r="Z44" s="70"/>
      <c r="AA44" s="70"/>
    </row>
    <row r="45" spans="1:27" ht="22.5" customHeight="1" outlineLevel="2" x14ac:dyDescent="0.3">
      <c r="A45" s="65" t="e">
        <f>#REF!</f>
        <v>#REF!</v>
      </c>
      <c r="B45" s="27" t="e">
        <f t="shared" si="1"/>
        <v>#REF!</v>
      </c>
      <c r="C45" s="33">
        <f t="shared" si="8"/>
        <v>1140</v>
      </c>
      <c r="D45" s="67">
        <v>-2163</v>
      </c>
      <c r="E45" s="33">
        <f t="shared" si="2"/>
        <v>3303</v>
      </c>
      <c r="F45" s="27">
        <f t="shared" si="9"/>
        <v>410</v>
      </c>
      <c r="G45" s="27" t="e">
        <f t="shared" si="3"/>
        <v>#REF!</v>
      </c>
      <c r="H45" s="33">
        <f t="shared" si="10"/>
        <v>1027</v>
      </c>
      <c r="I45" s="67">
        <v>-1482</v>
      </c>
      <c r="J45" s="33">
        <f t="shared" si="4"/>
        <v>2509</v>
      </c>
      <c r="K45" s="27">
        <f t="shared" si="11"/>
        <v>526</v>
      </c>
      <c r="L45" s="27" t="e">
        <f t="shared" si="5"/>
        <v>#REF!</v>
      </c>
      <c r="M45" s="33">
        <f t="shared" si="12"/>
        <v>1130</v>
      </c>
      <c r="N45" s="67">
        <v>-1506</v>
      </c>
      <c r="O45" s="33">
        <v>2636</v>
      </c>
      <c r="P45" s="27">
        <f t="shared" si="13"/>
        <v>399</v>
      </c>
      <c r="Q45" s="44"/>
      <c r="R45" s="35"/>
      <c r="S45" s="68" t="e">
        <f t="shared" si="16"/>
        <v>#REF!</v>
      </c>
      <c r="T45" s="69">
        <f t="shared" si="17"/>
        <v>2739.25</v>
      </c>
      <c r="U45" s="70"/>
      <c r="V45" s="70"/>
      <c r="W45" s="71"/>
      <c r="X45" s="70"/>
      <c r="Y45" s="70"/>
      <c r="Z45" s="70"/>
      <c r="AA45" s="70"/>
    </row>
    <row r="46" spans="1:27" ht="22.5" customHeight="1" outlineLevel="2" x14ac:dyDescent="0.3">
      <c r="A46" s="65" t="e">
        <f>#REF!</f>
        <v>#REF!</v>
      </c>
      <c r="B46" s="27" t="e">
        <f t="shared" si="1"/>
        <v>#REF!</v>
      </c>
      <c r="C46" s="33">
        <f t="shared" si="8"/>
        <v>1138</v>
      </c>
      <c r="D46" s="67">
        <v>-2165</v>
      </c>
      <c r="E46" s="33">
        <f t="shared" si="2"/>
        <v>3303</v>
      </c>
      <c r="F46" s="27">
        <f t="shared" si="9"/>
        <v>412</v>
      </c>
      <c r="G46" s="27" t="e">
        <f t="shared" si="3"/>
        <v>#REF!</v>
      </c>
      <c r="H46" s="33">
        <f t="shared" si="10"/>
        <v>1024</v>
      </c>
      <c r="I46" s="67">
        <v>-1485</v>
      </c>
      <c r="J46" s="33">
        <f t="shared" si="4"/>
        <v>2509</v>
      </c>
      <c r="K46" s="27">
        <f t="shared" si="11"/>
        <v>529</v>
      </c>
      <c r="L46" s="27" t="e">
        <f t="shared" si="5"/>
        <v>#REF!</v>
      </c>
      <c r="M46" s="33">
        <f t="shared" si="12"/>
        <v>1128</v>
      </c>
      <c r="N46" s="67">
        <v>-1508</v>
      </c>
      <c r="O46" s="33">
        <v>2636</v>
      </c>
      <c r="P46" s="27">
        <f t="shared" si="13"/>
        <v>401</v>
      </c>
      <c r="Q46" s="44"/>
      <c r="R46" s="35"/>
      <c r="S46" s="68" t="e">
        <f t="shared" si="16"/>
        <v>#REF!</v>
      </c>
      <c r="T46" s="69">
        <f t="shared" si="17"/>
        <v>2739.25</v>
      </c>
      <c r="U46" s="70"/>
      <c r="V46" s="70"/>
      <c r="W46" s="71"/>
      <c r="X46" s="70"/>
      <c r="Y46" s="70"/>
      <c r="Z46" s="70"/>
      <c r="AA46" s="70"/>
    </row>
    <row r="47" spans="1:27" ht="22.5" customHeight="1" outlineLevel="2" x14ac:dyDescent="0.3">
      <c r="A47" s="65" t="e">
        <f>#REF!</f>
        <v>#REF!</v>
      </c>
      <c r="B47" s="27" t="e">
        <f t="shared" si="1"/>
        <v>#REF!</v>
      </c>
      <c r="C47" s="33">
        <f t="shared" si="8"/>
        <v>1135</v>
      </c>
      <c r="D47" s="67">
        <v>-2168</v>
      </c>
      <c r="E47" s="33">
        <f t="shared" si="2"/>
        <v>3303</v>
      </c>
      <c r="F47" s="27">
        <f t="shared" si="9"/>
        <v>415</v>
      </c>
      <c r="G47" s="27" t="e">
        <f t="shared" si="3"/>
        <v>#REF!</v>
      </c>
      <c r="H47" s="33">
        <f t="shared" si="10"/>
        <v>1020</v>
      </c>
      <c r="I47" s="67">
        <v>-1489</v>
      </c>
      <c r="J47" s="33">
        <f t="shared" si="4"/>
        <v>2509</v>
      </c>
      <c r="K47" s="27">
        <f t="shared" si="11"/>
        <v>533</v>
      </c>
      <c r="L47" s="27" t="e">
        <f t="shared" si="5"/>
        <v>#REF!</v>
      </c>
      <c r="M47" s="33">
        <f t="shared" si="12"/>
        <v>1127</v>
      </c>
      <c r="N47" s="67">
        <v>-1509</v>
      </c>
      <c r="O47" s="33">
        <v>2636</v>
      </c>
      <c r="P47" s="27">
        <f t="shared" si="13"/>
        <v>402</v>
      </c>
      <c r="Q47" s="44"/>
      <c r="R47" s="35"/>
      <c r="S47" s="68" t="e">
        <f t="shared" si="16"/>
        <v>#REF!</v>
      </c>
      <c r="T47" s="69">
        <f t="shared" si="17"/>
        <v>2739.25</v>
      </c>
      <c r="U47" s="70"/>
      <c r="V47" s="70"/>
      <c r="W47" s="71"/>
      <c r="X47" s="70"/>
      <c r="Y47" s="70"/>
      <c r="Z47" s="70"/>
      <c r="AA47" s="70"/>
    </row>
    <row r="48" spans="1:27" ht="22.5" customHeight="1" outlineLevel="2" x14ac:dyDescent="0.3">
      <c r="A48" s="65" t="e">
        <f>#REF!</f>
        <v>#REF!</v>
      </c>
      <c r="B48" s="27" t="e">
        <f t="shared" si="1"/>
        <v>#REF!</v>
      </c>
      <c r="C48" s="33">
        <f t="shared" si="8"/>
        <v>1130</v>
      </c>
      <c r="D48" s="67">
        <v>-2173</v>
      </c>
      <c r="E48" s="33">
        <f t="shared" si="2"/>
        <v>3303</v>
      </c>
      <c r="F48" s="27">
        <f t="shared" si="9"/>
        <v>420</v>
      </c>
      <c r="G48" s="27" t="e">
        <f t="shared" si="3"/>
        <v>#REF!</v>
      </c>
      <c r="H48" s="33">
        <f t="shared" si="10"/>
        <v>1014</v>
      </c>
      <c r="I48" s="67">
        <v>-1495</v>
      </c>
      <c r="J48" s="33">
        <f t="shared" si="4"/>
        <v>2509</v>
      </c>
      <c r="K48" s="27">
        <f t="shared" si="11"/>
        <v>539</v>
      </c>
      <c r="L48" s="27" t="e">
        <f t="shared" si="5"/>
        <v>#REF!</v>
      </c>
      <c r="M48" s="33">
        <f t="shared" si="12"/>
        <v>1121</v>
      </c>
      <c r="N48" s="67">
        <v>-1515</v>
      </c>
      <c r="O48" s="33">
        <v>2636</v>
      </c>
      <c r="P48" s="27">
        <f t="shared" si="13"/>
        <v>408</v>
      </c>
      <c r="Q48" s="44"/>
      <c r="R48" s="35"/>
      <c r="S48" s="68" t="e">
        <f t="shared" si="16"/>
        <v>#REF!</v>
      </c>
      <c r="T48" s="69">
        <f t="shared" si="17"/>
        <v>2739.25</v>
      </c>
      <c r="U48" s="70"/>
      <c r="V48" s="70"/>
      <c r="W48" s="71"/>
      <c r="X48" s="70"/>
      <c r="Y48" s="70"/>
      <c r="Z48" s="70"/>
      <c r="AA48" s="70"/>
    </row>
    <row r="49" spans="1:27" ht="22.5" customHeight="1" outlineLevel="2" x14ac:dyDescent="0.3">
      <c r="A49" s="65" t="e">
        <f>#REF!</f>
        <v>#REF!</v>
      </c>
      <c r="B49" s="27" t="e">
        <f t="shared" si="1"/>
        <v>#REF!</v>
      </c>
      <c r="C49" s="33">
        <f t="shared" si="8"/>
        <v>1125</v>
      </c>
      <c r="D49" s="67">
        <v>-2178</v>
      </c>
      <c r="E49" s="33">
        <f t="shared" si="2"/>
        <v>3303</v>
      </c>
      <c r="F49" s="27">
        <f t="shared" si="9"/>
        <v>425</v>
      </c>
      <c r="G49" s="27" t="e">
        <f t="shared" si="3"/>
        <v>#REF!</v>
      </c>
      <c r="H49" s="33">
        <f t="shared" si="10"/>
        <v>1009</v>
      </c>
      <c r="I49" s="67">
        <v>-1500</v>
      </c>
      <c r="J49" s="33">
        <f t="shared" si="4"/>
        <v>2509</v>
      </c>
      <c r="K49" s="27">
        <f t="shared" si="11"/>
        <v>544</v>
      </c>
      <c r="L49" s="27" t="e">
        <f t="shared" si="5"/>
        <v>#REF!</v>
      </c>
      <c r="M49" s="33">
        <f t="shared" si="12"/>
        <v>1114</v>
      </c>
      <c r="N49" s="67">
        <v>-1522</v>
      </c>
      <c r="O49" s="33">
        <v>2636</v>
      </c>
      <c r="P49" s="27">
        <f t="shared" si="13"/>
        <v>415</v>
      </c>
      <c r="Q49" s="44"/>
      <c r="R49" s="35"/>
      <c r="S49" s="68" t="e">
        <f t="shared" si="16"/>
        <v>#REF!</v>
      </c>
      <c r="T49" s="69">
        <f t="shared" si="17"/>
        <v>2739.25</v>
      </c>
      <c r="U49" s="70"/>
      <c r="V49" s="70"/>
      <c r="W49" s="71"/>
      <c r="X49" s="70"/>
      <c r="Y49" s="70"/>
      <c r="Z49" s="70"/>
      <c r="AA49" s="70"/>
    </row>
    <row r="50" spans="1:27" ht="22.5" customHeight="1" outlineLevel="2" x14ac:dyDescent="0.3">
      <c r="A50" s="65" t="e">
        <f>#REF!</f>
        <v>#REF!</v>
      </c>
      <c r="B50" s="27" t="e">
        <f t="shared" si="1"/>
        <v>#REF!</v>
      </c>
      <c r="C50" s="33">
        <f t="shared" si="8"/>
        <v>1118</v>
      </c>
      <c r="D50" s="67">
        <v>-2185</v>
      </c>
      <c r="E50" s="33">
        <f t="shared" si="2"/>
        <v>3303</v>
      </c>
      <c r="F50" s="27">
        <f t="shared" si="9"/>
        <v>432</v>
      </c>
      <c r="G50" s="27" t="e">
        <f t="shared" si="3"/>
        <v>#REF!</v>
      </c>
      <c r="H50" s="33">
        <f t="shared" si="10"/>
        <v>999</v>
      </c>
      <c r="I50" s="67">
        <v>-1510</v>
      </c>
      <c r="J50" s="33">
        <f t="shared" si="4"/>
        <v>2509</v>
      </c>
      <c r="K50" s="27">
        <f t="shared" si="11"/>
        <v>554</v>
      </c>
      <c r="L50" s="27" t="e">
        <f t="shared" si="5"/>
        <v>#REF!</v>
      </c>
      <c r="M50" s="33">
        <f t="shared" si="12"/>
        <v>1109</v>
      </c>
      <c r="N50" s="67">
        <v>-1527</v>
      </c>
      <c r="O50" s="33">
        <v>2636</v>
      </c>
      <c r="P50" s="27">
        <f t="shared" si="13"/>
        <v>420</v>
      </c>
      <c r="Q50" s="44"/>
      <c r="R50" s="35"/>
      <c r="S50" s="68" t="e">
        <f t="shared" si="16"/>
        <v>#REF!</v>
      </c>
      <c r="T50" s="69">
        <f t="shared" si="17"/>
        <v>2739.25</v>
      </c>
      <c r="U50" s="70"/>
      <c r="V50" s="70"/>
      <c r="W50" s="71"/>
      <c r="X50" s="70"/>
      <c r="Y50" s="70"/>
      <c r="Z50" s="70"/>
      <c r="AA50" s="70"/>
    </row>
    <row r="51" spans="1:27" ht="22.5" customHeight="1" outlineLevel="2" x14ac:dyDescent="0.3">
      <c r="A51" s="65" t="e">
        <f>#REF!</f>
        <v>#REF!</v>
      </c>
      <c r="B51" s="27" t="e">
        <f t="shared" si="1"/>
        <v>#REF!</v>
      </c>
      <c r="C51" s="33">
        <f t="shared" si="8"/>
        <v>1113</v>
      </c>
      <c r="D51" s="67">
        <v>-2190</v>
      </c>
      <c r="E51" s="33">
        <f t="shared" si="2"/>
        <v>3303</v>
      </c>
      <c r="F51" s="27">
        <f t="shared" si="9"/>
        <v>437</v>
      </c>
      <c r="G51" s="27" t="e">
        <f t="shared" si="3"/>
        <v>#REF!</v>
      </c>
      <c r="H51" s="33">
        <f t="shared" si="10"/>
        <v>989</v>
      </c>
      <c r="I51" s="67">
        <v>-1520</v>
      </c>
      <c r="J51" s="33">
        <f t="shared" si="4"/>
        <v>2509</v>
      </c>
      <c r="K51" s="27">
        <f t="shared" si="11"/>
        <v>564</v>
      </c>
      <c r="L51" s="27" t="e">
        <f t="shared" si="5"/>
        <v>#REF!</v>
      </c>
      <c r="M51" s="33">
        <f t="shared" si="12"/>
        <v>1102</v>
      </c>
      <c r="N51" s="67">
        <v>-1534</v>
      </c>
      <c r="O51" s="33">
        <v>2636</v>
      </c>
      <c r="P51" s="27">
        <f t="shared" si="13"/>
        <v>427</v>
      </c>
      <c r="Q51" s="44"/>
      <c r="R51" s="35"/>
      <c r="S51" s="68" t="e">
        <f t="shared" si="16"/>
        <v>#REF!</v>
      </c>
      <c r="T51" s="69">
        <f t="shared" si="17"/>
        <v>2739.25</v>
      </c>
      <c r="U51" s="70"/>
      <c r="V51" s="70"/>
      <c r="W51" s="71"/>
      <c r="X51" s="70"/>
      <c r="Y51" s="70"/>
      <c r="Z51" s="70"/>
      <c r="AA51" s="70"/>
    </row>
    <row r="52" spans="1:27" ht="22.5" customHeight="1" outlineLevel="2" x14ac:dyDescent="0.3">
      <c r="A52" s="65" t="e">
        <f>#REF!</f>
        <v>#REF!</v>
      </c>
      <c r="B52" s="27" t="e">
        <f t="shared" si="1"/>
        <v>#REF!</v>
      </c>
      <c r="C52" s="33">
        <f t="shared" si="8"/>
        <v>1105</v>
      </c>
      <c r="D52" s="67">
        <v>-2198</v>
      </c>
      <c r="E52" s="33">
        <f t="shared" si="2"/>
        <v>3303</v>
      </c>
      <c r="F52" s="27">
        <f t="shared" si="9"/>
        <v>445</v>
      </c>
      <c r="G52" s="27" t="e">
        <f t="shared" si="3"/>
        <v>#REF!</v>
      </c>
      <c r="H52" s="33">
        <f t="shared" si="10"/>
        <v>983</v>
      </c>
      <c r="I52" s="67">
        <v>-1526</v>
      </c>
      <c r="J52" s="33">
        <f t="shared" si="4"/>
        <v>2509</v>
      </c>
      <c r="K52" s="27">
        <f t="shared" si="11"/>
        <v>570</v>
      </c>
      <c r="L52" s="27" t="e">
        <f t="shared" si="5"/>
        <v>#REF!</v>
      </c>
      <c r="M52" s="33">
        <f t="shared" si="12"/>
        <v>1098</v>
      </c>
      <c r="N52" s="67">
        <v>-1538</v>
      </c>
      <c r="O52" s="33">
        <v>2636</v>
      </c>
      <c r="P52" s="27">
        <f t="shared" si="13"/>
        <v>431</v>
      </c>
      <c r="Q52" s="44"/>
      <c r="R52" s="35"/>
      <c r="S52" s="68" t="e">
        <f t="shared" si="16"/>
        <v>#REF!</v>
      </c>
      <c r="T52" s="69">
        <f t="shared" si="17"/>
        <v>2739.25</v>
      </c>
      <c r="U52" s="70"/>
      <c r="V52" s="70"/>
      <c r="W52" s="71"/>
      <c r="X52" s="70"/>
      <c r="Y52" s="70"/>
      <c r="Z52" s="70"/>
      <c r="AA52" s="70"/>
    </row>
    <row r="53" spans="1:27" ht="22.5" customHeight="1" outlineLevel="2" x14ac:dyDescent="0.3">
      <c r="A53" s="65" t="e">
        <f>#REF!</f>
        <v>#REF!</v>
      </c>
      <c r="B53" s="27" t="e">
        <f t="shared" si="1"/>
        <v>#REF!</v>
      </c>
      <c r="C53" s="33">
        <f t="shared" si="8"/>
        <v>1103</v>
      </c>
      <c r="D53" s="67">
        <v>-2200</v>
      </c>
      <c r="E53" s="33">
        <f t="shared" si="2"/>
        <v>3303</v>
      </c>
      <c r="F53" s="27">
        <f t="shared" si="9"/>
        <v>447</v>
      </c>
      <c r="G53" s="27" t="e">
        <f t="shared" si="3"/>
        <v>#REF!</v>
      </c>
      <c r="H53" s="33">
        <f t="shared" si="10"/>
        <v>974</v>
      </c>
      <c r="I53" s="67">
        <v>-1535</v>
      </c>
      <c r="J53" s="33">
        <f t="shared" si="4"/>
        <v>2509</v>
      </c>
      <c r="K53" s="27">
        <f t="shared" si="11"/>
        <v>579</v>
      </c>
      <c r="L53" s="27" t="e">
        <f t="shared" si="5"/>
        <v>#REF!</v>
      </c>
      <c r="M53" s="33">
        <f t="shared" si="12"/>
        <v>1090</v>
      </c>
      <c r="N53" s="67">
        <v>-1546</v>
      </c>
      <c r="O53" s="33">
        <v>2636</v>
      </c>
      <c r="P53" s="27">
        <f t="shared" si="13"/>
        <v>439</v>
      </c>
      <c r="Q53" s="44"/>
      <c r="R53" s="35"/>
      <c r="S53" s="68" t="e">
        <f t="shared" si="16"/>
        <v>#REF!</v>
      </c>
      <c r="T53" s="69">
        <f t="shared" si="17"/>
        <v>2739.25</v>
      </c>
      <c r="U53" s="70"/>
      <c r="V53" s="70"/>
      <c r="W53" s="71"/>
      <c r="X53" s="70"/>
      <c r="Y53" s="70"/>
      <c r="Z53" s="70"/>
      <c r="AA53" s="70"/>
    </row>
    <row r="54" spans="1:27" ht="22.5" customHeight="1" outlineLevel="2" x14ac:dyDescent="0.3">
      <c r="A54" s="65" t="e">
        <f>#REF!</f>
        <v>#REF!</v>
      </c>
      <c r="B54" s="27" t="e">
        <f t="shared" si="1"/>
        <v>#REF!</v>
      </c>
      <c r="C54" s="33">
        <f t="shared" si="8"/>
        <v>1100</v>
      </c>
      <c r="D54" s="67">
        <v>-2203</v>
      </c>
      <c r="E54" s="33">
        <f t="shared" si="2"/>
        <v>3303</v>
      </c>
      <c r="F54" s="27">
        <f t="shared" si="9"/>
        <v>450</v>
      </c>
      <c r="G54" s="27" t="e">
        <f t="shared" si="3"/>
        <v>#REF!</v>
      </c>
      <c r="H54" s="33">
        <f t="shared" si="10"/>
        <v>965</v>
      </c>
      <c r="I54" s="67">
        <v>-1544</v>
      </c>
      <c r="J54" s="33">
        <f t="shared" si="4"/>
        <v>2509</v>
      </c>
      <c r="K54" s="27">
        <f t="shared" si="11"/>
        <v>588</v>
      </c>
      <c r="L54" s="27" t="e">
        <f t="shared" si="5"/>
        <v>#REF!</v>
      </c>
      <c r="M54" s="33">
        <f t="shared" si="12"/>
        <v>1082</v>
      </c>
      <c r="N54" s="67">
        <v>-1554</v>
      </c>
      <c r="O54" s="33">
        <v>2636</v>
      </c>
      <c r="P54" s="27">
        <f t="shared" si="13"/>
        <v>447</v>
      </c>
      <c r="Q54" s="44"/>
      <c r="R54" s="35"/>
      <c r="S54" s="68" t="e">
        <f t="shared" si="16"/>
        <v>#REF!</v>
      </c>
      <c r="T54" s="69">
        <f t="shared" si="17"/>
        <v>2739.25</v>
      </c>
      <c r="U54" s="70"/>
      <c r="V54" s="70"/>
      <c r="W54" s="71"/>
      <c r="X54" s="70"/>
      <c r="Y54" s="70"/>
      <c r="Z54" s="70"/>
      <c r="AA54" s="70"/>
    </row>
    <row r="55" spans="1:27" ht="22.5" customHeight="1" outlineLevel="2" x14ac:dyDescent="0.3">
      <c r="A55" s="65" t="e">
        <f>#REF!</f>
        <v>#REF!</v>
      </c>
      <c r="B55" s="27" t="e">
        <f t="shared" si="1"/>
        <v>#REF!</v>
      </c>
      <c r="C55" s="33">
        <f t="shared" si="8"/>
        <v>1097</v>
      </c>
      <c r="D55" s="67">
        <v>-2206</v>
      </c>
      <c r="E55" s="33">
        <f t="shared" si="2"/>
        <v>3303</v>
      </c>
      <c r="F55" s="27">
        <f t="shared" si="9"/>
        <v>453</v>
      </c>
      <c r="G55" s="27" t="e">
        <f t="shared" si="3"/>
        <v>#REF!</v>
      </c>
      <c r="H55" s="33">
        <f t="shared" si="10"/>
        <v>956</v>
      </c>
      <c r="I55" s="67">
        <v>-1553</v>
      </c>
      <c r="J55" s="33">
        <f t="shared" si="4"/>
        <v>2509</v>
      </c>
      <c r="K55" s="27">
        <f t="shared" si="11"/>
        <v>597</v>
      </c>
      <c r="L55" s="27" t="e">
        <f t="shared" si="5"/>
        <v>#REF!</v>
      </c>
      <c r="M55" s="33">
        <f t="shared" si="12"/>
        <v>1074</v>
      </c>
      <c r="N55" s="67">
        <v>-1562</v>
      </c>
      <c r="O55" s="33">
        <v>2636</v>
      </c>
      <c r="P55" s="27">
        <f t="shared" si="13"/>
        <v>455</v>
      </c>
      <c r="Q55" s="44"/>
      <c r="R55" s="35"/>
      <c r="S55" s="68" t="e">
        <f t="shared" si="16"/>
        <v>#REF!</v>
      </c>
      <c r="T55" s="69">
        <f t="shared" si="17"/>
        <v>2739.25</v>
      </c>
      <c r="U55" s="70"/>
      <c r="V55" s="70"/>
      <c r="W55" s="71"/>
      <c r="X55" s="70"/>
      <c r="Y55" s="70"/>
      <c r="Z55" s="70"/>
      <c r="AA55" s="70"/>
    </row>
    <row r="56" spans="1:27" ht="22.5" customHeight="1" outlineLevel="2" x14ac:dyDescent="0.3">
      <c r="A56" s="65" t="e">
        <f>#REF!</f>
        <v>#REF!</v>
      </c>
      <c r="B56" s="27" t="e">
        <f t="shared" si="1"/>
        <v>#REF!</v>
      </c>
      <c r="C56" s="33">
        <f t="shared" si="8"/>
        <v>1094</v>
      </c>
      <c r="D56" s="67">
        <v>-2209</v>
      </c>
      <c r="E56" s="33">
        <f t="shared" si="2"/>
        <v>3303</v>
      </c>
      <c r="F56" s="27">
        <f t="shared" si="9"/>
        <v>456</v>
      </c>
      <c r="G56" s="27" t="e">
        <f t="shared" si="3"/>
        <v>#REF!</v>
      </c>
      <c r="H56" s="33">
        <f t="shared" si="10"/>
        <v>947</v>
      </c>
      <c r="I56" s="67">
        <v>-1562</v>
      </c>
      <c r="J56" s="33">
        <f t="shared" si="4"/>
        <v>2509</v>
      </c>
      <c r="K56" s="27">
        <f t="shared" si="11"/>
        <v>606</v>
      </c>
      <c r="L56" s="27" t="e">
        <f t="shared" si="5"/>
        <v>#REF!</v>
      </c>
      <c r="M56" s="33">
        <f t="shared" si="12"/>
        <v>1066</v>
      </c>
      <c r="N56" s="67">
        <v>-1570</v>
      </c>
      <c r="O56" s="33">
        <v>2636</v>
      </c>
      <c r="P56" s="27">
        <f t="shared" si="13"/>
        <v>463</v>
      </c>
      <c r="Q56" s="44"/>
      <c r="R56" s="35"/>
      <c r="S56" s="68" t="e">
        <f t="shared" si="16"/>
        <v>#REF!</v>
      </c>
      <c r="T56" s="69">
        <f t="shared" si="17"/>
        <v>2739.25</v>
      </c>
      <c r="U56" s="70"/>
      <c r="V56" s="70"/>
      <c r="W56" s="71"/>
      <c r="X56" s="70"/>
      <c r="Y56" s="70"/>
      <c r="Z56" s="70"/>
      <c r="AA56" s="70"/>
    </row>
    <row r="57" spans="1:27" ht="22.5" customHeight="1" outlineLevel="2" x14ac:dyDescent="0.3">
      <c r="A57" s="65" t="e">
        <f>#REF!</f>
        <v>#REF!</v>
      </c>
      <c r="B57" s="27" t="e">
        <f t="shared" si="1"/>
        <v>#REF!</v>
      </c>
      <c r="C57" s="33">
        <f t="shared" si="8"/>
        <v>1091</v>
      </c>
      <c r="D57" s="67">
        <v>-2212</v>
      </c>
      <c r="E57" s="33">
        <f t="shared" si="2"/>
        <v>3303</v>
      </c>
      <c r="F57" s="27">
        <f t="shared" si="9"/>
        <v>459</v>
      </c>
      <c r="G57" s="27" t="e">
        <f t="shared" si="3"/>
        <v>#REF!</v>
      </c>
      <c r="H57" s="33">
        <f t="shared" si="10"/>
        <v>938</v>
      </c>
      <c r="I57" s="67">
        <v>-1571</v>
      </c>
      <c r="J57" s="33">
        <f t="shared" si="4"/>
        <v>2509</v>
      </c>
      <c r="K57" s="27">
        <f t="shared" si="11"/>
        <v>615</v>
      </c>
      <c r="L57" s="27" t="e">
        <f t="shared" si="5"/>
        <v>#REF!</v>
      </c>
      <c r="M57" s="33">
        <f t="shared" si="12"/>
        <v>1059</v>
      </c>
      <c r="N57" s="67">
        <v>-1577</v>
      </c>
      <c r="O57" s="33">
        <v>2636</v>
      </c>
      <c r="P57" s="27">
        <f t="shared" si="13"/>
        <v>470</v>
      </c>
      <c r="Q57" s="44"/>
      <c r="R57" s="35"/>
      <c r="S57" s="74" t="e">
        <f t="shared" si="16"/>
        <v>#REF!</v>
      </c>
      <c r="T57" s="75">
        <f t="shared" si="17"/>
        <v>2739.25</v>
      </c>
      <c r="U57" s="76"/>
      <c r="V57" s="76"/>
      <c r="W57" s="77"/>
      <c r="X57" s="76"/>
      <c r="Y57" s="76"/>
      <c r="Z57" s="76"/>
      <c r="AA57" s="76"/>
    </row>
    <row r="58" spans="1:27" ht="22.5" customHeight="1" outlineLevel="1" x14ac:dyDescent="0.3">
      <c r="A58" s="65" t="e">
        <f>#REF!</f>
        <v>#REF!</v>
      </c>
      <c r="B58" s="27" t="e">
        <f t="shared" si="1"/>
        <v>#REF!</v>
      </c>
      <c r="C58" s="33">
        <f t="shared" si="8"/>
        <v>1088</v>
      </c>
      <c r="D58" s="67">
        <v>-2215</v>
      </c>
      <c r="E58" s="33">
        <f t="shared" si="2"/>
        <v>3303</v>
      </c>
      <c r="F58" s="27">
        <f t="shared" si="9"/>
        <v>462</v>
      </c>
      <c r="G58" s="27" t="e">
        <f t="shared" si="3"/>
        <v>#REF!</v>
      </c>
      <c r="H58" s="33">
        <f t="shared" si="10"/>
        <v>929</v>
      </c>
      <c r="I58" s="67">
        <v>-1580</v>
      </c>
      <c r="J58" s="33">
        <f t="shared" si="4"/>
        <v>2509</v>
      </c>
      <c r="K58" s="27">
        <f t="shared" si="11"/>
        <v>624</v>
      </c>
      <c r="L58" s="27" t="e">
        <f t="shared" si="5"/>
        <v>#REF!</v>
      </c>
      <c r="M58" s="33">
        <f t="shared" si="12"/>
        <v>1052</v>
      </c>
      <c r="N58" s="67">
        <v>-1584</v>
      </c>
      <c r="O58" s="33">
        <v>2636</v>
      </c>
      <c r="P58" s="27">
        <f t="shared" si="13"/>
        <v>477</v>
      </c>
      <c r="Q58" s="44"/>
      <c r="R58" s="35"/>
      <c r="S58" s="74" t="e">
        <f t="shared" si="16"/>
        <v>#REF!</v>
      </c>
      <c r="T58" s="75">
        <f t="shared" si="17"/>
        <v>2739.25</v>
      </c>
      <c r="U58" s="76"/>
      <c r="V58" s="76"/>
      <c r="W58" s="77"/>
      <c r="X58" s="76"/>
      <c r="Y58" s="76"/>
      <c r="Z58" s="76"/>
      <c r="AA58" s="76"/>
    </row>
    <row r="59" spans="1:27" ht="22.5" customHeight="1" outlineLevel="1" x14ac:dyDescent="0.3">
      <c r="A59" s="65" t="e">
        <f>#REF!</f>
        <v>#REF!</v>
      </c>
      <c r="B59" s="27" t="e">
        <f t="shared" si="1"/>
        <v>#REF!</v>
      </c>
      <c r="C59" s="33">
        <f t="shared" si="8"/>
        <v>1085</v>
      </c>
      <c r="D59" s="67">
        <v>-2218</v>
      </c>
      <c r="E59" s="33">
        <f t="shared" si="2"/>
        <v>3303</v>
      </c>
      <c r="F59" s="27">
        <f t="shared" si="9"/>
        <v>465</v>
      </c>
      <c r="G59" s="27" t="e">
        <f t="shared" si="3"/>
        <v>#REF!</v>
      </c>
      <c r="H59" s="33">
        <f t="shared" si="10"/>
        <v>920</v>
      </c>
      <c r="I59" s="67">
        <v>-1589</v>
      </c>
      <c r="J59" s="33">
        <f t="shared" si="4"/>
        <v>2509</v>
      </c>
      <c r="K59" s="27">
        <f t="shared" si="11"/>
        <v>633</v>
      </c>
      <c r="L59" s="27" t="e">
        <f t="shared" si="5"/>
        <v>#REF!</v>
      </c>
      <c r="M59" s="33">
        <f t="shared" si="12"/>
        <v>1045</v>
      </c>
      <c r="N59" s="67">
        <v>-1591</v>
      </c>
      <c r="O59" s="33">
        <v>2636</v>
      </c>
      <c r="P59" s="27">
        <f t="shared" si="13"/>
        <v>484</v>
      </c>
      <c r="Q59" s="44"/>
      <c r="R59" s="35"/>
      <c r="S59" s="74" t="e">
        <f t="shared" si="16"/>
        <v>#REF!</v>
      </c>
      <c r="T59" s="75">
        <f t="shared" si="17"/>
        <v>2739.25</v>
      </c>
      <c r="U59" s="76"/>
      <c r="V59" s="76"/>
      <c r="W59" s="77"/>
      <c r="X59" s="76"/>
      <c r="Y59" s="76"/>
      <c r="Z59" s="76"/>
      <c r="AA59" s="76"/>
    </row>
    <row r="60" spans="1:27" ht="22.5" customHeight="1" outlineLevel="2" x14ac:dyDescent="0.3">
      <c r="A60" s="65" t="e">
        <f>#REF!</f>
        <v>#REF!</v>
      </c>
      <c r="B60" s="27" t="e">
        <f t="shared" si="1"/>
        <v>#REF!</v>
      </c>
      <c r="C60" s="33">
        <f t="shared" si="8"/>
        <v>1082</v>
      </c>
      <c r="D60" s="67">
        <v>-2221</v>
      </c>
      <c r="E60" s="33">
        <f t="shared" si="2"/>
        <v>3303</v>
      </c>
      <c r="F60" s="27">
        <f t="shared" si="9"/>
        <v>468</v>
      </c>
      <c r="G60" s="27" t="e">
        <f t="shared" si="3"/>
        <v>#REF!</v>
      </c>
      <c r="H60" s="33">
        <f t="shared" si="10"/>
        <v>912</v>
      </c>
      <c r="I60" s="67">
        <v>-1597</v>
      </c>
      <c r="J60" s="33">
        <f t="shared" si="4"/>
        <v>2509</v>
      </c>
      <c r="K60" s="27">
        <f t="shared" si="11"/>
        <v>641</v>
      </c>
      <c r="L60" s="27" t="e">
        <f t="shared" si="5"/>
        <v>#REF!</v>
      </c>
      <c r="M60" s="33">
        <f t="shared" si="12"/>
        <v>1038</v>
      </c>
      <c r="N60" s="67">
        <v>-1598</v>
      </c>
      <c r="O60" s="33">
        <v>2636</v>
      </c>
      <c r="P60" s="27">
        <f t="shared" si="13"/>
        <v>491</v>
      </c>
      <c r="Q60" s="44"/>
      <c r="R60" s="35"/>
      <c r="S60" s="74" t="e">
        <f t="shared" si="16"/>
        <v>#REF!</v>
      </c>
      <c r="T60" s="75">
        <f t="shared" si="17"/>
        <v>2739.25</v>
      </c>
      <c r="U60" s="76"/>
      <c r="V60" s="76"/>
      <c r="W60" s="77"/>
      <c r="X60" s="76"/>
      <c r="Y60" s="76"/>
      <c r="Z60" s="76"/>
      <c r="AA60" s="76"/>
    </row>
    <row r="61" spans="1:27" ht="22.5" customHeight="1" outlineLevel="2" x14ac:dyDescent="0.3">
      <c r="A61" s="65" t="e">
        <f>#REF!</f>
        <v>#REF!</v>
      </c>
      <c r="B61" s="27" t="e">
        <f t="shared" si="1"/>
        <v>#REF!</v>
      </c>
      <c r="C61" s="33">
        <f t="shared" si="8"/>
        <v>1078</v>
      </c>
      <c r="D61" s="67">
        <v>-2225</v>
      </c>
      <c r="E61" s="33">
        <f t="shared" si="2"/>
        <v>3303</v>
      </c>
      <c r="F61" s="27">
        <f t="shared" si="9"/>
        <v>472</v>
      </c>
      <c r="G61" s="27" t="e">
        <f t="shared" si="3"/>
        <v>#REF!</v>
      </c>
      <c r="H61" s="33">
        <f t="shared" si="10"/>
        <v>903</v>
      </c>
      <c r="I61" s="67">
        <v>-1606</v>
      </c>
      <c r="J61" s="33">
        <f t="shared" si="4"/>
        <v>2509</v>
      </c>
      <c r="K61" s="27">
        <f t="shared" si="11"/>
        <v>650</v>
      </c>
      <c r="L61" s="27" t="e">
        <f t="shared" si="5"/>
        <v>#REF!</v>
      </c>
      <c r="M61" s="33">
        <f t="shared" si="12"/>
        <v>1031</v>
      </c>
      <c r="N61" s="67">
        <v>-1605</v>
      </c>
      <c r="O61" s="33">
        <v>2636</v>
      </c>
      <c r="P61" s="27">
        <f t="shared" si="13"/>
        <v>498</v>
      </c>
      <c r="Q61" s="44"/>
      <c r="R61" s="35"/>
      <c r="S61" s="74" t="e">
        <f t="shared" si="16"/>
        <v>#REF!</v>
      </c>
      <c r="T61" s="75">
        <f t="shared" si="17"/>
        <v>2739.25</v>
      </c>
      <c r="U61" s="76"/>
      <c r="V61" s="76"/>
      <c r="W61" s="77"/>
      <c r="X61" s="76"/>
      <c r="Y61" s="76"/>
      <c r="Z61" s="76"/>
      <c r="AA61" s="76"/>
    </row>
    <row r="62" spans="1:27" ht="22.5" customHeight="1" outlineLevel="2" x14ac:dyDescent="0.3">
      <c r="A62" s="65" t="e">
        <f>#REF!</f>
        <v>#REF!</v>
      </c>
      <c r="B62" s="27" t="e">
        <f t="shared" si="1"/>
        <v>#REF!</v>
      </c>
      <c r="C62" s="33">
        <f t="shared" si="8"/>
        <v>1068</v>
      </c>
      <c r="D62" s="67">
        <v>-2235</v>
      </c>
      <c r="E62" s="33">
        <f t="shared" si="2"/>
        <v>3303</v>
      </c>
      <c r="F62" s="27">
        <f t="shared" si="9"/>
        <v>482</v>
      </c>
      <c r="G62" s="27" t="e">
        <f t="shared" si="3"/>
        <v>#REF!</v>
      </c>
      <c r="H62" s="33">
        <f t="shared" si="10"/>
        <v>894</v>
      </c>
      <c r="I62" s="67">
        <v>-1615</v>
      </c>
      <c r="J62" s="33">
        <f t="shared" si="4"/>
        <v>2509</v>
      </c>
      <c r="K62" s="27">
        <f t="shared" si="11"/>
        <v>659</v>
      </c>
      <c r="L62" s="27" t="e">
        <f t="shared" si="5"/>
        <v>#REF!</v>
      </c>
      <c r="M62" s="33">
        <f t="shared" si="12"/>
        <v>1022</v>
      </c>
      <c r="N62" s="67">
        <v>-1614</v>
      </c>
      <c r="O62" s="33">
        <v>2636</v>
      </c>
      <c r="P62" s="27">
        <f t="shared" si="13"/>
        <v>507</v>
      </c>
      <c r="Q62" s="44"/>
      <c r="R62" s="35"/>
      <c r="S62" s="74" t="e">
        <f t="shared" si="16"/>
        <v>#REF!</v>
      </c>
      <c r="T62" s="75">
        <f t="shared" si="17"/>
        <v>2739.25</v>
      </c>
      <c r="U62" s="76"/>
      <c r="V62" s="76"/>
      <c r="W62" s="77"/>
      <c r="X62" s="76"/>
      <c r="Y62" s="76"/>
      <c r="Z62" s="76"/>
      <c r="AA62" s="76"/>
    </row>
    <row r="63" spans="1:27" ht="22.5" customHeight="1" outlineLevel="2" x14ac:dyDescent="0.3">
      <c r="A63" s="65" t="e">
        <f>#REF!</f>
        <v>#REF!</v>
      </c>
      <c r="B63" s="27" t="e">
        <f t="shared" si="1"/>
        <v>#REF!</v>
      </c>
      <c r="C63" s="33">
        <f t="shared" si="8"/>
        <v>1053</v>
      </c>
      <c r="D63" s="67">
        <v>-2250</v>
      </c>
      <c r="E63" s="33">
        <f t="shared" si="2"/>
        <v>3303</v>
      </c>
      <c r="F63" s="27">
        <f t="shared" si="9"/>
        <v>497</v>
      </c>
      <c r="G63" s="27" t="e">
        <f t="shared" si="3"/>
        <v>#REF!</v>
      </c>
      <c r="H63" s="33">
        <f t="shared" si="10"/>
        <v>885</v>
      </c>
      <c r="I63" s="67">
        <v>-1624</v>
      </c>
      <c r="J63" s="33">
        <f t="shared" si="4"/>
        <v>2509</v>
      </c>
      <c r="K63" s="27">
        <f t="shared" si="11"/>
        <v>668</v>
      </c>
      <c r="L63" s="27" t="e">
        <f t="shared" si="5"/>
        <v>#REF!</v>
      </c>
      <c r="M63" s="33">
        <f t="shared" si="12"/>
        <v>1013</v>
      </c>
      <c r="N63" s="67">
        <v>-1623</v>
      </c>
      <c r="O63" s="33">
        <v>2636</v>
      </c>
      <c r="P63" s="27">
        <f t="shared" si="13"/>
        <v>516</v>
      </c>
      <c r="Q63" s="44"/>
      <c r="R63" s="35"/>
      <c r="S63" s="74" t="e">
        <f t="shared" si="16"/>
        <v>#REF!</v>
      </c>
      <c r="T63" s="75">
        <f t="shared" si="17"/>
        <v>2739.25</v>
      </c>
      <c r="U63" s="76"/>
      <c r="V63" s="76"/>
      <c r="W63" s="77"/>
      <c r="X63" s="76"/>
      <c r="Y63" s="76"/>
      <c r="Z63" s="76"/>
      <c r="AA63" s="76"/>
    </row>
    <row r="64" spans="1:27" ht="22.5" customHeight="1" outlineLevel="2" x14ac:dyDescent="0.3">
      <c r="A64" s="65" t="e">
        <f>#REF!</f>
        <v>#REF!</v>
      </c>
      <c r="B64" s="27" t="e">
        <f t="shared" si="1"/>
        <v>#REF!</v>
      </c>
      <c r="C64" s="33">
        <f t="shared" si="8"/>
        <v>1047</v>
      </c>
      <c r="D64" s="67">
        <v>-2256</v>
      </c>
      <c r="E64" s="33">
        <f t="shared" si="2"/>
        <v>3303</v>
      </c>
      <c r="F64" s="27">
        <f t="shared" si="9"/>
        <v>503</v>
      </c>
      <c r="G64" s="27" t="e">
        <f t="shared" si="3"/>
        <v>#REF!</v>
      </c>
      <c r="H64" s="33">
        <f t="shared" si="10"/>
        <v>879</v>
      </c>
      <c r="I64" s="67">
        <v>-1630</v>
      </c>
      <c r="J64" s="33">
        <f t="shared" si="4"/>
        <v>2509</v>
      </c>
      <c r="K64" s="27">
        <f t="shared" si="11"/>
        <v>674</v>
      </c>
      <c r="L64" s="27" t="e">
        <f t="shared" si="5"/>
        <v>#REF!</v>
      </c>
      <c r="M64" s="33">
        <f t="shared" si="12"/>
        <v>1007</v>
      </c>
      <c r="N64" s="67">
        <v>-1629</v>
      </c>
      <c r="O64" s="33">
        <v>2636</v>
      </c>
      <c r="P64" s="27">
        <f t="shared" si="13"/>
        <v>522</v>
      </c>
      <c r="Q64" s="44"/>
      <c r="R64" s="35"/>
      <c r="S64" s="74" t="e">
        <f t="shared" si="16"/>
        <v>#REF!</v>
      </c>
      <c r="T64" s="75">
        <f t="shared" si="17"/>
        <v>2739.25</v>
      </c>
      <c r="U64" s="76"/>
      <c r="V64" s="76"/>
      <c r="W64" s="77"/>
      <c r="X64" s="76"/>
      <c r="Y64" s="76"/>
      <c r="Z64" s="76"/>
      <c r="AA64" s="76"/>
    </row>
    <row r="65" spans="1:27" ht="22.5" customHeight="1" outlineLevel="2" x14ac:dyDescent="0.3">
      <c r="A65" s="65" t="e">
        <f>#REF!</f>
        <v>#REF!</v>
      </c>
      <c r="B65" s="27" t="e">
        <f t="shared" si="1"/>
        <v>#REF!</v>
      </c>
      <c r="C65" s="33">
        <f t="shared" si="8"/>
        <v>1042</v>
      </c>
      <c r="D65" s="67">
        <v>-2261</v>
      </c>
      <c r="E65" s="33">
        <f t="shared" si="2"/>
        <v>3303</v>
      </c>
      <c r="F65" s="27">
        <f t="shared" si="9"/>
        <v>508</v>
      </c>
      <c r="G65" s="27" t="e">
        <f t="shared" si="3"/>
        <v>#REF!</v>
      </c>
      <c r="H65" s="33">
        <f t="shared" si="10"/>
        <v>873</v>
      </c>
      <c r="I65" s="67">
        <v>-1636</v>
      </c>
      <c r="J65" s="33">
        <f t="shared" si="4"/>
        <v>2509</v>
      </c>
      <c r="K65" s="27">
        <f t="shared" si="11"/>
        <v>680</v>
      </c>
      <c r="L65" s="27" t="e">
        <f t="shared" si="5"/>
        <v>#REF!</v>
      </c>
      <c r="M65" s="33">
        <f t="shared" si="12"/>
        <v>1002</v>
      </c>
      <c r="N65" s="67">
        <v>-1634</v>
      </c>
      <c r="O65" s="33">
        <v>2636</v>
      </c>
      <c r="P65" s="27">
        <f t="shared" si="13"/>
        <v>527</v>
      </c>
      <c r="Q65" s="44"/>
      <c r="R65" s="35"/>
      <c r="S65" s="74" t="e">
        <f t="shared" si="16"/>
        <v>#REF!</v>
      </c>
      <c r="T65" s="75">
        <f t="shared" si="17"/>
        <v>2739.25</v>
      </c>
      <c r="U65" s="76"/>
      <c r="V65" s="76"/>
      <c r="W65" s="77"/>
      <c r="X65" s="76"/>
      <c r="Y65" s="76"/>
      <c r="Z65" s="76"/>
      <c r="AA65" s="76"/>
    </row>
    <row r="66" spans="1:27" ht="22.5" customHeight="1" outlineLevel="2" x14ac:dyDescent="0.3">
      <c r="A66" s="65" t="e">
        <f>#REF!</f>
        <v>#REF!</v>
      </c>
      <c r="B66" s="27" t="e">
        <f t="shared" si="1"/>
        <v>#REF!</v>
      </c>
      <c r="C66" s="33">
        <f t="shared" si="8"/>
        <v>1027</v>
      </c>
      <c r="D66" s="67">
        <v>-2276</v>
      </c>
      <c r="E66" s="33">
        <f t="shared" si="2"/>
        <v>3303</v>
      </c>
      <c r="F66" s="27">
        <f t="shared" si="9"/>
        <v>523</v>
      </c>
      <c r="G66" s="27" t="e">
        <f t="shared" si="3"/>
        <v>#REF!</v>
      </c>
      <c r="H66" s="33">
        <f t="shared" si="10"/>
        <v>868</v>
      </c>
      <c r="I66" s="67">
        <v>-1641</v>
      </c>
      <c r="J66" s="33">
        <f t="shared" si="4"/>
        <v>2509</v>
      </c>
      <c r="K66" s="27">
        <f t="shared" si="11"/>
        <v>685</v>
      </c>
      <c r="L66" s="27" t="e">
        <f t="shared" si="5"/>
        <v>#REF!</v>
      </c>
      <c r="M66" s="33">
        <f t="shared" si="12"/>
        <v>997</v>
      </c>
      <c r="N66" s="67">
        <v>-1639</v>
      </c>
      <c r="O66" s="33">
        <v>2636</v>
      </c>
      <c r="P66" s="27">
        <f t="shared" si="13"/>
        <v>532</v>
      </c>
      <c r="Q66" s="44"/>
      <c r="R66" s="35"/>
      <c r="S66" s="74" t="e">
        <f t="shared" si="16"/>
        <v>#REF!</v>
      </c>
      <c r="T66" s="75">
        <f t="shared" si="17"/>
        <v>2739.25</v>
      </c>
      <c r="U66" s="76"/>
      <c r="V66" s="76"/>
      <c r="W66" s="77"/>
      <c r="X66" s="76"/>
      <c r="Y66" s="76"/>
      <c r="Z66" s="76"/>
      <c r="AA66" s="76"/>
    </row>
    <row r="67" spans="1:27" ht="22.5" customHeight="1" outlineLevel="2" x14ac:dyDescent="0.3">
      <c r="A67" s="65" t="e">
        <f>#REF!</f>
        <v>#REF!</v>
      </c>
      <c r="B67" s="27" t="e">
        <f t="shared" si="1"/>
        <v>#REF!</v>
      </c>
      <c r="C67" s="33">
        <f t="shared" si="8"/>
        <v>1013</v>
      </c>
      <c r="D67" s="67">
        <v>-2290</v>
      </c>
      <c r="E67" s="33">
        <f t="shared" si="2"/>
        <v>3303</v>
      </c>
      <c r="F67" s="27">
        <f t="shared" si="9"/>
        <v>537</v>
      </c>
      <c r="G67" s="27" t="e">
        <f t="shared" si="3"/>
        <v>#REF!</v>
      </c>
      <c r="H67" s="33">
        <f t="shared" si="10"/>
        <v>861</v>
      </c>
      <c r="I67" s="67">
        <v>-1648</v>
      </c>
      <c r="J67" s="33">
        <f t="shared" si="4"/>
        <v>2509</v>
      </c>
      <c r="K67" s="27">
        <f t="shared" si="11"/>
        <v>692</v>
      </c>
      <c r="L67" s="27" t="e">
        <f t="shared" si="5"/>
        <v>#REF!</v>
      </c>
      <c r="M67" s="33">
        <f t="shared" si="12"/>
        <v>994</v>
      </c>
      <c r="N67" s="67">
        <v>-1642</v>
      </c>
      <c r="O67" s="33">
        <v>2636</v>
      </c>
      <c r="P67" s="27">
        <f t="shared" si="13"/>
        <v>535</v>
      </c>
      <c r="Q67" s="44"/>
      <c r="R67" s="35"/>
      <c r="S67" s="74"/>
      <c r="T67" s="75"/>
      <c r="U67" s="76"/>
      <c r="V67" s="76"/>
      <c r="W67" s="77"/>
      <c r="X67" s="76"/>
      <c r="Y67" s="76"/>
      <c r="Z67" s="76"/>
      <c r="AA67" s="76"/>
    </row>
    <row r="68" spans="1:27" ht="22.5" customHeight="1" outlineLevel="2" x14ac:dyDescent="0.3">
      <c r="A68" s="65" t="e">
        <f>#REF!</f>
        <v>#REF!</v>
      </c>
      <c r="B68" s="27" t="e">
        <f t="shared" si="1"/>
        <v>#REF!</v>
      </c>
      <c r="C68" s="33">
        <f t="shared" si="8"/>
        <v>1000</v>
      </c>
      <c r="D68" s="67">
        <v>-2303</v>
      </c>
      <c r="E68" s="33">
        <f t="shared" si="2"/>
        <v>3303</v>
      </c>
      <c r="F68" s="27">
        <f t="shared" si="9"/>
        <v>550</v>
      </c>
      <c r="G68" s="27" t="e">
        <f t="shared" si="3"/>
        <v>#REF!</v>
      </c>
      <c r="H68" s="33">
        <f t="shared" si="10"/>
        <v>855</v>
      </c>
      <c r="I68" s="67">
        <v>-1654</v>
      </c>
      <c r="J68" s="33">
        <f t="shared" si="4"/>
        <v>2509</v>
      </c>
      <c r="K68" s="27">
        <f t="shared" si="11"/>
        <v>698</v>
      </c>
      <c r="L68" s="27" t="e">
        <f t="shared" si="5"/>
        <v>#REF!</v>
      </c>
      <c r="M68" s="33">
        <f t="shared" si="12"/>
        <v>991</v>
      </c>
      <c r="N68" s="67">
        <v>-1645</v>
      </c>
      <c r="O68" s="33">
        <v>2636</v>
      </c>
      <c r="P68" s="27">
        <f t="shared" si="13"/>
        <v>538</v>
      </c>
      <c r="Q68" s="44"/>
      <c r="R68" s="35"/>
      <c r="S68" s="78" t="e">
        <f t="shared" ref="S68:S100" si="18">+A68</f>
        <v>#REF!</v>
      </c>
      <c r="T68" s="79">
        <f>+(E68+2*J68+O68)/4</f>
        <v>2739.25</v>
      </c>
      <c r="U68" s="80"/>
      <c r="V68" s="80"/>
      <c r="W68" s="81"/>
      <c r="X68" s="80"/>
      <c r="Y68" s="80"/>
      <c r="Z68" s="80"/>
      <c r="AA68" s="80"/>
    </row>
    <row r="69" spans="1:27" ht="22.5" customHeight="1" outlineLevel="2" x14ac:dyDescent="0.3">
      <c r="A69" s="65" t="e">
        <f>#REF!</f>
        <v>#REF!</v>
      </c>
      <c r="B69" s="27" t="e">
        <f t="shared" si="1"/>
        <v>#REF!</v>
      </c>
      <c r="C69" s="33">
        <f t="shared" si="8"/>
        <v>990</v>
      </c>
      <c r="D69" s="67">
        <v>-2313</v>
      </c>
      <c r="E69" s="33">
        <f t="shared" si="2"/>
        <v>3303</v>
      </c>
      <c r="F69" s="27">
        <f t="shared" si="9"/>
        <v>560</v>
      </c>
      <c r="G69" s="27" t="e">
        <f t="shared" si="3"/>
        <v>#REF!</v>
      </c>
      <c r="H69" s="33">
        <f t="shared" si="10"/>
        <v>851</v>
      </c>
      <c r="I69" s="67">
        <v>-1658</v>
      </c>
      <c r="J69" s="33">
        <f t="shared" si="4"/>
        <v>2509</v>
      </c>
      <c r="K69" s="27">
        <f t="shared" si="11"/>
        <v>702</v>
      </c>
      <c r="L69" s="27" t="e">
        <f t="shared" si="5"/>
        <v>#REF!</v>
      </c>
      <c r="M69" s="33">
        <f t="shared" si="12"/>
        <v>988</v>
      </c>
      <c r="N69" s="67">
        <v>-1648</v>
      </c>
      <c r="O69" s="33">
        <v>2636</v>
      </c>
      <c r="P69" s="27">
        <f t="shared" si="13"/>
        <v>541</v>
      </c>
      <c r="Q69" s="44"/>
      <c r="R69" s="35"/>
      <c r="S69" s="74" t="e">
        <f t="shared" si="18"/>
        <v>#REF!</v>
      </c>
      <c r="T69" s="75">
        <f>+(E72+2*J69+O69)/4</f>
        <v>2739.25</v>
      </c>
      <c r="U69" s="76"/>
      <c r="V69" s="76"/>
      <c r="W69" s="77"/>
      <c r="X69" s="76"/>
      <c r="Y69" s="76"/>
      <c r="Z69" s="76"/>
      <c r="AA69" s="76"/>
    </row>
    <row r="70" spans="1:27" ht="22.5" customHeight="1" outlineLevel="2" x14ac:dyDescent="0.3">
      <c r="A70" s="65" t="e">
        <f>#REF!</f>
        <v>#REF!</v>
      </c>
      <c r="B70" s="27" t="e">
        <f t="shared" si="1"/>
        <v>#REF!</v>
      </c>
      <c r="C70" s="33">
        <f t="shared" si="8"/>
        <v>980</v>
      </c>
      <c r="D70" s="67">
        <v>-2323</v>
      </c>
      <c r="E70" s="33">
        <f t="shared" si="2"/>
        <v>3303</v>
      </c>
      <c r="F70" s="27">
        <f t="shared" si="9"/>
        <v>570</v>
      </c>
      <c r="G70" s="27" t="e">
        <f t="shared" si="3"/>
        <v>#REF!</v>
      </c>
      <c r="H70" s="33">
        <f t="shared" si="10"/>
        <v>840</v>
      </c>
      <c r="I70" s="67">
        <v>-1669</v>
      </c>
      <c r="J70" s="33">
        <f t="shared" si="4"/>
        <v>2509</v>
      </c>
      <c r="K70" s="27">
        <f t="shared" si="11"/>
        <v>713</v>
      </c>
      <c r="L70" s="27" t="e">
        <f t="shared" si="5"/>
        <v>#REF!</v>
      </c>
      <c r="M70" s="33">
        <f t="shared" si="12"/>
        <v>979</v>
      </c>
      <c r="N70" s="67">
        <v>-1657</v>
      </c>
      <c r="O70" s="33">
        <v>2636</v>
      </c>
      <c r="P70" s="27">
        <f t="shared" si="13"/>
        <v>550</v>
      </c>
      <c r="Q70" s="44"/>
      <c r="R70" s="35"/>
      <c r="S70" s="74" t="e">
        <f t="shared" si="18"/>
        <v>#REF!</v>
      </c>
      <c r="T70" s="75">
        <f t="shared" ref="T70:T71" si="19">+(E70+2*J70+O70)/4</f>
        <v>2739.25</v>
      </c>
      <c r="U70" s="76"/>
      <c r="V70" s="76"/>
      <c r="W70" s="77"/>
      <c r="X70" s="76"/>
      <c r="Y70" s="76"/>
      <c r="Z70" s="76"/>
      <c r="AA70" s="76"/>
    </row>
    <row r="71" spans="1:27" ht="22.5" customHeight="1" outlineLevel="2" x14ac:dyDescent="0.3">
      <c r="A71" s="65" t="e">
        <f>#REF!</f>
        <v>#REF!</v>
      </c>
      <c r="B71" s="27" t="e">
        <f t="shared" si="1"/>
        <v>#REF!</v>
      </c>
      <c r="C71" s="33">
        <f t="shared" si="8"/>
        <v>970</v>
      </c>
      <c r="D71" s="67">
        <v>-2333</v>
      </c>
      <c r="E71" s="33">
        <f t="shared" si="2"/>
        <v>3303</v>
      </c>
      <c r="F71" s="27">
        <f t="shared" si="9"/>
        <v>580</v>
      </c>
      <c r="G71" s="27" t="e">
        <f t="shared" si="3"/>
        <v>#REF!</v>
      </c>
      <c r="H71" s="33">
        <f t="shared" si="10"/>
        <v>830</v>
      </c>
      <c r="I71" s="67">
        <v>-1679</v>
      </c>
      <c r="J71" s="33">
        <f t="shared" si="4"/>
        <v>2509</v>
      </c>
      <c r="K71" s="27">
        <f t="shared" si="11"/>
        <v>723</v>
      </c>
      <c r="L71" s="27" t="e">
        <f t="shared" si="5"/>
        <v>#REF!</v>
      </c>
      <c r="M71" s="33">
        <f t="shared" si="12"/>
        <v>969</v>
      </c>
      <c r="N71" s="67">
        <v>-1667</v>
      </c>
      <c r="O71" s="33">
        <v>2636</v>
      </c>
      <c r="P71" s="27">
        <f t="shared" si="13"/>
        <v>560</v>
      </c>
      <c r="Q71" s="44"/>
      <c r="R71" s="35"/>
      <c r="S71" s="74" t="e">
        <f t="shared" si="18"/>
        <v>#REF!</v>
      </c>
      <c r="T71" s="75">
        <f t="shared" si="19"/>
        <v>2739.25</v>
      </c>
      <c r="U71" s="76"/>
      <c r="V71" s="76"/>
      <c r="W71" s="77"/>
      <c r="X71" s="76"/>
      <c r="Y71" s="76"/>
      <c r="Z71" s="76"/>
      <c r="AA71" s="76"/>
    </row>
    <row r="72" spans="1:27" ht="22.5" customHeight="1" outlineLevel="2" x14ac:dyDescent="0.3">
      <c r="A72" s="65" t="e">
        <f>#REF!</f>
        <v>#REF!</v>
      </c>
      <c r="B72" s="27" t="e">
        <f t="shared" si="1"/>
        <v>#REF!</v>
      </c>
      <c r="C72" s="33">
        <f t="shared" si="8"/>
        <v>960</v>
      </c>
      <c r="D72" s="67">
        <v>-2343</v>
      </c>
      <c r="E72" s="33">
        <f t="shared" si="2"/>
        <v>3303</v>
      </c>
      <c r="F72" s="27">
        <f t="shared" si="9"/>
        <v>590</v>
      </c>
      <c r="G72" s="27" t="e">
        <f t="shared" si="3"/>
        <v>#REF!</v>
      </c>
      <c r="H72" s="33">
        <f t="shared" si="10"/>
        <v>820</v>
      </c>
      <c r="I72" s="67">
        <v>-1689</v>
      </c>
      <c r="J72" s="33">
        <f t="shared" si="4"/>
        <v>2509</v>
      </c>
      <c r="K72" s="27">
        <f t="shared" si="11"/>
        <v>733</v>
      </c>
      <c r="L72" s="27" t="e">
        <f t="shared" si="5"/>
        <v>#REF!</v>
      </c>
      <c r="M72" s="33">
        <f t="shared" si="12"/>
        <v>958</v>
      </c>
      <c r="N72" s="67">
        <v>-1678</v>
      </c>
      <c r="O72" s="33">
        <v>2636</v>
      </c>
      <c r="P72" s="27">
        <f t="shared" si="13"/>
        <v>571</v>
      </c>
      <c r="Q72" s="44"/>
      <c r="R72" s="35"/>
      <c r="S72" s="74" t="e">
        <f t="shared" si="18"/>
        <v>#REF!</v>
      </c>
      <c r="T72" s="75" t="e">
        <f>+(#REF!+2*J72+O72)/4</f>
        <v>#REF!</v>
      </c>
      <c r="U72" s="76"/>
      <c r="V72" s="76"/>
      <c r="W72" s="77"/>
      <c r="X72" s="76"/>
      <c r="Y72" s="76"/>
      <c r="Z72" s="76"/>
      <c r="AA72" s="76"/>
    </row>
    <row r="73" spans="1:27" ht="22.5" customHeight="1" outlineLevel="2" x14ac:dyDescent="0.3">
      <c r="A73" s="65" t="e">
        <f>#REF!</f>
        <v>#REF!</v>
      </c>
      <c r="B73" s="27" t="e">
        <f t="shared" si="1"/>
        <v>#REF!</v>
      </c>
      <c r="C73" s="33">
        <f t="shared" si="8"/>
        <v>956</v>
      </c>
      <c r="D73" s="67">
        <v>-2347</v>
      </c>
      <c r="E73" s="33">
        <f t="shared" si="2"/>
        <v>3303</v>
      </c>
      <c r="F73" s="27">
        <f t="shared" si="9"/>
        <v>594</v>
      </c>
      <c r="G73" s="27" t="e">
        <f t="shared" si="3"/>
        <v>#REF!</v>
      </c>
      <c r="H73" s="33">
        <f t="shared" si="10"/>
        <v>815</v>
      </c>
      <c r="I73" s="67">
        <v>-1694</v>
      </c>
      <c r="J73" s="33">
        <f t="shared" si="4"/>
        <v>2509</v>
      </c>
      <c r="K73" s="27">
        <f t="shared" si="11"/>
        <v>738</v>
      </c>
      <c r="L73" s="27" t="e">
        <f t="shared" si="5"/>
        <v>#REF!</v>
      </c>
      <c r="M73" s="33">
        <f t="shared" si="12"/>
        <v>952</v>
      </c>
      <c r="N73" s="67">
        <v>-1684</v>
      </c>
      <c r="O73" s="33">
        <v>2636</v>
      </c>
      <c r="P73" s="27">
        <f t="shared" si="13"/>
        <v>577</v>
      </c>
      <c r="Q73" s="44"/>
      <c r="R73" s="35"/>
      <c r="S73" s="74" t="e">
        <f t="shared" si="18"/>
        <v>#REF!</v>
      </c>
      <c r="T73" s="75">
        <f t="shared" ref="T73:T100" si="20">+(E73+2*J73+O73)/4</f>
        <v>2739.25</v>
      </c>
      <c r="U73" s="76"/>
      <c r="V73" s="76"/>
      <c r="W73" s="77"/>
      <c r="X73" s="76"/>
      <c r="Y73" s="76"/>
      <c r="Z73" s="76"/>
      <c r="AA73" s="76"/>
    </row>
    <row r="74" spans="1:27" ht="22.5" customHeight="1" outlineLevel="2" x14ac:dyDescent="0.3">
      <c r="A74" s="65" t="e">
        <f>#REF!</f>
        <v>#REF!</v>
      </c>
      <c r="B74" s="27" t="e">
        <f t="shared" si="1"/>
        <v>#REF!</v>
      </c>
      <c r="C74" s="33">
        <f t="shared" si="8"/>
        <v>953</v>
      </c>
      <c r="D74" s="67">
        <v>-2350</v>
      </c>
      <c r="E74" s="33">
        <f t="shared" si="2"/>
        <v>3303</v>
      </c>
      <c r="F74" s="27">
        <f t="shared" si="9"/>
        <v>597</v>
      </c>
      <c r="G74" s="27" t="e">
        <f t="shared" si="3"/>
        <v>#REF!</v>
      </c>
      <c r="H74" s="33">
        <f t="shared" si="10"/>
        <v>810</v>
      </c>
      <c r="I74" s="67">
        <v>-1699</v>
      </c>
      <c r="J74" s="33">
        <f t="shared" si="4"/>
        <v>2509</v>
      </c>
      <c r="K74" s="27">
        <f t="shared" si="11"/>
        <v>743</v>
      </c>
      <c r="L74" s="27" t="e">
        <f t="shared" si="5"/>
        <v>#REF!</v>
      </c>
      <c r="M74" s="33">
        <f t="shared" si="12"/>
        <v>947</v>
      </c>
      <c r="N74" s="67">
        <v>-1689</v>
      </c>
      <c r="O74" s="33">
        <v>2636</v>
      </c>
      <c r="P74" s="27">
        <f t="shared" si="13"/>
        <v>582</v>
      </c>
      <c r="Q74" s="44"/>
      <c r="R74" s="35"/>
      <c r="S74" s="74" t="e">
        <f t="shared" si="18"/>
        <v>#REF!</v>
      </c>
      <c r="T74" s="75">
        <f t="shared" si="20"/>
        <v>2739.25</v>
      </c>
      <c r="U74" s="76"/>
      <c r="V74" s="76"/>
      <c r="W74" s="77"/>
      <c r="X74" s="76"/>
      <c r="Y74" s="76"/>
      <c r="Z74" s="76"/>
      <c r="AA74" s="76"/>
    </row>
    <row r="75" spans="1:27" ht="22.5" customHeight="1" outlineLevel="2" x14ac:dyDescent="0.3">
      <c r="A75" s="65" t="e">
        <f>#REF!</f>
        <v>#REF!</v>
      </c>
      <c r="B75" s="27" t="e">
        <f t="shared" si="1"/>
        <v>#REF!</v>
      </c>
      <c r="C75" s="33">
        <f t="shared" si="8"/>
        <v>950</v>
      </c>
      <c r="D75" s="67">
        <v>-2353</v>
      </c>
      <c r="E75" s="33">
        <f t="shared" si="2"/>
        <v>3303</v>
      </c>
      <c r="F75" s="27">
        <f t="shared" si="9"/>
        <v>600</v>
      </c>
      <c r="G75" s="27" t="e">
        <f t="shared" si="3"/>
        <v>#REF!</v>
      </c>
      <c r="H75" s="33">
        <f t="shared" si="10"/>
        <v>805</v>
      </c>
      <c r="I75" s="67">
        <v>-1704</v>
      </c>
      <c r="J75" s="33">
        <f t="shared" si="4"/>
        <v>2509</v>
      </c>
      <c r="K75" s="27">
        <f t="shared" si="11"/>
        <v>748</v>
      </c>
      <c r="L75" s="27" t="e">
        <f t="shared" si="5"/>
        <v>#REF!</v>
      </c>
      <c r="M75" s="33">
        <f t="shared" si="12"/>
        <v>942</v>
      </c>
      <c r="N75" s="67">
        <v>-1694</v>
      </c>
      <c r="O75" s="33">
        <v>2636</v>
      </c>
      <c r="P75" s="27">
        <f t="shared" si="13"/>
        <v>587</v>
      </c>
      <c r="Q75" s="44"/>
      <c r="R75" s="35"/>
      <c r="S75" s="74" t="e">
        <f t="shared" si="18"/>
        <v>#REF!</v>
      </c>
      <c r="T75" s="75">
        <f t="shared" si="20"/>
        <v>2739.25</v>
      </c>
      <c r="U75" s="76"/>
      <c r="V75" s="76"/>
      <c r="W75" s="77"/>
      <c r="X75" s="76"/>
      <c r="Y75" s="76"/>
      <c r="Z75" s="76"/>
      <c r="AA75" s="76"/>
    </row>
    <row r="76" spans="1:27" ht="22.5" customHeight="1" outlineLevel="2" x14ac:dyDescent="0.3">
      <c r="A76" s="65" t="e">
        <f>#REF!</f>
        <v>#REF!</v>
      </c>
      <c r="B76" s="27" t="e">
        <f t="shared" si="1"/>
        <v>#REF!</v>
      </c>
      <c r="C76" s="33">
        <f t="shared" si="8"/>
        <v>946</v>
      </c>
      <c r="D76" s="67">
        <v>-2357</v>
      </c>
      <c r="E76" s="33">
        <f t="shared" si="2"/>
        <v>3303</v>
      </c>
      <c r="F76" s="27">
        <f t="shared" si="9"/>
        <v>604</v>
      </c>
      <c r="G76" s="27" t="e">
        <f t="shared" si="3"/>
        <v>#REF!</v>
      </c>
      <c r="H76" s="33">
        <f t="shared" si="10"/>
        <v>803</v>
      </c>
      <c r="I76" s="67">
        <v>-1706</v>
      </c>
      <c r="J76" s="33">
        <f t="shared" si="4"/>
        <v>2509</v>
      </c>
      <c r="K76" s="27">
        <f t="shared" si="11"/>
        <v>750</v>
      </c>
      <c r="L76" s="27" t="e">
        <f t="shared" si="5"/>
        <v>#REF!</v>
      </c>
      <c r="M76" s="33">
        <f t="shared" si="12"/>
        <v>940</v>
      </c>
      <c r="N76" s="67">
        <v>-1696</v>
      </c>
      <c r="O76" s="33">
        <v>2636</v>
      </c>
      <c r="P76" s="27">
        <f t="shared" si="13"/>
        <v>589</v>
      </c>
      <c r="Q76" s="44"/>
      <c r="R76" s="35"/>
      <c r="S76" s="74" t="e">
        <f t="shared" si="18"/>
        <v>#REF!</v>
      </c>
      <c r="T76" s="75">
        <f t="shared" si="20"/>
        <v>2739.25</v>
      </c>
      <c r="U76" s="76"/>
      <c r="V76" s="76"/>
      <c r="W76" s="77"/>
      <c r="X76" s="76"/>
      <c r="Y76" s="76"/>
      <c r="Z76" s="76"/>
      <c r="AA76" s="76"/>
    </row>
    <row r="77" spans="1:27" ht="22.5" customHeight="1" outlineLevel="2" x14ac:dyDescent="0.3">
      <c r="A77" s="65" t="e">
        <f>#REF!</f>
        <v>#REF!</v>
      </c>
      <c r="B77" s="27" t="e">
        <f t="shared" si="1"/>
        <v>#REF!</v>
      </c>
      <c r="C77" s="33">
        <f t="shared" si="8"/>
        <v>943</v>
      </c>
      <c r="D77" s="67">
        <v>-2360</v>
      </c>
      <c r="E77" s="33">
        <f t="shared" si="2"/>
        <v>3303</v>
      </c>
      <c r="F77" s="27">
        <f t="shared" si="9"/>
        <v>607</v>
      </c>
      <c r="G77" s="27" t="e">
        <f t="shared" si="3"/>
        <v>#REF!</v>
      </c>
      <c r="H77" s="33">
        <f t="shared" si="10"/>
        <v>801</v>
      </c>
      <c r="I77" s="67">
        <v>-1708</v>
      </c>
      <c r="J77" s="33">
        <f t="shared" si="4"/>
        <v>2509</v>
      </c>
      <c r="K77" s="27">
        <f t="shared" si="11"/>
        <v>752</v>
      </c>
      <c r="L77" s="27" t="e">
        <f t="shared" si="5"/>
        <v>#REF!</v>
      </c>
      <c r="M77" s="33">
        <f t="shared" si="12"/>
        <v>938</v>
      </c>
      <c r="N77" s="67">
        <v>-1698</v>
      </c>
      <c r="O77" s="33">
        <v>2636</v>
      </c>
      <c r="P77" s="27">
        <f t="shared" si="13"/>
        <v>591</v>
      </c>
      <c r="Q77" s="44"/>
      <c r="R77" s="35"/>
      <c r="S77" s="74" t="e">
        <f t="shared" si="18"/>
        <v>#REF!</v>
      </c>
      <c r="T77" s="75">
        <f t="shared" si="20"/>
        <v>2739.25</v>
      </c>
      <c r="U77" s="76"/>
      <c r="V77" s="76"/>
      <c r="W77" s="77"/>
      <c r="X77" s="76"/>
      <c r="Y77" s="76"/>
      <c r="Z77" s="76"/>
      <c r="AA77" s="76"/>
    </row>
    <row r="78" spans="1:27" ht="22.5" customHeight="1" outlineLevel="2" x14ac:dyDescent="0.3">
      <c r="A78" s="65" t="e">
        <f>#REF!</f>
        <v>#REF!</v>
      </c>
      <c r="B78" s="27" t="e">
        <f t="shared" si="1"/>
        <v>#REF!</v>
      </c>
      <c r="C78" s="33">
        <f t="shared" si="8"/>
        <v>940</v>
      </c>
      <c r="D78" s="67">
        <v>-2363</v>
      </c>
      <c r="E78" s="33">
        <f t="shared" si="2"/>
        <v>3303</v>
      </c>
      <c r="F78" s="27">
        <f t="shared" si="9"/>
        <v>610</v>
      </c>
      <c r="G78" s="27" t="e">
        <f t="shared" si="3"/>
        <v>#REF!</v>
      </c>
      <c r="H78" s="33">
        <f t="shared" si="10"/>
        <v>800</v>
      </c>
      <c r="I78" s="67">
        <v>-1709</v>
      </c>
      <c r="J78" s="33">
        <f t="shared" si="4"/>
        <v>2509</v>
      </c>
      <c r="K78" s="27">
        <f t="shared" si="11"/>
        <v>753</v>
      </c>
      <c r="L78" s="27" t="e">
        <f t="shared" si="5"/>
        <v>#REF!</v>
      </c>
      <c r="M78" s="33">
        <f t="shared" si="12"/>
        <v>937</v>
      </c>
      <c r="N78" s="67">
        <v>-1699</v>
      </c>
      <c r="O78" s="33">
        <v>2636</v>
      </c>
      <c r="P78" s="27">
        <f t="shared" si="13"/>
        <v>592</v>
      </c>
      <c r="Q78" s="44"/>
      <c r="R78" s="35"/>
      <c r="S78" s="74" t="e">
        <f t="shared" si="18"/>
        <v>#REF!</v>
      </c>
      <c r="T78" s="75">
        <f t="shared" si="20"/>
        <v>2739.25</v>
      </c>
      <c r="U78" s="76"/>
      <c r="V78" s="76"/>
      <c r="W78" s="77"/>
      <c r="X78" s="76"/>
      <c r="Y78" s="76"/>
      <c r="Z78" s="76"/>
      <c r="AA78" s="76"/>
    </row>
    <row r="79" spans="1:27" ht="22.5" customHeight="1" outlineLevel="2" x14ac:dyDescent="0.3">
      <c r="A79" s="65">
        <v>45709</v>
      </c>
      <c r="B79" s="27" t="e">
        <f t="shared" si="1"/>
        <v>#REF!</v>
      </c>
      <c r="C79" s="33">
        <f t="shared" si="8"/>
        <v>937</v>
      </c>
      <c r="D79" s="67">
        <v>-2366</v>
      </c>
      <c r="E79" s="33">
        <f t="shared" si="2"/>
        <v>3303</v>
      </c>
      <c r="F79" s="27">
        <f t="shared" si="9"/>
        <v>613</v>
      </c>
      <c r="G79" s="27" t="e">
        <f t="shared" si="3"/>
        <v>#REF!</v>
      </c>
      <c r="H79" s="33">
        <f t="shared" si="10"/>
        <v>799</v>
      </c>
      <c r="I79" s="67">
        <v>-1710</v>
      </c>
      <c r="J79" s="33">
        <f t="shared" si="4"/>
        <v>2509</v>
      </c>
      <c r="K79" s="27">
        <f t="shared" si="11"/>
        <v>754</v>
      </c>
      <c r="L79" s="27" t="e">
        <f t="shared" si="5"/>
        <v>#REF!</v>
      </c>
      <c r="M79" s="33">
        <f t="shared" si="12"/>
        <v>935</v>
      </c>
      <c r="N79" s="67">
        <v>-1701</v>
      </c>
      <c r="O79" s="33">
        <v>2636</v>
      </c>
      <c r="P79" s="27">
        <f t="shared" si="13"/>
        <v>594</v>
      </c>
      <c r="Q79" s="44"/>
      <c r="R79" s="35"/>
      <c r="S79" s="74">
        <f t="shared" si="18"/>
        <v>45709</v>
      </c>
      <c r="T79" s="75">
        <f t="shared" si="20"/>
        <v>2739.25</v>
      </c>
      <c r="U79" s="76"/>
      <c r="V79" s="76"/>
      <c r="W79" s="77"/>
      <c r="X79" s="76"/>
      <c r="Y79" s="76"/>
      <c r="Z79" s="76"/>
      <c r="AA79" s="76"/>
    </row>
    <row r="80" spans="1:27" ht="22.5" customHeight="1" outlineLevel="2" x14ac:dyDescent="0.3">
      <c r="A80" s="65">
        <v>45710</v>
      </c>
      <c r="B80" s="27" t="e">
        <f t="shared" si="1"/>
        <v>#REF!</v>
      </c>
      <c r="C80" s="33">
        <f t="shared" si="8"/>
        <v>934</v>
      </c>
      <c r="D80" s="67">
        <v>-2369</v>
      </c>
      <c r="E80" s="33">
        <f t="shared" si="2"/>
        <v>3303</v>
      </c>
      <c r="F80" s="27">
        <f t="shared" si="9"/>
        <v>616</v>
      </c>
      <c r="G80" s="27" t="e">
        <f t="shared" si="3"/>
        <v>#REF!</v>
      </c>
      <c r="H80" s="33">
        <f t="shared" si="10"/>
        <v>798</v>
      </c>
      <c r="I80" s="67">
        <v>-1711</v>
      </c>
      <c r="J80" s="33">
        <f t="shared" si="4"/>
        <v>2509</v>
      </c>
      <c r="K80" s="27">
        <f t="shared" si="11"/>
        <v>755</v>
      </c>
      <c r="L80" s="27" t="e">
        <f t="shared" si="5"/>
        <v>#REF!</v>
      </c>
      <c r="M80" s="33">
        <f t="shared" si="12"/>
        <v>933</v>
      </c>
      <c r="N80" s="67">
        <v>-1703</v>
      </c>
      <c r="O80" s="33">
        <v>2636</v>
      </c>
      <c r="P80" s="27">
        <f t="shared" si="13"/>
        <v>596</v>
      </c>
      <c r="Q80" s="44"/>
      <c r="R80" s="35"/>
      <c r="S80" s="74">
        <f t="shared" si="18"/>
        <v>45710</v>
      </c>
      <c r="T80" s="75">
        <f t="shared" si="20"/>
        <v>2739.25</v>
      </c>
      <c r="U80" s="76"/>
      <c r="V80" s="76"/>
      <c r="W80" s="77"/>
      <c r="X80" s="76"/>
      <c r="Y80" s="76"/>
      <c r="Z80" s="76"/>
      <c r="AA80" s="76"/>
    </row>
    <row r="81" spans="1:27" ht="22.5" customHeight="1" outlineLevel="2" x14ac:dyDescent="0.3">
      <c r="A81" s="65">
        <v>45711</v>
      </c>
      <c r="B81" s="27" t="e">
        <f t="shared" si="1"/>
        <v>#REF!</v>
      </c>
      <c r="C81" s="33">
        <f t="shared" si="8"/>
        <v>928</v>
      </c>
      <c r="D81" s="67">
        <v>-2375</v>
      </c>
      <c r="E81" s="33">
        <f t="shared" si="2"/>
        <v>3303</v>
      </c>
      <c r="F81" s="27">
        <f t="shared" si="9"/>
        <v>622</v>
      </c>
      <c r="G81" s="27" t="e">
        <f t="shared" si="3"/>
        <v>#REF!</v>
      </c>
      <c r="H81" s="33">
        <f t="shared" si="10"/>
        <v>787</v>
      </c>
      <c r="I81" s="67">
        <v>-1722</v>
      </c>
      <c r="J81" s="33">
        <f t="shared" si="4"/>
        <v>2509</v>
      </c>
      <c r="K81" s="27">
        <f t="shared" si="11"/>
        <v>766</v>
      </c>
      <c r="L81" s="27" t="e">
        <f t="shared" si="5"/>
        <v>#REF!</v>
      </c>
      <c r="M81" s="33">
        <f t="shared" si="12"/>
        <v>929</v>
      </c>
      <c r="N81" s="67">
        <v>-1707</v>
      </c>
      <c r="O81" s="33">
        <v>2636</v>
      </c>
      <c r="P81" s="27">
        <f t="shared" si="13"/>
        <v>600</v>
      </c>
      <c r="Q81" s="44"/>
      <c r="R81" s="35"/>
      <c r="S81" s="74">
        <f t="shared" si="18"/>
        <v>45711</v>
      </c>
      <c r="T81" s="75">
        <f t="shared" si="20"/>
        <v>2739.25</v>
      </c>
      <c r="U81" s="76"/>
      <c r="V81" s="76"/>
      <c r="W81" s="77"/>
      <c r="X81" s="76"/>
      <c r="Y81" s="76"/>
      <c r="Z81" s="76"/>
      <c r="AA81" s="76"/>
    </row>
    <row r="82" spans="1:27" ht="22.5" customHeight="1" outlineLevel="2" x14ac:dyDescent="0.3">
      <c r="A82" s="65">
        <v>45712</v>
      </c>
      <c r="B82" s="27" t="e">
        <f t="shared" si="1"/>
        <v>#REF!</v>
      </c>
      <c r="C82" s="33">
        <f t="shared" si="8"/>
        <v>923</v>
      </c>
      <c r="D82" s="67">
        <v>-2380</v>
      </c>
      <c r="E82" s="33">
        <f t="shared" si="2"/>
        <v>3303</v>
      </c>
      <c r="F82" s="27">
        <f t="shared" si="9"/>
        <v>627</v>
      </c>
      <c r="G82" s="27" t="e">
        <f t="shared" si="3"/>
        <v>#REF!</v>
      </c>
      <c r="H82" s="33">
        <f t="shared" si="10"/>
        <v>776</v>
      </c>
      <c r="I82" s="67">
        <v>-1733</v>
      </c>
      <c r="J82" s="33">
        <f t="shared" si="4"/>
        <v>2509</v>
      </c>
      <c r="K82" s="27">
        <f t="shared" si="11"/>
        <v>777</v>
      </c>
      <c r="L82" s="27" t="e">
        <f t="shared" si="5"/>
        <v>#REF!</v>
      </c>
      <c r="M82" s="33">
        <f t="shared" si="12"/>
        <v>922</v>
      </c>
      <c r="N82" s="67">
        <v>-1714</v>
      </c>
      <c r="O82" s="33">
        <v>2636</v>
      </c>
      <c r="P82" s="27">
        <f t="shared" si="13"/>
        <v>607</v>
      </c>
      <c r="Q82" s="44"/>
      <c r="R82" s="35"/>
      <c r="S82" s="74">
        <f t="shared" si="18"/>
        <v>45712</v>
      </c>
      <c r="T82" s="75">
        <f t="shared" si="20"/>
        <v>2739.25</v>
      </c>
      <c r="U82" s="76"/>
      <c r="V82" s="76"/>
      <c r="W82" s="77"/>
      <c r="X82" s="76"/>
      <c r="Y82" s="76"/>
      <c r="Z82" s="76"/>
      <c r="AA82" s="76"/>
    </row>
    <row r="83" spans="1:27" ht="22.5" customHeight="1" outlineLevel="2" x14ac:dyDescent="0.3">
      <c r="A83" s="65">
        <v>45713</v>
      </c>
      <c r="B83" s="27" t="e">
        <f t="shared" si="1"/>
        <v>#REF!</v>
      </c>
      <c r="C83" s="33">
        <f t="shared" si="8"/>
        <v>910</v>
      </c>
      <c r="D83" s="67">
        <v>-2393</v>
      </c>
      <c r="E83" s="33">
        <f t="shared" si="2"/>
        <v>3303</v>
      </c>
      <c r="F83" s="27">
        <f t="shared" si="9"/>
        <v>640</v>
      </c>
      <c r="G83" s="27" t="e">
        <f t="shared" si="3"/>
        <v>#REF!</v>
      </c>
      <c r="H83" s="33">
        <f t="shared" si="10"/>
        <v>765</v>
      </c>
      <c r="I83" s="67">
        <v>-1744</v>
      </c>
      <c r="J83" s="33">
        <f t="shared" si="4"/>
        <v>2509</v>
      </c>
      <c r="K83" s="27">
        <f t="shared" si="11"/>
        <v>788</v>
      </c>
      <c r="L83" s="27" t="e">
        <f t="shared" si="5"/>
        <v>#REF!</v>
      </c>
      <c r="M83" s="33">
        <f t="shared" si="12"/>
        <v>913</v>
      </c>
      <c r="N83" s="67">
        <v>-1723</v>
      </c>
      <c r="O83" s="33">
        <v>2636</v>
      </c>
      <c r="P83" s="27">
        <f t="shared" si="13"/>
        <v>616</v>
      </c>
      <c r="Q83" s="44"/>
      <c r="R83" s="35"/>
      <c r="S83" s="74">
        <f t="shared" si="18"/>
        <v>45713</v>
      </c>
      <c r="T83" s="75">
        <f t="shared" si="20"/>
        <v>2739.25</v>
      </c>
      <c r="U83" s="76"/>
      <c r="V83" s="76"/>
      <c r="W83" s="77"/>
      <c r="X83" s="76"/>
      <c r="Y83" s="76"/>
      <c r="Z83" s="76"/>
      <c r="AA83" s="76"/>
    </row>
    <row r="84" spans="1:27" ht="22.5" customHeight="1" outlineLevel="2" x14ac:dyDescent="0.3">
      <c r="A84" s="65">
        <v>45714</v>
      </c>
      <c r="B84" s="27" t="e">
        <f t="shared" si="1"/>
        <v>#REF!</v>
      </c>
      <c r="C84" s="33">
        <f t="shared" si="8"/>
        <v>903</v>
      </c>
      <c r="D84" s="67">
        <v>-2400</v>
      </c>
      <c r="E84" s="33">
        <f t="shared" si="2"/>
        <v>3303</v>
      </c>
      <c r="F84" s="27">
        <f t="shared" si="9"/>
        <v>647</v>
      </c>
      <c r="G84" s="27" t="e">
        <f t="shared" si="3"/>
        <v>#REF!</v>
      </c>
      <c r="H84" s="33">
        <f t="shared" si="10"/>
        <v>756</v>
      </c>
      <c r="I84" s="67">
        <v>-1753</v>
      </c>
      <c r="J84" s="33">
        <f t="shared" si="4"/>
        <v>2509</v>
      </c>
      <c r="K84" s="27">
        <f t="shared" si="11"/>
        <v>797</v>
      </c>
      <c r="L84" s="27" t="e">
        <f t="shared" si="5"/>
        <v>#REF!</v>
      </c>
      <c r="M84" s="33">
        <f t="shared" si="12"/>
        <v>905</v>
      </c>
      <c r="N84" s="67">
        <v>-1731</v>
      </c>
      <c r="O84" s="33">
        <v>2636</v>
      </c>
      <c r="P84" s="27">
        <f t="shared" si="13"/>
        <v>624</v>
      </c>
      <c r="Q84" s="44"/>
      <c r="R84" s="35"/>
      <c r="S84" s="74">
        <f t="shared" si="18"/>
        <v>45714</v>
      </c>
      <c r="T84" s="75">
        <f t="shared" si="20"/>
        <v>2739.25</v>
      </c>
      <c r="U84" s="76"/>
      <c r="V84" s="76"/>
      <c r="W84" s="77"/>
      <c r="X84" s="76"/>
      <c r="Y84" s="76"/>
      <c r="Z84" s="76"/>
      <c r="AA84" s="76"/>
    </row>
    <row r="85" spans="1:27" ht="22.5" customHeight="1" outlineLevel="2" x14ac:dyDescent="0.3">
      <c r="A85" s="65">
        <v>45715</v>
      </c>
      <c r="B85" s="27" t="e">
        <f t="shared" si="1"/>
        <v>#REF!</v>
      </c>
      <c r="C85" s="33">
        <f t="shared" si="8"/>
        <v>897</v>
      </c>
      <c r="D85" s="67">
        <v>-2406</v>
      </c>
      <c r="E85" s="33">
        <f t="shared" si="2"/>
        <v>3303</v>
      </c>
      <c r="F85" s="27">
        <f t="shared" si="9"/>
        <v>653</v>
      </c>
      <c r="G85" s="27" t="e">
        <f t="shared" si="3"/>
        <v>#REF!</v>
      </c>
      <c r="H85" s="33">
        <f t="shared" si="10"/>
        <v>747</v>
      </c>
      <c r="I85" s="67">
        <v>-1762</v>
      </c>
      <c r="J85" s="33">
        <f t="shared" si="4"/>
        <v>2509</v>
      </c>
      <c r="K85" s="27">
        <f t="shared" si="11"/>
        <v>806</v>
      </c>
      <c r="L85" s="27" t="e">
        <f t="shared" si="5"/>
        <v>#REF!</v>
      </c>
      <c r="M85" s="33">
        <f t="shared" si="12"/>
        <v>897</v>
      </c>
      <c r="N85" s="67">
        <v>-1739</v>
      </c>
      <c r="O85" s="33">
        <v>2636</v>
      </c>
      <c r="P85" s="27">
        <f t="shared" si="13"/>
        <v>632</v>
      </c>
      <c r="Q85" s="44"/>
      <c r="R85" s="35"/>
      <c r="S85" s="74">
        <f t="shared" si="18"/>
        <v>45715</v>
      </c>
      <c r="T85" s="75">
        <f t="shared" si="20"/>
        <v>2739.25</v>
      </c>
      <c r="U85" s="76"/>
      <c r="V85" s="76"/>
      <c r="W85" s="77"/>
      <c r="X85" s="76"/>
      <c r="Y85" s="76"/>
      <c r="Z85" s="76"/>
      <c r="AA85" s="76"/>
    </row>
    <row r="86" spans="1:27" ht="22.5" customHeight="1" outlineLevel="1" x14ac:dyDescent="0.3">
      <c r="A86" s="65">
        <v>45716</v>
      </c>
      <c r="B86" s="27" t="e">
        <f t="shared" si="1"/>
        <v>#REF!</v>
      </c>
      <c r="C86" s="33">
        <f t="shared" si="8"/>
        <v>891</v>
      </c>
      <c r="D86" s="67">
        <v>-2412</v>
      </c>
      <c r="E86" s="33">
        <f t="shared" si="2"/>
        <v>3303</v>
      </c>
      <c r="F86" s="27">
        <f t="shared" si="9"/>
        <v>659</v>
      </c>
      <c r="G86" s="27" t="e">
        <f t="shared" si="3"/>
        <v>#REF!</v>
      </c>
      <c r="H86" s="33">
        <f t="shared" si="10"/>
        <v>741</v>
      </c>
      <c r="I86" s="67">
        <v>-1768</v>
      </c>
      <c r="J86" s="33">
        <f t="shared" si="4"/>
        <v>2509</v>
      </c>
      <c r="K86" s="27">
        <f t="shared" si="11"/>
        <v>812</v>
      </c>
      <c r="L86" s="27" t="e">
        <f t="shared" si="5"/>
        <v>#REF!</v>
      </c>
      <c r="M86" s="33">
        <f t="shared" si="12"/>
        <v>891</v>
      </c>
      <c r="N86" s="67">
        <v>-1745</v>
      </c>
      <c r="O86" s="33">
        <v>2636</v>
      </c>
      <c r="P86" s="27">
        <f t="shared" si="13"/>
        <v>638</v>
      </c>
      <c r="Q86" s="44"/>
      <c r="R86" s="35"/>
      <c r="S86" s="74">
        <f t="shared" si="18"/>
        <v>45716</v>
      </c>
      <c r="T86" s="75">
        <f t="shared" si="20"/>
        <v>2739.25</v>
      </c>
      <c r="U86" s="76"/>
      <c r="V86" s="76"/>
      <c r="W86" s="77"/>
      <c r="X86" s="76"/>
      <c r="Y86" s="76"/>
      <c r="Z86" s="76"/>
      <c r="AA86" s="76"/>
    </row>
    <row r="87" spans="1:27" ht="22.5" customHeight="1" outlineLevel="1" x14ac:dyDescent="0.3">
      <c r="A87" s="65">
        <v>45717</v>
      </c>
      <c r="B87" s="27" t="e">
        <f t="shared" si="1"/>
        <v>#REF!</v>
      </c>
      <c r="C87" s="33">
        <f t="shared" si="8"/>
        <v>885</v>
      </c>
      <c r="D87" s="67">
        <v>-2418</v>
      </c>
      <c r="E87" s="33">
        <f t="shared" si="2"/>
        <v>3303</v>
      </c>
      <c r="F87" s="27">
        <f t="shared" si="9"/>
        <v>665</v>
      </c>
      <c r="G87" s="27" t="e">
        <f t="shared" si="3"/>
        <v>#REF!</v>
      </c>
      <c r="H87" s="33">
        <f t="shared" si="10"/>
        <v>735</v>
      </c>
      <c r="I87" s="67">
        <v>-1774</v>
      </c>
      <c r="J87" s="33">
        <f t="shared" si="4"/>
        <v>2509</v>
      </c>
      <c r="K87" s="27">
        <f t="shared" si="11"/>
        <v>818</v>
      </c>
      <c r="L87" s="27" t="e">
        <f t="shared" si="5"/>
        <v>#REF!</v>
      </c>
      <c r="M87" s="33">
        <f t="shared" si="12"/>
        <v>887</v>
      </c>
      <c r="N87" s="67">
        <v>-1749</v>
      </c>
      <c r="O87" s="33">
        <v>2636</v>
      </c>
      <c r="P87" s="27">
        <f t="shared" si="13"/>
        <v>642</v>
      </c>
      <c r="Q87" s="44"/>
      <c r="R87" s="35"/>
      <c r="S87" s="74">
        <f t="shared" si="18"/>
        <v>45717</v>
      </c>
      <c r="T87" s="75">
        <f t="shared" si="20"/>
        <v>2739.25</v>
      </c>
      <c r="U87" s="76"/>
      <c r="V87" s="76"/>
      <c r="W87" s="77"/>
      <c r="X87" s="76"/>
      <c r="Y87" s="76"/>
      <c r="Z87" s="76"/>
      <c r="AA87" s="76"/>
    </row>
    <row r="88" spans="1:27" ht="22.5" customHeight="1" outlineLevel="1" x14ac:dyDescent="0.3">
      <c r="A88" s="65">
        <v>45718</v>
      </c>
      <c r="B88" s="27" t="e">
        <f t="shared" si="1"/>
        <v>#REF!</v>
      </c>
      <c r="C88" s="33">
        <f t="shared" si="8"/>
        <v>879</v>
      </c>
      <c r="D88" s="67">
        <v>-2424</v>
      </c>
      <c r="E88" s="33">
        <f t="shared" si="2"/>
        <v>3303</v>
      </c>
      <c r="F88" s="27">
        <f t="shared" si="9"/>
        <v>671</v>
      </c>
      <c r="G88" s="27" t="e">
        <f t="shared" si="3"/>
        <v>#REF!</v>
      </c>
      <c r="H88" s="33">
        <f t="shared" si="10"/>
        <v>721</v>
      </c>
      <c r="I88" s="67">
        <v>-1788</v>
      </c>
      <c r="J88" s="33">
        <f t="shared" si="4"/>
        <v>2509</v>
      </c>
      <c r="K88" s="27">
        <f t="shared" si="11"/>
        <v>832</v>
      </c>
      <c r="L88" s="27" t="e">
        <f t="shared" si="5"/>
        <v>#REF!</v>
      </c>
      <c r="M88" s="33">
        <f t="shared" si="12"/>
        <v>877</v>
      </c>
      <c r="N88" s="67">
        <v>-1759</v>
      </c>
      <c r="O88" s="33">
        <v>2636</v>
      </c>
      <c r="P88" s="27">
        <f t="shared" si="13"/>
        <v>652</v>
      </c>
      <c r="Q88" s="44"/>
      <c r="R88" s="35"/>
      <c r="S88" s="74">
        <f t="shared" si="18"/>
        <v>45718</v>
      </c>
      <c r="T88" s="75">
        <f t="shared" si="20"/>
        <v>2739.25</v>
      </c>
      <c r="U88" s="76"/>
      <c r="V88" s="76"/>
      <c r="W88" s="77"/>
      <c r="X88" s="76"/>
      <c r="Y88" s="76"/>
      <c r="Z88" s="76"/>
      <c r="AA88" s="76"/>
    </row>
    <row r="89" spans="1:27" ht="22.5" customHeight="1" outlineLevel="1" x14ac:dyDescent="0.3">
      <c r="A89" s="65">
        <v>45719</v>
      </c>
      <c r="B89" s="27" t="e">
        <f t="shared" si="1"/>
        <v>#REF!</v>
      </c>
      <c r="C89" s="33">
        <f t="shared" si="8"/>
        <v>873</v>
      </c>
      <c r="D89" s="67">
        <v>-2430</v>
      </c>
      <c r="E89" s="33">
        <f t="shared" si="2"/>
        <v>3303</v>
      </c>
      <c r="F89" s="27">
        <f t="shared" si="9"/>
        <v>677</v>
      </c>
      <c r="G89" s="27" t="e">
        <f t="shared" si="3"/>
        <v>#REF!</v>
      </c>
      <c r="H89" s="33">
        <f t="shared" si="10"/>
        <v>716</v>
      </c>
      <c r="I89" s="67">
        <v>-1793</v>
      </c>
      <c r="J89" s="33">
        <f t="shared" si="4"/>
        <v>2509</v>
      </c>
      <c r="K89" s="27">
        <f t="shared" si="11"/>
        <v>837</v>
      </c>
      <c r="L89" s="27" t="e">
        <f t="shared" si="5"/>
        <v>#REF!</v>
      </c>
      <c r="M89" s="33">
        <f t="shared" si="12"/>
        <v>874</v>
      </c>
      <c r="N89" s="67">
        <v>-1762</v>
      </c>
      <c r="O89" s="33">
        <v>2636</v>
      </c>
      <c r="P89" s="27">
        <f t="shared" si="13"/>
        <v>655</v>
      </c>
      <c r="Q89" s="44"/>
      <c r="R89" s="35"/>
      <c r="S89" s="74">
        <f t="shared" si="18"/>
        <v>45719</v>
      </c>
      <c r="T89" s="75">
        <f t="shared" si="20"/>
        <v>2739.25</v>
      </c>
      <c r="U89" s="76"/>
      <c r="V89" s="76"/>
      <c r="W89" s="77"/>
      <c r="X89" s="76"/>
      <c r="Y89" s="76"/>
      <c r="Z89" s="76"/>
      <c r="AA89" s="76"/>
    </row>
    <row r="90" spans="1:27" ht="22.5" customHeight="1" outlineLevel="1" x14ac:dyDescent="0.3">
      <c r="A90" s="65">
        <v>45720</v>
      </c>
      <c r="B90" s="27" t="e">
        <f t="shared" si="1"/>
        <v>#REF!</v>
      </c>
      <c r="C90" s="33">
        <f t="shared" si="8"/>
        <v>870</v>
      </c>
      <c r="D90" s="67">
        <v>-2433</v>
      </c>
      <c r="E90" s="33">
        <f t="shared" si="2"/>
        <v>3303</v>
      </c>
      <c r="F90" s="27">
        <f t="shared" si="9"/>
        <v>680</v>
      </c>
      <c r="G90" s="27" t="e">
        <f t="shared" si="3"/>
        <v>#REF!</v>
      </c>
      <c r="H90" s="33">
        <f t="shared" si="10"/>
        <v>714</v>
      </c>
      <c r="I90" s="67">
        <v>-1795</v>
      </c>
      <c r="J90" s="33">
        <f t="shared" si="4"/>
        <v>2509</v>
      </c>
      <c r="K90" s="27">
        <f t="shared" si="11"/>
        <v>839</v>
      </c>
      <c r="L90" s="27" t="e">
        <f t="shared" si="5"/>
        <v>#REF!</v>
      </c>
      <c r="M90" s="33">
        <f t="shared" si="12"/>
        <v>870</v>
      </c>
      <c r="N90" s="67">
        <v>-1766</v>
      </c>
      <c r="O90" s="33">
        <v>2636</v>
      </c>
      <c r="P90" s="27">
        <f t="shared" si="13"/>
        <v>659</v>
      </c>
      <c r="Q90" s="44"/>
      <c r="R90" s="35"/>
      <c r="S90" s="74">
        <f t="shared" si="18"/>
        <v>45720</v>
      </c>
      <c r="T90" s="75">
        <f t="shared" si="20"/>
        <v>2739.25</v>
      </c>
      <c r="U90" s="76"/>
      <c r="V90" s="76"/>
      <c r="W90" s="77"/>
      <c r="X90" s="76"/>
      <c r="Y90" s="76"/>
      <c r="Z90" s="76"/>
      <c r="AA90" s="76"/>
    </row>
    <row r="91" spans="1:27" ht="22.5" customHeight="1" outlineLevel="1" x14ac:dyDescent="0.3">
      <c r="A91" s="65">
        <v>45721</v>
      </c>
      <c r="B91" s="27" t="e">
        <f t="shared" si="1"/>
        <v>#REF!</v>
      </c>
      <c r="C91" s="33">
        <f t="shared" si="8"/>
        <v>868</v>
      </c>
      <c r="D91" s="67">
        <v>-2435</v>
      </c>
      <c r="E91" s="33">
        <f t="shared" si="2"/>
        <v>3303</v>
      </c>
      <c r="F91" s="27">
        <f t="shared" si="9"/>
        <v>682</v>
      </c>
      <c r="G91" s="27" t="e">
        <f t="shared" si="3"/>
        <v>#REF!</v>
      </c>
      <c r="H91" s="33">
        <f t="shared" si="10"/>
        <v>712</v>
      </c>
      <c r="I91" s="67">
        <v>-1797</v>
      </c>
      <c r="J91" s="33">
        <f t="shared" si="4"/>
        <v>2509</v>
      </c>
      <c r="K91" s="27">
        <f t="shared" si="11"/>
        <v>841</v>
      </c>
      <c r="L91" s="27" t="e">
        <f t="shared" si="5"/>
        <v>#REF!</v>
      </c>
      <c r="M91" s="33">
        <f t="shared" si="12"/>
        <v>864</v>
      </c>
      <c r="N91" s="67">
        <v>-1772</v>
      </c>
      <c r="O91" s="33">
        <v>2636</v>
      </c>
      <c r="P91" s="27">
        <f t="shared" si="13"/>
        <v>665</v>
      </c>
      <c r="Q91" s="44"/>
      <c r="R91" s="35"/>
      <c r="S91" s="74">
        <f t="shared" si="18"/>
        <v>45721</v>
      </c>
      <c r="T91" s="75">
        <f t="shared" si="20"/>
        <v>2739.25</v>
      </c>
      <c r="U91" s="76"/>
      <c r="V91" s="76"/>
      <c r="W91" s="77"/>
      <c r="X91" s="76"/>
      <c r="Y91" s="76"/>
      <c r="Z91" s="76"/>
      <c r="AA91" s="76"/>
    </row>
    <row r="92" spans="1:27" ht="22.5" customHeight="1" outlineLevel="1" x14ac:dyDescent="0.3">
      <c r="A92" s="65">
        <v>45722</v>
      </c>
      <c r="B92" s="27" t="e">
        <f t="shared" si="1"/>
        <v>#REF!</v>
      </c>
      <c r="C92" s="33">
        <f t="shared" si="8"/>
        <v>867</v>
      </c>
      <c r="D92" s="67">
        <v>-2436</v>
      </c>
      <c r="E92" s="33">
        <f t="shared" si="2"/>
        <v>3303</v>
      </c>
      <c r="F92" s="27">
        <f t="shared" si="9"/>
        <v>683</v>
      </c>
      <c r="G92" s="27" t="e">
        <f t="shared" si="3"/>
        <v>#REF!</v>
      </c>
      <c r="H92" s="33">
        <f t="shared" si="10"/>
        <v>711</v>
      </c>
      <c r="I92" s="67">
        <v>-1798</v>
      </c>
      <c r="J92" s="33">
        <f t="shared" si="4"/>
        <v>2509</v>
      </c>
      <c r="K92" s="27">
        <f t="shared" si="11"/>
        <v>842</v>
      </c>
      <c r="L92" s="27" t="e">
        <f t="shared" si="5"/>
        <v>#REF!</v>
      </c>
      <c r="M92" s="33">
        <f t="shared" si="12"/>
        <v>859</v>
      </c>
      <c r="N92" s="67">
        <v>-1777</v>
      </c>
      <c r="O92" s="33">
        <v>2636</v>
      </c>
      <c r="P92" s="27">
        <f t="shared" si="13"/>
        <v>670</v>
      </c>
      <c r="Q92" s="44"/>
      <c r="R92" s="35"/>
      <c r="S92" s="74">
        <f t="shared" si="18"/>
        <v>45722</v>
      </c>
      <c r="T92" s="75">
        <f t="shared" si="20"/>
        <v>2739.25</v>
      </c>
      <c r="U92" s="76"/>
      <c r="V92" s="76"/>
      <c r="W92" s="77"/>
      <c r="X92" s="76"/>
      <c r="Y92" s="76"/>
      <c r="Z92" s="76"/>
      <c r="AA92" s="76"/>
    </row>
    <row r="93" spans="1:27" ht="22.5" customHeight="1" outlineLevel="1" x14ac:dyDescent="0.3">
      <c r="A93" s="65">
        <v>45723</v>
      </c>
      <c r="B93" s="27" t="e">
        <f t="shared" si="1"/>
        <v>#REF!</v>
      </c>
      <c r="C93" s="33">
        <f t="shared" si="8"/>
        <v>866</v>
      </c>
      <c r="D93" s="67">
        <v>-2437</v>
      </c>
      <c r="E93" s="33">
        <f t="shared" si="2"/>
        <v>3303</v>
      </c>
      <c r="F93" s="27">
        <f t="shared" si="9"/>
        <v>684</v>
      </c>
      <c r="G93" s="27" t="e">
        <f t="shared" si="3"/>
        <v>#REF!</v>
      </c>
      <c r="H93" s="33">
        <f t="shared" si="10"/>
        <v>709</v>
      </c>
      <c r="I93" s="67">
        <v>-1800</v>
      </c>
      <c r="J93" s="33">
        <f t="shared" si="4"/>
        <v>2509</v>
      </c>
      <c r="K93" s="27">
        <f t="shared" si="11"/>
        <v>844</v>
      </c>
      <c r="L93" s="27" t="e">
        <f t="shared" si="5"/>
        <v>#REF!</v>
      </c>
      <c r="M93" s="33">
        <f t="shared" si="12"/>
        <v>856</v>
      </c>
      <c r="N93" s="67">
        <v>-1780</v>
      </c>
      <c r="O93" s="33">
        <v>2636</v>
      </c>
      <c r="P93" s="27">
        <f t="shared" si="13"/>
        <v>673</v>
      </c>
      <c r="Q93" s="44"/>
      <c r="R93" s="35"/>
      <c r="S93" s="74">
        <f t="shared" si="18"/>
        <v>45723</v>
      </c>
      <c r="T93" s="75">
        <f t="shared" si="20"/>
        <v>2739.25</v>
      </c>
      <c r="U93" s="76"/>
      <c r="V93" s="76"/>
      <c r="W93" s="77"/>
      <c r="X93" s="76"/>
      <c r="Y93" s="76"/>
      <c r="Z93" s="76"/>
      <c r="AA93" s="76"/>
    </row>
    <row r="94" spans="1:27" ht="22.5" customHeight="1" outlineLevel="1" x14ac:dyDescent="0.3">
      <c r="A94" s="65">
        <v>45724</v>
      </c>
      <c r="B94" s="27" t="e">
        <f t="shared" si="1"/>
        <v>#REF!</v>
      </c>
      <c r="C94" s="33">
        <f t="shared" si="8"/>
        <v>858</v>
      </c>
      <c r="D94" s="67">
        <v>-2445</v>
      </c>
      <c r="E94" s="33">
        <f t="shared" si="2"/>
        <v>3303</v>
      </c>
      <c r="F94" s="27">
        <f t="shared" si="9"/>
        <v>692</v>
      </c>
      <c r="G94" s="27" t="e">
        <f t="shared" si="3"/>
        <v>#REF!</v>
      </c>
      <c r="H94" s="33">
        <f t="shared" si="10"/>
        <v>698</v>
      </c>
      <c r="I94" s="67">
        <v>-1811</v>
      </c>
      <c r="J94" s="33">
        <f t="shared" si="4"/>
        <v>2509</v>
      </c>
      <c r="K94" s="27">
        <f t="shared" si="11"/>
        <v>855</v>
      </c>
      <c r="L94" s="27" t="e">
        <f t="shared" si="5"/>
        <v>#REF!</v>
      </c>
      <c r="M94" s="33">
        <f t="shared" si="12"/>
        <v>846</v>
      </c>
      <c r="N94" s="67">
        <v>-1790</v>
      </c>
      <c r="O94" s="33">
        <v>2636</v>
      </c>
      <c r="P94" s="27">
        <f t="shared" si="13"/>
        <v>683</v>
      </c>
      <c r="Q94" s="44"/>
      <c r="R94" s="35"/>
      <c r="S94" s="74">
        <f t="shared" si="18"/>
        <v>45724</v>
      </c>
      <c r="T94" s="75">
        <f t="shared" si="20"/>
        <v>2739.25</v>
      </c>
      <c r="U94" s="76"/>
      <c r="V94" s="76"/>
      <c r="W94" s="77"/>
      <c r="X94" s="76"/>
      <c r="Y94" s="76"/>
      <c r="Z94" s="76"/>
      <c r="AA94" s="76"/>
    </row>
    <row r="95" spans="1:27" ht="22.5" customHeight="1" outlineLevel="1" x14ac:dyDescent="0.3">
      <c r="A95" s="65">
        <v>45725</v>
      </c>
      <c r="B95" s="27" t="e">
        <f t="shared" si="1"/>
        <v>#REF!</v>
      </c>
      <c r="C95" s="33">
        <f t="shared" si="8"/>
        <v>848</v>
      </c>
      <c r="D95" s="67">
        <v>-2455</v>
      </c>
      <c r="E95" s="33">
        <f t="shared" si="2"/>
        <v>3303</v>
      </c>
      <c r="F95" s="27">
        <f t="shared" si="9"/>
        <v>702</v>
      </c>
      <c r="G95" s="27" t="e">
        <f t="shared" si="3"/>
        <v>#REF!</v>
      </c>
      <c r="H95" s="33">
        <f t="shared" si="10"/>
        <v>688</v>
      </c>
      <c r="I95" s="67">
        <v>-1821</v>
      </c>
      <c r="J95" s="33">
        <f t="shared" si="4"/>
        <v>2509</v>
      </c>
      <c r="K95" s="27">
        <f t="shared" si="11"/>
        <v>865</v>
      </c>
      <c r="L95" s="27" t="e">
        <f t="shared" si="5"/>
        <v>#REF!</v>
      </c>
      <c r="M95" s="33">
        <f t="shared" si="12"/>
        <v>836</v>
      </c>
      <c r="N95" s="67">
        <v>-1800</v>
      </c>
      <c r="O95" s="33">
        <v>2636</v>
      </c>
      <c r="P95" s="27">
        <f t="shared" si="13"/>
        <v>693</v>
      </c>
      <c r="Q95" s="44"/>
      <c r="R95" s="35"/>
      <c r="S95" s="74">
        <f t="shared" si="18"/>
        <v>45725</v>
      </c>
      <c r="T95" s="75">
        <f t="shared" si="20"/>
        <v>2739.25</v>
      </c>
      <c r="U95" s="76"/>
      <c r="V95" s="76"/>
      <c r="W95" s="77"/>
      <c r="X95" s="76"/>
      <c r="Y95" s="76"/>
      <c r="Z95" s="76"/>
      <c r="AA95" s="76"/>
    </row>
    <row r="96" spans="1:27" ht="22.5" customHeight="1" outlineLevel="1" x14ac:dyDescent="0.3">
      <c r="A96" s="65">
        <v>45726</v>
      </c>
      <c r="B96" s="27" t="e">
        <f t="shared" si="1"/>
        <v>#REF!</v>
      </c>
      <c r="C96" s="33">
        <f t="shared" si="8"/>
        <v>838</v>
      </c>
      <c r="D96" s="67">
        <v>-2465</v>
      </c>
      <c r="E96" s="33">
        <f t="shared" si="2"/>
        <v>3303</v>
      </c>
      <c r="F96" s="27">
        <f t="shared" si="9"/>
        <v>712</v>
      </c>
      <c r="G96" s="27" t="e">
        <f t="shared" si="3"/>
        <v>#REF!</v>
      </c>
      <c r="H96" s="33">
        <f t="shared" si="10"/>
        <v>678</v>
      </c>
      <c r="I96" s="67">
        <v>-1831</v>
      </c>
      <c r="J96" s="33">
        <f t="shared" si="4"/>
        <v>2509</v>
      </c>
      <c r="K96" s="27">
        <f t="shared" si="11"/>
        <v>875</v>
      </c>
      <c r="L96" s="27" t="e">
        <f t="shared" si="5"/>
        <v>#REF!</v>
      </c>
      <c r="M96" s="33">
        <f t="shared" si="12"/>
        <v>830</v>
      </c>
      <c r="N96" s="67">
        <v>-1806</v>
      </c>
      <c r="O96" s="33">
        <v>2636</v>
      </c>
      <c r="P96" s="27">
        <f t="shared" si="13"/>
        <v>699</v>
      </c>
      <c r="Q96" s="44"/>
      <c r="R96" s="35"/>
      <c r="S96" s="74">
        <f t="shared" si="18"/>
        <v>45726</v>
      </c>
      <c r="T96" s="75">
        <f t="shared" si="20"/>
        <v>2739.25</v>
      </c>
      <c r="U96" s="76"/>
      <c r="V96" s="76"/>
      <c r="W96" s="77"/>
      <c r="X96" s="76"/>
      <c r="Y96" s="76"/>
      <c r="Z96" s="76"/>
      <c r="AA96" s="76"/>
    </row>
    <row r="97" spans="1:27" ht="22.5" customHeight="1" outlineLevel="1" x14ac:dyDescent="0.3">
      <c r="A97" s="65">
        <v>45727</v>
      </c>
      <c r="B97" s="27" t="e">
        <f t="shared" si="1"/>
        <v>#REF!</v>
      </c>
      <c r="C97" s="33">
        <f t="shared" si="8"/>
        <v>832</v>
      </c>
      <c r="D97" s="67">
        <v>-2471</v>
      </c>
      <c r="E97" s="33">
        <f t="shared" si="2"/>
        <v>3303</v>
      </c>
      <c r="F97" s="27">
        <f t="shared" si="9"/>
        <v>718</v>
      </c>
      <c r="G97" s="27" t="e">
        <f t="shared" si="3"/>
        <v>#REF!</v>
      </c>
      <c r="H97" s="33">
        <f t="shared" si="10"/>
        <v>668</v>
      </c>
      <c r="I97" s="67">
        <v>-1841</v>
      </c>
      <c r="J97" s="33">
        <f t="shared" si="4"/>
        <v>2509</v>
      </c>
      <c r="K97" s="27">
        <f t="shared" si="11"/>
        <v>885</v>
      </c>
      <c r="L97" s="27" t="e">
        <f t="shared" si="5"/>
        <v>#REF!</v>
      </c>
      <c r="M97" s="33">
        <f t="shared" si="12"/>
        <v>823</v>
      </c>
      <c r="N97" s="67">
        <v>-1813</v>
      </c>
      <c r="O97" s="33">
        <v>2636</v>
      </c>
      <c r="P97" s="27">
        <f t="shared" si="13"/>
        <v>706</v>
      </c>
      <c r="Q97" s="44"/>
      <c r="R97" s="35"/>
      <c r="S97" s="74">
        <f t="shared" si="18"/>
        <v>45727</v>
      </c>
      <c r="T97" s="75">
        <f t="shared" si="20"/>
        <v>2739.25</v>
      </c>
      <c r="U97" s="76"/>
      <c r="V97" s="76"/>
      <c r="W97" s="77"/>
      <c r="X97" s="76"/>
      <c r="Y97" s="76"/>
      <c r="Z97" s="76"/>
      <c r="AA97" s="76"/>
    </row>
    <row r="98" spans="1:27" ht="22.5" customHeight="1" outlineLevel="1" x14ac:dyDescent="0.3">
      <c r="A98" s="65">
        <v>45728</v>
      </c>
      <c r="B98" s="27" t="e">
        <f t="shared" si="1"/>
        <v>#REF!</v>
      </c>
      <c r="C98" s="33">
        <f t="shared" si="8"/>
        <v>825</v>
      </c>
      <c r="D98" s="67">
        <v>-2478</v>
      </c>
      <c r="E98" s="33">
        <f t="shared" si="2"/>
        <v>3303</v>
      </c>
      <c r="F98" s="27">
        <f t="shared" si="9"/>
        <v>725</v>
      </c>
      <c r="G98" s="27" t="e">
        <f t="shared" si="3"/>
        <v>#REF!</v>
      </c>
      <c r="H98" s="33">
        <f t="shared" si="10"/>
        <v>658</v>
      </c>
      <c r="I98" s="67">
        <v>-1851</v>
      </c>
      <c r="J98" s="33">
        <f t="shared" si="4"/>
        <v>2509</v>
      </c>
      <c r="K98" s="27">
        <f t="shared" si="11"/>
        <v>895</v>
      </c>
      <c r="L98" s="27" t="e">
        <f t="shared" si="5"/>
        <v>#REF!</v>
      </c>
      <c r="M98" s="33">
        <f t="shared" si="12"/>
        <v>817</v>
      </c>
      <c r="N98" s="67">
        <v>-1819</v>
      </c>
      <c r="O98" s="33">
        <v>2636</v>
      </c>
      <c r="P98" s="27">
        <f t="shared" si="13"/>
        <v>712</v>
      </c>
      <c r="Q98" s="44"/>
      <c r="R98" s="35"/>
      <c r="S98" s="74">
        <f t="shared" si="18"/>
        <v>45728</v>
      </c>
      <c r="T98" s="75">
        <f t="shared" si="20"/>
        <v>2739.25</v>
      </c>
      <c r="U98" s="76"/>
      <c r="V98" s="76"/>
      <c r="W98" s="77"/>
      <c r="X98" s="76"/>
      <c r="Y98" s="76"/>
      <c r="Z98" s="76"/>
      <c r="AA98" s="76"/>
    </row>
    <row r="99" spans="1:27" ht="22.5" customHeight="1" outlineLevel="1" x14ac:dyDescent="0.3">
      <c r="A99" s="65">
        <v>45729</v>
      </c>
      <c r="B99" s="27" t="e">
        <f t="shared" si="1"/>
        <v>#REF!</v>
      </c>
      <c r="C99" s="33">
        <f t="shared" si="8"/>
        <v>818</v>
      </c>
      <c r="D99" s="67">
        <v>-2485</v>
      </c>
      <c r="E99" s="33">
        <f t="shared" si="2"/>
        <v>3303</v>
      </c>
      <c r="F99" s="27">
        <f t="shared" si="9"/>
        <v>732</v>
      </c>
      <c r="G99" s="27" t="e">
        <f t="shared" si="3"/>
        <v>#REF!</v>
      </c>
      <c r="H99" s="33">
        <f t="shared" si="10"/>
        <v>648</v>
      </c>
      <c r="I99" s="67">
        <v>-1861</v>
      </c>
      <c r="J99" s="33">
        <f t="shared" si="4"/>
        <v>2509</v>
      </c>
      <c r="K99" s="27">
        <f t="shared" si="11"/>
        <v>905</v>
      </c>
      <c r="L99" s="27" t="e">
        <f t="shared" si="5"/>
        <v>#REF!</v>
      </c>
      <c r="M99" s="33">
        <f t="shared" si="12"/>
        <v>810</v>
      </c>
      <c r="N99" s="67">
        <v>-1826</v>
      </c>
      <c r="O99" s="33">
        <v>2636</v>
      </c>
      <c r="P99" s="27">
        <f t="shared" si="13"/>
        <v>719</v>
      </c>
      <c r="Q99" s="44"/>
      <c r="R99" s="35"/>
      <c r="S99" s="74">
        <f t="shared" si="18"/>
        <v>45729</v>
      </c>
      <c r="T99" s="75">
        <f t="shared" si="20"/>
        <v>2739.25</v>
      </c>
      <c r="U99" s="76"/>
      <c r="V99" s="76"/>
      <c r="W99" s="77"/>
      <c r="X99" s="76"/>
      <c r="Y99" s="76"/>
      <c r="Z99" s="76"/>
      <c r="AA99" s="76"/>
    </row>
    <row r="100" spans="1:27" ht="22.5" customHeight="1" outlineLevel="1" x14ac:dyDescent="0.3">
      <c r="A100" s="65">
        <v>45730</v>
      </c>
      <c r="B100" s="27" t="e">
        <f t="shared" si="1"/>
        <v>#REF!</v>
      </c>
      <c r="C100" s="33">
        <f t="shared" si="8"/>
        <v>810</v>
      </c>
      <c r="D100" s="67">
        <v>-2493</v>
      </c>
      <c r="E100" s="33">
        <f t="shared" si="2"/>
        <v>3303</v>
      </c>
      <c r="F100" s="27">
        <f t="shared" si="9"/>
        <v>740</v>
      </c>
      <c r="G100" s="27" t="e">
        <f t="shared" si="3"/>
        <v>#REF!</v>
      </c>
      <c r="H100" s="33">
        <f t="shared" si="10"/>
        <v>645</v>
      </c>
      <c r="I100" s="67">
        <v>-1864</v>
      </c>
      <c r="J100" s="33">
        <f t="shared" si="4"/>
        <v>2509</v>
      </c>
      <c r="K100" s="27">
        <f t="shared" si="11"/>
        <v>908</v>
      </c>
      <c r="L100" s="27" t="e">
        <f t="shared" si="5"/>
        <v>#REF!</v>
      </c>
      <c r="M100" s="33">
        <f t="shared" si="12"/>
        <v>805</v>
      </c>
      <c r="N100" s="67">
        <v>-1831</v>
      </c>
      <c r="O100" s="33">
        <v>2636</v>
      </c>
      <c r="P100" s="27">
        <f t="shared" si="13"/>
        <v>724</v>
      </c>
      <c r="Q100" s="44"/>
      <c r="R100" s="35"/>
      <c r="S100" s="74">
        <f t="shared" si="18"/>
        <v>45730</v>
      </c>
      <c r="T100" s="75">
        <f t="shared" si="20"/>
        <v>2739.25</v>
      </c>
      <c r="U100" s="76"/>
      <c r="V100" s="76"/>
      <c r="W100" s="77"/>
      <c r="X100" s="76"/>
      <c r="Y100" s="76"/>
      <c r="Z100" s="76"/>
      <c r="AA100" s="76"/>
    </row>
    <row r="101" spans="1:27" ht="22.5" customHeight="1" outlineLevel="1" x14ac:dyDescent="0.3">
      <c r="A101" s="65">
        <v>45731</v>
      </c>
      <c r="B101" s="27" t="e">
        <f t="shared" si="1"/>
        <v>#REF!</v>
      </c>
      <c r="C101" s="33">
        <f t="shared" si="8"/>
        <v>803</v>
      </c>
      <c r="D101" s="67">
        <v>-2500</v>
      </c>
      <c r="E101" s="33">
        <f t="shared" si="2"/>
        <v>3303</v>
      </c>
      <c r="F101" s="27">
        <f t="shared" si="9"/>
        <v>747</v>
      </c>
      <c r="G101" s="27" t="e">
        <f t="shared" si="3"/>
        <v>#REF!</v>
      </c>
      <c r="H101" s="33">
        <f t="shared" si="10"/>
        <v>643</v>
      </c>
      <c r="I101" s="67">
        <v>-1866</v>
      </c>
      <c r="J101" s="33">
        <f t="shared" si="4"/>
        <v>2509</v>
      </c>
      <c r="K101" s="27">
        <f t="shared" si="11"/>
        <v>910</v>
      </c>
      <c r="L101" s="27" t="e">
        <f t="shared" si="5"/>
        <v>#REF!</v>
      </c>
      <c r="M101" s="33">
        <f t="shared" si="12"/>
        <v>800</v>
      </c>
      <c r="N101" s="67">
        <v>-1836</v>
      </c>
      <c r="O101" s="33">
        <v>2636</v>
      </c>
      <c r="P101" s="27">
        <f t="shared" si="13"/>
        <v>729</v>
      </c>
      <c r="Q101" s="44"/>
      <c r="R101" s="35"/>
      <c r="S101" s="74"/>
      <c r="T101" s="75"/>
      <c r="U101" s="76"/>
      <c r="V101" s="76"/>
      <c r="W101" s="77"/>
      <c r="X101" s="76"/>
      <c r="Y101" s="76"/>
      <c r="Z101" s="76"/>
      <c r="AA101" s="76"/>
    </row>
    <row r="102" spans="1:27" ht="22.5" customHeight="1" outlineLevel="1" x14ac:dyDescent="0.3">
      <c r="A102" s="65">
        <v>45732</v>
      </c>
      <c r="B102" s="27" t="e">
        <f t="shared" si="1"/>
        <v>#REF!</v>
      </c>
      <c r="C102" s="33">
        <f t="shared" si="8"/>
        <v>799</v>
      </c>
      <c r="D102" s="29">
        <v>-2504</v>
      </c>
      <c r="E102" s="33">
        <f t="shared" si="2"/>
        <v>3303</v>
      </c>
      <c r="F102" s="27">
        <f t="shared" si="9"/>
        <v>751</v>
      </c>
      <c r="G102" s="27" t="e">
        <f t="shared" si="3"/>
        <v>#REF!</v>
      </c>
      <c r="H102" s="33">
        <f t="shared" si="10"/>
        <v>635</v>
      </c>
      <c r="I102" s="29">
        <v>-1874</v>
      </c>
      <c r="J102" s="33">
        <f t="shared" si="4"/>
        <v>2509</v>
      </c>
      <c r="K102" s="27">
        <f t="shared" si="11"/>
        <v>918</v>
      </c>
      <c r="L102" s="27" t="e">
        <f t="shared" si="5"/>
        <v>#REF!</v>
      </c>
      <c r="M102" s="33">
        <f t="shared" si="12"/>
        <v>794</v>
      </c>
      <c r="N102" s="29">
        <v>-1842</v>
      </c>
      <c r="O102" s="33">
        <v>2636</v>
      </c>
      <c r="P102" s="27">
        <f t="shared" si="13"/>
        <v>735</v>
      </c>
      <c r="Q102" s="44"/>
      <c r="R102" s="35"/>
      <c r="S102" s="74"/>
      <c r="T102" s="75"/>
      <c r="U102" s="76"/>
      <c r="V102" s="76"/>
      <c r="W102" s="77"/>
      <c r="X102" s="76"/>
      <c r="Y102" s="76"/>
      <c r="Z102" s="76"/>
      <c r="AA102" s="76"/>
    </row>
    <row r="103" spans="1:27" ht="22.5" customHeight="1" outlineLevel="1" x14ac:dyDescent="0.3">
      <c r="A103" s="65">
        <v>45733</v>
      </c>
      <c r="B103" s="27" t="e">
        <f t="shared" si="1"/>
        <v>#REF!</v>
      </c>
      <c r="C103" s="33">
        <f t="shared" si="8"/>
        <v>795</v>
      </c>
      <c r="D103" s="29">
        <v>-2508</v>
      </c>
      <c r="E103" s="33">
        <f t="shared" si="2"/>
        <v>3303</v>
      </c>
      <c r="F103" s="27">
        <f t="shared" si="9"/>
        <v>755</v>
      </c>
      <c r="G103" s="27" t="e">
        <f t="shared" si="3"/>
        <v>#REF!</v>
      </c>
      <c r="H103" s="33">
        <f t="shared" si="10"/>
        <v>627</v>
      </c>
      <c r="I103" s="29">
        <v>-1882</v>
      </c>
      <c r="J103" s="33">
        <f t="shared" si="4"/>
        <v>2509</v>
      </c>
      <c r="K103" s="27">
        <f t="shared" si="11"/>
        <v>926</v>
      </c>
      <c r="L103" s="27" t="e">
        <f t="shared" si="5"/>
        <v>#REF!</v>
      </c>
      <c r="M103" s="33">
        <f t="shared" si="12"/>
        <v>787</v>
      </c>
      <c r="N103" s="29">
        <v>-1849</v>
      </c>
      <c r="O103" s="33">
        <v>2636</v>
      </c>
      <c r="P103" s="27">
        <f t="shared" si="13"/>
        <v>742</v>
      </c>
      <c r="Q103" s="44"/>
      <c r="R103" s="35"/>
      <c r="S103" s="74"/>
      <c r="T103" s="75"/>
      <c r="U103" s="76"/>
      <c r="V103" s="76"/>
      <c r="W103" s="77"/>
      <c r="X103" s="76"/>
      <c r="Y103" s="76"/>
      <c r="Z103" s="76"/>
      <c r="AA103" s="76"/>
    </row>
    <row r="104" spans="1:27" ht="22.5" customHeight="1" outlineLevel="1" x14ac:dyDescent="0.3">
      <c r="A104" s="65">
        <v>45734</v>
      </c>
      <c r="B104" s="27" t="e">
        <f t="shared" si="1"/>
        <v>#REF!</v>
      </c>
      <c r="C104" s="33">
        <f t="shared" si="8"/>
        <v>791</v>
      </c>
      <c r="D104" s="29">
        <v>-2512</v>
      </c>
      <c r="E104" s="33">
        <f t="shared" si="2"/>
        <v>3303</v>
      </c>
      <c r="F104" s="27">
        <f t="shared" si="9"/>
        <v>759</v>
      </c>
      <c r="G104" s="27" t="e">
        <f t="shared" si="3"/>
        <v>#REF!</v>
      </c>
      <c r="H104" s="33">
        <f t="shared" si="10"/>
        <v>618</v>
      </c>
      <c r="I104" s="29">
        <v>-1891</v>
      </c>
      <c r="J104" s="33">
        <f t="shared" si="4"/>
        <v>2509</v>
      </c>
      <c r="K104" s="27">
        <f t="shared" si="11"/>
        <v>935</v>
      </c>
      <c r="L104" s="27" t="e">
        <f t="shared" si="5"/>
        <v>#REF!</v>
      </c>
      <c r="M104" s="33">
        <f t="shared" si="12"/>
        <v>780</v>
      </c>
      <c r="N104" s="29">
        <v>-1856</v>
      </c>
      <c r="O104" s="33">
        <v>2636</v>
      </c>
      <c r="P104" s="27">
        <f t="shared" si="13"/>
        <v>749</v>
      </c>
      <c r="Q104" s="44"/>
      <c r="R104" s="35"/>
      <c r="S104" s="74"/>
      <c r="T104" s="75"/>
      <c r="U104" s="76"/>
      <c r="V104" s="76"/>
      <c r="W104" s="77"/>
      <c r="X104" s="76"/>
      <c r="Y104" s="76"/>
      <c r="Z104" s="76"/>
      <c r="AA104" s="76"/>
    </row>
    <row r="105" spans="1:27" ht="22.5" customHeight="1" outlineLevel="1" x14ac:dyDescent="0.3">
      <c r="A105" s="65">
        <v>45735</v>
      </c>
      <c r="B105" s="27" t="e">
        <f t="shared" si="1"/>
        <v>#REF!</v>
      </c>
      <c r="C105" s="33">
        <f t="shared" si="8"/>
        <v>791</v>
      </c>
      <c r="D105" s="29">
        <v>-2512</v>
      </c>
      <c r="E105" s="33">
        <f t="shared" si="2"/>
        <v>3303</v>
      </c>
      <c r="F105" s="27">
        <f t="shared" si="9"/>
        <v>759</v>
      </c>
      <c r="G105" s="27" t="e">
        <f t="shared" si="3"/>
        <v>#REF!</v>
      </c>
      <c r="H105" s="33">
        <f t="shared" si="10"/>
        <v>618</v>
      </c>
      <c r="I105" s="29">
        <v>-1891</v>
      </c>
      <c r="J105" s="33">
        <f t="shared" si="4"/>
        <v>2509</v>
      </c>
      <c r="K105" s="27">
        <f t="shared" si="11"/>
        <v>935</v>
      </c>
      <c r="L105" s="27" t="e">
        <f t="shared" si="5"/>
        <v>#REF!</v>
      </c>
      <c r="M105" s="33">
        <f t="shared" si="12"/>
        <v>780</v>
      </c>
      <c r="N105" s="29">
        <v>-1856</v>
      </c>
      <c r="O105" s="33">
        <v>2636</v>
      </c>
      <c r="P105" s="27">
        <f t="shared" si="13"/>
        <v>749</v>
      </c>
      <c r="Q105" s="44"/>
      <c r="R105" s="35"/>
      <c r="S105" s="74"/>
      <c r="T105" s="75"/>
      <c r="U105" s="76"/>
      <c r="V105" s="76"/>
      <c r="W105" s="77"/>
      <c r="X105" s="76"/>
      <c r="Y105" s="76"/>
      <c r="Z105" s="76"/>
      <c r="AA105" s="76"/>
    </row>
    <row r="106" spans="1:27" ht="22.5" customHeight="1" outlineLevel="1" x14ac:dyDescent="0.3">
      <c r="A106" s="65">
        <v>45736</v>
      </c>
      <c r="B106" s="27" t="e">
        <f t="shared" si="1"/>
        <v>#REF!</v>
      </c>
      <c r="C106" s="33">
        <f t="shared" si="8"/>
        <v>791</v>
      </c>
      <c r="D106" s="29">
        <v>-2512</v>
      </c>
      <c r="E106" s="33">
        <f t="shared" si="2"/>
        <v>3303</v>
      </c>
      <c r="F106" s="27">
        <f t="shared" si="9"/>
        <v>759</v>
      </c>
      <c r="G106" s="27" t="e">
        <f t="shared" si="3"/>
        <v>#REF!</v>
      </c>
      <c r="H106" s="33">
        <f t="shared" si="10"/>
        <v>618</v>
      </c>
      <c r="I106" s="29">
        <v>-1891</v>
      </c>
      <c r="J106" s="33">
        <f t="shared" si="4"/>
        <v>2509</v>
      </c>
      <c r="K106" s="27">
        <f t="shared" si="11"/>
        <v>935</v>
      </c>
      <c r="L106" s="27" t="e">
        <f t="shared" si="5"/>
        <v>#REF!</v>
      </c>
      <c r="M106" s="33">
        <f t="shared" si="12"/>
        <v>780</v>
      </c>
      <c r="N106" s="29">
        <v>-1856</v>
      </c>
      <c r="O106" s="33">
        <v>2636</v>
      </c>
      <c r="P106" s="27">
        <f t="shared" si="13"/>
        <v>749</v>
      </c>
      <c r="Q106" s="44"/>
      <c r="R106" s="35"/>
      <c r="S106" s="74"/>
      <c r="T106" s="75"/>
      <c r="U106" s="76"/>
      <c r="V106" s="76"/>
      <c r="W106" s="77"/>
      <c r="X106" s="76"/>
      <c r="Y106" s="76"/>
      <c r="Z106" s="76"/>
      <c r="AA106" s="76"/>
    </row>
    <row r="107" spans="1:27" ht="22.5" customHeight="1" outlineLevel="1" x14ac:dyDescent="0.3">
      <c r="A107" s="65">
        <v>45737</v>
      </c>
      <c r="B107" s="27" t="e">
        <f t="shared" si="1"/>
        <v>#REF!</v>
      </c>
      <c r="C107" s="33">
        <f t="shared" si="8"/>
        <v>789</v>
      </c>
      <c r="D107" s="29">
        <v>-2514</v>
      </c>
      <c r="E107" s="33">
        <f t="shared" si="2"/>
        <v>3303</v>
      </c>
      <c r="F107" s="27">
        <f t="shared" si="9"/>
        <v>761</v>
      </c>
      <c r="G107" s="27" t="e">
        <f t="shared" si="3"/>
        <v>#REF!</v>
      </c>
      <c r="H107" s="33">
        <f t="shared" si="10"/>
        <v>609</v>
      </c>
      <c r="I107" s="29">
        <v>-1900</v>
      </c>
      <c r="J107" s="33">
        <f t="shared" si="4"/>
        <v>2509</v>
      </c>
      <c r="K107" s="27">
        <f t="shared" si="11"/>
        <v>944</v>
      </c>
      <c r="L107" s="27" t="e">
        <f t="shared" si="5"/>
        <v>#REF!</v>
      </c>
      <c r="M107" s="33">
        <f t="shared" si="12"/>
        <v>775</v>
      </c>
      <c r="N107" s="29">
        <v>-1861</v>
      </c>
      <c r="O107" s="33">
        <v>2636</v>
      </c>
      <c r="P107" s="27">
        <f t="shared" si="13"/>
        <v>754</v>
      </c>
      <c r="Q107" s="44"/>
      <c r="R107" s="35"/>
      <c r="S107" s="74"/>
      <c r="T107" s="75"/>
      <c r="U107" s="76"/>
      <c r="V107" s="76"/>
      <c r="W107" s="77"/>
      <c r="X107" s="76"/>
      <c r="Y107" s="76"/>
      <c r="Z107" s="76"/>
      <c r="AA107" s="76"/>
    </row>
    <row r="108" spans="1:27" ht="22.5" customHeight="1" outlineLevel="1" x14ac:dyDescent="0.3">
      <c r="A108" s="65">
        <v>45738</v>
      </c>
      <c r="B108" s="27" t="e">
        <f t="shared" si="1"/>
        <v>#REF!</v>
      </c>
      <c r="C108" s="33">
        <f t="shared" si="8"/>
        <v>782</v>
      </c>
      <c r="D108" s="29">
        <v>-2521</v>
      </c>
      <c r="E108" s="33">
        <f t="shared" si="2"/>
        <v>3303</v>
      </c>
      <c r="F108" s="27">
        <f t="shared" si="9"/>
        <v>768</v>
      </c>
      <c r="G108" s="27" t="e">
        <f t="shared" si="3"/>
        <v>#REF!</v>
      </c>
      <c r="H108" s="33">
        <f t="shared" si="10"/>
        <v>601</v>
      </c>
      <c r="I108" s="29">
        <v>-1908</v>
      </c>
      <c r="J108" s="33">
        <f t="shared" si="4"/>
        <v>2509</v>
      </c>
      <c r="K108" s="27">
        <f t="shared" si="11"/>
        <v>952</v>
      </c>
      <c r="L108" s="27" t="e">
        <f t="shared" si="5"/>
        <v>#REF!</v>
      </c>
      <c r="M108" s="33">
        <f t="shared" si="12"/>
        <v>771</v>
      </c>
      <c r="N108" s="29">
        <v>-1865</v>
      </c>
      <c r="O108" s="33">
        <v>2636</v>
      </c>
      <c r="P108" s="27">
        <f t="shared" si="13"/>
        <v>758</v>
      </c>
      <c r="Q108" s="44"/>
      <c r="R108" s="35"/>
      <c r="S108" s="74"/>
      <c r="T108" s="75"/>
      <c r="U108" s="76"/>
      <c r="V108" s="76"/>
      <c r="W108" s="77"/>
      <c r="X108" s="76"/>
      <c r="Y108" s="76"/>
      <c r="Z108" s="76"/>
      <c r="AA108" s="76"/>
    </row>
    <row r="109" spans="1:27" ht="22.5" customHeight="1" outlineLevel="1" x14ac:dyDescent="0.3">
      <c r="A109" s="65">
        <v>45739</v>
      </c>
      <c r="B109" s="27" t="e">
        <f t="shared" si="1"/>
        <v>#REF!</v>
      </c>
      <c r="C109" s="33">
        <f t="shared" si="8"/>
        <v>773</v>
      </c>
      <c r="D109" s="29">
        <v>-2530</v>
      </c>
      <c r="E109" s="33">
        <f t="shared" si="2"/>
        <v>3303</v>
      </c>
      <c r="F109" s="27">
        <f t="shared" si="9"/>
        <v>777</v>
      </c>
      <c r="G109" s="27" t="e">
        <f t="shared" si="3"/>
        <v>#REF!</v>
      </c>
      <c r="H109" s="33">
        <f t="shared" si="10"/>
        <v>593</v>
      </c>
      <c r="I109" s="29">
        <v>-1916</v>
      </c>
      <c r="J109" s="33">
        <f t="shared" si="4"/>
        <v>2509</v>
      </c>
      <c r="K109" s="27">
        <f t="shared" si="11"/>
        <v>960</v>
      </c>
      <c r="L109" s="27" t="e">
        <f t="shared" si="5"/>
        <v>#REF!</v>
      </c>
      <c r="M109" s="33">
        <f t="shared" si="12"/>
        <v>765</v>
      </c>
      <c r="N109" s="29">
        <v>-1871</v>
      </c>
      <c r="O109" s="33">
        <v>2636</v>
      </c>
      <c r="P109" s="27">
        <f t="shared" si="13"/>
        <v>764</v>
      </c>
      <c r="Q109" s="44"/>
      <c r="R109" s="35"/>
      <c r="S109" s="74"/>
      <c r="T109" s="75"/>
      <c r="U109" s="76"/>
      <c r="V109" s="76"/>
      <c r="W109" s="77"/>
      <c r="X109" s="76"/>
      <c r="Y109" s="76"/>
      <c r="Z109" s="76"/>
      <c r="AA109" s="76"/>
    </row>
    <row r="110" spans="1:27" ht="22.5" customHeight="1" outlineLevel="1" x14ac:dyDescent="0.3">
      <c r="A110" s="65">
        <v>45740</v>
      </c>
      <c r="B110" s="27" t="e">
        <f t="shared" si="1"/>
        <v>#REF!</v>
      </c>
      <c r="C110" s="33">
        <f t="shared" si="8"/>
        <v>770</v>
      </c>
      <c r="D110" s="29">
        <v>-2533</v>
      </c>
      <c r="E110" s="33">
        <f t="shared" si="2"/>
        <v>3303</v>
      </c>
      <c r="F110" s="27">
        <f t="shared" si="9"/>
        <v>780</v>
      </c>
      <c r="G110" s="27" t="e">
        <f t="shared" si="3"/>
        <v>#REF!</v>
      </c>
      <c r="H110" s="33">
        <f t="shared" si="10"/>
        <v>590</v>
      </c>
      <c r="I110" s="29">
        <v>-1919</v>
      </c>
      <c r="J110" s="33">
        <f t="shared" si="4"/>
        <v>2509</v>
      </c>
      <c r="K110" s="27">
        <f t="shared" si="11"/>
        <v>963</v>
      </c>
      <c r="L110" s="27" t="e">
        <f t="shared" si="5"/>
        <v>#REF!</v>
      </c>
      <c r="M110" s="33">
        <f t="shared" si="12"/>
        <v>760</v>
      </c>
      <c r="N110" s="29">
        <v>-1876</v>
      </c>
      <c r="O110" s="33">
        <v>2636</v>
      </c>
      <c r="P110" s="27">
        <f t="shared" si="13"/>
        <v>769</v>
      </c>
      <c r="Q110" s="44"/>
      <c r="R110" s="35"/>
      <c r="S110" s="74"/>
      <c r="T110" s="75"/>
      <c r="U110" s="76"/>
      <c r="V110" s="76"/>
      <c r="W110" s="77"/>
      <c r="X110" s="76"/>
      <c r="Y110" s="76"/>
      <c r="Z110" s="76"/>
      <c r="AA110" s="76"/>
    </row>
    <row r="111" spans="1:27" ht="22.5" customHeight="1" outlineLevel="1" x14ac:dyDescent="0.3">
      <c r="A111" s="65">
        <v>45741</v>
      </c>
      <c r="B111" s="27" t="e">
        <f t="shared" si="1"/>
        <v>#REF!</v>
      </c>
      <c r="C111" s="33">
        <f t="shared" si="8"/>
        <v>767</v>
      </c>
      <c r="D111" s="29">
        <v>-2536</v>
      </c>
      <c r="E111" s="33">
        <f t="shared" si="2"/>
        <v>3303</v>
      </c>
      <c r="F111" s="27">
        <f t="shared" si="9"/>
        <v>783</v>
      </c>
      <c r="G111" s="27" t="e">
        <f t="shared" si="3"/>
        <v>#REF!</v>
      </c>
      <c r="H111" s="33">
        <f t="shared" si="10"/>
        <v>586</v>
      </c>
      <c r="I111" s="29">
        <v>-1923</v>
      </c>
      <c r="J111" s="33">
        <f t="shared" si="4"/>
        <v>2509</v>
      </c>
      <c r="K111" s="27">
        <f t="shared" si="11"/>
        <v>967</v>
      </c>
      <c r="L111" s="27" t="e">
        <f t="shared" si="5"/>
        <v>#REF!</v>
      </c>
      <c r="M111" s="33">
        <f t="shared" si="12"/>
        <v>754</v>
      </c>
      <c r="N111" s="29">
        <v>-1882</v>
      </c>
      <c r="O111" s="33">
        <v>2636</v>
      </c>
      <c r="P111" s="27">
        <f t="shared" si="13"/>
        <v>775</v>
      </c>
      <c r="Q111" s="44"/>
      <c r="R111" s="35"/>
      <c r="S111" s="74"/>
      <c r="T111" s="75"/>
      <c r="U111" s="76"/>
      <c r="V111" s="76"/>
      <c r="W111" s="77"/>
      <c r="X111" s="76"/>
      <c r="Y111" s="76"/>
      <c r="Z111" s="76"/>
      <c r="AA111" s="76"/>
    </row>
    <row r="112" spans="1:27" ht="22.5" customHeight="1" outlineLevel="1" x14ac:dyDescent="0.3">
      <c r="A112" s="65">
        <v>45742</v>
      </c>
      <c r="B112" s="27" t="e">
        <f t="shared" si="1"/>
        <v>#REF!</v>
      </c>
      <c r="C112" s="33">
        <f t="shared" si="8"/>
        <v>762</v>
      </c>
      <c r="D112" s="29">
        <v>-2541</v>
      </c>
      <c r="E112" s="33">
        <f t="shared" si="2"/>
        <v>3303</v>
      </c>
      <c r="F112" s="27">
        <f t="shared" si="9"/>
        <v>788</v>
      </c>
      <c r="G112" s="27" t="e">
        <f t="shared" si="3"/>
        <v>#REF!</v>
      </c>
      <c r="H112" s="33">
        <f t="shared" si="10"/>
        <v>582</v>
      </c>
      <c r="I112" s="29">
        <v>-1927</v>
      </c>
      <c r="J112" s="33">
        <f t="shared" si="4"/>
        <v>2509</v>
      </c>
      <c r="K112" s="27">
        <f t="shared" si="11"/>
        <v>971</v>
      </c>
      <c r="L112" s="27" t="e">
        <f t="shared" si="5"/>
        <v>#REF!</v>
      </c>
      <c r="M112" s="33">
        <f t="shared" si="12"/>
        <v>751</v>
      </c>
      <c r="N112" s="29">
        <v>-1885</v>
      </c>
      <c r="O112" s="33">
        <v>2636</v>
      </c>
      <c r="P112" s="27">
        <f t="shared" si="13"/>
        <v>778</v>
      </c>
      <c r="Q112" s="44"/>
      <c r="R112" s="35"/>
      <c r="S112" s="74"/>
      <c r="T112" s="75"/>
      <c r="U112" s="76"/>
      <c r="V112" s="76"/>
      <c r="W112" s="77"/>
      <c r="X112" s="76"/>
      <c r="Y112" s="76"/>
      <c r="Z112" s="76"/>
      <c r="AA112" s="76"/>
    </row>
    <row r="113" spans="1:27" ht="22.5" customHeight="1" outlineLevel="1" x14ac:dyDescent="0.3">
      <c r="A113" s="65">
        <v>45743</v>
      </c>
      <c r="B113" s="27" t="e">
        <f t="shared" si="1"/>
        <v>#REF!</v>
      </c>
      <c r="C113" s="33">
        <f t="shared" si="8"/>
        <v>756</v>
      </c>
      <c r="D113" s="29">
        <v>-2547</v>
      </c>
      <c r="E113" s="33">
        <f t="shared" si="2"/>
        <v>3303</v>
      </c>
      <c r="F113" s="27">
        <f t="shared" si="9"/>
        <v>794</v>
      </c>
      <c r="G113" s="27" t="e">
        <f t="shared" si="3"/>
        <v>#REF!</v>
      </c>
      <c r="H113" s="33">
        <f t="shared" si="10"/>
        <v>573</v>
      </c>
      <c r="I113" s="29">
        <v>-1936</v>
      </c>
      <c r="J113" s="33">
        <f t="shared" si="4"/>
        <v>2509</v>
      </c>
      <c r="K113" s="27">
        <f t="shared" si="11"/>
        <v>980</v>
      </c>
      <c r="L113" s="27" t="e">
        <f t="shared" si="5"/>
        <v>#REF!</v>
      </c>
      <c r="M113" s="33">
        <f t="shared" si="12"/>
        <v>743</v>
      </c>
      <c r="N113" s="29">
        <v>-1893</v>
      </c>
      <c r="O113" s="33">
        <v>2636</v>
      </c>
      <c r="P113" s="27">
        <f t="shared" si="13"/>
        <v>786</v>
      </c>
      <c r="Q113" s="44"/>
      <c r="R113" s="35"/>
      <c r="S113" s="74"/>
      <c r="T113" s="75"/>
      <c r="U113" s="76"/>
      <c r="V113" s="76"/>
      <c r="W113" s="77"/>
      <c r="X113" s="76"/>
      <c r="Y113" s="76"/>
      <c r="Z113" s="76"/>
      <c r="AA113" s="76"/>
    </row>
    <row r="114" spans="1:27" ht="22.5" customHeight="1" outlineLevel="1" x14ac:dyDescent="0.3">
      <c r="A114" s="65">
        <v>45744</v>
      </c>
      <c r="B114" s="27" t="e">
        <f t="shared" si="1"/>
        <v>#REF!</v>
      </c>
      <c r="C114" s="33">
        <f t="shared" si="8"/>
        <v>750</v>
      </c>
      <c r="D114" s="29">
        <v>-2553</v>
      </c>
      <c r="E114" s="33">
        <f t="shared" si="2"/>
        <v>3303</v>
      </c>
      <c r="F114" s="27">
        <f t="shared" si="9"/>
        <v>800</v>
      </c>
      <c r="G114" s="27" t="e">
        <f t="shared" si="3"/>
        <v>#REF!</v>
      </c>
      <c r="H114" s="33">
        <f t="shared" si="10"/>
        <v>564</v>
      </c>
      <c r="I114" s="29">
        <v>-1945</v>
      </c>
      <c r="J114" s="33">
        <f t="shared" si="4"/>
        <v>2509</v>
      </c>
      <c r="K114" s="27">
        <f t="shared" si="11"/>
        <v>989</v>
      </c>
      <c r="L114" s="27" t="e">
        <f t="shared" si="5"/>
        <v>#REF!</v>
      </c>
      <c r="M114" s="33">
        <f t="shared" si="12"/>
        <v>733</v>
      </c>
      <c r="N114" s="29">
        <v>-1903</v>
      </c>
      <c r="O114" s="33">
        <v>2636</v>
      </c>
      <c r="P114" s="27">
        <f t="shared" si="13"/>
        <v>796</v>
      </c>
      <c r="Q114" s="44"/>
      <c r="R114" s="35"/>
      <c r="S114" s="74"/>
      <c r="T114" s="75"/>
      <c r="U114" s="76"/>
      <c r="V114" s="76"/>
      <c r="W114" s="77"/>
      <c r="X114" s="76"/>
      <c r="Y114" s="76"/>
      <c r="Z114" s="76"/>
      <c r="AA114" s="76"/>
    </row>
    <row r="115" spans="1:27" ht="22.5" customHeight="1" outlineLevel="1" x14ac:dyDescent="0.3">
      <c r="A115" s="65">
        <v>45745</v>
      </c>
      <c r="B115" s="27" t="e">
        <f t="shared" si="1"/>
        <v>#REF!</v>
      </c>
      <c r="C115" s="33">
        <f t="shared" si="8"/>
        <v>748</v>
      </c>
      <c r="D115" s="29">
        <v>-2555</v>
      </c>
      <c r="E115" s="33">
        <f t="shared" si="2"/>
        <v>3303</v>
      </c>
      <c r="F115" s="27">
        <f t="shared" si="9"/>
        <v>802</v>
      </c>
      <c r="G115" s="27" t="e">
        <f t="shared" si="3"/>
        <v>#REF!</v>
      </c>
      <c r="H115" s="33">
        <f t="shared" si="10"/>
        <v>562</v>
      </c>
      <c r="I115" s="29">
        <v>-1947</v>
      </c>
      <c r="J115" s="33">
        <f t="shared" si="4"/>
        <v>2509</v>
      </c>
      <c r="K115" s="27">
        <f t="shared" si="11"/>
        <v>991</v>
      </c>
      <c r="L115" s="27" t="e">
        <f t="shared" si="5"/>
        <v>#REF!</v>
      </c>
      <c r="M115" s="33">
        <f t="shared" si="12"/>
        <v>733</v>
      </c>
      <c r="N115" s="29">
        <v>-1903</v>
      </c>
      <c r="O115" s="33">
        <v>2636</v>
      </c>
      <c r="P115" s="27">
        <f t="shared" si="13"/>
        <v>796</v>
      </c>
      <c r="Q115" s="44"/>
      <c r="R115" s="35"/>
      <c r="S115" s="74"/>
      <c r="T115" s="75"/>
      <c r="U115" s="76"/>
      <c r="V115" s="76"/>
      <c r="W115" s="77"/>
      <c r="X115" s="76"/>
      <c r="Y115" s="76"/>
      <c r="Z115" s="76"/>
      <c r="AA115" s="76"/>
    </row>
    <row r="116" spans="1:27" ht="22.5" customHeight="1" outlineLevel="1" x14ac:dyDescent="0.3">
      <c r="A116" s="65">
        <v>45746</v>
      </c>
      <c r="B116" s="27" t="e">
        <f t="shared" si="1"/>
        <v>#REF!</v>
      </c>
      <c r="C116" s="33">
        <f t="shared" si="8"/>
        <v>746</v>
      </c>
      <c r="D116" s="29">
        <v>-2557</v>
      </c>
      <c r="E116" s="33">
        <f t="shared" si="2"/>
        <v>3303</v>
      </c>
      <c r="F116" s="27">
        <f t="shared" si="9"/>
        <v>804</v>
      </c>
      <c r="G116" s="27" t="e">
        <f t="shared" si="3"/>
        <v>#REF!</v>
      </c>
      <c r="H116" s="33">
        <f t="shared" si="10"/>
        <v>560</v>
      </c>
      <c r="I116" s="29">
        <v>-1949</v>
      </c>
      <c r="J116" s="33">
        <f t="shared" si="4"/>
        <v>2509</v>
      </c>
      <c r="K116" s="27">
        <f t="shared" si="11"/>
        <v>993</v>
      </c>
      <c r="L116" s="27" t="e">
        <f t="shared" si="5"/>
        <v>#REF!</v>
      </c>
      <c r="M116" s="33">
        <f t="shared" si="12"/>
        <v>732</v>
      </c>
      <c r="N116" s="29">
        <v>-1904</v>
      </c>
      <c r="O116" s="33">
        <v>2636</v>
      </c>
      <c r="P116" s="27">
        <f t="shared" si="13"/>
        <v>797</v>
      </c>
      <c r="Q116" s="44"/>
      <c r="R116" s="35"/>
      <c r="S116" s="74"/>
      <c r="T116" s="75"/>
      <c r="U116" s="76"/>
      <c r="V116" s="76"/>
      <c r="W116" s="77"/>
      <c r="X116" s="76"/>
      <c r="Y116" s="76"/>
      <c r="Z116" s="76"/>
      <c r="AA116" s="76"/>
    </row>
    <row r="117" spans="1:27" ht="22.5" customHeight="1" outlineLevel="1" x14ac:dyDescent="0.3">
      <c r="A117" s="65">
        <v>45747</v>
      </c>
      <c r="B117" s="27" t="e">
        <f t="shared" si="1"/>
        <v>#REF!</v>
      </c>
      <c r="C117" s="33">
        <f t="shared" si="8"/>
        <v>743</v>
      </c>
      <c r="D117" s="29">
        <v>-2560</v>
      </c>
      <c r="E117" s="33">
        <f t="shared" si="2"/>
        <v>3303</v>
      </c>
      <c r="F117" s="27">
        <f t="shared" si="9"/>
        <v>807</v>
      </c>
      <c r="G117" s="27" t="e">
        <f t="shared" si="3"/>
        <v>#REF!</v>
      </c>
      <c r="H117" s="33">
        <f t="shared" si="10"/>
        <v>557</v>
      </c>
      <c r="I117" s="29">
        <v>-1952</v>
      </c>
      <c r="J117" s="33">
        <f t="shared" si="4"/>
        <v>2509</v>
      </c>
      <c r="K117" s="27">
        <f t="shared" si="11"/>
        <v>996</v>
      </c>
      <c r="L117" s="27" t="e">
        <f t="shared" si="5"/>
        <v>#REF!</v>
      </c>
      <c r="M117" s="33">
        <f t="shared" si="12"/>
        <v>732</v>
      </c>
      <c r="N117" s="29">
        <v>-1904</v>
      </c>
      <c r="O117" s="33">
        <v>2636</v>
      </c>
      <c r="P117" s="27">
        <f t="shared" si="13"/>
        <v>797</v>
      </c>
      <c r="Q117" s="44"/>
      <c r="R117" s="35"/>
      <c r="S117" s="74"/>
      <c r="T117" s="75"/>
      <c r="U117" s="76"/>
      <c r="V117" s="76"/>
      <c r="W117" s="77"/>
      <c r="X117" s="76"/>
      <c r="Y117" s="76"/>
      <c r="Z117" s="76"/>
      <c r="AA117" s="76"/>
    </row>
    <row r="118" spans="1:27" ht="22.5" customHeight="1" outlineLevel="1" x14ac:dyDescent="0.3">
      <c r="A118" s="65">
        <v>45748</v>
      </c>
      <c r="B118" s="27" t="e">
        <f t="shared" si="1"/>
        <v>#REF!</v>
      </c>
      <c r="C118" s="33">
        <f t="shared" si="8"/>
        <v>737</v>
      </c>
      <c r="D118" s="29">
        <v>-2566</v>
      </c>
      <c r="E118" s="33">
        <f t="shared" si="2"/>
        <v>3303</v>
      </c>
      <c r="F118" s="27">
        <f t="shared" si="9"/>
        <v>813</v>
      </c>
      <c r="G118" s="27" t="e">
        <f t="shared" si="3"/>
        <v>#REF!</v>
      </c>
      <c r="H118" s="33">
        <f t="shared" si="10"/>
        <v>549</v>
      </c>
      <c r="I118" s="29">
        <v>-1960</v>
      </c>
      <c r="J118" s="33">
        <f t="shared" si="4"/>
        <v>2509</v>
      </c>
      <c r="K118" s="27">
        <f t="shared" si="11"/>
        <v>1004</v>
      </c>
      <c r="L118" s="27" t="e">
        <f t="shared" si="5"/>
        <v>#REF!</v>
      </c>
      <c r="M118" s="33">
        <f t="shared" si="12"/>
        <v>725</v>
      </c>
      <c r="N118" s="29">
        <v>-1911</v>
      </c>
      <c r="O118" s="33">
        <v>2636</v>
      </c>
      <c r="P118" s="27">
        <f t="shared" si="13"/>
        <v>804</v>
      </c>
      <c r="Q118" s="44"/>
      <c r="R118" s="35"/>
      <c r="S118" s="74"/>
      <c r="T118" s="75"/>
      <c r="U118" s="76"/>
      <c r="V118" s="76"/>
      <c r="W118" s="77"/>
      <c r="X118" s="76"/>
      <c r="Y118" s="76"/>
      <c r="Z118" s="76"/>
      <c r="AA118" s="76"/>
    </row>
    <row r="119" spans="1:27" ht="22.5" customHeight="1" outlineLevel="1" x14ac:dyDescent="0.3">
      <c r="A119" s="65">
        <v>45749</v>
      </c>
      <c r="B119" s="27" t="e">
        <f t="shared" si="1"/>
        <v>#REF!</v>
      </c>
      <c r="C119" s="33">
        <f t="shared" si="8"/>
        <v>731</v>
      </c>
      <c r="D119" s="29">
        <v>-2572</v>
      </c>
      <c r="E119" s="33">
        <f t="shared" si="2"/>
        <v>3303</v>
      </c>
      <c r="F119" s="27">
        <f t="shared" si="9"/>
        <v>819</v>
      </c>
      <c r="G119" s="27" t="e">
        <f t="shared" si="3"/>
        <v>#REF!</v>
      </c>
      <c r="H119" s="33">
        <f t="shared" si="10"/>
        <v>541</v>
      </c>
      <c r="I119" s="29">
        <v>-1968</v>
      </c>
      <c r="J119" s="33">
        <f t="shared" si="4"/>
        <v>2509</v>
      </c>
      <c r="K119" s="27">
        <f t="shared" si="11"/>
        <v>1012</v>
      </c>
      <c r="L119" s="27" t="e">
        <f t="shared" si="5"/>
        <v>#REF!</v>
      </c>
      <c r="M119" s="33">
        <f t="shared" si="12"/>
        <v>718</v>
      </c>
      <c r="N119" s="29">
        <v>-1918</v>
      </c>
      <c r="O119" s="33">
        <v>2636</v>
      </c>
      <c r="P119" s="27">
        <f t="shared" si="13"/>
        <v>811</v>
      </c>
      <c r="Q119" s="44"/>
      <c r="R119" s="35"/>
      <c r="S119" s="74"/>
      <c r="T119" s="75"/>
      <c r="U119" s="76"/>
      <c r="V119" s="76"/>
      <c r="W119" s="77"/>
      <c r="X119" s="76"/>
      <c r="Y119" s="76"/>
      <c r="Z119" s="76"/>
      <c r="AA119" s="76"/>
    </row>
    <row r="120" spans="1:27" ht="22.5" customHeight="1" outlineLevel="1" x14ac:dyDescent="0.3">
      <c r="A120" s="65">
        <v>45750</v>
      </c>
      <c r="B120" s="27" t="e">
        <f t="shared" si="1"/>
        <v>#REF!</v>
      </c>
      <c r="C120" s="33">
        <f t="shared" si="8"/>
        <v>726</v>
      </c>
      <c r="D120" s="29">
        <v>-2577</v>
      </c>
      <c r="E120" s="33">
        <f t="shared" si="2"/>
        <v>3303</v>
      </c>
      <c r="F120" s="27">
        <f t="shared" si="9"/>
        <v>824</v>
      </c>
      <c r="G120" s="27" t="e">
        <f t="shared" si="3"/>
        <v>#REF!</v>
      </c>
      <c r="H120" s="33">
        <f t="shared" si="10"/>
        <v>536</v>
      </c>
      <c r="I120" s="29">
        <v>-1973</v>
      </c>
      <c r="J120" s="33">
        <f t="shared" si="4"/>
        <v>2509</v>
      </c>
      <c r="K120" s="27">
        <f t="shared" si="11"/>
        <v>1017</v>
      </c>
      <c r="L120" s="27" t="e">
        <f t="shared" si="5"/>
        <v>#REF!</v>
      </c>
      <c r="M120" s="33">
        <f t="shared" si="12"/>
        <v>715</v>
      </c>
      <c r="N120" s="29">
        <v>-1921</v>
      </c>
      <c r="O120" s="33">
        <v>2636</v>
      </c>
      <c r="P120" s="27">
        <f t="shared" si="13"/>
        <v>814</v>
      </c>
      <c r="Q120" s="44"/>
      <c r="R120" s="35"/>
      <c r="S120" s="74"/>
      <c r="T120" s="75"/>
      <c r="U120" s="76"/>
      <c r="V120" s="76"/>
      <c r="W120" s="77"/>
      <c r="X120" s="76"/>
      <c r="Y120" s="76"/>
      <c r="Z120" s="76"/>
      <c r="AA120" s="76"/>
    </row>
    <row r="121" spans="1:27" ht="22.5" customHeight="1" outlineLevel="1" x14ac:dyDescent="0.3">
      <c r="A121" s="65">
        <v>45751</v>
      </c>
      <c r="B121" s="27" t="e">
        <f t="shared" si="1"/>
        <v>#REF!</v>
      </c>
      <c r="C121" s="33">
        <f t="shared" si="8"/>
        <v>721</v>
      </c>
      <c r="D121" s="29">
        <v>-2582</v>
      </c>
      <c r="E121" s="33">
        <f t="shared" si="2"/>
        <v>3303</v>
      </c>
      <c r="F121" s="27">
        <f t="shared" si="9"/>
        <v>829</v>
      </c>
      <c r="G121" s="27" t="e">
        <f t="shared" si="3"/>
        <v>#REF!</v>
      </c>
      <c r="H121" s="33">
        <f t="shared" si="10"/>
        <v>531</v>
      </c>
      <c r="I121" s="29">
        <v>-1978</v>
      </c>
      <c r="J121" s="33">
        <f t="shared" si="4"/>
        <v>2509</v>
      </c>
      <c r="K121" s="27">
        <f t="shared" si="11"/>
        <v>1022</v>
      </c>
      <c r="L121" s="27" t="e">
        <f t="shared" si="5"/>
        <v>#REF!</v>
      </c>
      <c r="M121" s="33">
        <f t="shared" si="12"/>
        <v>713</v>
      </c>
      <c r="N121" s="29">
        <v>-1923</v>
      </c>
      <c r="O121" s="33">
        <v>2636</v>
      </c>
      <c r="P121" s="27">
        <f t="shared" si="13"/>
        <v>816</v>
      </c>
      <c r="Q121" s="44"/>
      <c r="R121" s="35"/>
      <c r="S121" s="74"/>
      <c r="T121" s="75"/>
      <c r="U121" s="76"/>
      <c r="V121" s="76"/>
      <c r="W121" s="77"/>
      <c r="X121" s="76"/>
      <c r="Y121" s="76"/>
      <c r="Z121" s="76"/>
      <c r="AA121" s="76"/>
    </row>
    <row r="122" spans="1:27" ht="22.5" customHeight="1" outlineLevel="1" x14ac:dyDescent="0.3">
      <c r="A122" s="65">
        <v>45752</v>
      </c>
      <c r="B122" s="27" t="e">
        <f t="shared" si="1"/>
        <v>#REF!</v>
      </c>
      <c r="C122" s="33">
        <f t="shared" si="8"/>
        <v>718</v>
      </c>
      <c r="D122" s="29">
        <v>-2585</v>
      </c>
      <c r="E122" s="33">
        <f t="shared" si="2"/>
        <v>3303</v>
      </c>
      <c r="F122" s="27">
        <f t="shared" si="9"/>
        <v>832</v>
      </c>
      <c r="G122" s="27" t="e">
        <f t="shared" si="3"/>
        <v>#REF!</v>
      </c>
      <c r="H122" s="33">
        <f t="shared" si="10"/>
        <v>527</v>
      </c>
      <c r="I122" s="29">
        <v>-1982</v>
      </c>
      <c r="J122" s="33">
        <f t="shared" si="4"/>
        <v>2509</v>
      </c>
      <c r="K122" s="27">
        <f t="shared" si="11"/>
        <v>1026</v>
      </c>
      <c r="L122" s="27" t="e">
        <f t="shared" si="5"/>
        <v>#REF!</v>
      </c>
      <c r="M122" s="33">
        <f t="shared" si="12"/>
        <v>711</v>
      </c>
      <c r="N122" s="29">
        <v>-1925</v>
      </c>
      <c r="O122" s="33">
        <v>2636</v>
      </c>
      <c r="P122" s="27">
        <f t="shared" si="13"/>
        <v>818</v>
      </c>
      <c r="Q122" s="44"/>
      <c r="R122" s="35"/>
      <c r="S122" s="74"/>
      <c r="T122" s="75"/>
      <c r="U122" s="76"/>
      <c r="V122" s="76"/>
      <c r="W122" s="77"/>
      <c r="X122" s="76"/>
      <c r="Y122" s="76"/>
      <c r="Z122" s="76"/>
      <c r="AA122" s="76"/>
    </row>
    <row r="123" spans="1:27" ht="22.5" customHeight="1" outlineLevel="1" x14ac:dyDescent="0.3">
      <c r="A123" s="65">
        <v>45753</v>
      </c>
      <c r="B123" s="27" t="e">
        <f t="shared" si="1"/>
        <v>#REF!</v>
      </c>
      <c r="C123" s="33">
        <f t="shared" si="8"/>
        <v>715</v>
      </c>
      <c r="D123" s="29">
        <v>-2588</v>
      </c>
      <c r="E123" s="33">
        <f t="shared" si="2"/>
        <v>3303</v>
      </c>
      <c r="F123" s="27">
        <f t="shared" si="9"/>
        <v>835</v>
      </c>
      <c r="G123" s="27" t="e">
        <f t="shared" si="3"/>
        <v>#REF!</v>
      </c>
      <c r="H123" s="33">
        <f t="shared" si="10"/>
        <v>524</v>
      </c>
      <c r="I123" s="29">
        <v>-1985</v>
      </c>
      <c r="J123" s="33">
        <f t="shared" si="4"/>
        <v>2509</v>
      </c>
      <c r="K123" s="27">
        <f t="shared" si="11"/>
        <v>1029</v>
      </c>
      <c r="L123" s="27" t="e">
        <f t="shared" si="5"/>
        <v>#REF!</v>
      </c>
      <c r="M123" s="33">
        <f t="shared" si="12"/>
        <v>709</v>
      </c>
      <c r="N123" s="29">
        <v>-1927</v>
      </c>
      <c r="O123" s="33">
        <v>2636</v>
      </c>
      <c r="P123" s="27">
        <f t="shared" si="13"/>
        <v>820</v>
      </c>
      <c r="Q123" s="44"/>
      <c r="R123" s="35"/>
      <c r="S123" s="74"/>
      <c r="T123" s="75"/>
      <c r="U123" s="76"/>
      <c r="V123" s="76"/>
      <c r="W123" s="77"/>
      <c r="X123" s="76"/>
      <c r="Y123" s="76"/>
      <c r="Z123" s="76"/>
      <c r="AA123" s="76"/>
    </row>
    <row r="124" spans="1:27" ht="22.5" customHeight="1" outlineLevel="1" x14ac:dyDescent="0.3">
      <c r="A124" s="65">
        <v>45754</v>
      </c>
      <c r="B124" s="27" t="e">
        <f t="shared" si="1"/>
        <v>#REF!</v>
      </c>
      <c r="C124" s="33">
        <f t="shared" si="8"/>
        <v>712</v>
      </c>
      <c r="D124" s="29">
        <v>-2591</v>
      </c>
      <c r="E124" s="33">
        <f t="shared" si="2"/>
        <v>3303</v>
      </c>
      <c r="F124" s="27">
        <f t="shared" si="9"/>
        <v>838</v>
      </c>
      <c r="G124" s="27" t="e">
        <f t="shared" si="3"/>
        <v>#REF!</v>
      </c>
      <c r="H124" s="33">
        <f t="shared" si="10"/>
        <v>521</v>
      </c>
      <c r="I124" s="29">
        <v>-1988</v>
      </c>
      <c r="J124" s="33">
        <f t="shared" si="4"/>
        <v>2509</v>
      </c>
      <c r="K124" s="27">
        <f t="shared" si="11"/>
        <v>1032</v>
      </c>
      <c r="L124" s="27" t="e">
        <f t="shared" si="5"/>
        <v>#REF!</v>
      </c>
      <c r="M124" s="33">
        <f t="shared" si="12"/>
        <v>706</v>
      </c>
      <c r="N124" s="29">
        <v>-1930</v>
      </c>
      <c r="O124" s="33">
        <v>2636</v>
      </c>
      <c r="P124" s="27">
        <f t="shared" si="13"/>
        <v>823</v>
      </c>
      <c r="Q124" s="44"/>
      <c r="R124" s="35"/>
      <c r="S124" s="74"/>
      <c r="T124" s="75"/>
      <c r="U124" s="76"/>
      <c r="V124" s="76"/>
      <c r="W124" s="77"/>
      <c r="X124" s="76"/>
      <c r="Y124" s="76"/>
      <c r="Z124" s="76"/>
      <c r="AA124" s="76"/>
    </row>
    <row r="125" spans="1:27" ht="22.5" customHeight="1" outlineLevel="1" x14ac:dyDescent="0.3">
      <c r="A125" s="65">
        <v>45755</v>
      </c>
      <c r="B125" s="27" t="e">
        <f t="shared" si="1"/>
        <v>#REF!</v>
      </c>
      <c r="C125" s="33">
        <f t="shared" si="8"/>
        <v>704</v>
      </c>
      <c r="D125" s="29">
        <v>-2599</v>
      </c>
      <c r="E125" s="33">
        <f t="shared" si="2"/>
        <v>3303</v>
      </c>
      <c r="F125" s="27">
        <f t="shared" si="9"/>
        <v>846</v>
      </c>
      <c r="G125" s="27" t="e">
        <f t="shared" si="3"/>
        <v>#REF!</v>
      </c>
      <c r="H125" s="33">
        <f t="shared" si="10"/>
        <v>512</v>
      </c>
      <c r="I125" s="29">
        <v>-1997</v>
      </c>
      <c r="J125" s="33">
        <f t="shared" si="4"/>
        <v>2509</v>
      </c>
      <c r="K125" s="27">
        <f t="shared" si="11"/>
        <v>1041</v>
      </c>
      <c r="L125" s="27" t="e">
        <f t="shared" si="5"/>
        <v>#REF!</v>
      </c>
      <c r="M125" s="33">
        <f t="shared" si="12"/>
        <v>695</v>
      </c>
      <c r="N125" s="29">
        <v>-1941</v>
      </c>
      <c r="O125" s="33">
        <v>2636</v>
      </c>
      <c r="P125" s="27">
        <f t="shared" si="13"/>
        <v>834</v>
      </c>
      <c r="Q125" s="44"/>
      <c r="R125" s="35"/>
      <c r="S125" s="74"/>
      <c r="T125" s="75"/>
      <c r="U125" s="76"/>
      <c r="V125" s="76"/>
      <c r="W125" s="77"/>
      <c r="X125" s="76"/>
      <c r="Y125" s="76"/>
      <c r="Z125" s="76"/>
      <c r="AA125" s="76"/>
    </row>
    <row r="126" spans="1:27" ht="22.5" customHeight="1" outlineLevel="1" x14ac:dyDescent="0.3">
      <c r="A126" s="65">
        <v>45756</v>
      </c>
      <c r="B126" s="27" t="e">
        <f t="shared" si="1"/>
        <v>#REF!</v>
      </c>
      <c r="C126" s="33">
        <f t="shared" si="8"/>
        <v>700</v>
      </c>
      <c r="D126" s="29">
        <v>-2603</v>
      </c>
      <c r="E126" s="33">
        <f t="shared" si="2"/>
        <v>3303</v>
      </c>
      <c r="F126" s="27">
        <f t="shared" si="9"/>
        <v>850</v>
      </c>
      <c r="G126" s="27" t="e">
        <f t="shared" si="3"/>
        <v>#REF!</v>
      </c>
      <c r="H126" s="33">
        <f t="shared" si="10"/>
        <v>506</v>
      </c>
      <c r="I126" s="29">
        <v>-2003</v>
      </c>
      <c r="J126" s="33">
        <f t="shared" si="4"/>
        <v>2509</v>
      </c>
      <c r="K126" s="27">
        <f t="shared" si="11"/>
        <v>1047</v>
      </c>
      <c r="L126" s="27" t="e">
        <f t="shared" si="5"/>
        <v>#REF!</v>
      </c>
      <c r="M126" s="33">
        <f t="shared" si="12"/>
        <v>683</v>
      </c>
      <c r="N126" s="29">
        <v>-1953</v>
      </c>
      <c r="O126" s="33">
        <v>2636</v>
      </c>
      <c r="P126" s="27">
        <f t="shared" si="13"/>
        <v>846</v>
      </c>
      <c r="Q126" s="44"/>
      <c r="R126" s="35"/>
      <c r="S126" s="74"/>
      <c r="T126" s="75"/>
      <c r="U126" s="76"/>
      <c r="V126" s="76"/>
      <c r="W126" s="77"/>
      <c r="X126" s="76"/>
      <c r="Y126" s="76"/>
      <c r="Z126" s="76"/>
      <c r="AA126" s="76"/>
    </row>
    <row r="127" spans="1:27" ht="22.5" customHeight="1" outlineLevel="1" x14ac:dyDescent="0.3">
      <c r="A127" s="65">
        <v>45757</v>
      </c>
      <c r="B127" s="27" t="e">
        <f t="shared" si="1"/>
        <v>#REF!</v>
      </c>
      <c r="C127" s="33">
        <f t="shared" si="8"/>
        <v>697</v>
      </c>
      <c r="D127" s="29">
        <v>-2606</v>
      </c>
      <c r="E127" s="33">
        <f t="shared" si="2"/>
        <v>3303</v>
      </c>
      <c r="F127" s="27">
        <f t="shared" si="9"/>
        <v>853</v>
      </c>
      <c r="G127" s="27" t="e">
        <f t="shared" si="3"/>
        <v>#REF!</v>
      </c>
      <c r="H127" s="33">
        <f t="shared" si="10"/>
        <v>502</v>
      </c>
      <c r="I127" s="29">
        <v>-2007</v>
      </c>
      <c r="J127" s="33">
        <f t="shared" si="4"/>
        <v>2509</v>
      </c>
      <c r="K127" s="27">
        <f t="shared" si="11"/>
        <v>1051</v>
      </c>
      <c r="L127" s="27" t="e">
        <f t="shared" si="5"/>
        <v>#REF!</v>
      </c>
      <c r="M127" s="33">
        <f t="shared" si="12"/>
        <v>680</v>
      </c>
      <c r="N127" s="29">
        <v>-1956</v>
      </c>
      <c r="O127" s="33">
        <v>2636</v>
      </c>
      <c r="P127" s="27">
        <f t="shared" si="13"/>
        <v>849</v>
      </c>
      <c r="Q127" s="44"/>
      <c r="R127" s="35"/>
      <c r="S127" s="74"/>
      <c r="T127" s="75"/>
      <c r="U127" s="76"/>
      <c r="V127" s="76"/>
      <c r="W127" s="77"/>
      <c r="X127" s="76"/>
      <c r="Y127" s="76"/>
      <c r="Z127" s="76"/>
      <c r="AA127" s="76"/>
    </row>
    <row r="128" spans="1:27" ht="22.5" customHeight="1" outlineLevel="1" x14ac:dyDescent="0.3">
      <c r="A128" s="65">
        <v>45758</v>
      </c>
      <c r="B128" s="27" t="e">
        <f t="shared" si="1"/>
        <v>#REF!</v>
      </c>
      <c r="C128" s="33">
        <f t="shared" si="8"/>
        <v>694</v>
      </c>
      <c r="D128" s="29">
        <v>-2609</v>
      </c>
      <c r="E128" s="33">
        <f t="shared" si="2"/>
        <v>3303</v>
      </c>
      <c r="F128" s="27">
        <f t="shared" si="9"/>
        <v>856</v>
      </c>
      <c r="G128" s="27" t="e">
        <f t="shared" si="3"/>
        <v>#REF!</v>
      </c>
      <c r="H128" s="33">
        <f t="shared" si="10"/>
        <v>499</v>
      </c>
      <c r="I128" s="29">
        <v>-2010</v>
      </c>
      <c r="J128" s="33">
        <f t="shared" si="4"/>
        <v>2509</v>
      </c>
      <c r="K128" s="27">
        <f t="shared" si="11"/>
        <v>1054</v>
      </c>
      <c r="L128" s="27" t="e">
        <f t="shared" si="5"/>
        <v>#REF!</v>
      </c>
      <c r="M128" s="33">
        <f t="shared" si="12"/>
        <v>677</v>
      </c>
      <c r="N128" s="29">
        <v>-1959</v>
      </c>
      <c r="O128" s="33">
        <v>2636</v>
      </c>
      <c r="P128" s="27">
        <f t="shared" si="13"/>
        <v>852</v>
      </c>
      <c r="Q128" s="44"/>
      <c r="R128" s="35"/>
      <c r="S128" s="74"/>
      <c r="T128" s="75"/>
      <c r="U128" s="76"/>
      <c r="V128" s="76"/>
      <c r="W128" s="77"/>
      <c r="X128" s="76"/>
      <c r="Y128" s="76"/>
      <c r="Z128" s="76"/>
      <c r="AA128" s="76"/>
    </row>
    <row r="129" spans="1:27" ht="22.5" customHeight="1" outlineLevel="1" x14ac:dyDescent="0.3">
      <c r="A129" s="65">
        <v>45759</v>
      </c>
      <c r="B129" s="27" t="e">
        <f t="shared" si="1"/>
        <v>#REF!</v>
      </c>
      <c r="C129" s="33">
        <f t="shared" si="8"/>
        <v>692</v>
      </c>
      <c r="D129" s="29">
        <v>-2611</v>
      </c>
      <c r="E129" s="33">
        <f t="shared" si="2"/>
        <v>3303</v>
      </c>
      <c r="F129" s="27">
        <f t="shared" si="9"/>
        <v>858</v>
      </c>
      <c r="G129" s="27" t="e">
        <f t="shared" si="3"/>
        <v>#REF!</v>
      </c>
      <c r="H129" s="33">
        <f t="shared" si="10"/>
        <v>495</v>
      </c>
      <c r="I129" s="29">
        <v>-2014</v>
      </c>
      <c r="J129" s="33">
        <f t="shared" si="4"/>
        <v>2509</v>
      </c>
      <c r="K129" s="27">
        <f t="shared" si="11"/>
        <v>1058</v>
      </c>
      <c r="L129" s="27" t="e">
        <f t="shared" si="5"/>
        <v>#REF!</v>
      </c>
      <c r="M129" s="33">
        <f t="shared" si="12"/>
        <v>674</v>
      </c>
      <c r="N129" s="29">
        <v>-1962</v>
      </c>
      <c r="O129" s="33">
        <v>2636</v>
      </c>
      <c r="P129" s="27">
        <f t="shared" si="13"/>
        <v>855</v>
      </c>
      <c r="Q129" s="44"/>
      <c r="R129" s="35"/>
      <c r="S129" s="74"/>
      <c r="T129" s="75"/>
      <c r="U129" s="76"/>
      <c r="V129" s="76"/>
      <c r="W129" s="77"/>
      <c r="X129" s="76"/>
      <c r="Y129" s="76"/>
      <c r="Z129" s="76"/>
      <c r="AA129" s="76"/>
    </row>
    <row r="130" spans="1:27" ht="22.5" customHeight="1" outlineLevel="1" x14ac:dyDescent="0.3">
      <c r="A130" s="65">
        <v>45760</v>
      </c>
      <c r="B130" s="27" t="e">
        <f t="shared" si="1"/>
        <v>#REF!</v>
      </c>
      <c r="C130" s="33">
        <f t="shared" si="8"/>
        <v>688</v>
      </c>
      <c r="D130" s="29">
        <v>-2615</v>
      </c>
      <c r="E130" s="33">
        <f t="shared" si="2"/>
        <v>3303</v>
      </c>
      <c r="F130" s="27">
        <f t="shared" si="9"/>
        <v>862</v>
      </c>
      <c r="G130" s="27" t="e">
        <f t="shared" si="3"/>
        <v>#REF!</v>
      </c>
      <c r="H130" s="33">
        <f t="shared" si="10"/>
        <v>492</v>
      </c>
      <c r="I130" s="29">
        <v>-2017</v>
      </c>
      <c r="J130" s="33">
        <f t="shared" si="4"/>
        <v>2509</v>
      </c>
      <c r="K130" s="27">
        <f t="shared" si="11"/>
        <v>1061</v>
      </c>
      <c r="L130" s="27" t="e">
        <f t="shared" si="5"/>
        <v>#REF!</v>
      </c>
      <c r="M130" s="33">
        <f t="shared" si="12"/>
        <v>672</v>
      </c>
      <c r="N130" s="29">
        <v>-1964</v>
      </c>
      <c r="O130" s="33">
        <v>2636</v>
      </c>
      <c r="P130" s="27">
        <f t="shared" si="13"/>
        <v>857</v>
      </c>
      <c r="Q130" s="44"/>
      <c r="R130" s="35"/>
      <c r="S130" s="74"/>
      <c r="T130" s="75"/>
      <c r="U130" s="76"/>
      <c r="V130" s="76"/>
      <c r="W130" s="77"/>
      <c r="X130" s="76"/>
      <c r="Y130" s="76"/>
      <c r="Z130" s="76"/>
      <c r="AA130" s="76"/>
    </row>
    <row r="131" spans="1:27" ht="22.5" customHeight="1" outlineLevel="1" x14ac:dyDescent="0.3">
      <c r="A131" s="65">
        <v>45761</v>
      </c>
      <c r="B131" s="27" t="e">
        <f t="shared" si="1"/>
        <v>#REF!</v>
      </c>
      <c r="C131" s="33">
        <f t="shared" si="8"/>
        <v>685</v>
      </c>
      <c r="D131" s="29">
        <v>-2618</v>
      </c>
      <c r="E131" s="33">
        <f t="shared" si="2"/>
        <v>3303</v>
      </c>
      <c r="F131" s="27">
        <f t="shared" si="9"/>
        <v>865</v>
      </c>
      <c r="G131" s="27" t="e">
        <f t="shared" si="3"/>
        <v>#REF!</v>
      </c>
      <c r="H131" s="33">
        <f t="shared" si="10"/>
        <v>489</v>
      </c>
      <c r="I131" s="29">
        <v>-2020</v>
      </c>
      <c r="J131" s="33">
        <f t="shared" si="4"/>
        <v>2509</v>
      </c>
      <c r="K131" s="27">
        <f t="shared" si="11"/>
        <v>1064</v>
      </c>
      <c r="L131" s="27" t="e">
        <f t="shared" si="5"/>
        <v>#REF!</v>
      </c>
      <c r="M131" s="33">
        <f t="shared" si="12"/>
        <v>670</v>
      </c>
      <c r="N131" s="29">
        <v>-1966</v>
      </c>
      <c r="O131" s="33">
        <v>2636</v>
      </c>
      <c r="P131" s="27">
        <f t="shared" si="13"/>
        <v>859</v>
      </c>
      <c r="Q131" s="44"/>
      <c r="R131" s="35"/>
      <c r="S131" s="74"/>
      <c r="T131" s="75"/>
      <c r="U131" s="76"/>
      <c r="V131" s="76"/>
      <c r="W131" s="77"/>
      <c r="X131" s="76"/>
      <c r="Y131" s="76"/>
      <c r="Z131" s="76"/>
      <c r="AA131" s="76"/>
    </row>
    <row r="132" spans="1:27" ht="22.5" customHeight="1" outlineLevel="1" x14ac:dyDescent="0.3">
      <c r="A132" s="65">
        <v>45762</v>
      </c>
      <c r="B132" s="27" t="e">
        <f t="shared" si="1"/>
        <v>#REF!</v>
      </c>
      <c r="C132" s="33">
        <f t="shared" si="8"/>
        <v>681</v>
      </c>
      <c r="D132" s="29">
        <v>-2622</v>
      </c>
      <c r="E132" s="33">
        <f t="shared" si="2"/>
        <v>3303</v>
      </c>
      <c r="F132" s="27">
        <f t="shared" si="9"/>
        <v>869</v>
      </c>
      <c r="G132" s="27" t="e">
        <f t="shared" si="3"/>
        <v>#REF!</v>
      </c>
      <c r="H132" s="33">
        <f t="shared" si="10"/>
        <v>486</v>
      </c>
      <c r="I132" s="29">
        <v>-2023</v>
      </c>
      <c r="J132" s="33">
        <f t="shared" si="4"/>
        <v>2509</v>
      </c>
      <c r="K132" s="27">
        <f t="shared" si="11"/>
        <v>1067</v>
      </c>
      <c r="L132" s="27" t="e">
        <f t="shared" si="5"/>
        <v>#REF!</v>
      </c>
      <c r="M132" s="33">
        <f t="shared" si="12"/>
        <v>668</v>
      </c>
      <c r="N132" s="29">
        <v>-1968</v>
      </c>
      <c r="O132" s="33">
        <v>2636</v>
      </c>
      <c r="P132" s="27">
        <f t="shared" si="13"/>
        <v>861</v>
      </c>
      <c r="Q132" s="44"/>
      <c r="R132" s="35"/>
      <c r="S132" s="74"/>
      <c r="T132" s="75"/>
      <c r="U132" s="76"/>
      <c r="V132" s="76"/>
      <c r="W132" s="77"/>
      <c r="X132" s="76"/>
      <c r="Y132" s="76"/>
      <c r="Z132" s="76"/>
      <c r="AA132" s="76"/>
    </row>
    <row r="133" spans="1:27" ht="22.5" customHeight="1" outlineLevel="1" x14ac:dyDescent="0.3">
      <c r="A133" s="65">
        <v>45763</v>
      </c>
      <c r="B133" s="27" t="e">
        <f t="shared" si="1"/>
        <v>#REF!</v>
      </c>
      <c r="C133" s="33">
        <f t="shared" si="8"/>
        <v>677</v>
      </c>
      <c r="D133" s="29">
        <v>-2626</v>
      </c>
      <c r="E133" s="33">
        <f t="shared" si="2"/>
        <v>3303</v>
      </c>
      <c r="F133" s="27">
        <f t="shared" si="9"/>
        <v>873</v>
      </c>
      <c r="G133" s="27" t="e">
        <f t="shared" si="3"/>
        <v>#REF!</v>
      </c>
      <c r="H133" s="33">
        <f t="shared" si="10"/>
        <v>482</v>
      </c>
      <c r="I133" s="29">
        <v>-2027</v>
      </c>
      <c r="J133" s="33">
        <f t="shared" si="4"/>
        <v>2509</v>
      </c>
      <c r="K133" s="27">
        <f t="shared" si="11"/>
        <v>1071</v>
      </c>
      <c r="L133" s="27" t="e">
        <f t="shared" si="5"/>
        <v>#REF!</v>
      </c>
      <c r="M133" s="33">
        <f t="shared" si="12"/>
        <v>665</v>
      </c>
      <c r="N133" s="29">
        <v>-1971</v>
      </c>
      <c r="O133" s="33">
        <v>2636</v>
      </c>
      <c r="P133" s="27">
        <f t="shared" si="13"/>
        <v>864</v>
      </c>
      <c r="Q133" s="44"/>
      <c r="R133" s="35"/>
      <c r="S133" s="74"/>
      <c r="T133" s="75"/>
      <c r="U133" s="76"/>
      <c r="V133" s="76"/>
      <c r="W133" s="77"/>
      <c r="X133" s="76"/>
      <c r="Y133" s="76"/>
      <c r="Z133" s="76"/>
      <c r="AA133" s="76"/>
    </row>
    <row r="134" spans="1:27" ht="22.5" customHeight="1" outlineLevel="1" x14ac:dyDescent="0.3">
      <c r="A134" s="65">
        <v>45764</v>
      </c>
      <c r="B134" s="27" t="e">
        <f t="shared" si="1"/>
        <v>#REF!</v>
      </c>
      <c r="C134" s="33">
        <f t="shared" si="8"/>
        <v>673</v>
      </c>
      <c r="D134" s="29">
        <v>-2630</v>
      </c>
      <c r="E134" s="33">
        <f t="shared" si="2"/>
        <v>3303</v>
      </c>
      <c r="F134" s="27">
        <f t="shared" si="9"/>
        <v>877</v>
      </c>
      <c r="G134" s="27" t="e">
        <f t="shared" si="3"/>
        <v>#REF!</v>
      </c>
      <c r="H134" s="33">
        <f t="shared" si="10"/>
        <v>479</v>
      </c>
      <c r="I134" s="29">
        <v>-2030</v>
      </c>
      <c r="J134" s="33">
        <f t="shared" si="4"/>
        <v>2509</v>
      </c>
      <c r="K134" s="27">
        <f t="shared" si="11"/>
        <v>1074</v>
      </c>
      <c r="L134" s="27" t="e">
        <f t="shared" si="5"/>
        <v>#REF!</v>
      </c>
      <c r="M134" s="33">
        <f t="shared" si="12"/>
        <v>661</v>
      </c>
      <c r="N134" s="29">
        <v>-1975</v>
      </c>
      <c r="O134" s="33">
        <v>2636</v>
      </c>
      <c r="P134" s="27">
        <f t="shared" si="13"/>
        <v>868</v>
      </c>
      <c r="Q134" s="44"/>
      <c r="R134" s="35"/>
      <c r="S134" s="74"/>
      <c r="T134" s="75"/>
      <c r="U134" s="76"/>
      <c r="V134" s="76"/>
      <c r="W134" s="77"/>
      <c r="X134" s="76"/>
      <c r="Y134" s="76"/>
      <c r="Z134" s="76"/>
      <c r="AA134" s="76"/>
    </row>
    <row r="135" spans="1:27" ht="22.5" customHeight="1" outlineLevel="1" x14ac:dyDescent="0.3">
      <c r="A135" s="65">
        <v>45765</v>
      </c>
      <c r="B135" s="27" t="e">
        <f t="shared" si="1"/>
        <v>#REF!</v>
      </c>
      <c r="C135" s="33">
        <f t="shared" si="8"/>
        <v>668</v>
      </c>
      <c r="D135" s="29">
        <v>-2635</v>
      </c>
      <c r="E135" s="33">
        <f t="shared" si="2"/>
        <v>3303</v>
      </c>
      <c r="F135" s="27">
        <f t="shared" si="9"/>
        <v>882</v>
      </c>
      <c r="G135" s="27" t="e">
        <f t="shared" si="3"/>
        <v>#REF!</v>
      </c>
      <c r="H135" s="33">
        <f t="shared" si="10"/>
        <v>473</v>
      </c>
      <c r="I135" s="29">
        <v>-2036</v>
      </c>
      <c r="J135" s="33">
        <f t="shared" si="4"/>
        <v>2509</v>
      </c>
      <c r="K135" s="27">
        <f t="shared" si="11"/>
        <v>1080</v>
      </c>
      <c r="L135" s="27" t="e">
        <f t="shared" si="5"/>
        <v>#REF!</v>
      </c>
      <c r="M135" s="33">
        <f t="shared" si="12"/>
        <v>656</v>
      </c>
      <c r="N135" s="29">
        <v>-1980</v>
      </c>
      <c r="O135" s="33">
        <v>2636</v>
      </c>
      <c r="P135" s="27">
        <f t="shared" si="13"/>
        <v>873</v>
      </c>
      <c r="Q135" s="44"/>
      <c r="R135" s="35"/>
      <c r="S135" s="74"/>
      <c r="T135" s="75"/>
      <c r="U135" s="76"/>
      <c r="V135" s="76"/>
      <c r="W135" s="77"/>
      <c r="X135" s="76"/>
      <c r="Y135" s="76"/>
      <c r="Z135" s="76"/>
      <c r="AA135" s="76"/>
    </row>
    <row r="136" spans="1:27" ht="22.5" customHeight="1" outlineLevel="1" x14ac:dyDescent="0.3">
      <c r="A136" s="65">
        <v>45766</v>
      </c>
      <c r="B136" s="27" t="e">
        <f t="shared" si="1"/>
        <v>#REF!</v>
      </c>
      <c r="C136" s="33">
        <f t="shared" si="8"/>
        <v>663</v>
      </c>
      <c r="D136" s="29">
        <v>-2640</v>
      </c>
      <c r="E136" s="33">
        <f t="shared" si="2"/>
        <v>3303</v>
      </c>
      <c r="F136" s="27">
        <f t="shared" si="9"/>
        <v>887</v>
      </c>
      <c r="G136" s="27" t="e">
        <f t="shared" si="3"/>
        <v>#REF!</v>
      </c>
      <c r="H136" s="33">
        <f t="shared" si="10"/>
        <v>467</v>
      </c>
      <c r="I136" s="29">
        <v>-2042</v>
      </c>
      <c r="J136" s="33">
        <f t="shared" si="4"/>
        <v>2509</v>
      </c>
      <c r="K136" s="27">
        <f t="shared" si="11"/>
        <v>1086</v>
      </c>
      <c r="L136" s="27" t="e">
        <f t="shared" si="5"/>
        <v>#REF!</v>
      </c>
      <c r="M136" s="33">
        <f t="shared" si="12"/>
        <v>651</v>
      </c>
      <c r="N136" s="29">
        <v>-1985</v>
      </c>
      <c r="O136" s="33">
        <v>2636</v>
      </c>
      <c r="P136" s="27">
        <f t="shared" si="13"/>
        <v>878</v>
      </c>
      <c r="Q136" s="44"/>
      <c r="R136" s="35"/>
      <c r="S136" s="74"/>
      <c r="T136" s="75"/>
      <c r="U136" s="76"/>
      <c r="V136" s="76"/>
      <c r="W136" s="77"/>
      <c r="X136" s="76"/>
      <c r="Y136" s="76"/>
      <c r="Z136" s="76"/>
      <c r="AA136" s="76"/>
    </row>
    <row r="137" spans="1:27" ht="22.5" customHeight="1" outlineLevel="1" x14ac:dyDescent="0.3">
      <c r="A137" s="65">
        <v>45767</v>
      </c>
      <c r="B137" s="27" t="e">
        <f t="shared" si="1"/>
        <v>#REF!</v>
      </c>
      <c r="C137" s="33">
        <f t="shared" si="8"/>
        <v>658</v>
      </c>
      <c r="D137" s="29">
        <v>-2645</v>
      </c>
      <c r="E137" s="33">
        <f t="shared" si="2"/>
        <v>3303</v>
      </c>
      <c r="F137" s="27">
        <f t="shared" si="9"/>
        <v>892</v>
      </c>
      <c r="G137" s="27" t="e">
        <f t="shared" si="3"/>
        <v>#REF!</v>
      </c>
      <c r="H137" s="33">
        <f t="shared" si="10"/>
        <v>461</v>
      </c>
      <c r="I137" s="29">
        <v>-2048</v>
      </c>
      <c r="J137" s="33">
        <f t="shared" si="4"/>
        <v>2509</v>
      </c>
      <c r="K137" s="27">
        <f t="shared" si="11"/>
        <v>1092</v>
      </c>
      <c r="L137" s="27" t="e">
        <f t="shared" si="5"/>
        <v>#REF!</v>
      </c>
      <c r="M137" s="33">
        <f t="shared" si="12"/>
        <v>646</v>
      </c>
      <c r="N137" s="29">
        <v>-1990</v>
      </c>
      <c r="O137" s="33">
        <v>2636</v>
      </c>
      <c r="P137" s="27">
        <f t="shared" si="13"/>
        <v>883</v>
      </c>
      <c r="Q137" s="44"/>
      <c r="R137" s="35"/>
      <c r="S137" s="74"/>
      <c r="T137" s="75"/>
      <c r="U137" s="76"/>
      <c r="V137" s="76"/>
      <c r="W137" s="77"/>
      <c r="X137" s="76"/>
      <c r="Y137" s="76"/>
      <c r="Z137" s="76"/>
      <c r="AA137" s="76"/>
    </row>
    <row r="138" spans="1:27" ht="22.5" customHeight="1" outlineLevel="1" x14ac:dyDescent="0.3">
      <c r="A138" s="65">
        <v>45768</v>
      </c>
      <c r="B138" s="27" t="e">
        <f t="shared" si="1"/>
        <v>#REF!</v>
      </c>
      <c r="C138" s="33">
        <f t="shared" si="8"/>
        <v>652</v>
      </c>
      <c r="D138" s="29">
        <v>-2651</v>
      </c>
      <c r="E138" s="33">
        <f t="shared" si="2"/>
        <v>3303</v>
      </c>
      <c r="F138" s="27">
        <f t="shared" si="9"/>
        <v>898</v>
      </c>
      <c r="G138" s="27" t="e">
        <f t="shared" si="3"/>
        <v>#REF!</v>
      </c>
      <c r="H138" s="33">
        <f t="shared" si="10"/>
        <v>455</v>
      </c>
      <c r="I138" s="29">
        <v>-2054</v>
      </c>
      <c r="J138" s="33">
        <f t="shared" si="4"/>
        <v>2509</v>
      </c>
      <c r="K138" s="27">
        <f t="shared" si="11"/>
        <v>1098</v>
      </c>
      <c r="L138" s="27" t="e">
        <f t="shared" si="5"/>
        <v>#REF!</v>
      </c>
      <c r="M138" s="33">
        <f t="shared" si="12"/>
        <v>641</v>
      </c>
      <c r="N138" s="29">
        <v>-1995</v>
      </c>
      <c r="O138" s="33">
        <v>2636</v>
      </c>
      <c r="P138" s="27">
        <f t="shared" si="13"/>
        <v>888</v>
      </c>
      <c r="Q138" s="44"/>
      <c r="R138" s="35"/>
      <c r="S138" s="74"/>
      <c r="T138" s="75"/>
      <c r="U138" s="76"/>
      <c r="V138" s="76"/>
      <c r="W138" s="77"/>
      <c r="X138" s="76"/>
      <c r="Y138" s="76"/>
      <c r="Z138" s="76"/>
      <c r="AA138" s="76"/>
    </row>
    <row r="139" spans="1:27" ht="22.5" customHeight="1" outlineLevel="1" x14ac:dyDescent="0.3">
      <c r="A139" s="65">
        <v>45769</v>
      </c>
      <c r="B139" s="27" t="e">
        <f t="shared" si="1"/>
        <v>#REF!</v>
      </c>
      <c r="C139" s="33">
        <f t="shared" si="8"/>
        <v>650</v>
      </c>
      <c r="D139" s="29">
        <v>-2653</v>
      </c>
      <c r="E139" s="33">
        <f t="shared" si="2"/>
        <v>3303</v>
      </c>
      <c r="F139" s="27">
        <f t="shared" si="9"/>
        <v>900</v>
      </c>
      <c r="G139" s="27" t="e">
        <f t="shared" si="3"/>
        <v>#REF!</v>
      </c>
      <c r="H139" s="33">
        <f t="shared" si="10"/>
        <v>451</v>
      </c>
      <c r="I139" s="29">
        <v>-2058</v>
      </c>
      <c r="J139" s="33">
        <f t="shared" si="4"/>
        <v>2509</v>
      </c>
      <c r="K139" s="27">
        <f t="shared" si="11"/>
        <v>1102</v>
      </c>
      <c r="L139" s="27" t="e">
        <f t="shared" si="5"/>
        <v>#REF!</v>
      </c>
      <c r="M139" s="33">
        <f t="shared" si="12"/>
        <v>636</v>
      </c>
      <c r="N139" s="29">
        <v>-2000</v>
      </c>
      <c r="O139" s="33">
        <v>2636</v>
      </c>
      <c r="P139" s="27">
        <f t="shared" si="13"/>
        <v>893</v>
      </c>
      <c r="Q139" s="44"/>
      <c r="R139" s="35"/>
      <c r="S139" s="74"/>
      <c r="T139" s="75"/>
      <c r="U139" s="76"/>
      <c r="V139" s="76"/>
      <c r="W139" s="77"/>
      <c r="X139" s="76"/>
      <c r="Y139" s="76"/>
      <c r="Z139" s="76"/>
      <c r="AA139" s="76"/>
    </row>
    <row r="140" spans="1:27" ht="22.5" customHeight="1" outlineLevel="1" x14ac:dyDescent="0.3">
      <c r="A140" s="65">
        <v>45770</v>
      </c>
      <c r="B140" s="27" t="e">
        <f t="shared" si="1"/>
        <v>#REF!</v>
      </c>
      <c r="C140" s="33">
        <f t="shared" si="8"/>
        <v>648</v>
      </c>
      <c r="D140" s="29">
        <v>-2655</v>
      </c>
      <c r="E140" s="33">
        <f t="shared" si="2"/>
        <v>3303</v>
      </c>
      <c r="F140" s="27">
        <f t="shared" si="9"/>
        <v>902</v>
      </c>
      <c r="G140" s="27" t="e">
        <f t="shared" si="3"/>
        <v>#REF!</v>
      </c>
      <c r="H140" s="33">
        <f t="shared" si="10"/>
        <v>447</v>
      </c>
      <c r="I140" s="29">
        <v>-2062</v>
      </c>
      <c r="J140" s="33">
        <f t="shared" si="4"/>
        <v>2509</v>
      </c>
      <c r="K140" s="27">
        <f t="shared" si="11"/>
        <v>1106</v>
      </c>
      <c r="L140" s="27" t="e">
        <f t="shared" si="5"/>
        <v>#REF!</v>
      </c>
      <c r="M140" s="33">
        <f t="shared" si="12"/>
        <v>632</v>
      </c>
      <c r="N140" s="29">
        <v>-2004</v>
      </c>
      <c r="O140" s="33">
        <v>2636</v>
      </c>
      <c r="P140" s="27">
        <f t="shared" si="13"/>
        <v>897</v>
      </c>
      <c r="Q140" s="44"/>
      <c r="R140" s="35"/>
      <c r="S140" s="74"/>
      <c r="T140" s="75"/>
      <c r="U140" s="76"/>
      <c r="V140" s="76"/>
      <c r="W140" s="77"/>
      <c r="X140" s="76"/>
      <c r="Y140" s="76"/>
      <c r="Z140" s="76"/>
      <c r="AA140" s="76"/>
    </row>
    <row r="141" spans="1:27" ht="22.5" customHeight="1" outlineLevel="1" x14ac:dyDescent="0.3">
      <c r="A141" s="65">
        <v>45771</v>
      </c>
      <c r="B141" s="27" t="e">
        <f t="shared" si="1"/>
        <v>#REF!</v>
      </c>
      <c r="C141" s="33">
        <f t="shared" si="8"/>
        <v>646</v>
      </c>
      <c r="D141" s="29">
        <v>-2657</v>
      </c>
      <c r="E141" s="33">
        <f t="shared" si="2"/>
        <v>3303</v>
      </c>
      <c r="F141" s="27">
        <f t="shared" si="9"/>
        <v>904</v>
      </c>
      <c r="G141" s="27" t="e">
        <f t="shared" si="3"/>
        <v>#REF!</v>
      </c>
      <c r="H141" s="33">
        <f t="shared" si="10"/>
        <v>443</v>
      </c>
      <c r="I141" s="29">
        <v>-2066</v>
      </c>
      <c r="J141" s="33">
        <f t="shared" si="4"/>
        <v>2509</v>
      </c>
      <c r="K141" s="27">
        <f t="shared" si="11"/>
        <v>1110</v>
      </c>
      <c r="L141" s="27" t="e">
        <f t="shared" si="5"/>
        <v>#REF!</v>
      </c>
      <c r="M141" s="33">
        <f t="shared" si="12"/>
        <v>628</v>
      </c>
      <c r="N141" s="29">
        <v>-2008</v>
      </c>
      <c r="O141" s="33">
        <v>2636</v>
      </c>
      <c r="P141" s="27">
        <f t="shared" si="13"/>
        <v>901</v>
      </c>
      <c r="Q141" s="44"/>
      <c r="R141" s="35"/>
      <c r="S141" s="74"/>
      <c r="T141" s="75"/>
      <c r="U141" s="76"/>
      <c r="V141" s="76"/>
      <c r="W141" s="77"/>
      <c r="X141" s="76"/>
      <c r="Y141" s="76"/>
      <c r="Z141" s="76"/>
      <c r="AA141" s="76"/>
    </row>
    <row r="142" spans="1:27" ht="22.5" customHeight="1" outlineLevel="1" x14ac:dyDescent="0.3">
      <c r="A142" s="65">
        <v>45772</v>
      </c>
      <c r="B142" s="27" t="e">
        <f t="shared" si="1"/>
        <v>#REF!</v>
      </c>
      <c r="C142" s="33">
        <f t="shared" si="8"/>
        <v>640</v>
      </c>
      <c r="D142" s="29">
        <v>-2663</v>
      </c>
      <c r="E142" s="33">
        <f t="shared" si="2"/>
        <v>3303</v>
      </c>
      <c r="F142" s="27">
        <f t="shared" si="9"/>
        <v>910</v>
      </c>
      <c r="G142" s="27" t="e">
        <f t="shared" si="3"/>
        <v>#REF!</v>
      </c>
      <c r="H142" s="33">
        <f t="shared" si="10"/>
        <v>437</v>
      </c>
      <c r="I142" s="29">
        <v>-2072</v>
      </c>
      <c r="J142" s="33">
        <f t="shared" si="4"/>
        <v>2509</v>
      </c>
      <c r="K142" s="27">
        <f t="shared" si="11"/>
        <v>1116</v>
      </c>
      <c r="L142" s="27" t="e">
        <f t="shared" si="5"/>
        <v>#REF!</v>
      </c>
      <c r="M142" s="33">
        <f t="shared" si="12"/>
        <v>621</v>
      </c>
      <c r="N142" s="29">
        <v>-2015</v>
      </c>
      <c r="O142" s="33">
        <v>2636</v>
      </c>
      <c r="P142" s="27">
        <f t="shared" si="13"/>
        <v>908</v>
      </c>
      <c r="Q142" s="44"/>
      <c r="R142" s="35"/>
      <c r="S142" s="74"/>
      <c r="T142" s="75"/>
      <c r="U142" s="76"/>
      <c r="V142" s="76"/>
      <c r="W142" s="77"/>
      <c r="X142" s="76"/>
      <c r="Y142" s="76"/>
      <c r="Z142" s="76"/>
      <c r="AA142" s="76"/>
    </row>
    <row r="143" spans="1:27" ht="22.5" customHeight="1" outlineLevel="1" x14ac:dyDescent="0.3">
      <c r="A143" s="65">
        <v>45773</v>
      </c>
      <c r="B143" s="27" t="e">
        <f t="shared" si="1"/>
        <v>#REF!</v>
      </c>
      <c r="C143" s="33">
        <f t="shared" si="8"/>
        <v>635</v>
      </c>
      <c r="D143" s="29">
        <v>-2668</v>
      </c>
      <c r="E143" s="33">
        <f t="shared" si="2"/>
        <v>3303</v>
      </c>
      <c r="F143" s="27">
        <f t="shared" si="9"/>
        <v>915</v>
      </c>
      <c r="G143" s="27" t="e">
        <f t="shared" si="3"/>
        <v>#REF!</v>
      </c>
      <c r="H143" s="33">
        <f t="shared" si="10"/>
        <v>431</v>
      </c>
      <c r="I143" s="29">
        <v>-2078</v>
      </c>
      <c r="J143" s="33">
        <f t="shared" si="4"/>
        <v>2509</v>
      </c>
      <c r="K143" s="27">
        <f t="shared" si="11"/>
        <v>1122</v>
      </c>
      <c r="L143" s="27" t="e">
        <f t="shared" si="5"/>
        <v>#REF!</v>
      </c>
      <c r="M143" s="33">
        <f t="shared" si="12"/>
        <v>615</v>
      </c>
      <c r="N143" s="29">
        <v>-2021</v>
      </c>
      <c r="O143" s="33">
        <v>2636</v>
      </c>
      <c r="P143" s="27">
        <f t="shared" si="13"/>
        <v>914</v>
      </c>
      <c r="Q143" s="44"/>
      <c r="R143" s="35"/>
      <c r="S143" s="74"/>
      <c r="T143" s="75"/>
      <c r="U143" s="76"/>
      <c r="V143" s="76"/>
      <c r="W143" s="77"/>
      <c r="X143" s="76"/>
      <c r="Y143" s="76"/>
      <c r="Z143" s="76"/>
      <c r="AA143" s="76"/>
    </row>
    <row r="144" spans="1:27" ht="22.5" customHeight="1" outlineLevel="1" x14ac:dyDescent="0.3">
      <c r="A144" s="65">
        <v>45774</v>
      </c>
      <c r="B144" s="27" t="e">
        <f t="shared" si="1"/>
        <v>#REF!</v>
      </c>
      <c r="C144" s="33">
        <f t="shared" si="8"/>
        <v>632</v>
      </c>
      <c r="D144" s="29">
        <v>-2671</v>
      </c>
      <c r="E144" s="33">
        <f t="shared" si="2"/>
        <v>3303</v>
      </c>
      <c r="F144" s="27">
        <f t="shared" si="9"/>
        <v>918</v>
      </c>
      <c r="G144" s="27" t="e">
        <f t="shared" si="3"/>
        <v>#REF!</v>
      </c>
      <c r="H144" s="33">
        <f t="shared" si="10"/>
        <v>427</v>
      </c>
      <c r="I144" s="29">
        <v>-2082</v>
      </c>
      <c r="J144" s="33">
        <f t="shared" si="4"/>
        <v>2509</v>
      </c>
      <c r="K144" s="27">
        <f t="shared" si="11"/>
        <v>1126</v>
      </c>
      <c r="L144" s="27" t="e">
        <f t="shared" si="5"/>
        <v>#REF!</v>
      </c>
      <c r="M144" s="33">
        <f t="shared" si="12"/>
        <v>612</v>
      </c>
      <c r="N144" s="29">
        <v>-2024</v>
      </c>
      <c r="O144" s="33">
        <v>2636</v>
      </c>
      <c r="P144" s="27">
        <f t="shared" si="13"/>
        <v>917</v>
      </c>
      <c r="Q144" s="44"/>
      <c r="R144" s="35"/>
      <c r="S144" s="74"/>
      <c r="T144" s="75"/>
      <c r="U144" s="76"/>
      <c r="V144" s="76"/>
      <c r="W144" s="77"/>
      <c r="X144" s="76"/>
      <c r="Y144" s="76"/>
      <c r="Z144" s="76"/>
      <c r="AA144" s="76"/>
    </row>
    <row r="145" spans="1:27" ht="22.5" customHeight="1" outlineLevel="1" x14ac:dyDescent="0.3">
      <c r="A145" s="65">
        <v>45775</v>
      </c>
      <c r="B145" s="27" t="e">
        <f t="shared" si="1"/>
        <v>#REF!</v>
      </c>
      <c r="C145" s="33">
        <f t="shared" si="8"/>
        <v>629</v>
      </c>
      <c r="D145" s="29">
        <v>-2674</v>
      </c>
      <c r="E145" s="33">
        <f t="shared" si="2"/>
        <v>3303</v>
      </c>
      <c r="F145" s="27">
        <f t="shared" si="9"/>
        <v>921</v>
      </c>
      <c r="G145" s="27" t="e">
        <f t="shared" si="3"/>
        <v>#REF!</v>
      </c>
      <c r="H145" s="33">
        <f t="shared" si="10"/>
        <v>424</v>
      </c>
      <c r="I145" s="29">
        <v>-2085</v>
      </c>
      <c r="J145" s="33">
        <f t="shared" si="4"/>
        <v>2509</v>
      </c>
      <c r="K145" s="27">
        <f t="shared" si="11"/>
        <v>1129</v>
      </c>
      <c r="L145" s="27" t="e">
        <f t="shared" si="5"/>
        <v>#REF!</v>
      </c>
      <c r="M145" s="33">
        <f t="shared" si="12"/>
        <v>609</v>
      </c>
      <c r="N145" s="29">
        <v>-2027</v>
      </c>
      <c r="O145" s="33">
        <v>2636</v>
      </c>
      <c r="P145" s="27">
        <f t="shared" si="13"/>
        <v>920</v>
      </c>
      <c r="Q145" s="44"/>
      <c r="R145" s="35"/>
      <c r="S145" s="74"/>
      <c r="T145" s="75"/>
      <c r="U145" s="76"/>
      <c r="V145" s="76"/>
      <c r="W145" s="77"/>
      <c r="X145" s="76"/>
      <c r="Y145" s="76"/>
      <c r="Z145" s="76"/>
      <c r="AA145" s="76"/>
    </row>
    <row r="146" spans="1:27" ht="22.5" customHeight="1" outlineLevel="1" x14ac:dyDescent="0.3">
      <c r="A146" s="65">
        <v>45776</v>
      </c>
      <c r="B146" s="27" t="e">
        <f t="shared" si="1"/>
        <v>#REF!</v>
      </c>
      <c r="C146" s="33">
        <f t="shared" si="8"/>
        <v>625</v>
      </c>
      <c r="D146" s="29">
        <v>-2678</v>
      </c>
      <c r="E146" s="33">
        <f t="shared" si="2"/>
        <v>3303</v>
      </c>
      <c r="F146" s="27">
        <f t="shared" si="9"/>
        <v>925</v>
      </c>
      <c r="G146" s="27" t="e">
        <f t="shared" si="3"/>
        <v>#REF!</v>
      </c>
      <c r="H146" s="33">
        <f t="shared" si="10"/>
        <v>421</v>
      </c>
      <c r="I146" s="29">
        <v>-2088</v>
      </c>
      <c r="J146" s="33">
        <f t="shared" si="4"/>
        <v>2509</v>
      </c>
      <c r="K146" s="27">
        <f t="shared" si="11"/>
        <v>1132</v>
      </c>
      <c r="L146" s="27" t="e">
        <f t="shared" si="5"/>
        <v>#REF!</v>
      </c>
      <c r="M146" s="33">
        <f t="shared" si="12"/>
        <v>605</v>
      </c>
      <c r="N146" s="29">
        <v>-2031</v>
      </c>
      <c r="O146" s="33">
        <v>2636</v>
      </c>
      <c r="P146" s="27">
        <f t="shared" si="13"/>
        <v>924</v>
      </c>
      <c r="Q146" s="44"/>
      <c r="R146" s="35"/>
      <c r="S146" s="74"/>
      <c r="T146" s="75"/>
      <c r="U146" s="76"/>
      <c r="V146" s="76"/>
      <c r="W146" s="77"/>
      <c r="X146" s="76"/>
      <c r="Y146" s="76"/>
      <c r="Z146" s="76"/>
      <c r="AA146" s="76"/>
    </row>
    <row r="147" spans="1:27" ht="22.5" customHeight="1" outlineLevel="1" x14ac:dyDescent="0.3">
      <c r="A147" s="65">
        <v>45777</v>
      </c>
      <c r="B147" s="27" t="e">
        <f t="shared" si="1"/>
        <v>#REF!</v>
      </c>
      <c r="C147" s="33">
        <f t="shared" si="8"/>
        <v>621</v>
      </c>
      <c r="D147" s="29">
        <v>-2682</v>
      </c>
      <c r="E147" s="33">
        <f t="shared" si="2"/>
        <v>3303</v>
      </c>
      <c r="F147" s="27">
        <f t="shared" si="9"/>
        <v>929</v>
      </c>
      <c r="G147" s="27" t="e">
        <f t="shared" si="3"/>
        <v>#REF!</v>
      </c>
      <c r="H147" s="33">
        <f t="shared" si="10"/>
        <v>418</v>
      </c>
      <c r="I147" s="29">
        <v>-2091</v>
      </c>
      <c r="J147" s="33">
        <f t="shared" si="4"/>
        <v>2509</v>
      </c>
      <c r="K147" s="27">
        <f t="shared" si="11"/>
        <v>1135</v>
      </c>
      <c r="L147" s="27" t="e">
        <f t="shared" si="5"/>
        <v>#REF!</v>
      </c>
      <c r="M147" s="33">
        <f t="shared" si="12"/>
        <v>601</v>
      </c>
      <c r="N147" s="29">
        <v>-2035</v>
      </c>
      <c r="O147" s="33">
        <v>2636</v>
      </c>
      <c r="P147" s="27">
        <f t="shared" si="13"/>
        <v>928</v>
      </c>
      <c r="Q147" s="44"/>
      <c r="R147" s="35"/>
      <c r="S147" s="74"/>
      <c r="T147" s="75"/>
      <c r="U147" s="76"/>
      <c r="V147" s="76"/>
      <c r="W147" s="77"/>
      <c r="X147" s="76"/>
      <c r="Y147" s="76"/>
      <c r="Z147" s="76"/>
      <c r="AA147" s="76"/>
    </row>
    <row r="148" spans="1:27" ht="22.5" customHeight="1" outlineLevel="1" x14ac:dyDescent="0.3">
      <c r="A148" s="65">
        <v>45778</v>
      </c>
      <c r="B148" s="27" t="e">
        <f t="shared" si="1"/>
        <v>#REF!</v>
      </c>
      <c r="C148" s="33">
        <f t="shared" si="8"/>
        <v>617</v>
      </c>
      <c r="D148" s="29">
        <v>-2686</v>
      </c>
      <c r="E148" s="33">
        <f t="shared" si="2"/>
        <v>3303</v>
      </c>
      <c r="F148" s="27">
        <f t="shared" si="9"/>
        <v>933</v>
      </c>
      <c r="G148" s="27" t="e">
        <f t="shared" si="3"/>
        <v>#REF!</v>
      </c>
      <c r="H148" s="33">
        <f t="shared" si="10"/>
        <v>412</v>
      </c>
      <c r="I148" s="29">
        <v>-2097</v>
      </c>
      <c r="J148" s="33">
        <f t="shared" si="4"/>
        <v>2509</v>
      </c>
      <c r="K148" s="27">
        <f t="shared" si="11"/>
        <v>1141</v>
      </c>
      <c r="L148" s="27" t="e">
        <f t="shared" si="5"/>
        <v>#REF!</v>
      </c>
      <c r="M148" s="33">
        <f t="shared" si="12"/>
        <v>597</v>
      </c>
      <c r="N148" s="29">
        <v>-2039</v>
      </c>
      <c r="O148" s="33">
        <v>2636</v>
      </c>
      <c r="P148" s="27">
        <f t="shared" si="13"/>
        <v>932</v>
      </c>
      <c r="Q148" s="44"/>
      <c r="R148" s="35"/>
      <c r="S148" s="74"/>
      <c r="T148" s="75"/>
      <c r="U148" s="76"/>
      <c r="V148" s="76"/>
      <c r="W148" s="77"/>
      <c r="X148" s="76"/>
      <c r="Y148" s="76"/>
      <c r="Z148" s="76"/>
      <c r="AA148" s="76"/>
    </row>
    <row r="149" spans="1:27" ht="22.5" customHeight="1" outlineLevel="1" x14ac:dyDescent="0.3">
      <c r="A149" s="65">
        <v>45779</v>
      </c>
      <c r="B149" s="27" t="e">
        <f t="shared" si="1"/>
        <v>#REF!</v>
      </c>
      <c r="C149" s="33">
        <f t="shared" si="8"/>
        <v>611</v>
      </c>
      <c r="D149" s="29">
        <v>-2692</v>
      </c>
      <c r="E149" s="33">
        <f t="shared" si="2"/>
        <v>3303</v>
      </c>
      <c r="F149" s="27">
        <f t="shared" si="9"/>
        <v>939</v>
      </c>
      <c r="G149" s="27" t="e">
        <f t="shared" si="3"/>
        <v>#REF!</v>
      </c>
      <c r="H149" s="33">
        <f t="shared" si="10"/>
        <v>404</v>
      </c>
      <c r="I149" s="29">
        <v>-2105</v>
      </c>
      <c r="J149" s="33">
        <f t="shared" si="4"/>
        <v>2509</v>
      </c>
      <c r="K149" s="27">
        <f t="shared" si="11"/>
        <v>1149</v>
      </c>
      <c r="L149" s="27" t="e">
        <f t="shared" si="5"/>
        <v>#REF!</v>
      </c>
      <c r="M149" s="33">
        <f t="shared" si="12"/>
        <v>590</v>
      </c>
      <c r="N149" s="29">
        <v>-2046</v>
      </c>
      <c r="O149" s="33">
        <v>2636</v>
      </c>
      <c r="P149" s="27">
        <f t="shared" si="13"/>
        <v>939</v>
      </c>
      <c r="Q149" s="44"/>
      <c r="R149" s="35"/>
      <c r="S149" s="74"/>
      <c r="T149" s="75"/>
      <c r="U149" s="76"/>
      <c r="V149" s="76"/>
      <c r="W149" s="77"/>
      <c r="X149" s="76"/>
      <c r="Y149" s="76"/>
      <c r="Z149" s="76"/>
      <c r="AA149" s="76"/>
    </row>
    <row r="150" spans="1:27" ht="22.5" customHeight="1" outlineLevel="1" x14ac:dyDescent="0.3">
      <c r="A150" s="65">
        <v>45780</v>
      </c>
      <c r="B150" s="27" t="e">
        <f t="shared" si="1"/>
        <v>#REF!</v>
      </c>
      <c r="C150" s="33">
        <f t="shared" si="8"/>
        <v>605</v>
      </c>
      <c r="D150" s="29">
        <v>-2698</v>
      </c>
      <c r="E150" s="33">
        <f t="shared" si="2"/>
        <v>3303</v>
      </c>
      <c r="F150" s="27">
        <f t="shared" si="9"/>
        <v>945</v>
      </c>
      <c r="G150" s="27" t="e">
        <f t="shared" si="3"/>
        <v>#REF!</v>
      </c>
      <c r="H150" s="33">
        <f t="shared" si="10"/>
        <v>398</v>
      </c>
      <c r="I150" s="29">
        <v>-2111</v>
      </c>
      <c r="J150" s="33">
        <f t="shared" si="4"/>
        <v>2509</v>
      </c>
      <c r="K150" s="27">
        <f t="shared" si="11"/>
        <v>1155</v>
      </c>
      <c r="L150" s="27" t="e">
        <f t="shared" si="5"/>
        <v>#REF!</v>
      </c>
      <c r="M150" s="33">
        <f t="shared" si="12"/>
        <v>583</v>
      </c>
      <c r="N150" s="29">
        <v>-2053</v>
      </c>
      <c r="O150" s="33">
        <v>2636</v>
      </c>
      <c r="P150" s="27">
        <f t="shared" si="13"/>
        <v>946</v>
      </c>
      <c r="Q150" s="44"/>
      <c r="R150" s="35"/>
      <c r="S150" s="74"/>
      <c r="T150" s="75"/>
      <c r="U150" s="76"/>
      <c r="V150" s="76"/>
      <c r="W150" s="77"/>
      <c r="X150" s="76"/>
      <c r="Y150" s="76"/>
      <c r="Z150" s="76"/>
      <c r="AA150" s="76"/>
    </row>
    <row r="151" spans="1:27" ht="22.5" customHeight="1" outlineLevel="1" x14ac:dyDescent="0.3">
      <c r="A151" s="65">
        <v>45781</v>
      </c>
      <c r="B151" s="27" t="e">
        <f t="shared" si="1"/>
        <v>#REF!</v>
      </c>
      <c r="C151" s="33">
        <f t="shared" si="8"/>
        <v>600</v>
      </c>
      <c r="D151" s="29">
        <v>-2703</v>
      </c>
      <c r="E151" s="33">
        <f t="shared" si="2"/>
        <v>3303</v>
      </c>
      <c r="F151" s="27">
        <f t="shared" si="9"/>
        <v>950</v>
      </c>
      <c r="G151" s="27" t="e">
        <f t="shared" si="3"/>
        <v>#REF!</v>
      </c>
      <c r="H151" s="33">
        <f t="shared" si="10"/>
        <v>394</v>
      </c>
      <c r="I151" s="29">
        <v>-2115</v>
      </c>
      <c r="J151" s="33">
        <f t="shared" si="4"/>
        <v>2509</v>
      </c>
      <c r="K151" s="27">
        <f t="shared" si="11"/>
        <v>1159</v>
      </c>
      <c r="L151" s="27" t="e">
        <f t="shared" si="5"/>
        <v>#REF!</v>
      </c>
      <c r="M151" s="33">
        <f t="shared" si="12"/>
        <v>580</v>
      </c>
      <c r="N151" s="29">
        <v>-2056</v>
      </c>
      <c r="O151" s="33">
        <v>2636</v>
      </c>
      <c r="P151" s="27">
        <f t="shared" si="13"/>
        <v>949</v>
      </c>
      <c r="Q151" s="44"/>
      <c r="R151" s="35"/>
      <c r="S151" s="74"/>
      <c r="T151" s="75"/>
      <c r="U151" s="76"/>
      <c r="V151" s="76"/>
      <c r="W151" s="77"/>
      <c r="X151" s="76"/>
      <c r="Y151" s="76"/>
      <c r="Z151" s="76"/>
      <c r="AA151" s="76"/>
    </row>
    <row r="152" spans="1:27" ht="22.5" customHeight="1" outlineLevel="1" x14ac:dyDescent="0.3">
      <c r="A152" s="65">
        <v>45782</v>
      </c>
      <c r="B152" s="27" t="e">
        <f t="shared" si="1"/>
        <v>#REF!</v>
      </c>
      <c r="C152" s="33">
        <f t="shared" si="8"/>
        <v>597</v>
      </c>
      <c r="D152" s="29">
        <v>-2706</v>
      </c>
      <c r="E152" s="33">
        <f t="shared" si="2"/>
        <v>3303</v>
      </c>
      <c r="F152" s="27">
        <f t="shared" si="9"/>
        <v>953</v>
      </c>
      <c r="G152" s="27" t="e">
        <f t="shared" si="3"/>
        <v>#REF!</v>
      </c>
      <c r="H152" s="33">
        <f t="shared" si="10"/>
        <v>390</v>
      </c>
      <c r="I152" s="29">
        <v>-2119</v>
      </c>
      <c r="J152" s="33">
        <f t="shared" si="4"/>
        <v>2509</v>
      </c>
      <c r="K152" s="27">
        <f t="shared" si="11"/>
        <v>1163</v>
      </c>
      <c r="L152" s="27" t="e">
        <f t="shared" si="5"/>
        <v>#REF!</v>
      </c>
      <c r="M152" s="33">
        <f t="shared" si="12"/>
        <v>574</v>
      </c>
      <c r="N152" s="29">
        <v>-2062</v>
      </c>
      <c r="O152" s="33">
        <v>2636</v>
      </c>
      <c r="P152" s="27">
        <f t="shared" si="13"/>
        <v>955</v>
      </c>
      <c r="Q152" s="44"/>
      <c r="R152" s="35"/>
      <c r="S152" s="74"/>
      <c r="T152" s="75"/>
      <c r="U152" s="76"/>
      <c r="V152" s="76"/>
      <c r="W152" s="77"/>
      <c r="X152" s="76"/>
      <c r="Y152" s="76"/>
      <c r="Z152" s="76"/>
      <c r="AA152" s="76"/>
    </row>
    <row r="153" spans="1:27" ht="22.5" customHeight="1" outlineLevel="1" x14ac:dyDescent="0.3">
      <c r="A153" s="65">
        <v>45783</v>
      </c>
      <c r="B153" s="27" t="e">
        <f t="shared" si="1"/>
        <v>#REF!</v>
      </c>
      <c r="C153" s="33">
        <f t="shared" si="8"/>
        <v>594</v>
      </c>
      <c r="D153" s="29">
        <v>-2709</v>
      </c>
      <c r="E153" s="33">
        <f t="shared" si="2"/>
        <v>3303</v>
      </c>
      <c r="F153" s="27">
        <f t="shared" si="9"/>
        <v>956</v>
      </c>
      <c r="G153" s="27" t="e">
        <f t="shared" si="3"/>
        <v>#REF!</v>
      </c>
      <c r="H153" s="33">
        <f t="shared" si="10"/>
        <v>386</v>
      </c>
      <c r="I153" s="29">
        <v>-2123</v>
      </c>
      <c r="J153" s="33">
        <f t="shared" si="4"/>
        <v>2509</v>
      </c>
      <c r="K153" s="27">
        <f t="shared" si="11"/>
        <v>1167</v>
      </c>
      <c r="L153" s="27" t="e">
        <f t="shared" si="5"/>
        <v>#REF!</v>
      </c>
      <c r="M153" s="33">
        <f t="shared" si="12"/>
        <v>571</v>
      </c>
      <c r="N153" s="29">
        <v>-2065</v>
      </c>
      <c r="O153" s="33">
        <v>2636</v>
      </c>
      <c r="P153" s="27">
        <f t="shared" si="13"/>
        <v>958</v>
      </c>
      <c r="Q153" s="44"/>
      <c r="R153" s="35"/>
      <c r="S153" s="74"/>
      <c r="T153" s="75"/>
      <c r="U153" s="76"/>
      <c r="V153" s="76"/>
      <c r="W153" s="77"/>
      <c r="X153" s="76"/>
      <c r="Y153" s="76"/>
      <c r="Z153" s="76"/>
      <c r="AA153" s="76"/>
    </row>
    <row r="154" spans="1:27" ht="22.5" customHeight="1" outlineLevel="1" x14ac:dyDescent="0.3">
      <c r="A154" s="65">
        <v>45784</v>
      </c>
      <c r="B154" s="27" t="e">
        <f t="shared" si="1"/>
        <v>#REF!</v>
      </c>
      <c r="C154" s="33">
        <f t="shared" si="8"/>
        <v>591</v>
      </c>
      <c r="D154" s="29">
        <v>-2712</v>
      </c>
      <c r="E154" s="33">
        <f t="shared" si="2"/>
        <v>3303</v>
      </c>
      <c r="F154" s="27">
        <f t="shared" si="9"/>
        <v>959</v>
      </c>
      <c r="G154" s="27" t="e">
        <f t="shared" si="3"/>
        <v>#REF!</v>
      </c>
      <c r="H154" s="33">
        <f t="shared" si="10"/>
        <v>381</v>
      </c>
      <c r="I154" s="29">
        <v>-2128</v>
      </c>
      <c r="J154" s="33">
        <f t="shared" si="4"/>
        <v>2509</v>
      </c>
      <c r="K154" s="27">
        <f t="shared" si="11"/>
        <v>1172</v>
      </c>
      <c r="L154" s="27" t="e">
        <f t="shared" si="5"/>
        <v>#REF!</v>
      </c>
      <c r="M154" s="33">
        <f t="shared" si="12"/>
        <v>568</v>
      </c>
      <c r="N154" s="29">
        <v>-2068</v>
      </c>
      <c r="O154" s="33">
        <v>2636</v>
      </c>
      <c r="P154" s="27">
        <f t="shared" si="13"/>
        <v>961</v>
      </c>
      <c r="Q154" s="44"/>
      <c r="R154" s="35"/>
      <c r="S154" s="74"/>
      <c r="T154" s="75"/>
      <c r="U154" s="76"/>
      <c r="V154" s="76"/>
      <c r="W154" s="77"/>
      <c r="X154" s="76"/>
      <c r="Y154" s="76"/>
      <c r="Z154" s="76"/>
      <c r="AA154" s="76"/>
    </row>
    <row r="155" spans="1:27" ht="22.5" customHeight="1" outlineLevel="1" x14ac:dyDescent="0.3">
      <c r="A155" s="65">
        <v>45785</v>
      </c>
      <c r="B155" s="27" t="e">
        <f t="shared" si="1"/>
        <v>#REF!</v>
      </c>
      <c r="C155" s="33">
        <f t="shared" si="8"/>
        <v>586</v>
      </c>
      <c r="D155" s="29">
        <v>-2717</v>
      </c>
      <c r="E155" s="33">
        <f t="shared" si="2"/>
        <v>3303</v>
      </c>
      <c r="F155" s="27">
        <f t="shared" si="9"/>
        <v>964</v>
      </c>
      <c r="G155" s="27" t="e">
        <f t="shared" si="3"/>
        <v>#REF!</v>
      </c>
      <c r="H155" s="33">
        <f t="shared" si="10"/>
        <v>376</v>
      </c>
      <c r="I155" s="29">
        <v>-2133</v>
      </c>
      <c r="J155" s="33">
        <f t="shared" si="4"/>
        <v>2509</v>
      </c>
      <c r="K155" s="27">
        <f t="shared" si="11"/>
        <v>1177</v>
      </c>
      <c r="L155" s="27" t="e">
        <f t="shared" si="5"/>
        <v>#REF!</v>
      </c>
      <c r="M155" s="33">
        <f t="shared" si="12"/>
        <v>563</v>
      </c>
      <c r="N155" s="29">
        <v>-2073</v>
      </c>
      <c r="O155" s="33">
        <v>2636</v>
      </c>
      <c r="P155" s="27">
        <f t="shared" si="13"/>
        <v>966</v>
      </c>
      <c r="Q155" s="44"/>
      <c r="R155" s="35"/>
      <c r="S155" s="74"/>
      <c r="T155" s="75"/>
      <c r="U155" s="76"/>
      <c r="V155" s="76"/>
      <c r="W155" s="77"/>
      <c r="X155" s="76"/>
      <c r="Y155" s="76"/>
      <c r="Z155" s="76"/>
      <c r="AA155" s="76"/>
    </row>
    <row r="156" spans="1:27" ht="22.5" customHeight="1" outlineLevel="1" x14ac:dyDescent="0.3">
      <c r="A156" s="65">
        <v>45786</v>
      </c>
      <c r="B156" s="27" t="e">
        <f t="shared" si="1"/>
        <v>#REF!</v>
      </c>
      <c r="C156" s="33">
        <f t="shared" si="8"/>
        <v>581</v>
      </c>
      <c r="D156" s="29">
        <v>-2722</v>
      </c>
      <c r="E156" s="33">
        <f t="shared" si="2"/>
        <v>3303</v>
      </c>
      <c r="F156" s="27">
        <f t="shared" si="9"/>
        <v>969</v>
      </c>
      <c r="G156" s="27" t="e">
        <f t="shared" si="3"/>
        <v>#REF!</v>
      </c>
      <c r="H156" s="33">
        <f t="shared" si="10"/>
        <v>371</v>
      </c>
      <c r="I156" s="29">
        <v>-2138</v>
      </c>
      <c r="J156" s="33">
        <f t="shared" si="4"/>
        <v>2509</v>
      </c>
      <c r="K156" s="27">
        <f t="shared" si="11"/>
        <v>1182</v>
      </c>
      <c r="L156" s="27" t="e">
        <f t="shared" si="5"/>
        <v>#REF!</v>
      </c>
      <c r="M156" s="33">
        <f t="shared" si="12"/>
        <v>559</v>
      </c>
      <c r="N156" s="29">
        <v>-2077</v>
      </c>
      <c r="O156" s="33">
        <v>2636</v>
      </c>
      <c r="P156" s="27">
        <f t="shared" si="13"/>
        <v>970</v>
      </c>
      <c r="Q156" s="44"/>
      <c r="R156" s="35"/>
      <c r="S156" s="74"/>
      <c r="T156" s="75"/>
      <c r="U156" s="76"/>
      <c r="V156" s="76"/>
      <c r="W156" s="77"/>
      <c r="X156" s="76"/>
      <c r="Y156" s="76"/>
      <c r="Z156" s="76"/>
      <c r="AA156" s="76"/>
    </row>
    <row r="157" spans="1:27" ht="22.5" customHeight="1" outlineLevel="1" x14ac:dyDescent="0.3">
      <c r="A157" s="65">
        <v>45787</v>
      </c>
      <c r="B157" s="27" t="e">
        <f t="shared" si="1"/>
        <v>#REF!</v>
      </c>
      <c r="C157" s="33">
        <f t="shared" si="8"/>
        <v>576</v>
      </c>
      <c r="D157" s="29">
        <v>-2727</v>
      </c>
      <c r="E157" s="33">
        <f t="shared" si="2"/>
        <v>3303</v>
      </c>
      <c r="F157" s="27">
        <f t="shared" si="9"/>
        <v>974</v>
      </c>
      <c r="G157" s="27" t="e">
        <f t="shared" si="3"/>
        <v>#REF!</v>
      </c>
      <c r="H157" s="33">
        <f t="shared" si="10"/>
        <v>367</v>
      </c>
      <c r="I157" s="29">
        <v>-2142</v>
      </c>
      <c r="J157" s="33">
        <f t="shared" si="4"/>
        <v>2509</v>
      </c>
      <c r="K157" s="27">
        <f t="shared" si="11"/>
        <v>1186</v>
      </c>
      <c r="L157" s="27" t="e">
        <f t="shared" si="5"/>
        <v>#REF!</v>
      </c>
      <c r="M157" s="33">
        <f t="shared" si="12"/>
        <v>555</v>
      </c>
      <c r="N157" s="29">
        <v>-2081</v>
      </c>
      <c r="O157" s="33">
        <v>2636</v>
      </c>
      <c r="P157" s="27">
        <f t="shared" si="13"/>
        <v>974</v>
      </c>
      <c r="Q157" s="44"/>
      <c r="R157" s="35"/>
      <c r="S157" s="74"/>
      <c r="T157" s="75"/>
      <c r="U157" s="76"/>
      <c r="V157" s="76"/>
      <c r="W157" s="77"/>
      <c r="X157" s="76"/>
      <c r="Y157" s="76"/>
      <c r="Z157" s="76"/>
      <c r="AA157" s="76"/>
    </row>
    <row r="158" spans="1:27" ht="22.5" customHeight="1" outlineLevel="1" x14ac:dyDescent="0.3">
      <c r="A158" s="65">
        <v>45788</v>
      </c>
      <c r="B158" s="27" t="e">
        <f t="shared" si="1"/>
        <v>#REF!</v>
      </c>
      <c r="C158" s="33">
        <f t="shared" si="8"/>
        <v>571</v>
      </c>
      <c r="D158" s="29">
        <v>-2732</v>
      </c>
      <c r="E158" s="33">
        <f t="shared" si="2"/>
        <v>3303</v>
      </c>
      <c r="F158" s="27">
        <f t="shared" si="9"/>
        <v>979</v>
      </c>
      <c r="G158" s="27" t="e">
        <f t="shared" si="3"/>
        <v>#REF!</v>
      </c>
      <c r="H158" s="33">
        <f t="shared" si="10"/>
        <v>364</v>
      </c>
      <c r="I158" s="29">
        <v>-2145</v>
      </c>
      <c r="J158" s="33">
        <f t="shared" si="4"/>
        <v>2509</v>
      </c>
      <c r="K158" s="27">
        <f t="shared" si="11"/>
        <v>1189</v>
      </c>
      <c r="L158" s="27" t="e">
        <f t="shared" si="5"/>
        <v>#REF!</v>
      </c>
      <c r="M158" s="33">
        <f t="shared" si="12"/>
        <v>551</v>
      </c>
      <c r="N158" s="29">
        <v>-2085</v>
      </c>
      <c r="O158" s="33">
        <v>2636</v>
      </c>
      <c r="P158" s="27">
        <f t="shared" si="13"/>
        <v>978</v>
      </c>
      <c r="Q158" s="44"/>
      <c r="R158" s="35"/>
      <c r="S158" s="74"/>
      <c r="T158" s="75"/>
      <c r="U158" s="76"/>
      <c r="V158" s="76"/>
      <c r="W158" s="77"/>
      <c r="X158" s="76"/>
      <c r="Y158" s="76"/>
      <c r="Z158" s="76"/>
      <c r="AA158" s="76"/>
    </row>
    <row r="159" spans="1:27" ht="22.5" customHeight="1" outlineLevel="1" x14ac:dyDescent="0.3">
      <c r="A159" s="65">
        <v>45789</v>
      </c>
      <c r="B159" s="27" t="e">
        <f t="shared" si="1"/>
        <v>#REF!</v>
      </c>
      <c r="C159" s="33">
        <f t="shared" si="8"/>
        <v>567</v>
      </c>
      <c r="D159" s="29">
        <v>-2736</v>
      </c>
      <c r="E159" s="33">
        <f t="shared" si="2"/>
        <v>3303</v>
      </c>
      <c r="F159" s="27">
        <f t="shared" si="9"/>
        <v>983</v>
      </c>
      <c r="G159" s="27" t="e">
        <f t="shared" si="3"/>
        <v>#REF!</v>
      </c>
      <c r="H159" s="33">
        <f t="shared" si="10"/>
        <v>361</v>
      </c>
      <c r="I159" s="29">
        <v>-2148</v>
      </c>
      <c r="J159" s="33">
        <f t="shared" si="4"/>
        <v>2509</v>
      </c>
      <c r="K159" s="27">
        <f t="shared" si="11"/>
        <v>1192</v>
      </c>
      <c r="L159" s="27" t="e">
        <f t="shared" si="5"/>
        <v>#REF!</v>
      </c>
      <c r="M159" s="33">
        <f t="shared" si="12"/>
        <v>548</v>
      </c>
      <c r="N159" s="29">
        <v>-2088</v>
      </c>
      <c r="O159" s="33">
        <v>2636</v>
      </c>
      <c r="P159" s="27">
        <f t="shared" si="13"/>
        <v>981</v>
      </c>
      <c r="Q159" s="44"/>
      <c r="R159" s="35"/>
      <c r="S159" s="74"/>
      <c r="T159" s="75"/>
      <c r="U159" s="76"/>
      <c r="V159" s="76"/>
      <c r="W159" s="77"/>
      <c r="X159" s="76"/>
      <c r="Y159" s="76"/>
      <c r="Z159" s="76"/>
      <c r="AA159" s="76"/>
    </row>
    <row r="160" spans="1:27" ht="22.5" customHeight="1" outlineLevel="1" x14ac:dyDescent="0.3">
      <c r="A160" s="65">
        <v>45790</v>
      </c>
      <c r="B160" s="27" t="e">
        <f t="shared" si="1"/>
        <v>#REF!</v>
      </c>
      <c r="C160" s="33">
        <f t="shared" si="8"/>
        <v>563</v>
      </c>
      <c r="D160" s="29">
        <v>-2740</v>
      </c>
      <c r="E160" s="33">
        <f t="shared" si="2"/>
        <v>3303</v>
      </c>
      <c r="F160" s="27">
        <f t="shared" si="9"/>
        <v>987</v>
      </c>
      <c r="G160" s="27" t="e">
        <f t="shared" si="3"/>
        <v>#REF!</v>
      </c>
      <c r="H160" s="33">
        <f t="shared" si="10"/>
        <v>357</v>
      </c>
      <c r="I160" s="29">
        <v>-2152</v>
      </c>
      <c r="J160" s="33">
        <f t="shared" si="4"/>
        <v>2509</v>
      </c>
      <c r="K160" s="27">
        <f t="shared" si="11"/>
        <v>1196</v>
      </c>
      <c r="L160" s="27" t="e">
        <f t="shared" si="5"/>
        <v>#REF!</v>
      </c>
      <c r="M160" s="33">
        <f t="shared" si="12"/>
        <v>545</v>
      </c>
      <c r="N160" s="29">
        <v>-2091</v>
      </c>
      <c r="O160" s="33">
        <v>2636</v>
      </c>
      <c r="P160" s="27">
        <f t="shared" si="13"/>
        <v>984</v>
      </c>
      <c r="Q160" s="44"/>
      <c r="R160" s="35"/>
      <c r="S160" s="74"/>
      <c r="T160" s="75"/>
      <c r="U160" s="76"/>
      <c r="V160" s="76"/>
      <c r="W160" s="77"/>
      <c r="X160" s="76"/>
      <c r="Y160" s="76"/>
      <c r="Z160" s="76"/>
      <c r="AA160" s="76"/>
    </row>
    <row r="161" spans="1:27" ht="22.5" customHeight="1" outlineLevel="1" x14ac:dyDescent="0.3">
      <c r="A161" s="65">
        <v>45791</v>
      </c>
      <c r="B161" s="27" t="e">
        <f t="shared" si="1"/>
        <v>#REF!</v>
      </c>
      <c r="C161" s="33">
        <f t="shared" si="8"/>
        <v>559</v>
      </c>
      <c r="D161" s="29">
        <v>-2744</v>
      </c>
      <c r="E161" s="33">
        <f t="shared" si="2"/>
        <v>3303</v>
      </c>
      <c r="F161" s="27">
        <f t="shared" si="9"/>
        <v>991</v>
      </c>
      <c r="G161" s="27" t="e">
        <f t="shared" si="3"/>
        <v>#REF!</v>
      </c>
      <c r="H161" s="33">
        <f t="shared" si="10"/>
        <v>346</v>
      </c>
      <c r="I161" s="29">
        <v>-2163</v>
      </c>
      <c r="J161" s="33">
        <f t="shared" si="4"/>
        <v>2509</v>
      </c>
      <c r="K161" s="27">
        <f t="shared" si="11"/>
        <v>1207</v>
      </c>
      <c r="L161" s="27" t="e">
        <f t="shared" si="5"/>
        <v>#REF!</v>
      </c>
      <c r="M161" s="33">
        <f t="shared" si="12"/>
        <v>542</v>
      </c>
      <c r="N161" s="29">
        <v>-2094</v>
      </c>
      <c r="O161" s="33">
        <v>2636</v>
      </c>
      <c r="P161" s="27">
        <f t="shared" si="13"/>
        <v>987</v>
      </c>
      <c r="Q161" s="44"/>
      <c r="R161" s="35"/>
      <c r="S161" s="74"/>
      <c r="T161" s="75"/>
      <c r="U161" s="76"/>
      <c r="V161" s="76"/>
      <c r="W161" s="77"/>
      <c r="X161" s="76"/>
      <c r="Y161" s="76"/>
      <c r="Z161" s="76"/>
      <c r="AA161" s="76"/>
    </row>
    <row r="162" spans="1:27" ht="22.5" customHeight="1" outlineLevel="1" x14ac:dyDescent="0.3">
      <c r="A162" s="65">
        <v>45792</v>
      </c>
      <c r="B162" s="27" t="e">
        <f t="shared" si="1"/>
        <v>#REF!</v>
      </c>
      <c r="C162" s="33">
        <f t="shared" si="8"/>
        <v>554</v>
      </c>
      <c r="D162" s="29">
        <v>-2749</v>
      </c>
      <c r="E162" s="33">
        <f t="shared" si="2"/>
        <v>3303</v>
      </c>
      <c r="F162" s="27">
        <f t="shared" si="9"/>
        <v>996</v>
      </c>
      <c r="G162" s="27" t="e">
        <f t="shared" si="3"/>
        <v>#REF!</v>
      </c>
      <c r="H162" s="33">
        <f t="shared" si="10"/>
        <v>342</v>
      </c>
      <c r="I162" s="29">
        <v>-2167</v>
      </c>
      <c r="J162" s="33">
        <f t="shared" si="4"/>
        <v>2509</v>
      </c>
      <c r="K162" s="27">
        <f t="shared" si="11"/>
        <v>1211</v>
      </c>
      <c r="L162" s="27" t="e">
        <f t="shared" si="5"/>
        <v>#REF!</v>
      </c>
      <c r="M162" s="33">
        <f t="shared" si="12"/>
        <v>537</v>
      </c>
      <c r="N162" s="29">
        <v>-2099</v>
      </c>
      <c r="O162" s="33">
        <v>2636</v>
      </c>
      <c r="P162" s="27">
        <f t="shared" si="13"/>
        <v>992</v>
      </c>
      <c r="Q162" s="44"/>
      <c r="R162" s="35"/>
      <c r="S162" s="74"/>
      <c r="T162" s="75"/>
      <c r="U162" s="76"/>
      <c r="V162" s="76"/>
      <c r="W162" s="77"/>
      <c r="X162" s="76"/>
      <c r="Y162" s="76"/>
      <c r="Z162" s="76"/>
      <c r="AA162" s="76"/>
    </row>
    <row r="163" spans="1:27" ht="22.5" customHeight="1" outlineLevel="1" x14ac:dyDescent="0.3">
      <c r="A163" s="65">
        <v>45793</v>
      </c>
      <c r="B163" s="27" t="e">
        <f t="shared" si="1"/>
        <v>#REF!</v>
      </c>
      <c r="C163" s="33">
        <f t="shared" si="8"/>
        <v>550</v>
      </c>
      <c r="D163" s="29">
        <v>-2753</v>
      </c>
      <c r="E163" s="33">
        <f t="shared" si="2"/>
        <v>3303</v>
      </c>
      <c r="F163" s="27">
        <f t="shared" si="9"/>
        <v>1000</v>
      </c>
      <c r="G163" s="27" t="e">
        <f t="shared" si="3"/>
        <v>#REF!</v>
      </c>
      <c r="H163" s="33">
        <f t="shared" si="10"/>
        <v>338</v>
      </c>
      <c r="I163" s="29">
        <v>-2171</v>
      </c>
      <c r="J163" s="33">
        <f t="shared" si="4"/>
        <v>2509</v>
      </c>
      <c r="K163" s="27">
        <f t="shared" si="11"/>
        <v>1215</v>
      </c>
      <c r="L163" s="27" t="e">
        <f t="shared" si="5"/>
        <v>#REF!</v>
      </c>
      <c r="M163" s="33">
        <f t="shared" si="12"/>
        <v>531</v>
      </c>
      <c r="N163" s="29">
        <v>-2105</v>
      </c>
      <c r="O163" s="33">
        <v>2636</v>
      </c>
      <c r="P163" s="27">
        <f t="shared" si="13"/>
        <v>998</v>
      </c>
      <c r="Q163" s="44"/>
      <c r="R163" s="35"/>
      <c r="S163" s="74"/>
      <c r="T163" s="75"/>
      <c r="U163" s="76"/>
      <c r="V163" s="76"/>
      <c r="W163" s="77"/>
      <c r="X163" s="76"/>
      <c r="Y163" s="76"/>
      <c r="Z163" s="76"/>
      <c r="AA163" s="76"/>
    </row>
    <row r="164" spans="1:27" ht="22.5" customHeight="1" outlineLevel="1" x14ac:dyDescent="0.3">
      <c r="A164" s="65">
        <v>45794</v>
      </c>
      <c r="B164" s="27" t="e">
        <f t="shared" si="1"/>
        <v>#REF!</v>
      </c>
      <c r="C164" s="33">
        <f t="shared" si="8"/>
        <v>546</v>
      </c>
      <c r="D164" s="29">
        <v>-2757</v>
      </c>
      <c r="E164" s="33">
        <f t="shared" si="2"/>
        <v>3303</v>
      </c>
      <c r="F164" s="27">
        <f t="shared" si="9"/>
        <v>1004</v>
      </c>
      <c r="G164" s="27" t="e">
        <f t="shared" si="3"/>
        <v>#REF!</v>
      </c>
      <c r="H164" s="33">
        <f t="shared" si="10"/>
        <v>334</v>
      </c>
      <c r="I164" s="29">
        <v>-2175</v>
      </c>
      <c r="J164" s="33">
        <f t="shared" si="4"/>
        <v>2509</v>
      </c>
      <c r="K164" s="27">
        <f t="shared" si="11"/>
        <v>1219</v>
      </c>
      <c r="L164" s="27" t="e">
        <f t="shared" si="5"/>
        <v>#REF!</v>
      </c>
      <c r="M164" s="33">
        <f t="shared" si="12"/>
        <v>527</v>
      </c>
      <c r="N164" s="29">
        <v>-2109</v>
      </c>
      <c r="O164" s="33">
        <v>2636</v>
      </c>
      <c r="P164" s="27">
        <f t="shared" si="13"/>
        <v>1002</v>
      </c>
      <c r="Q164" s="44"/>
      <c r="R164" s="35"/>
      <c r="S164" s="74"/>
      <c r="T164" s="75"/>
      <c r="U164" s="76"/>
      <c r="V164" s="76"/>
      <c r="W164" s="77"/>
      <c r="X164" s="76"/>
      <c r="Y164" s="76"/>
      <c r="Z164" s="76"/>
      <c r="AA164" s="76"/>
    </row>
    <row r="165" spans="1:27" ht="22.5" customHeight="1" outlineLevel="1" x14ac:dyDescent="0.3">
      <c r="A165" s="65">
        <v>45795</v>
      </c>
      <c r="B165" s="27" t="e">
        <f t="shared" si="1"/>
        <v>#REF!</v>
      </c>
      <c r="C165" s="33">
        <f t="shared" si="8"/>
        <v>542</v>
      </c>
      <c r="D165" s="29">
        <v>-2761</v>
      </c>
      <c r="E165" s="33">
        <f t="shared" si="2"/>
        <v>3303</v>
      </c>
      <c r="F165" s="27">
        <f t="shared" si="9"/>
        <v>1008</v>
      </c>
      <c r="G165" s="27" t="e">
        <f t="shared" si="3"/>
        <v>#REF!</v>
      </c>
      <c r="H165" s="33">
        <f t="shared" si="10"/>
        <v>330</v>
      </c>
      <c r="I165" s="29">
        <v>-2179</v>
      </c>
      <c r="J165" s="33">
        <f t="shared" si="4"/>
        <v>2509</v>
      </c>
      <c r="K165" s="27">
        <f t="shared" si="11"/>
        <v>1223</v>
      </c>
      <c r="L165" s="27" t="e">
        <f t="shared" si="5"/>
        <v>#REF!</v>
      </c>
      <c r="M165" s="33">
        <f t="shared" si="12"/>
        <v>522</v>
      </c>
      <c r="N165" s="29">
        <v>-2114</v>
      </c>
      <c r="O165" s="33">
        <v>2636</v>
      </c>
      <c r="P165" s="27">
        <f t="shared" si="13"/>
        <v>1007</v>
      </c>
      <c r="Q165" s="44"/>
      <c r="R165" s="35"/>
      <c r="S165" s="74"/>
      <c r="T165" s="75"/>
      <c r="U165" s="76"/>
      <c r="V165" s="76"/>
      <c r="W165" s="77"/>
      <c r="X165" s="76"/>
      <c r="Y165" s="76"/>
      <c r="Z165" s="76"/>
      <c r="AA165" s="76"/>
    </row>
    <row r="166" spans="1:27" ht="22.5" customHeight="1" outlineLevel="1" x14ac:dyDescent="0.3">
      <c r="A166" s="65">
        <v>45796</v>
      </c>
      <c r="B166" s="27" t="e">
        <f t="shared" si="1"/>
        <v>#REF!</v>
      </c>
      <c r="C166" s="33">
        <f t="shared" si="8"/>
        <v>538</v>
      </c>
      <c r="D166" s="29">
        <v>-2765</v>
      </c>
      <c r="E166" s="33">
        <f t="shared" si="2"/>
        <v>3303</v>
      </c>
      <c r="F166" s="27">
        <f t="shared" si="9"/>
        <v>1012</v>
      </c>
      <c r="G166" s="27" t="e">
        <f t="shared" si="3"/>
        <v>#REF!</v>
      </c>
      <c r="H166" s="33">
        <f t="shared" si="10"/>
        <v>326</v>
      </c>
      <c r="I166" s="29">
        <v>-2183</v>
      </c>
      <c r="J166" s="33">
        <f t="shared" si="4"/>
        <v>2509</v>
      </c>
      <c r="K166" s="27">
        <f t="shared" si="11"/>
        <v>1227</v>
      </c>
      <c r="L166" s="27" t="e">
        <f t="shared" si="5"/>
        <v>#REF!</v>
      </c>
      <c r="M166" s="33">
        <f t="shared" si="12"/>
        <v>518</v>
      </c>
      <c r="N166" s="29">
        <v>-2118</v>
      </c>
      <c r="O166" s="33">
        <v>2636</v>
      </c>
      <c r="P166" s="27">
        <f t="shared" si="13"/>
        <v>1011</v>
      </c>
      <c r="Q166" s="44"/>
      <c r="R166" s="35"/>
      <c r="S166" s="74"/>
      <c r="T166" s="75"/>
      <c r="U166" s="76"/>
      <c r="V166" s="76"/>
      <c r="W166" s="77"/>
      <c r="X166" s="76"/>
      <c r="Y166" s="76"/>
      <c r="Z166" s="76"/>
      <c r="AA166" s="76"/>
    </row>
    <row r="167" spans="1:27" ht="22.5" customHeight="1" outlineLevel="1" x14ac:dyDescent="0.3">
      <c r="A167" s="65">
        <v>45797</v>
      </c>
      <c r="B167" s="27" t="e">
        <f t="shared" si="1"/>
        <v>#REF!</v>
      </c>
      <c r="C167" s="33">
        <f t="shared" si="8"/>
        <v>538</v>
      </c>
      <c r="D167" s="29">
        <v>-2765</v>
      </c>
      <c r="E167" s="33">
        <f t="shared" si="2"/>
        <v>3303</v>
      </c>
      <c r="F167" s="27">
        <f t="shared" si="9"/>
        <v>1012</v>
      </c>
      <c r="G167" s="27" t="e">
        <f t="shared" si="3"/>
        <v>#REF!</v>
      </c>
      <c r="H167" s="33">
        <f t="shared" si="10"/>
        <v>326</v>
      </c>
      <c r="I167" s="29">
        <v>-2183</v>
      </c>
      <c r="J167" s="33">
        <f t="shared" si="4"/>
        <v>2509</v>
      </c>
      <c r="K167" s="27">
        <f t="shared" si="11"/>
        <v>1227</v>
      </c>
      <c r="L167" s="27" t="e">
        <f t="shared" si="5"/>
        <v>#REF!</v>
      </c>
      <c r="M167" s="33">
        <f t="shared" si="12"/>
        <v>518</v>
      </c>
      <c r="N167" s="29">
        <v>-2118</v>
      </c>
      <c r="O167" s="33">
        <v>2636</v>
      </c>
      <c r="P167" s="27">
        <f t="shared" si="13"/>
        <v>1011</v>
      </c>
      <c r="Q167" s="44"/>
      <c r="R167" s="35"/>
      <c r="S167" s="74"/>
      <c r="T167" s="75"/>
      <c r="U167" s="76"/>
      <c r="V167" s="76"/>
      <c r="W167" s="77"/>
      <c r="X167" s="76"/>
      <c r="Y167" s="76"/>
      <c r="Z167" s="76"/>
      <c r="AA167" s="76"/>
    </row>
    <row r="168" spans="1:27" ht="22.5" customHeight="1" outlineLevel="1" x14ac:dyDescent="0.3">
      <c r="A168" s="65">
        <v>45798</v>
      </c>
      <c r="B168" s="27" t="e">
        <f t="shared" si="1"/>
        <v>#REF!</v>
      </c>
      <c r="C168" s="33">
        <f t="shared" si="8"/>
        <v>538</v>
      </c>
      <c r="D168" s="29">
        <v>-2765</v>
      </c>
      <c r="E168" s="33">
        <f t="shared" si="2"/>
        <v>3303</v>
      </c>
      <c r="F168" s="27">
        <f t="shared" si="9"/>
        <v>1012</v>
      </c>
      <c r="G168" s="27" t="e">
        <f t="shared" si="3"/>
        <v>#REF!</v>
      </c>
      <c r="H168" s="33">
        <f t="shared" si="10"/>
        <v>326</v>
      </c>
      <c r="I168" s="29">
        <v>-2183</v>
      </c>
      <c r="J168" s="33">
        <f t="shared" si="4"/>
        <v>2509</v>
      </c>
      <c r="K168" s="27">
        <f t="shared" si="11"/>
        <v>1227</v>
      </c>
      <c r="L168" s="27" t="e">
        <f t="shared" si="5"/>
        <v>#REF!</v>
      </c>
      <c r="M168" s="33">
        <f t="shared" si="12"/>
        <v>518</v>
      </c>
      <c r="N168" s="29">
        <v>-2118</v>
      </c>
      <c r="O168" s="33">
        <v>2636</v>
      </c>
      <c r="P168" s="27">
        <f t="shared" si="13"/>
        <v>1011</v>
      </c>
      <c r="Q168" s="44"/>
      <c r="R168" s="35"/>
      <c r="S168" s="74"/>
      <c r="T168" s="75"/>
      <c r="U168" s="76"/>
      <c r="V168" s="76"/>
      <c r="W168" s="77"/>
      <c r="X168" s="76"/>
      <c r="Y168" s="76"/>
      <c r="Z168" s="76"/>
      <c r="AA168" s="76"/>
    </row>
    <row r="169" spans="1:27" ht="22.5" customHeight="1" outlineLevel="1" x14ac:dyDescent="0.3">
      <c r="A169" s="65">
        <v>45799</v>
      </c>
      <c r="B169" s="27" t="e">
        <f t="shared" si="1"/>
        <v>#REF!</v>
      </c>
      <c r="C169" s="33">
        <f t="shared" si="8"/>
        <v>538</v>
      </c>
      <c r="D169" s="29">
        <v>-2765</v>
      </c>
      <c r="E169" s="33">
        <f t="shared" si="2"/>
        <v>3303</v>
      </c>
      <c r="F169" s="27">
        <f t="shared" si="9"/>
        <v>1012</v>
      </c>
      <c r="G169" s="27" t="e">
        <f t="shared" si="3"/>
        <v>#REF!</v>
      </c>
      <c r="H169" s="33">
        <f t="shared" si="10"/>
        <v>326</v>
      </c>
      <c r="I169" s="29">
        <v>-2183</v>
      </c>
      <c r="J169" s="33">
        <f t="shared" si="4"/>
        <v>2509</v>
      </c>
      <c r="K169" s="27">
        <f t="shared" si="11"/>
        <v>1227</v>
      </c>
      <c r="L169" s="27" t="e">
        <f t="shared" si="5"/>
        <v>#REF!</v>
      </c>
      <c r="M169" s="33">
        <f t="shared" si="12"/>
        <v>518</v>
      </c>
      <c r="N169" s="29">
        <v>-2118</v>
      </c>
      <c r="O169" s="33">
        <v>2636</v>
      </c>
      <c r="P169" s="27">
        <f t="shared" si="13"/>
        <v>1011</v>
      </c>
      <c r="Q169" s="44"/>
      <c r="R169" s="35"/>
      <c r="S169" s="74"/>
      <c r="T169" s="75"/>
      <c r="U169" s="76"/>
      <c r="V169" s="76"/>
      <c r="W169" s="77"/>
      <c r="X169" s="76"/>
      <c r="Y169" s="76"/>
      <c r="Z169" s="76"/>
      <c r="AA169" s="76"/>
    </row>
    <row r="170" spans="1:27" ht="22.5" customHeight="1" outlineLevel="1" x14ac:dyDescent="0.3">
      <c r="A170" s="65">
        <v>45800</v>
      </c>
      <c r="B170" s="27" t="e">
        <f t="shared" si="1"/>
        <v>#REF!</v>
      </c>
      <c r="C170" s="33">
        <f t="shared" si="8"/>
        <v>531</v>
      </c>
      <c r="D170" s="29">
        <v>-2772</v>
      </c>
      <c r="E170" s="33">
        <f t="shared" si="2"/>
        <v>3303</v>
      </c>
      <c r="F170" s="27">
        <f t="shared" si="9"/>
        <v>1019</v>
      </c>
      <c r="G170" s="27" t="e">
        <f t="shared" si="3"/>
        <v>#REF!</v>
      </c>
      <c r="H170" s="33">
        <f t="shared" si="10"/>
        <v>315</v>
      </c>
      <c r="I170" s="29">
        <v>-2194</v>
      </c>
      <c r="J170" s="33">
        <f t="shared" si="4"/>
        <v>2509</v>
      </c>
      <c r="K170" s="27">
        <f t="shared" si="11"/>
        <v>1238</v>
      </c>
      <c r="L170" s="27" t="e">
        <f t="shared" si="5"/>
        <v>#REF!</v>
      </c>
      <c r="M170" s="33">
        <f t="shared" si="12"/>
        <v>508</v>
      </c>
      <c r="N170" s="29">
        <v>-2128</v>
      </c>
      <c r="O170" s="33">
        <v>2636</v>
      </c>
      <c r="P170" s="27">
        <f t="shared" si="13"/>
        <v>1021</v>
      </c>
      <c r="Q170" s="44"/>
      <c r="R170" s="35"/>
      <c r="S170" s="74"/>
      <c r="T170" s="75"/>
      <c r="U170" s="76"/>
      <c r="V170" s="76"/>
      <c r="W170" s="77"/>
      <c r="X170" s="76"/>
      <c r="Y170" s="76"/>
      <c r="Z170" s="76"/>
      <c r="AA170" s="76"/>
    </row>
    <row r="171" spans="1:27" ht="22.5" customHeight="1" outlineLevel="1" x14ac:dyDescent="0.3">
      <c r="A171" s="65">
        <v>45801</v>
      </c>
      <c r="B171" s="27" t="e">
        <f t="shared" si="1"/>
        <v>#REF!</v>
      </c>
      <c r="C171" s="33">
        <f t="shared" si="8"/>
        <v>530</v>
      </c>
      <c r="D171" s="29">
        <v>-2773</v>
      </c>
      <c r="E171" s="33">
        <f t="shared" si="2"/>
        <v>3303</v>
      </c>
      <c r="F171" s="27">
        <f t="shared" si="9"/>
        <v>1020</v>
      </c>
      <c r="G171" s="27" t="e">
        <f t="shared" si="3"/>
        <v>#REF!</v>
      </c>
      <c r="H171" s="33">
        <f t="shared" si="10"/>
        <v>313</v>
      </c>
      <c r="I171" s="29">
        <v>-2196</v>
      </c>
      <c r="J171" s="33">
        <f t="shared" si="4"/>
        <v>2509</v>
      </c>
      <c r="K171" s="27">
        <f t="shared" si="11"/>
        <v>1240</v>
      </c>
      <c r="L171" s="27" t="e">
        <f t="shared" si="5"/>
        <v>#REF!</v>
      </c>
      <c r="M171" s="33">
        <f t="shared" si="12"/>
        <v>507</v>
      </c>
      <c r="N171" s="29">
        <v>-2129</v>
      </c>
      <c r="O171" s="33">
        <v>2636</v>
      </c>
      <c r="P171" s="27">
        <f t="shared" si="13"/>
        <v>1022</v>
      </c>
      <c r="Q171" s="44"/>
      <c r="R171" s="35"/>
      <c r="S171" s="74"/>
      <c r="T171" s="75"/>
      <c r="U171" s="76"/>
      <c r="V171" s="76"/>
      <c r="W171" s="77"/>
      <c r="X171" s="76"/>
      <c r="Y171" s="76"/>
      <c r="Z171" s="76"/>
      <c r="AA171" s="76"/>
    </row>
    <row r="172" spans="1:27" ht="22.5" customHeight="1" outlineLevel="1" x14ac:dyDescent="0.3">
      <c r="A172" s="65">
        <v>45802</v>
      </c>
      <c r="B172" s="27" t="e">
        <f t="shared" si="1"/>
        <v>#REF!</v>
      </c>
      <c r="C172" s="33">
        <f t="shared" si="8"/>
        <v>529</v>
      </c>
      <c r="D172" s="29">
        <v>-2774</v>
      </c>
      <c r="E172" s="33">
        <f t="shared" si="2"/>
        <v>3303</v>
      </c>
      <c r="F172" s="27">
        <f t="shared" si="9"/>
        <v>1021</v>
      </c>
      <c r="G172" s="27" t="e">
        <f t="shared" si="3"/>
        <v>#REF!</v>
      </c>
      <c r="H172" s="33">
        <f t="shared" si="10"/>
        <v>311</v>
      </c>
      <c r="I172" s="29">
        <v>-2198</v>
      </c>
      <c r="J172" s="33">
        <f t="shared" si="4"/>
        <v>2509</v>
      </c>
      <c r="K172" s="27">
        <f t="shared" si="11"/>
        <v>1242</v>
      </c>
      <c r="L172" s="27" t="e">
        <f t="shared" si="5"/>
        <v>#REF!</v>
      </c>
      <c r="M172" s="33">
        <f t="shared" si="12"/>
        <v>506</v>
      </c>
      <c r="N172" s="29">
        <v>-2130</v>
      </c>
      <c r="O172" s="33">
        <v>2636</v>
      </c>
      <c r="P172" s="27">
        <f t="shared" si="13"/>
        <v>1023</v>
      </c>
      <c r="Q172" s="44"/>
      <c r="R172" s="35"/>
      <c r="S172" s="74"/>
      <c r="T172" s="75"/>
      <c r="U172" s="76"/>
      <c r="V172" s="76"/>
      <c r="W172" s="77"/>
      <c r="X172" s="76"/>
      <c r="Y172" s="76"/>
      <c r="Z172" s="76"/>
      <c r="AA172" s="76"/>
    </row>
    <row r="173" spans="1:27" ht="22.5" customHeight="1" outlineLevel="1" x14ac:dyDescent="0.3">
      <c r="A173" s="65">
        <v>45803</v>
      </c>
      <c r="B173" s="27" t="e">
        <f t="shared" si="1"/>
        <v>#REF!</v>
      </c>
      <c r="C173" s="33">
        <f t="shared" si="8"/>
        <v>528</v>
      </c>
      <c r="D173" s="29">
        <v>-2775</v>
      </c>
      <c r="E173" s="33">
        <f t="shared" si="2"/>
        <v>3303</v>
      </c>
      <c r="F173" s="27">
        <f t="shared" si="9"/>
        <v>1022</v>
      </c>
      <c r="G173" s="27" t="e">
        <f t="shared" si="3"/>
        <v>#REF!</v>
      </c>
      <c r="H173" s="33">
        <f t="shared" si="10"/>
        <v>309</v>
      </c>
      <c r="I173" s="29">
        <v>-2200</v>
      </c>
      <c r="J173" s="33">
        <f t="shared" si="4"/>
        <v>2509</v>
      </c>
      <c r="K173" s="27">
        <f t="shared" si="11"/>
        <v>1244</v>
      </c>
      <c r="L173" s="27" t="e">
        <f t="shared" si="5"/>
        <v>#REF!</v>
      </c>
      <c r="M173" s="33">
        <f t="shared" si="12"/>
        <v>505</v>
      </c>
      <c r="N173" s="29">
        <v>-2131</v>
      </c>
      <c r="O173" s="33">
        <v>2636</v>
      </c>
      <c r="P173" s="27">
        <f t="shared" si="13"/>
        <v>1024</v>
      </c>
      <c r="Q173" s="44"/>
      <c r="R173" s="35"/>
      <c r="S173" s="74"/>
      <c r="T173" s="75"/>
      <c r="U173" s="76"/>
      <c r="V173" s="76"/>
      <c r="W173" s="77"/>
      <c r="X173" s="76"/>
      <c r="Y173" s="76"/>
      <c r="Z173" s="76"/>
      <c r="AA173" s="76"/>
    </row>
    <row r="174" spans="1:27" ht="22.5" customHeight="1" outlineLevel="1" x14ac:dyDescent="0.3">
      <c r="A174" s="65">
        <v>45804</v>
      </c>
      <c r="B174" s="27" t="e">
        <f t="shared" si="1"/>
        <v>#REF!</v>
      </c>
      <c r="C174" s="33">
        <f t="shared" si="8"/>
        <v>527</v>
      </c>
      <c r="D174" s="29">
        <v>-2776</v>
      </c>
      <c r="E174" s="33">
        <f t="shared" si="2"/>
        <v>3303</v>
      </c>
      <c r="F174" s="27">
        <f t="shared" si="9"/>
        <v>1023</v>
      </c>
      <c r="G174" s="27" t="e">
        <f t="shared" si="3"/>
        <v>#REF!</v>
      </c>
      <c r="H174" s="33">
        <f t="shared" si="10"/>
        <v>307</v>
      </c>
      <c r="I174" s="29">
        <v>-2202</v>
      </c>
      <c r="J174" s="33">
        <f t="shared" si="4"/>
        <v>2509</v>
      </c>
      <c r="K174" s="27">
        <f t="shared" si="11"/>
        <v>1246</v>
      </c>
      <c r="L174" s="27" t="e">
        <f t="shared" si="5"/>
        <v>#REF!</v>
      </c>
      <c r="M174" s="33">
        <f t="shared" si="12"/>
        <v>504</v>
      </c>
      <c r="N174" s="29">
        <v>-2132</v>
      </c>
      <c r="O174" s="33">
        <v>2636</v>
      </c>
      <c r="P174" s="27">
        <f t="shared" si="13"/>
        <v>1025</v>
      </c>
      <c r="Q174" s="44"/>
      <c r="R174" s="35"/>
      <c r="S174" s="74"/>
      <c r="T174" s="75"/>
      <c r="U174" s="76"/>
      <c r="V174" s="76"/>
      <c r="W174" s="77"/>
      <c r="X174" s="76"/>
      <c r="Y174" s="76"/>
      <c r="Z174" s="76"/>
      <c r="AA174" s="76"/>
    </row>
    <row r="175" spans="1:27" ht="22.5" customHeight="1" outlineLevel="1" x14ac:dyDescent="0.3">
      <c r="A175" s="65">
        <v>45805</v>
      </c>
      <c r="B175" s="27" t="e">
        <f t="shared" si="1"/>
        <v>#REF!</v>
      </c>
      <c r="C175" s="33">
        <f t="shared" si="8"/>
        <v>527</v>
      </c>
      <c r="D175" s="29">
        <v>-2776</v>
      </c>
      <c r="E175" s="33">
        <f t="shared" si="2"/>
        <v>3303</v>
      </c>
      <c r="F175" s="27">
        <f t="shared" si="9"/>
        <v>1023</v>
      </c>
      <c r="G175" s="27" t="e">
        <f t="shared" si="3"/>
        <v>#REF!</v>
      </c>
      <c r="H175" s="33">
        <f t="shared" si="10"/>
        <v>307</v>
      </c>
      <c r="I175" s="29">
        <v>-2202</v>
      </c>
      <c r="J175" s="33">
        <f t="shared" si="4"/>
        <v>2509</v>
      </c>
      <c r="K175" s="27">
        <f t="shared" si="11"/>
        <v>1246</v>
      </c>
      <c r="L175" s="27" t="e">
        <f t="shared" si="5"/>
        <v>#REF!</v>
      </c>
      <c r="M175" s="33">
        <f t="shared" si="12"/>
        <v>504</v>
      </c>
      <c r="N175" s="29">
        <v>-2132</v>
      </c>
      <c r="O175" s="33">
        <v>2636</v>
      </c>
      <c r="P175" s="27">
        <f t="shared" si="13"/>
        <v>1025</v>
      </c>
      <c r="Q175" s="44"/>
      <c r="R175" s="35"/>
      <c r="S175" s="74"/>
      <c r="T175" s="75"/>
      <c r="U175" s="76"/>
      <c r="V175" s="76"/>
      <c r="W175" s="77"/>
      <c r="X175" s="76"/>
      <c r="Y175" s="76"/>
      <c r="Z175" s="76"/>
      <c r="AA175" s="76"/>
    </row>
    <row r="176" spans="1:27" ht="22.5" customHeight="1" outlineLevel="1" x14ac:dyDescent="0.3">
      <c r="A176" s="65">
        <v>45806</v>
      </c>
      <c r="B176" s="27" t="e">
        <f t="shared" si="1"/>
        <v>#REF!</v>
      </c>
      <c r="C176" s="33">
        <f t="shared" si="8"/>
        <v>527</v>
      </c>
      <c r="D176" s="29">
        <v>-2776</v>
      </c>
      <c r="E176" s="33">
        <f t="shared" si="2"/>
        <v>3303</v>
      </c>
      <c r="F176" s="27">
        <f t="shared" si="9"/>
        <v>1023</v>
      </c>
      <c r="G176" s="27" t="e">
        <f t="shared" si="3"/>
        <v>#REF!</v>
      </c>
      <c r="H176" s="33">
        <f t="shared" si="10"/>
        <v>307</v>
      </c>
      <c r="I176" s="29">
        <v>-2202</v>
      </c>
      <c r="J176" s="33">
        <f t="shared" si="4"/>
        <v>2509</v>
      </c>
      <c r="K176" s="27">
        <f t="shared" si="11"/>
        <v>1246</v>
      </c>
      <c r="L176" s="27" t="e">
        <f t="shared" si="5"/>
        <v>#REF!</v>
      </c>
      <c r="M176" s="33">
        <f t="shared" si="12"/>
        <v>504</v>
      </c>
      <c r="N176" s="29">
        <v>-2132</v>
      </c>
      <c r="O176" s="33">
        <v>2636</v>
      </c>
      <c r="P176" s="27">
        <f t="shared" si="13"/>
        <v>1025</v>
      </c>
      <c r="Q176" s="44"/>
      <c r="R176" s="35"/>
      <c r="S176" s="74"/>
      <c r="T176" s="75"/>
      <c r="U176" s="76"/>
      <c r="V176" s="76"/>
      <c r="W176" s="77"/>
      <c r="X176" s="76"/>
      <c r="Y176" s="76"/>
      <c r="Z176" s="76"/>
      <c r="AA176" s="76"/>
    </row>
    <row r="177" spans="1:27" ht="22.5" customHeight="1" outlineLevel="1" x14ac:dyDescent="0.3">
      <c r="A177" s="65">
        <v>45807</v>
      </c>
      <c r="B177" s="27" t="e">
        <f t="shared" si="1"/>
        <v>#REF!</v>
      </c>
      <c r="C177" s="33">
        <f t="shared" si="8"/>
        <v>527</v>
      </c>
      <c r="D177" s="29">
        <v>-2776</v>
      </c>
      <c r="E177" s="33">
        <f t="shared" si="2"/>
        <v>3303</v>
      </c>
      <c r="F177" s="27">
        <f t="shared" si="9"/>
        <v>1023</v>
      </c>
      <c r="G177" s="27" t="e">
        <f t="shared" si="3"/>
        <v>#REF!</v>
      </c>
      <c r="H177" s="33">
        <f t="shared" si="10"/>
        <v>307</v>
      </c>
      <c r="I177" s="29">
        <v>-2202</v>
      </c>
      <c r="J177" s="33">
        <f t="shared" si="4"/>
        <v>2509</v>
      </c>
      <c r="K177" s="27">
        <f t="shared" si="11"/>
        <v>1246</v>
      </c>
      <c r="L177" s="27" t="e">
        <f t="shared" si="5"/>
        <v>#REF!</v>
      </c>
      <c r="M177" s="33">
        <f t="shared" si="12"/>
        <v>504</v>
      </c>
      <c r="N177" s="29">
        <v>-2132</v>
      </c>
      <c r="O177" s="33">
        <v>2636</v>
      </c>
      <c r="P177" s="27">
        <f t="shared" si="13"/>
        <v>1025</v>
      </c>
      <c r="Q177" s="44"/>
      <c r="R177" s="35"/>
      <c r="S177" s="74"/>
      <c r="T177" s="75"/>
      <c r="U177" s="76"/>
      <c r="V177" s="76"/>
      <c r="W177" s="77"/>
      <c r="X177" s="76"/>
      <c r="Y177" s="76"/>
      <c r="Z177" s="76"/>
      <c r="AA177" s="76"/>
    </row>
    <row r="178" spans="1:27" ht="22.5" customHeight="1" outlineLevel="1" x14ac:dyDescent="0.3">
      <c r="A178" s="65">
        <v>45808</v>
      </c>
      <c r="B178" s="27" t="e">
        <f t="shared" si="1"/>
        <v>#REF!</v>
      </c>
      <c r="C178" s="33">
        <f t="shared" si="8"/>
        <v>527</v>
      </c>
      <c r="D178" s="29">
        <v>-2776</v>
      </c>
      <c r="E178" s="33">
        <f t="shared" si="2"/>
        <v>3303</v>
      </c>
      <c r="F178" s="27">
        <f t="shared" si="9"/>
        <v>1023</v>
      </c>
      <c r="G178" s="27" t="e">
        <f t="shared" si="3"/>
        <v>#REF!</v>
      </c>
      <c r="H178" s="33">
        <f t="shared" si="10"/>
        <v>307</v>
      </c>
      <c r="I178" s="29">
        <v>-2202</v>
      </c>
      <c r="J178" s="33">
        <f t="shared" si="4"/>
        <v>2509</v>
      </c>
      <c r="K178" s="27">
        <f t="shared" si="11"/>
        <v>1246</v>
      </c>
      <c r="L178" s="27" t="e">
        <f t="shared" si="5"/>
        <v>#REF!</v>
      </c>
      <c r="M178" s="33">
        <f t="shared" si="12"/>
        <v>504</v>
      </c>
      <c r="N178" s="29">
        <v>-2132</v>
      </c>
      <c r="O178" s="33">
        <v>2636</v>
      </c>
      <c r="P178" s="27">
        <f t="shared" si="13"/>
        <v>1025</v>
      </c>
      <c r="Q178" s="44"/>
      <c r="R178" s="35"/>
      <c r="S178" s="74"/>
      <c r="T178" s="75"/>
      <c r="U178" s="76"/>
      <c r="V178" s="76"/>
      <c r="W178" s="77"/>
      <c r="X178" s="76"/>
      <c r="Y178" s="76"/>
      <c r="Z178" s="76"/>
      <c r="AA178" s="76"/>
    </row>
    <row r="179" spans="1:27" ht="22.5" customHeight="1" outlineLevel="1" x14ac:dyDescent="0.3">
      <c r="A179" s="65">
        <v>45809</v>
      </c>
      <c r="B179" s="27" t="e">
        <f t="shared" si="1"/>
        <v>#REF!</v>
      </c>
      <c r="C179" s="33">
        <f t="shared" si="8"/>
        <v>527</v>
      </c>
      <c r="D179" s="29">
        <v>-2776</v>
      </c>
      <c r="E179" s="33">
        <f t="shared" si="2"/>
        <v>3303</v>
      </c>
      <c r="F179" s="27">
        <f t="shared" si="9"/>
        <v>1023</v>
      </c>
      <c r="G179" s="27" t="e">
        <f t="shared" si="3"/>
        <v>#REF!</v>
      </c>
      <c r="H179" s="33">
        <f t="shared" si="10"/>
        <v>307</v>
      </c>
      <c r="I179" s="29">
        <v>-2202</v>
      </c>
      <c r="J179" s="33">
        <f t="shared" si="4"/>
        <v>2509</v>
      </c>
      <c r="K179" s="27">
        <f t="shared" si="11"/>
        <v>1246</v>
      </c>
      <c r="L179" s="27" t="e">
        <f t="shared" si="5"/>
        <v>#REF!</v>
      </c>
      <c r="M179" s="33">
        <f t="shared" si="12"/>
        <v>504</v>
      </c>
      <c r="N179" s="29">
        <v>-2132</v>
      </c>
      <c r="O179" s="33">
        <v>2636</v>
      </c>
      <c r="P179" s="27">
        <f t="shared" si="13"/>
        <v>1025</v>
      </c>
      <c r="Q179" s="44"/>
      <c r="R179" s="35"/>
      <c r="S179" s="74"/>
      <c r="T179" s="75"/>
      <c r="U179" s="76"/>
      <c r="V179" s="76"/>
      <c r="W179" s="77"/>
      <c r="X179" s="76"/>
      <c r="Y179" s="76"/>
      <c r="Z179" s="76"/>
      <c r="AA179" s="76"/>
    </row>
    <row r="180" spans="1:27" ht="22.5" customHeight="1" outlineLevel="1" x14ac:dyDescent="0.3">
      <c r="A180" s="65">
        <v>45810</v>
      </c>
      <c r="B180" s="27" t="e">
        <f t="shared" si="1"/>
        <v>#REF!</v>
      </c>
      <c r="C180" s="33">
        <f t="shared" si="8"/>
        <v>527</v>
      </c>
      <c r="D180" s="29">
        <v>-2776</v>
      </c>
      <c r="E180" s="33">
        <f t="shared" si="2"/>
        <v>3303</v>
      </c>
      <c r="F180" s="27">
        <f t="shared" si="9"/>
        <v>1023</v>
      </c>
      <c r="G180" s="27" t="e">
        <f t="shared" si="3"/>
        <v>#REF!</v>
      </c>
      <c r="H180" s="33">
        <f t="shared" si="10"/>
        <v>307</v>
      </c>
      <c r="I180" s="29">
        <v>-2202</v>
      </c>
      <c r="J180" s="33">
        <f t="shared" si="4"/>
        <v>2509</v>
      </c>
      <c r="K180" s="27">
        <f t="shared" si="11"/>
        <v>1246</v>
      </c>
      <c r="L180" s="27" t="e">
        <f t="shared" si="5"/>
        <v>#REF!</v>
      </c>
      <c r="M180" s="33">
        <f t="shared" si="12"/>
        <v>504</v>
      </c>
      <c r="N180" s="29">
        <v>-2132</v>
      </c>
      <c r="O180" s="33">
        <v>2636</v>
      </c>
      <c r="P180" s="27">
        <f t="shared" si="13"/>
        <v>1025</v>
      </c>
      <c r="Q180" s="44"/>
      <c r="R180" s="35"/>
      <c r="S180" s="74"/>
      <c r="T180" s="75"/>
      <c r="U180" s="76"/>
      <c r="V180" s="76"/>
      <c r="W180" s="77"/>
      <c r="X180" s="76"/>
      <c r="Y180" s="76"/>
      <c r="Z180" s="76"/>
      <c r="AA180" s="76"/>
    </row>
    <row r="181" spans="1:27" ht="22.5" customHeight="1" outlineLevel="1" x14ac:dyDescent="0.3">
      <c r="A181" s="65">
        <v>45811</v>
      </c>
      <c r="B181" s="27" t="e">
        <f t="shared" si="1"/>
        <v>#REF!</v>
      </c>
      <c r="C181" s="33">
        <f t="shared" si="8"/>
        <v>527</v>
      </c>
      <c r="D181" s="29">
        <v>-2776</v>
      </c>
      <c r="E181" s="33">
        <f t="shared" si="2"/>
        <v>3303</v>
      </c>
      <c r="F181" s="27">
        <f t="shared" si="9"/>
        <v>1023</v>
      </c>
      <c r="G181" s="27" t="e">
        <f t="shared" si="3"/>
        <v>#REF!</v>
      </c>
      <c r="H181" s="33">
        <f t="shared" si="10"/>
        <v>307</v>
      </c>
      <c r="I181" s="29">
        <v>-2202</v>
      </c>
      <c r="J181" s="33">
        <f t="shared" si="4"/>
        <v>2509</v>
      </c>
      <c r="K181" s="27">
        <f t="shared" si="11"/>
        <v>1246</v>
      </c>
      <c r="L181" s="27" t="e">
        <f t="shared" si="5"/>
        <v>#REF!</v>
      </c>
      <c r="M181" s="33">
        <f t="shared" si="12"/>
        <v>504</v>
      </c>
      <c r="N181" s="29">
        <v>-2132</v>
      </c>
      <c r="O181" s="33">
        <v>2636</v>
      </c>
      <c r="P181" s="27">
        <f t="shared" si="13"/>
        <v>1025</v>
      </c>
      <c r="Q181" s="44"/>
      <c r="R181" s="35"/>
      <c r="S181" s="74"/>
      <c r="T181" s="75"/>
      <c r="U181" s="76"/>
      <c r="V181" s="76"/>
      <c r="W181" s="77"/>
      <c r="X181" s="76"/>
      <c r="Y181" s="76"/>
      <c r="Z181" s="76"/>
      <c r="AA181" s="76"/>
    </row>
    <row r="182" spans="1:27" ht="22.5" customHeight="1" outlineLevel="1" x14ac:dyDescent="0.3">
      <c r="A182" s="65">
        <v>45812</v>
      </c>
      <c r="B182" s="27" t="e">
        <f t="shared" si="1"/>
        <v>#REF!</v>
      </c>
      <c r="C182" s="33">
        <f t="shared" si="8"/>
        <v>527</v>
      </c>
      <c r="D182" s="29">
        <v>-2776</v>
      </c>
      <c r="E182" s="33">
        <f t="shared" si="2"/>
        <v>3303</v>
      </c>
      <c r="F182" s="27">
        <f t="shared" si="9"/>
        <v>1023</v>
      </c>
      <c r="G182" s="27" t="e">
        <f t="shared" si="3"/>
        <v>#REF!</v>
      </c>
      <c r="H182" s="33">
        <f t="shared" si="10"/>
        <v>307</v>
      </c>
      <c r="I182" s="29">
        <v>-2202</v>
      </c>
      <c r="J182" s="33">
        <f t="shared" si="4"/>
        <v>2509</v>
      </c>
      <c r="K182" s="27">
        <f t="shared" si="11"/>
        <v>1246</v>
      </c>
      <c r="L182" s="27" t="e">
        <f t="shared" si="5"/>
        <v>#REF!</v>
      </c>
      <c r="M182" s="33">
        <f t="shared" si="12"/>
        <v>504</v>
      </c>
      <c r="N182" s="29">
        <v>-2132</v>
      </c>
      <c r="O182" s="33">
        <v>2636</v>
      </c>
      <c r="P182" s="27">
        <f t="shared" si="13"/>
        <v>1025</v>
      </c>
      <c r="Q182" s="44"/>
      <c r="R182" s="35"/>
      <c r="S182" s="74"/>
      <c r="T182" s="75"/>
      <c r="U182" s="76"/>
      <c r="V182" s="76"/>
      <c r="W182" s="77"/>
      <c r="X182" s="76"/>
      <c r="Y182" s="76"/>
      <c r="Z182" s="76"/>
      <c r="AA182" s="76"/>
    </row>
    <row r="183" spans="1:27" ht="22.5" customHeight="1" outlineLevel="1" x14ac:dyDescent="0.3">
      <c r="A183" s="65">
        <v>45813</v>
      </c>
      <c r="B183" s="27" t="e">
        <f t="shared" si="1"/>
        <v>#REF!</v>
      </c>
      <c r="C183" s="33">
        <f t="shared" si="8"/>
        <v>527</v>
      </c>
      <c r="D183" s="29">
        <v>-2776</v>
      </c>
      <c r="E183" s="33">
        <f t="shared" si="2"/>
        <v>3303</v>
      </c>
      <c r="F183" s="27">
        <f t="shared" si="9"/>
        <v>1023</v>
      </c>
      <c r="G183" s="27" t="e">
        <f t="shared" si="3"/>
        <v>#REF!</v>
      </c>
      <c r="H183" s="33">
        <f t="shared" si="10"/>
        <v>307</v>
      </c>
      <c r="I183" s="29">
        <v>-2202</v>
      </c>
      <c r="J183" s="33">
        <f t="shared" si="4"/>
        <v>2509</v>
      </c>
      <c r="K183" s="27">
        <f t="shared" si="11"/>
        <v>1246</v>
      </c>
      <c r="L183" s="27" t="e">
        <f t="shared" si="5"/>
        <v>#REF!</v>
      </c>
      <c r="M183" s="33">
        <f t="shared" si="12"/>
        <v>504</v>
      </c>
      <c r="N183" s="29">
        <v>-2132</v>
      </c>
      <c r="O183" s="33">
        <v>2636</v>
      </c>
      <c r="P183" s="27">
        <f t="shared" si="13"/>
        <v>1025</v>
      </c>
      <c r="Q183" s="44"/>
      <c r="R183" s="35"/>
      <c r="S183" s="74"/>
      <c r="T183" s="75"/>
      <c r="U183" s="76"/>
      <c r="V183" s="76"/>
      <c r="W183" s="77"/>
      <c r="X183" s="76"/>
      <c r="Y183" s="76"/>
      <c r="Z183" s="76"/>
      <c r="AA183" s="76"/>
    </row>
    <row r="184" spans="1:27" ht="22.5" customHeight="1" outlineLevel="1" x14ac:dyDescent="0.3">
      <c r="A184" s="65">
        <v>45814</v>
      </c>
      <c r="B184" s="27" t="e">
        <f t="shared" si="1"/>
        <v>#REF!</v>
      </c>
      <c r="C184" s="33">
        <f t="shared" si="8"/>
        <v>527</v>
      </c>
      <c r="D184" s="29">
        <v>-2776</v>
      </c>
      <c r="E184" s="33">
        <f t="shared" si="2"/>
        <v>3303</v>
      </c>
      <c r="F184" s="27">
        <f t="shared" si="9"/>
        <v>1023</v>
      </c>
      <c r="G184" s="27" t="e">
        <f t="shared" si="3"/>
        <v>#REF!</v>
      </c>
      <c r="H184" s="33">
        <f t="shared" si="10"/>
        <v>307</v>
      </c>
      <c r="I184" s="29">
        <v>-2202</v>
      </c>
      <c r="J184" s="33">
        <f t="shared" si="4"/>
        <v>2509</v>
      </c>
      <c r="K184" s="27">
        <f t="shared" si="11"/>
        <v>1246</v>
      </c>
      <c r="L184" s="27" t="e">
        <f t="shared" si="5"/>
        <v>#REF!</v>
      </c>
      <c r="M184" s="33">
        <f t="shared" si="12"/>
        <v>504</v>
      </c>
      <c r="N184" s="29">
        <v>-2132</v>
      </c>
      <c r="O184" s="33">
        <v>2636</v>
      </c>
      <c r="P184" s="27">
        <f t="shared" si="13"/>
        <v>1025</v>
      </c>
      <c r="Q184" s="44"/>
      <c r="R184" s="35"/>
      <c r="S184" s="74"/>
      <c r="T184" s="75"/>
      <c r="U184" s="76"/>
      <c r="V184" s="76"/>
      <c r="W184" s="77"/>
      <c r="X184" s="76"/>
      <c r="Y184" s="76"/>
      <c r="Z184" s="76"/>
      <c r="AA184" s="76"/>
    </row>
    <row r="185" spans="1:27" ht="22.5" customHeight="1" outlineLevel="1" x14ac:dyDescent="0.3">
      <c r="A185" s="65">
        <v>45815</v>
      </c>
      <c r="B185" s="27" t="e">
        <f t="shared" si="1"/>
        <v>#REF!</v>
      </c>
      <c r="C185" s="33">
        <f t="shared" si="8"/>
        <v>527</v>
      </c>
      <c r="D185" s="29">
        <v>-2776</v>
      </c>
      <c r="E185" s="33">
        <f t="shared" si="2"/>
        <v>3303</v>
      </c>
      <c r="F185" s="27">
        <f t="shared" si="9"/>
        <v>1023</v>
      </c>
      <c r="G185" s="27" t="e">
        <f t="shared" si="3"/>
        <v>#REF!</v>
      </c>
      <c r="H185" s="33">
        <f t="shared" si="10"/>
        <v>307</v>
      </c>
      <c r="I185" s="29">
        <v>-2202</v>
      </c>
      <c r="J185" s="33">
        <f t="shared" si="4"/>
        <v>2509</v>
      </c>
      <c r="K185" s="27">
        <f t="shared" si="11"/>
        <v>1246</v>
      </c>
      <c r="L185" s="27" t="e">
        <f t="shared" si="5"/>
        <v>#REF!</v>
      </c>
      <c r="M185" s="33">
        <f t="shared" si="12"/>
        <v>504</v>
      </c>
      <c r="N185" s="29">
        <v>-2132</v>
      </c>
      <c r="O185" s="33">
        <v>2636</v>
      </c>
      <c r="P185" s="27">
        <f t="shared" si="13"/>
        <v>1025</v>
      </c>
      <c r="Q185" s="44"/>
      <c r="R185" s="35"/>
      <c r="S185" s="74"/>
      <c r="T185" s="75"/>
      <c r="U185" s="76"/>
      <c r="V185" s="76"/>
      <c r="W185" s="77"/>
      <c r="X185" s="76"/>
      <c r="Y185" s="76"/>
      <c r="Z185" s="76"/>
      <c r="AA185" s="76"/>
    </row>
    <row r="186" spans="1:27" ht="22.5" customHeight="1" outlineLevel="1" x14ac:dyDescent="0.3">
      <c r="A186" s="65">
        <v>45816</v>
      </c>
      <c r="B186" s="27" t="e">
        <f t="shared" si="1"/>
        <v>#REF!</v>
      </c>
      <c r="C186" s="33">
        <f t="shared" si="8"/>
        <v>527</v>
      </c>
      <c r="D186" s="29">
        <v>-2776</v>
      </c>
      <c r="E186" s="33">
        <f t="shared" si="2"/>
        <v>3303</v>
      </c>
      <c r="F186" s="27">
        <f t="shared" si="9"/>
        <v>1023</v>
      </c>
      <c r="G186" s="27" t="e">
        <f t="shared" si="3"/>
        <v>#REF!</v>
      </c>
      <c r="H186" s="33">
        <f t="shared" si="10"/>
        <v>307</v>
      </c>
      <c r="I186" s="29">
        <v>-2202</v>
      </c>
      <c r="J186" s="33">
        <f t="shared" si="4"/>
        <v>2509</v>
      </c>
      <c r="K186" s="27">
        <f t="shared" si="11"/>
        <v>1246</v>
      </c>
      <c r="L186" s="27" t="e">
        <f t="shared" si="5"/>
        <v>#REF!</v>
      </c>
      <c r="M186" s="33">
        <f t="shared" si="12"/>
        <v>504</v>
      </c>
      <c r="N186" s="29">
        <v>-2132</v>
      </c>
      <c r="O186" s="33">
        <v>2636</v>
      </c>
      <c r="P186" s="27">
        <f t="shared" si="13"/>
        <v>1025</v>
      </c>
      <c r="Q186" s="44"/>
      <c r="R186" s="35"/>
      <c r="S186" s="74"/>
      <c r="T186" s="75"/>
      <c r="U186" s="76"/>
      <c r="V186" s="76"/>
      <c r="W186" s="77"/>
      <c r="X186" s="76"/>
      <c r="Y186" s="76"/>
      <c r="Z186" s="76"/>
      <c r="AA186" s="76"/>
    </row>
    <row r="187" spans="1:27" ht="22.5" customHeight="1" outlineLevel="1" x14ac:dyDescent="0.3">
      <c r="A187" s="65">
        <v>45817</v>
      </c>
      <c r="B187" s="27" t="e">
        <f t="shared" si="1"/>
        <v>#REF!</v>
      </c>
      <c r="C187" s="33">
        <f t="shared" si="8"/>
        <v>527</v>
      </c>
      <c r="D187" s="29">
        <v>-2776</v>
      </c>
      <c r="E187" s="33">
        <f t="shared" si="2"/>
        <v>3303</v>
      </c>
      <c r="F187" s="27">
        <f t="shared" si="9"/>
        <v>1023</v>
      </c>
      <c r="G187" s="27" t="e">
        <f t="shared" si="3"/>
        <v>#REF!</v>
      </c>
      <c r="H187" s="33">
        <f t="shared" si="10"/>
        <v>307</v>
      </c>
      <c r="I187" s="29">
        <v>-2202</v>
      </c>
      <c r="J187" s="33">
        <f t="shared" si="4"/>
        <v>2509</v>
      </c>
      <c r="K187" s="27">
        <f t="shared" si="11"/>
        <v>1246</v>
      </c>
      <c r="L187" s="27" t="e">
        <f t="shared" si="5"/>
        <v>#REF!</v>
      </c>
      <c r="M187" s="33">
        <f t="shared" si="12"/>
        <v>504</v>
      </c>
      <c r="N187" s="29">
        <v>-2132</v>
      </c>
      <c r="O187" s="33">
        <v>2636</v>
      </c>
      <c r="P187" s="27">
        <f t="shared" si="13"/>
        <v>1025</v>
      </c>
      <c r="Q187" s="44"/>
      <c r="R187" s="35"/>
      <c r="S187" s="74"/>
      <c r="T187" s="75"/>
      <c r="U187" s="76"/>
      <c r="V187" s="76"/>
      <c r="W187" s="77"/>
      <c r="X187" s="76"/>
      <c r="Y187" s="76"/>
      <c r="Z187" s="76"/>
      <c r="AA187" s="76"/>
    </row>
    <row r="188" spans="1:27" ht="22.5" customHeight="1" outlineLevel="1" x14ac:dyDescent="0.3">
      <c r="A188" s="65">
        <v>45818</v>
      </c>
      <c r="B188" s="27" t="e">
        <f t="shared" si="1"/>
        <v>#REF!</v>
      </c>
      <c r="C188" s="33">
        <f t="shared" si="8"/>
        <v>527</v>
      </c>
      <c r="D188" s="29">
        <v>-2776</v>
      </c>
      <c r="E188" s="33">
        <f t="shared" si="2"/>
        <v>3303</v>
      </c>
      <c r="F188" s="27">
        <f t="shared" si="9"/>
        <v>1023</v>
      </c>
      <c r="G188" s="27" t="e">
        <f t="shared" si="3"/>
        <v>#REF!</v>
      </c>
      <c r="H188" s="33">
        <f t="shared" si="10"/>
        <v>307</v>
      </c>
      <c r="I188" s="29">
        <v>-2202</v>
      </c>
      <c r="J188" s="33">
        <f t="shared" si="4"/>
        <v>2509</v>
      </c>
      <c r="K188" s="27">
        <f t="shared" si="11"/>
        <v>1246</v>
      </c>
      <c r="L188" s="27" t="e">
        <f t="shared" si="5"/>
        <v>#REF!</v>
      </c>
      <c r="M188" s="33">
        <f t="shared" si="12"/>
        <v>504</v>
      </c>
      <c r="N188" s="29">
        <v>-2132</v>
      </c>
      <c r="O188" s="33">
        <v>2636</v>
      </c>
      <c r="P188" s="27">
        <f t="shared" si="13"/>
        <v>1025</v>
      </c>
      <c r="Q188" s="44"/>
      <c r="R188" s="35"/>
      <c r="S188" s="74"/>
      <c r="T188" s="75"/>
      <c r="U188" s="76"/>
      <c r="V188" s="76"/>
      <c r="W188" s="77"/>
      <c r="X188" s="76"/>
      <c r="Y188" s="76"/>
      <c r="Z188" s="76"/>
      <c r="AA188" s="76"/>
    </row>
    <row r="189" spans="1:27" ht="22.5" customHeight="1" outlineLevel="1" x14ac:dyDescent="0.3">
      <c r="A189" s="65">
        <v>45819</v>
      </c>
      <c r="B189" s="27" t="e">
        <f t="shared" si="1"/>
        <v>#REF!</v>
      </c>
      <c r="C189" s="33">
        <f t="shared" si="8"/>
        <v>527</v>
      </c>
      <c r="D189" s="29">
        <v>-2776</v>
      </c>
      <c r="E189" s="33">
        <f t="shared" si="2"/>
        <v>3303</v>
      </c>
      <c r="F189" s="27">
        <f t="shared" si="9"/>
        <v>1023</v>
      </c>
      <c r="G189" s="27" t="e">
        <f t="shared" si="3"/>
        <v>#REF!</v>
      </c>
      <c r="H189" s="33">
        <f t="shared" si="10"/>
        <v>307</v>
      </c>
      <c r="I189" s="29">
        <v>-2202</v>
      </c>
      <c r="J189" s="33">
        <f t="shared" si="4"/>
        <v>2509</v>
      </c>
      <c r="K189" s="27">
        <f t="shared" si="11"/>
        <v>1246</v>
      </c>
      <c r="L189" s="27" t="e">
        <f t="shared" si="5"/>
        <v>#REF!</v>
      </c>
      <c r="M189" s="33">
        <f t="shared" si="12"/>
        <v>504</v>
      </c>
      <c r="N189" s="29">
        <v>-2132</v>
      </c>
      <c r="O189" s="33">
        <v>2636</v>
      </c>
      <c r="P189" s="27">
        <f t="shared" si="13"/>
        <v>1025</v>
      </c>
      <c r="Q189" s="44"/>
      <c r="R189" s="35"/>
      <c r="S189" s="74"/>
      <c r="T189" s="75"/>
      <c r="U189" s="76"/>
      <c r="V189" s="76"/>
      <c r="W189" s="77"/>
      <c r="X189" s="76"/>
      <c r="Y189" s="76"/>
      <c r="Z189" s="76"/>
      <c r="AA189" s="76"/>
    </row>
    <row r="190" spans="1:27" ht="22.5" customHeight="1" outlineLevel="1" x14ac:dyDescent="0.3">
      <c r="A190" s="65">
        <v>45820</v>
      </c>
      <c r="B190" s="27" t="e">
        <f t="shared" si="1"/>
        <v>#REF!</v>
      </c>
      <c r="C190" s="33">
        <f t="shared" si="8"/>
        <v>527</v>
      </c>
      <c r="D190" s="29">
        <v>-2776</v>
      </c>
      <c r="E190" s="33">
        <f t="shared" si="2"/>
        <v>3303</v>
      </c>
      <c r="F190" s="27">
        <f t="shared" si="9"/>
        <v>1023</v>
      </c>
      <c r="G190" s="27" t="e">
        <f t="shared" si="3"/>
        <v>#REF!</v>
      </c>
      <c r="H190" s="33">
        <f t="shared" si="10"/>
        <v>307</v>
      </c>
      <c r="I190" s="29">
        <v>-2202</v>
      </c>
      <c r="J190" s="33">
        <f t="shared" si="4"/>
        <v>2509</v>
      </c>
      <c r="K190" s="27">
        <f t="shared" si="11"/>
        <v>1246</v>
      </c>
      <c r="L190" s="27" t="e">
        <f t="shared" si="5"/>
        <v>#REF!</v>
      </c>
      <c r="M190" s="33">
        <f t="shared" si="12"/>
        <v>504</v>
      </c>
      <c r="N190" s="29">
        <v>-2132</v>
      </c>
      <c r="O190" s="33">
        <v>2636</v>
      </c>
      <c r="P190" s="27">
        <f t="shared" si="13"/>
        <v>1025</v>
      </c>
      <c r="Q190" s="44"/>
      <c r="R190" s="35"/>
      <c r="S190" s="74"/>
      <c r="T190" s="75"/>
      <c r="U190" s="76"/>
      <c r="V190" s="76"/>
      <c r="W190" s="77"/>
      <c r="X190" s="76"/>
      <c r="Y190" s="76"/>
      <c r="Z190" s="76"/>
      <c r="AA190" s="76"/>
    </row>
    <row r="191" spans="1:27" ht="22.5" customHeight="1" outlineLevel="1" x14ac:dyDescent="0.3">
      <c r="A191" s="65">
        <v>45821</v>
      </c>
      <c r="B191" s="27" t="e">
        <f t="shared" si="1"/>
        <v>#REF!</v>
      </c>
      <c r="C191" s="33">
        <f t="shared" si="8"/>
        <v>527</v>
      </c>
      <c r="D191" s="29">
        <v>-2776</v>
      </c>
      <c r="E191" s="33">
        <f t="shared" si="2"/>
        <v>3303</v>
      </c>
      <c r="F191" s="27">
        <f t="shared" si="9"/>
        <v>1023</v>
      </c>
      <c r="G191" s="27" t="e">
        <f t="shared" si="3"/>
        <v>#REF!</v>
      </c>
      <c r="H191" s="33">
        <f t="shared" si="10"/>
        <v>307</v>
      </c>
      <c r="I191" s="29">
        <v>-2202</v>
      </c>
      <c r="J191" s="33">
        <f t="shared" si="4"/>
        <v>2509</v>
      </c>
      <c r="K191" s="27">
        <f t="shared" si="11"/>
        <v>1246</v>
      </c>
      <c r="L191" s="27" t="e">
        <f t="shared" si="5"/>
        <v>#REF!</v>
      </c>
      <c r="M191" s="33">
        <f t="shared" si="12"/>
        <v>504</v>
      </c>
      <c r="N191" s="29">
        <v>-2132</v>
      </c>
      <c r="O191" s="33">
        <v>2636</v>
      </c>
      <c r="P191" s="27">
        <f t="shared" si="13"/>
        <v>1025</v>
      </c>
      <c r="Q191" s="44"/>
      <c r="R191" s="35"/>
      <c r="S191" s="74"/>
      <c r="T191" s="75"/>
      <c r="U191" s="76"/>
      <c r="V191" s="76"/>
      <c r="W191" s="77"/>
      <c r="X191" s="76"/>
      <c r="Y191" s="76"/>
      <c r="Z191" s="76"/>
      <c r="AA191" s="76"/>
    </row>
    <row r="192" spans="1:27" ht="22.5" customHeight="1" outlineLevel="1" x14ac:dyDescent="0.3">
      <c r="A192" s="65">
        <v>45822</v>
      </c>
      <c r="B192" s="27" t="e">
        <f t="shared" si="1"/>
        <v>#REF!</v>
      </c>
      <c r="C192" s="33">
        <f t="shared" si="8"/>
        <v>527</v>
      </c>
      <c r="D192" s="29">
        <v>-2776</v>
      </c>
      <c r="E192" s="33">
        <f t="shared" si="2"/>
        <v>3303</v>
      </c>
      <c r="F192" s="27">
        <f t="shared" si="9"/>
        <v>1023</v>
      </c>
      <c r="G192" s="27" t="e">
        <f t="shared" si="3"/>
        <v>#REF!</v>
      </c>
      <c r="H192" s="33">
        <f t="shared" si="10"/>
        <v>307</v>
      </c>
      <c r="I192" s="29">
        <v>-2202</v>
      </c>
      <c r="J192" s="33">
        <f t="shared" si="4"/>
        <v>2509</v>
      </c>
      <c r="K192" s="27">
        <f t="shared" si="11"/>
        <v>1246</v>
      </c>
      <c r="L192" s="27" t="e">
        <f t="shared" si="5"/>
        <v>#REF!</v>
      </c>
      <c r="M192" s="33">
        <f t="shared" si="12"/>
        <v>504</v>
      </c>
      <c r="N192" s="29">
        <v>-2132</v>
      </c>
      <c r="O192" s="33">
        <v>2636</v>
      </c>
      <c r="P192" s="27">
        <f t="shared" si="13"/>
        <v>1025</v>
      </c>
      <c r="Q192" s="44"/>
      <c r="R192" s="35"/>
      <c r="S192" s="74"/>
      <c r="T192" s="75"/>
      <c r="U192" s="76"/>
      <c r="V192" s="76"/>
      <c r="W192" s="77"/>
      <c r="X192" s="76"/>
      <c r="Y192" s="76"/>
      <c r="Z192" s="76"/>
      <c r="AA192" s="76"/>
    </row>
    <row r="193" spans="1:27" ht="22.5" customHeight="1" outlineLevel="1" x14ac:dyDescent="0.3">
      <c r="A193" s="65">
        <v>45823</v>
      </c>
      <c r="B193" s="27" t="e">
        <f t="shared" si="1"/>
        <v>#REF!</v>
      </c>
      <c r="C193" s="33">
        <f t="shared" si="8"/>
        <v>527</v>
      </c>
      <c r="D193" s="29">
        <v>-2776</v>
      </c>
      <c r="E193" s="33">
        <f t="shared" si="2"/>
        <v>3303</v>
      </c>
      <c r="F193" s="27">
        <f t="shared" si="9"/>
        <v>1023</v>
      </c>
      <c r="G193" s="27" t="e">
        <f t="shared" si="3"/>
        <v>#REF!</v>
      </c>
      <c r="H193" s="33">
        <f t="shared" si="10"/>
        <v>307</v>
      </c>
      <c r="I193" s="29">
        <v>-2202</v>
      </c>
      <c r="J193" s="33">
        <f t="shared" si="4"/>
        <v>2509</v>
      </c>
      <c r="K193" s="27">
        <f t="shared" si="11"/>
        <v>1246</v>
      </c>
      <c r="L193" s="27" t="e">
        <f t="shared" si="5"/>
        <v>#REF!</v>
      </c>
      <c r="M193" s="33">
        <f t="shared" si="12"/>
        <v>504</v>
      </c>
      <c r="N193" s="29">
        <v>-2132</v>
      </c>
      <c r="O193" s="33">
        <v>2636</v>
      </c>
      <c r="P193" s="27">
        <f t="shared" si="13"/>
        <v>1025</v>
      </c>
      <c r="Q193" s="44"/>
      <c r="R193" s="35"/>
      <c r="S193" s="74"/>
      <c r="T193" s="75"/>
      <c r="U193" s="76"/>
      <c r="V193" s="76"/>
      <c r="W193" s="77"/>
      <c r="X193" s="76"/>
      <c r="Y193" s="76"/>
      <c r="Z193" s="76"/>
      <c r="AA193" s="76"/>
    </row>
    <row r="194" spans="1:27" ht="22.5" customHeight="1" outlineLevel="1" x14ac:dyDescent="0.3">
      <c r="A194" s="65">
        <v>45824</v>
      </c>
      <c r="B194" s="27" t="e">
        <f t="shared" si="1"/>
        <v>#REF!</v>
      </c>
      <c r="C194" s="33">
        <f t="shared" si="8"/>
        <v>527</v>
      </c>
      <c r="D194" s="29">
        <v>-2776</v>
      </c>
      <c r="E194" s="33">
        <f t="shared" si="2"/>
        <v>3303</v>
      </c>
      <c r="F194" s="27">
        <f t="shared" si="9"/>
        <v>1023</v>
      </c>
      <c r="G194" s="27" t="e">
        <f t="shared" si="3"/>
        <v>#REF!</v>
      </c>
      <c r="H194" s="33">
        <f t="shared" si="10"/>
        <v>307</v>
      </c>
      <c r="I194" s="29">
        <v>-2202</v>
      </c>
      <c r="J194" s="33">
        <f t="shared" si="4"/>
        <v>2509</v>
      </c>
      <c r="K194" s="27">
        <f t="shared" si="11"/>
        <v>1246</v>
      </c>
      <c r="L194" s="27" t="e">
        <f t="shared" si="5"/>
        <v>#REF!</v>
      </c>
      <c r="M194" s="33">
        <f t="shared" si="12"/>
        <v>504</v>
      </c>
      <c r="N194" s="29">
        <v>-2132</v>
      </c>
      <c r="O194" s="33">
        <v>2636</v>
      </c>
      <c r="P194" s="27">
        <f t="shared" si="13"/>
        <v>1025</v>
      </c>
      <c r="Q194" s="44"/>
      <c r="R194" s="35"/>
      <c r="S194" s="74"/>
      <c r="T194" s="75"/>
      <c r="U194" s="76"/>
      <c r="V194" s="76"/>
      <c r="W194" s="77"/>
      <c r="X194" s="76"/>
      <c r="Y194" s="76"/>
      <c r="Z194" s="76"/>
      <c r="AA194" s="76"/>
    </row>
    <row r="195" spans="1:27" ht="22.5" customHeight="1" outlineLevel="1" x14ac:dyDescent="0.3">
      <c r="A195" s="65">
        <v>45825</v>
      </c>
      <c r="B195" s="27" t="e">
        <f t="shared" si="1"/>
        <v>#REF!</v>
      </c>
      <c r="C195" s="33">
        <f t="shared" si="8"/>
        <v>527</v>
      </c>
      <c r="D195" s="29">
        <v>-2776</v>
      </c>
      <c r="E195" s="33">
        <f t="shared" si="2"/>
        <v>3303</v>
      </c>
      <c r="F195" s="27">
        <f t="shared" si="9"/>
        <v>1023</v>
      </c>
      <c r="G195" s="27" t="e">
        <f t="shared" si="3"/>
        <v>#REF!</v>
      </c>
      <c r="H195" s="33">
        <f t="shared" si="10"/>
        <v>307</v>
      </c>
      <c r="I195" s="29">
        <v>-2202</v>
      </c>
      <c r="J195" s="33">
        <f t="shared" si="4"/>
        <v>2509</v>
      </c>
      <c r="K195" s="27">
        <f t="shared" si="11"/>
        <v>1246</v>
      </c>
      <c r="L195" s="27" t="e">
        <f t="shared" si="5"/>
        <v>#REF!</v>
      </c>
      <c r="M195" s="33">
        <f t="shared" si="12"/>
        <v>504</v>
      </c>
      <c r="N195" s="29">
        <v>-2132</v>
      </c>
      <c r="O195" s="33">
        <v>2636</v>
      </c>
      <c r="P195" s="27">
        <f t="shared" si="13"/>
        <v>1025</v>
      </c>
      <c r="Q195" s="44"/>
      <c r="R195" s="35"/>
      <c r="S195" s="74"/>
      <c r="T195" s="75"/>
      <c r="U195" s="76"/>
      <c r="V195" s="76"/>
      <c r="W195" s="77"/>
      <c r="X195" s="76"/>
      <c r="Y195" s="76"/>
      <c r="Z195" s="76"/>
      <c r="AA195" s="76"/>
    </row>
    <row r="196" spans="1:27" ht="22.5" customHeight="1" outlineLevel="1" x14ac:dyDescent="0.3">
      <c r="A196" s="65">
        <v>45826</v>
      </c>
      <c r="B196" s="27" t="e">
        <f t="shared" si="1"/>
        <v>#REF!</v>
      </c>
      <c r="C196" s="33">
        <f t="shared" si="8"/>
        <v>527</v>
      </c>
      <c r="D196" s="29">
        <v>-2776</v>
      </c>
      <c r="E196" s="33">
        <f t="shared" si="2"/>
        <v>3303</v>
      </c>
      <c r="F196" s="27">
        <f t="shared" si="9"/>
        <v>1023</v>
      </c>
      <c r="G196" s="27" t="e">
        <f t="shared" si="3"/>
        <v>#REF!</v>
      </c>
      <c r="H196" s="33">
        <f t="shared" si="10"/>
        <v>307</v>
      </c>
      <c r="I196" s="29">
        <v>-2202</v>
      </c>
      <c r="J196" s="33">
        <f t="shared" si="4"/>
        <v>2509</v>
      </c>
      <c r="K196" s="27">
        <f t="shared" si="11"/>
        <v>1246</v>
      </c>
      <c r="L196" s="27" t="e">
        <f t="shared" si="5"/>
        <v>#REF!</v>
      </c>
      <c r="M196" s="33">
        <f t="shared" si="12"/>
        <v>504</v>
      </c>
      <c r="N196" s="29">
        <v>-2132</v>
      </c>
      <c r="O196" s="33">
        <v>2636</v>
      </c>
      <c r="P196" s="27">
        <f t="shared" si="13"/>
        <v>1025</v>
      </c>
      <c r="Q196" s="44"/>
      <c r="R196" s="35"/>
      <c r="S196" s="74"/>
      <c r="T196" s="75"/>
      <c r="U196" s="76"/>
      <c r="V196" s="76"/>
      <c r="W196" s="77"/>
      <c r="X196" s="76"/>
      <c r="Y196" s="76"/>
      <c r="Z196" s="76"/>
      <c r="AA196" s="76"/>
    </row>
    <row r="197" spans="1:27" ht="22.5" customHeight="1" outlineLevel="1" x14ac:dyDescent="0.3">
      <c r="A197" s="65">
        <v>45827</v>
      </c>
      <c r="B197" s="27" t="e">
        <f t="shared" si="1"/>
        <v>#REF!</v>
      </c>
      <c r="C197" s="33">
        <f t="shared" si="8"/>
        <v>527</v>
      </c>
      <c r="D197" s="29">
        <v>-2776</v>
      </c>
      <c r="E197" s="33">
        <f t="shared" si="2"/>
        <v>3303</v>
      </c>
      <c r="F197" s="27">
        <f t="shared" si="9"/>
        <v>1023</v>
      </c>
      <c r="G197" s="27" t="e">
        <f t="shared" si="3"/>
        <v>#REF!</v>
      </c>
      <c r="H197" s="33">
        <f t="shared" si="10"/>
        <v>307</v>
      </c>
      <c r="I197" s="29">
        <v>-2202</v>
      </c>
      <c r="J197" s="33">
        <f t="shared" si="4"/>
        <v>2509</v>
      </c>
      <c r="K197" s="27">
        <f t="shared" si="11"/>
        <v>1246</v>
      </c>
      <c r="L197" s="27" t="e">
        <f t="shared" si="5"/>
        <v>#REF!</v>
      </c>
      <c r="M197" s="33">
        <f t="shared" si="12"/>
        <v>504</v>
      </c>
      <c r="N197" s="29">
        <v>-2132</v>
      </c>
      <c r="O197" s="33">
        <v>2636</v>
      </c>
      <c r="P197" s="27">
        <f t="shared" si="13"/>
        <v>1025</v>
      </c>
      <c r="Q197" s="44"/>
      <c r="R197" s="35"/>
      <c r="S197" s="74"/>
      <c r="T197" s="75"/>
      <c r="U197" s="76"/>
      <c r="V197" s="76"/>
      <c r="W197" s="77"/>
      <c r="X197" s="76"/>
      <c r="Y197" s="76"/>
      <c r="Z197" s="76"/>
      <c r="AA197" s="76"/>
    </row>
    <row r="198" spans="1:27" ht="22.5" customHeight="1" outlineLevel="1" x14ac:dyDescent="0.3">
      <c r="A198" s="65">
        <v>45828</v>
      </c>
      <c r="B198" s="27" t="e">
        <f t="shared" si="1"/>
        <v>#REF!</v>
      </c>
      <c r="C198" s="33">
        <f t="shared" si="8"/>
        <v>527</v>
      </c>
      <c r="D198" s="29">
        <v>-2776</v>
      </c>
      <c r="E198" s="33">
        <f t="shared" si="2"/>
        <v>3303</v>
      </c>
      <c r="F198" s="27">
        <f t="shared" si="9"/>
        <v>1023</v>
      </c>
      <c r="G198" s="27" t="e">
        <f t="shared" si="3"/>
        <v>#REF!</v>
      </c>
      <c r="H198" s="33">
        <f t="shared" si="10"/>
        <v>307</v>
      </c>
      <c r="I198" s="29">
        <v>-2202</v>
      </c>
      <c r="J198" s="33">
        <f t="shared" si="4"/>
        <v>2509</v>
      </c>
      <c r="K198" s="27">
        <f t="shared" si="11"/>
        <v>1246</v>
      </c>
      <c r="L198" s="27" t="e">
        <f t="shared" si="5"/>
        <v>#REF!</v>
      </c>
      <c r="M198" s="33">
        <f t="shared" si="12"/>
        <v>504</v>
      </c>
      <c r="N198" s="29">
        <v>-2132</v>
      </c>
      <c r="O198" s="33">
        <v>2636</v>
      </c>
      <c r="P198" s="27">
        <f t="shared" si="13"/>
        <v>1025</v>
      </c>
      <c r="Q198" s="44"/>
      <c r="R198" s="35"/>
      <c r="S198" s="74"/>
      <c r="T198" s="75"/>
      <c r="U198" s="76"/>
      <c r="V198" s="76"/>
      <c r="W198" s="77"/>
      <c r="X198" s="76"/>
      <c r="Y198" s="76"/>
      <c r="Z198" s="76"/>
      <c r="AA198" s="76"/>
    </row>
    <row r="199" spans="1:27" ht="22.5" customHeight="1" outlineLevel="1" x14ac:dyDescent="0.3">
      <c r="A199" s="65">
        <v>45829</v>
      </c>
      <c r="B199" s="27" t="e">
        <f t="shared" si="1"/>
        <v>#REF!</v>
      </c>
      <c r="C199" s="33">
        <f t="shared" si="8"/>
        <v>527</v>
      </c>
      <c r="D199" s="29">
        <v>-2776</v>
      </c>
      <c r="E199" s="33">
        <f t="shared" si="2"/>
        <v>3303</v>
      </c>
      <c r="F199" s="27">
        <f t="shared" si="9"/>
        <v>1023</v>
      </c>
      <c r="G199" s="27" t="e">
        <f t="shared" si="3"/>
        <v>#REF!</v>
      </c>
      <c r="H199" s="33">
        <f t="shared" si="10"/>
        <v>307</v>
      </c>
      <c r="I199" s="29">
        <v>-2202</v>
      </c>
      <c r="J199" s="33">
        <f t="shared" si="4"/>
        <v>2509</v>
      </c>
      <c r="K199" s="27">
        <f t="shared" si="11"/>
        <v>1246</v>
      </c>
      <c r="L199" s="27" t="e">
        <f t="shared" si="5"/>
        <v>#REF!</v>
      </c>
      <c r="M199" s="33">
        <f t="shared" si="12"/>
        <v>504</v>
      </c>
      <c r="N199" s="29">
        <v>-2132</v>
      </c>
      <c r="O199" s="33">
        <v>2636</v>
      </c>
      <c r="P199" s="27">
        <f t="shared" si="13"/>
        <v>1025</v>
      </c>
      <c r="Q199" s="44"/>
      <c r="R199" s="35"/>
      <c r="S199" s="74"/>
      <c r="T199" s="75"/>
      <c r="U199" s="76"/>
      <c r="V199" s="76"/>
      <c r="W199" s="77"/>
      <c r="X199" s="76"/>
      <c r="Y199" s="76"/>
      <c r="Z199" s="76"/>
      <c r="AA199" s="76"/>
    </row>
    <row r="200" spans="1:27" ht="22.5" customHeight="1" outlineLevel="1" x14ac:dyDescent="0.3">
      <c r="A200" s="65">
        <v>45830</v>
      </c>
      <c r="B200" s="27" t="e">
        <f t="shared" si="1"/>
        <v>#REF!</v>
      </c>
      <c r="C200" s="33">
        <f t="shared" si="8"/>
        <v>525</v>
      </c>
      <c r="D200" s="29">
        <v>-2778</v>
      </c>
      <c r="E200" s="33">
        <f t="shared" si="2"/>
        <v>3303</v>
      </c>
      <c r="F200" s="27">
        <f t="shared" si="9"/>
        <v>1025</v>
      </c>
      <c r="G200" s="27" t="e">
        <f t="shared" si="3"/>
        <v>#REF!</v>
      </c>
      <c r="H200" s="30">
        <v>500</v>
      </c>
      <c r="I200" s="29">
        <v>-2208</v>
      </c>
      <c r="J200" s="33">
        <f t="shared" si="4"/>
        <v>2708</v>
      </c>
      <c r="K200" s="27">
        <f t="shared" si="11"/>
        <v>1252</v>
      </c>
      <c r="L200" s="27" t="e">
        <f t="shared" si="5"/>
        <v>#REF!</v>
      </c>
      <c r="M200" s="30">
        <v>1332</v>
      </c>
      <c r="N200" s="29">
        <v>-2129</v>
      </c>
      <c r="O200" s="33">
        <v>2636</v>
      </c>
      <c r="P200" s="27">
        <f t="shared" si="13"/>
        <v>1022</v>
      </c>
      <c r="Q200" s="44"/>
      <c r="R200" s="35"/>
      <c r="S200" s="74"/>
      <c r="T200" s="75"/>
      <c r="U200" s="76"/>
      <c r="V200" s="76"/>
      <c r="W200" s="77"/>
      <c r="X200" s="76"/>
      <c r="Y200" s="76"/>
      <c r="Z200" s="76"/>
      <c r="AA200" s="76"/>
    </row>
    <row r="201" spans="1:27" ht="22.5" customHeight="1" outlineLevel="1" x14ac:dyDescent="0.3">
      <c r="A201" s="65">
        <v>45831</v>
      </c>
      <c r="B201" s="27" t="e">
        <f t="shared" si="1"/>
        <v>#REF!</v>
      </c>
      <c r="C201" s="33">
        <f t="shared" si="8"/>
        <v>525</v>
      </c>
      <c r="D201" s="29">
        <v>-2778</v>
      </c>
      <c r="E201" s="33">
        <f t="shared" si="2"/>
        <v>3303</v>
      </c>
      <c r="F201" s="27">
        <f t="shared" si="9"/>
        <v>1025</v>
      </c>
      <c r="G201" s="27" t="e">
        <f t="shared" si="3"/>
        <v>#REF!</v>
      </c>
      <c r="H201" s="30">
        <v>500</v>
      </c>
      <c r="I201" s="29">
        <v>-2208</v>
      </c>
      <c r="J201" s="33">
        <f t="shared" si="4"/>
        <v>2708</v>
      </c>
      <c r="K201" s="27">
        <f t="shared" si="11"/>
        <v>1252</v>
      </c>
      <c r="L201" s="27" t="e">
        <f t="shared" si="5"/>
        <v>#REF!</v>
      </c>
      <c r="M201" s="30">
        <v>1332</v>
      </c>
      <c r="N201" s="29">
        <v>-2129</v>
      </c>
      <c r="O201" s="33">
        <v>2636</v>
      </c>
      <c r="P201" s="27">
        <f t="shared" si="13"/>
        <v>1022</v>
      </c>
      <c r="Q201" s="44"/>
      <c r="R201" s="35"/>
      <c r="S201" s="74"/>
      <c r="T201" s="75"/>
      <c r="U201" s="76"/>
      <c r="V201" s="76"/>
      <c r="W201" s="77"/>
      <c r="X201" s="76"/>
      <c r="Y201" s="76"/>
      <c r="Z201" s="76"/>
      <c r="AA201" s="76"/>
    </row>
    <row r="202" spans="1:27" ht="22.5" customHeight="1" outlineLevel="1" x14ac:dyDescent="0.3">
      <c r="A202" s="65">
        <v>45832</v>
      </c>
      <c r="B202" s="27" t="e">
        <f t="shared" si="1"/>
        <v>#REF!</v>
      </c>
      <c r="C202" s="33">
        <f t="shared" si="8"/>
        <v>525</v>
      </c>
      <c r="D202" s="29">
        <v>-2778</v>
      </c>
      <c r="E202" s="33">
        <f t="shared" si="2"/>
        <v>3303</v>
      </c>
      <c r="F202" s="27">
        <f t="shared" si="9"/>
        <v>1025</v>
      </c>
      <c r="G202" s="27" t="e">
        <f t="shared" si="3"/>
        <v>#REF!</v>
      </c>
      <c r="H202" s="30">
        <v>500</v>
      </c>
      <c r="I202" s="29">
        <v>-2208</v>
      </c>
      <c r="J202" s="33">
        <f t="shared" si="4"/>
        <v>2708</v>
      </c>
      <c r="K202" s="27">
        <f t="shared" si="11"/>
        <v>1252</v>
      </c>
      <c r="L202" s="27" t="e">
        <f t="shared" si="5"/>
        <v>#REF!</v>
      </c>
      <c r="M202" s="30">
        <v>1332</v>
      </c>
      <c r="N202" s="29">
        <v>-2129</v>
      </c>
      <c r="O202" s="33">
        <v>2636</v>
      </c>
      <c r="P202" s="27">
        <f t="shared" si="13"/>
        <v>1022</v>
      </c>
      <c r="Q202" s="44"/>
      <c r="R202" s="35"/>
      <c r="S202" s="74"/>
      <c r="T202" s="75"/>
      <c r="U202" s="76"/>
      <c r="V202" s="76"/>
      <c r="W202" s="77"/>
      <c r="X202" s="76"/>
      <c r="Y202" s="76"/>
      <c r="Z202" s="76"/>
      <c r="AA202" s="76"/>
    </row>
    <row r="203" spans="1:27" ht="22.5" customHeight="1" outlineLevel="1" x14ac:dyDescent="0.3">
      <c r="A203" s="65">
        <v>45833</v>
      </c>
      <c r="B203" s="27" t="e">
        <f t="shared" si="1"/>
        <v>#REF!</v>
      </c>
      <c r="C203" s="33">
        <f t="shared" si="8"/>
        <v>525</v>
      </c>
      <c r="D203" s="29">
        <v>-2778</v>
      </c>
      <c r="E203" s="33">
        <f t="shared" si="2"/>
        <v>3303</v>
      </c>
      <c r="F203" s="27">
        <f t="shared" si="9"/>
        <v>1025</v>
      </c>
      <c r="G203" s="27" t="e">
        <f t="shared" si="3"/>
        <v>#REF!</v>
      </c>
      <c r="H203" s="30">
        <v>500</v>
      </c>
      <c r="I203" s="29">
        <v>-2208</v>
      </c>
      <c r="J203" s="33">
        <f t="shared" si="4"/>
        <v>2708</v>
      </c>
      <c r="K203" s="27">
        <f t="shared" si="11"/>
        <v>1252</v>
      </c>
      <c r="L203" s="27" t="e">
        <f t="shared" si="5"/>
        <v>#REF!</v>
      </c>
      <c r="M203" s="30">
        <v>1332</v>
      </c>
      <c r="N203" s="29">
        <v>-2129</v>
      </c>
      <c r="O203" s="33">
        <v>2636</v>
      </c>
      <c r="P203" s="27">
        <f t="shared" si="13"/>
        <v>1022</v>
      </c>
      <c r="Q203" s="44"/>
      <c r="R203" s="35"/>
      <c r="S203" s="74"/>
      <c r="T203" s="75"/>
      <c r="U203" s="76"/>
      <c r="V203" s="76"/>
      <c r="W203" s="77"/>
      <c r="X203" s="76"/>
      <c r="Y203" s="76"/>
      <c r="Z203" s="76"/>
      <c r="AA203" s="76"/>
    </row>
    <row r="204" spans="1:27" ht="22.5" customHeight="1" outlineLevel="1" x14ac:dyDescent="0.3">
      <c r="A204" s="65">
        <v>45834</v>
      </c>
      <c r="B204" s="27" t="e">
        <f t="shared" si="1"/>
        <v>#REF!</v>
      </c>
      <c r="C204" s="33">
        <f t="shared" si="8"/>
        <v>525</v>
      </c>
      <c r="D204" s="29">
        <v>-2778</v>
      </c>
      <c r="E204" s="33">
        <f t="shared" si="2"/>
        <v>3303</v>
      </c>
      <c r="F204" s="27">
        <f t="shared" si="9"/>
        <v>1025</v>
      </c>
      <c r="G204" s="27" t="e">
        <f t="shared" si="3"/>
        <v>#REF!</v>
      </c>
      <c r="H204" s="30">
        <v>500</v>
      </c>
      <c r="I204" s="29">
        <v>-2208</v>
      </c>
      <c r="J204" s="33">
        <f t="shared" si="4"/>
        <v>2708</v>
      </c>
      <c r="K204" s="27">
        <f t="shared" si="11"/>
        <v>1252</v>
      </c>
      <c r="L204" s="27" t="e">
        <f t="shared" si="5"/>
        <v>#REF!</v>
      </c>
      <c r="M204" s="30">
        <v>1332</v>
      </c>
      <c r="N204" s="29">
        <v>-2129</v>
      </c>
      <c r="O204" s="33">
        <v>2636</v>
      </c>
      <c r="P204" s="27">
        <f t="shared" si="13"/>
        <v>1022</v>
      </c>
      <c r="Q204" s="44"/>
      <c r="R204" s="35"/>
      <c r="S204" s="74"/>
      <c r="T204" s="75"/>
      <c r="U204" s="76"/>
      <c r="V204" s="76"/>
      <c r="W204" s="77"/>
      <c r="X204" s="76"/>
      <c r="Y204" s="76"/>
      <c r="Z204" s="76"/>
      <c r="AA204" s="76"/>
    </row>
    <row r="205" spans="1:27" ht="22.5" customHeight="1" outlineLevel="1" x14ac:dyDescent="0.3">
      <c r="A205" s="65">
        <v>45835</v>
      </c>
      <c r="B205" s="27" t="e">
        <f t="shared" si="1"/>
        <v>#REF!</v>
      </c>
      <c r="C205" s="33">
        <f t="shared" si="8"/>
        <v>525</v>
      </c>
      <c r="D205" s="29">
        <v>-2778</v>
      </c>
      <c r="E205" s="33">
        <f t="shared" si="2"/>
        <v>3303</v>
      </c>
      <c r="F205" s="27">
        <f t="shared" si="9"/>
        <v>1025</v>
      </c>
      <c r="G205" s="27" t="e">
        <f t="shared" si="3"/>
        <v>#REF!</v>
      </c>
      <c r="H205" s="30">
        <v>500</v>
      </c>
      <c r="I205" s="29">
        <v>-2208</v>
      </c>
      <c r="J205" s="33">
        <f t="shared" si="4"/>
        <v>2708</v>
      </c>
      <c r="K205" s="27">
        <f t="shared" si="11"/>
        <v>1252</v>
      </c>
      <c r="L205" s="27" t="e">
        <f t="shared" si="5"/>
        <v>#REF!</v>
      </c>
      <c r="M205" s="30">
        <v>1332</v>
      </c>
      <c r="N205" s="29">
        <v>-2129</v>
      </c>
      <c r="O205" s="33">
        <v>2636</v>
      </c>
      <c r="P205" s="27">
        <f t="shared" si="13"/>
        <v>1022</v>
      </c>
      <c r="Q205" s="44"/>
      <c r="R205" s="35"/>
      <c r="S205" s="74"/>
      <c r="T205" s="75"/>
      <c r="U205" s="76"/>
      <c r="V205" s="76"/>
      <c r="W205" s="77"/>
      <c r="X205" s="76"/>
      <c r="Y205" s="76"/>
      <c r="Z205" s="76"/>
      <c r="AA205" s="76"/>
    </row>
    <row r="206" spans="1:27" ht="22.5" customHeight="1" outlineLevel="1" x14ac:dyDescent="0.3">
      <c r="A206" s="65">
        <v>45836</v>
      </c>
      <c r="B206" s="27" t="e">
        <f t="shared" si="1"/>
        <v>#REF!</v>
      </c>
      <c r="C206" s="33">
        <f t="shared" si="8"/>
        <v>525</v>
      </c>
      <c r="D206" s="29">
        <v>-2778</v>
      </c>
      <c r="E206" s="33">
        <f t="shared" si="2"/>
        <v>3303</v>
      </c>
      <c r="F206" s="27">
        <f t="shared" si="9"/>
        <v>1025</v>
      </c>
      <c r="G206" s="27" t="e">
        <f t="shared" si="3"/>
        <v>#REF!</v>
      </c>
      <c r="H206" s="30">
        <v>500</v>
      </c>
      <c r="I206" s="29">
        <v>-2208</v>
      </c>
      <c r="J206" s="33">
        <f t="shared" si="4"/>
        <v>2708</v>
      </c>
      <c r="K206" s="27">
        <f t="shared" si="11"/>
        <v>1252</v>
      </c>
      <c r="L206" s="27" t="e">
        <f t="shared" si="5"/>
        <v>#REF!</v>
      </c>
      <c r="M206" s="30">
        <v>1332</v>
      </c>
      <c r="N206" s="29">
        <v>-2129</v>
      </c>
      <c r="O206" s="33">
        <v>2636</v>
      </c>
      <c r="P206" s="27">
        <f t="shared" si="13"/>
        <v>1022</v>
      </c>
      <c r="Q206" s="44"/>
      <c r="R206" s="35"/>
      <c r="S206" s="74"/>
      <c r="T206" s="75"/>
      <c r="U206" s="76"/>
      <c r="V206" s="76"/>
      <c r="W206" s="77"/>
      <c r="X206" s="76"/>
      <c r="Y206" s="76"/>
      <c r="Z206" s="76"/>
      <c r="AA206" s="76"/>
    </row>
    <row r="207" spans="1:27" ht="22.5" customHeight="1" outlineLevel="1" x14ac:dyDescent="0.3">
      <c r="A207" s="65">
        <v>45837</v>
      </c>
      <c r="B207" s="27" t="e">
        <f t="shared" si="1"/>
        <v>#REF!</v>
      </c>
      <c r="C207" s="33">
        <f t="shared" si="8"/>
        <v>525</v>
      </c>
      <c r="D207" s="29">
        <v>-2778</v>
      </c>
      <c r="E207" s="33">
        <f t="shared" si="2"/>
        <v>3303</v>
      </c>
      <c r="F207" s="27">
        <f t="shared" si="9"/>
        <v>1025</v>
      </c>
      <c r="G207" s="27" t="e">
        <f t="shared" si="3"/>
        <v>#REF!</v>
      </c>
      <c r="H207" s="30">
        <v>500</v>
      </c>
      <c r="I207" s="29">
        <v>-2208</v>
      </c>
      <c r="J207" s="33">
        <f t="shared" si="4"/>
        <v>2708</v>
      </c>
      <c r="K207" s="27">
        <f t="shared" si="11"/>
        <v>1252</v>
      </c>
      <c r="L207" s="27" t="e">
        <f t="shared" si="5"/>
        <v>#REF!</v>
      </c>
      <c r="M207" s="30">
        <v>1332</v>
      </c>
      <c r="N207" s="29">
        <v>-2129</v>
      </c>
      <c r="O207" s="33">
        <v>2636</v>
      </c>
      <c r="P207" s="27">
        <f t="shared" si="13"/>
        <v>1022</v>
      </c>
      <c r="Q207" s="44"/>
      <c r="R207" s="35"/>
      <c r="S207" s="74"/>
      <c r="T207" s="75"/>
      <c r="U207" s="76"/>
      <c r="V207" s="76"/>
      <c r="W207" s="77"/>
      <c r="X207" s="76"/>
      <c r="Y207" s="76"/>
      <c r="Z207" s="76"/>
      <c r="AA207" s="76"/>
    </row>
    <row r="208" spans="1:27" ht="22.5" customHeight="1" outlineLevel="1" x14ac:dyDescent="0.3">
      <c r="A208" s="65">
        <v>45838</v>
      </c>
      <c r="B208" s="27" t="e">
        <f t="shared" si="1"/>
        <v>#REF!</v>
      </c>
      <c r="C208" s="33">
        <f t="shared" si="8"/>
        <v>525</v>
      </c>
      <c r="D208" s="29">
        <v>-2778</v>
      </c>
      <c r="E208" s="33">
        <f t="shared" si="2"/>
        <v>3303</v>
      </c>
      <c r="F208" s="27">
        <f t="shared" si="9"/>
        <v>1025</v>
      </c>
      <c r="G208" s="27" t="e">
        <f t="shared" si="3"/>
        <v>#REF!</v>
      </c>
      <c r="H208" s="30">
        <v>800</v>
      </c>
      <c r="I208" s="29">
        <v>-2208</v>
      </c>
      <c r="J208" s="33">
        <f t="shared" si="4"/>
        <v>3008</v>
      </c>
      <c r="K208" s="27">
        <f t="shared" si="11"/>
        <v>1252</v>
      </c>
      <c r="L208" s="27" t="e">
        <f t="shared" si="5"/>
        <v>#REF!</v>
      </c>
      <c r="M208" s="30">
        <v>1332</v>
      </c>
      <c r="N208" s="29">
        <v>-2129</v>
      </c>
      <c r="O208" s="33">
        <v>2636</v>
      </c>
      <c r="P208" s="27">
        <f t="shared" si="13"/>
        <v>1022</v>
      </c>
      <c r="Q208" s="44"/>
      <c r="R208" s="35"/>
      <c r="S208" s="74"/>
      <c r="T208" s="75"/>
      <c r="U208" s="76"/>
      <c r="V208" s="76"/>
      <c r="W208" s="77"/>
      <c r="X208" s="76"/>
      <c r="Y208" s="76"/>
      <c r="Z208" s="76"/>
      <c r="AA208" s="76"/>
    </row>
    <row r="209" spans="1:27" ht="22.5" customHeight="1" outlineLevel="1" x14ac:dyDescent="0.3">
      <c r="A209" s="65">
        <v>45839</v>
      </c>
      <c r="B209" s="27" t="e">
        <f t="shared" si="1"/>
        <v>#REF!</v>
      </c>
      <c r="C209" s="33">
        <f t="shared" si="8"/>
        <v>525</v>
      </c>
      <c r="D209" s="29">
        <v>-2778</v>
      </c>
      <c r="E209" s="33">
        <f t="shared" si="2"/>
        <v>3303</v>
      </c>
      <c r="F209" s="27">
        <f t="shared" si="9"/>
        <v>1025</v>
      </c>
      <c r="G209" s="27" t="e">
        <f t="shared" si="3"/>
        <v>#REF!</v>
      </c>
      <c r="H209" s="30">
        <v>800</v>
      </c>
      <c r="I209" s="29">
        <v>-2208</v>
      </c>
      <c r="J209" s="33">
        <f t="shared" si="4"/>
        <v>3008</v>
      </c>
      <c r="K209" s="27">
        <f t="shared" si="11"/>
        <v>1252</v>
      </c>
      <c r="L209" s="27" t="e">
        <f t="shared" si="5"/>
        <v>#REF!</v>
      </c>
      <c r="M209" s="30">
        <v>1332</v>
      </c>
      <c r="N209" s="29">
        <v>-2129</v>
      </c>
      <c r="O209" s="33">
        <v>2636</v>
      </c>
      <c r="P209" s="27">
        <f t="shared" si="13"/>
        <v>1022</v>
      </c>
      <c r="Q209" s="44"/>
      <c r="R209" s="35"/>
      <c r="S209" s="74"/>
      <c r="T209" s="75"/>
      <c r="U209" s="76"/>
      <c r="V209" s="76"/>
      <c r="W209" s="77"/>
      <c r="X209" s="76"/>
      <c r="Y209" s="76"/>
      <c r="Z209" s="76"/>
      <c r="AA209" s="76"/>
    </row>
    <row r="210" spans="1:27" ht="22.5" customHeight="1" outlineLevel="1" x14ac:dyDescent="0.3">
      <c r="A210" s="65">
        <v>45840</v>
      </c>
      <c r="B210" s="27" t="e">
        <f t="shared" si="1"/>
        <v>#REF!</v>
      </c>
      <c r="C210" s="33">
        <f t="shared" si="8"/>
        <v>525</v>
      </c>
      <c r="D210" s="29">
        <v>-2778</v>
      </c>
      <c r="E210" s="33">
        <f t="shared" si="2"/>
        <v>3303</v>
      </c>
      <c r="F210" s="27">
        <f t="shared" si="9"/>
        <v>1025</v>
      </c>
      <c r="G210" s="27" t="e">
        <f t="shared" si="3"/>
        <v>#REF!</v>
      </c>
      <c r="H210" s="30">
        <v>800</v>
      </c>
      <c r="I210" s="29">
        <v>-2208</v>
      </c>
      <c r="J210" s="33">
        <f t="shared" si="4"/>
        <v>3008</v>
      </c>
      <c r="K210" s="27">
        <f t="shared" si="11"/>
        <v>1252</v>
      </c>
      <c r="L210" s="27" t="e">
        <f t="shared" si="5"/>
        <v>#REF!</v>
      </c>
      <c r="M210" s="30">
        <v>1332</v>
      </c>
      <c r="N210" s="29">
        <v>-2129</v>
      </c>
      <c r="O210" s="33">
        <v>2636</v>
      </c>
      <c r="P210" s="27">
        <f t="shared" si="13"/>
        <v>1022</v>
      </c>
      <c r="Q210" s="44"/>
      <c r="R210" s="35"/>
      <c r="S210" s="74"/>
      <c r="T210" s="75"/>
      <c r="U210" s="76"/>
      <c r="V210" s="76"/>
      <c r="W210" s="77"/>
      <c r="X210" s="76"/>
      <c r="Y210" s="76"/>
      <c r="Z210" s="76"/>
      <c r="AA210" s="76"/>
    </row>
    <row r="211" spans="1:27" ht="22.5" customHeight="1" outlineLevel="1" x14ac:dyDescent="0.3">
      <c r="A211" s="65">
        <v>45841</v>
      </c>
      <c r="B211" s="27" t="e">
        <f t="shared" si="1"/>
        <v>#REF!</v>
      </c>
      <c r="C211" s="33">
        <f t="shared" si="8"/>
        <v>525</v>
      </c>
      <c r="D211" s="29">
        <v>-2778</v>
      </c>
      <c r="E211" s="33">
        <f t="shared" si="2"/>
        <v>3303</v>
      </c>
      <c r="F211" s="27">
        <f t="shared" si="9"/>
        <v>1025</v>
      </c>
      <c r="G211" s="27" t="e">
        <f t="shared" si="3"/>
        <v>#REF!</v>
      </c>
      <c r="H211" s="30">
        <v>800</v>
      </c>
      <c r="I211" s="29">
        <v>-2208</v>
      </c>
      <c r="J211" s="33">
        <f t="shared" si="4"/>
        <v>3008</v>
      </c>
      <c r="K211" s="27">
        <f t="shared" si="11"/>
        <v>1252</v>
      </c>
      <c r="L211" s="27" t="e">
        <f t="shared" si="5"/>
        <v>#REF!</v>
      </c>
      <c r="M211" s="30">
        <v>1332</v>
      </c>
      <c r="N211" s="29">
        <v>-2129</v>
      </c>
      <c r="O211" s="33">
        <v>2636</v>
      </c>
      <c r="P211" s="27">
        <f t="shared" si="13"/>
        <v>1022</v>
      </c>
      <c r="Q211" s="44"/>
      <c r="R211" s="35"/>
      <c r="S211" s="74"/>
      <c r="T211" s="75"/>
      <c r="U211" s="76"/>
      <c r="V211" s="76"/>
      <c r="W211" s="77"/>
      <c r="X211" s="76"/>
      <c r="Y211" s="76"/>
      <c r="Z211" s="76"/>
      <c r="AA211" s="76"/>
    </row>
    <row r="212" spans="1:27" ht="22.5" customHeight="1" outlineLevel="1" x14ac:dyDescent="0.3">
      <c r="A212" s="65">
        <v>45842</v>
      </c>
      <c r="B212" s="27" t="e">
        <f t="shared" si="1"/>
        <v>#REF!</v>
      </c>
      <c r="C212" s="33">
        <f t="shared" si="8"/>
        <v>525</v>
      </c>
      <c r="D212" s="29">
        <v>-2778</v>
      </c>
      <c r="E212" s="33">
        <f t="shared" si="2"/>
        <v>3303</v>
      </c>
      <c r="F212" s="27">
        <f t="shared" si="9"/>
        <v>1025</v>
      </c>
      <c r="G212" s="27" t="e">
        <f t="shared" si="3"/>
        <v>#REF!</v>
      </c>
      <c r="H212" s="30">
        <v>800</v>
      </c>
      <c r="I212" s="29">
        <v>-2208</v>
      </c>
      <c r="J212" s="33">
        <f t="shared" si="4"/>
        <v>3008</v>
      </c>
      <c r="K212" s="27">
        <f t="shared" si="11"/>
        <v>1252</v>
      </c>
      <c r="L212" s="27" t="e">
        <f t="shared" si="5"/>
        <v>#REF!</v>
      </c>
      <c r="M212" s="30">
        <v>1332</v>
      </c>
      <c r="N212" s="29">
        <v>-2129</v>
      </c>
      <c r="O212" s="33">
        <v>2636</v>
      </c>
      <c r="P212" s="27">
        <f t="shared" si="13"/>
        <v>1022</v>
      </c>
      <c r="Q212" s="44"/>
      <c r="R212" s="35"/>
      <c r="S212" s="74"/>
      <c r="T212" s="75"/>
      <c r="U212" s="76"/>
      <c r="V212" s="76"/>
      <c r="W212" s="77"/>
      <c r="X212" s="76"/>
      <c r="Y212" s="76"/>
      <c r="Z212" s="76"/>
      <c r="AA212" s="76"/>
    </row>
    <row r="213" spans="1:27" ht="22.5" customHeight="1" outlineLevel="1" x14ac:dyDescent="0.3">
      <c r="A213" s="65">
        <v>45843</v>
      </c>
      <c r="B213" s="27" t="e">
        <f t="shared" si="1"/>
        <v>#REF!</v>
      </c>
      <c r="C213" s="33">
        <f t="shared" si="8"/>
        <v>525</v>
      </c>
      <c r="D213" s="29">
        <v>-2778</v>
      </c>
      <c r="E213" s="33">
        <f t="shared" si="2"/>
        <v>3303</v>
      </c>
      <c r="F213" s="27">
        <f t="shared" si="9"/>
        <v>1025</v>
      </c>
      <c r="G213" s="27" t="e">
        <f t="shared" si="3"/>
        <v>#REF!</v>
      </c>
      <c r="H213" s="30">
        <v>800</v>
      </c>
      <c r="I213" s="29">
        <v>-2208</v>
      </c>
      <c r="J213" s="33">
        <f t="shared" si="4"/>
        <v>3008</v>
      </c>
      <c r="K213" s="27">
        <f t="shared" si="11"/>
        <v>1252</v>
      </c>
      <c r="L213" s="27" t="e">
        <f t="shared" si="5"/>
        <v>#REF!</v>
      </c>
      <c r="M213" s="30">
        <v>1332</v>
      </c>
      <c r="N213" s="29">
        <v>-2129</v>
      </c>
      <c r="O213" s="33">
        <v>2636</v>
      </c>
      <c r="P213" s="27">
        <f t="shared" si="13"/>
        <v>1022</v>
      </c>
      <c r="Q213" s="44"/>
      <c r="R213" s="35"/>
      <c r="S213" s="74"/>
      <c r="T213" s="75"/>
      <c r="U213" s="76"/>
      <c r="V213" s="76"/>
      <c r="W213" s="77"/>
      <c r="X213" s="76"/>
      <c r="Y213" s="76"/>
      <c r="Z213" s="76"/>
      <c r="AA213" s="76"/>
    </row>
    <row r="214" spans="1:27" ht="22.5" customHeight="1" outlineLevel="1" x14ac:dyDescent="0.3">
      <c r="A214" s="65">
        <v>45844</v>
      </c>
      <c r="B214" s="27" t="e">
        <f t="shared" si="1"/>
        <v>#REF!</v>
      </c>
      <c r="C214" s="33">
        <f t="shared" si="8"/>
        <v>525</v>
      </c>
      <c r="D214" s="29">
        <v>-2778</v>
      </c>
      <c r="E214" s="33">
        <f t="shared" si="2"/>
        <v>3303</v>
      </c>
      <c r="F214" s="27">
        <f t="shared" si="9"/>
        <v>1025</v>
      </c>
      <c r="G214" s="27" t="e">
        <f t="shared" si="3"/>
        <v>#REF!</v>
      </c>
      <c r="H214" s="30">
        <v>800</v>
      </c>
      <c r="I214" s="29">
        <v>-2208</v>
      </c>
      <c r="J214" s="33">
        <f t="shared" si="4"/>
        <v>3008</v>
      </c>
      <c r="K214" s="27">
        <f t="shared" si="11"/>
        <v>1252</v>
      </c>
      <c r="L214" s="27" t="e">
        <f t="shared" si="5"/>
        <v>#REF!</v>
      </c>
      <c r="M214" s="30">
        <v>1332</v>
      </c>
      <c r="N214" s="29">
        <v>-2129</v>
      </c>
      <c r="O214" s="33">
        <v>2636</v>
      </c>
      <c r="P214" s="27">
        <f t="shared" si="13"/>
        <v>1022</v>
      </c>
      <c r="Q214" s="44"/>
      <c r="R214" s="35"/>
      <c r="S214" s="74"/>
      <c r="T214" s="75"/>
      <c r="U214" s="76"/>
      <c r="V214" s="76"/>
      <c r="W214" s="77"/>
      <c r="X214" s="76"/>
      <c r="Y214" s="76"/>
      <c r="Z214" s="76"/>
      <c r="AA214" s="76"/>
    </row>
    <row r="215" spans="1:27" ht="22.5" customHeight="1" outlineLevel="1" x14ac:dyDescent="0.3">
      <c r="A215" s="65">
        <v>45845</v>
      </c>
      <c r="B215" s="27" t="e">
        <f t="shared" si="1"/>
        <v>#REF!</v>
      </c>
      <c r="C215" s="33">
        <f t="shared" si="8"/>
        <v>525</v>
      </c>
      <c r="D215" s="29">
        <v>-2778</v>
      </c>
      <c r="E215" s="33">
        <f t="shared" si="2"/>
        <v>3303</v>
      </c>
      <c r="F215" s="27">
        <f t="shared" si="9"/>
        <v>1025</v>
      </c>
      <c r="G215" s="27" t="e">
        <f t="shared" si="3"/>
        <v>#REF!</v>
      </c>
      <c r="H215" s="30">
        <v>800</v>
      </c>
      <c r="I215" s="29">
        <v>-2208</v>
      </c>
      <c r="J215" s="33">
        <f t="shared" si="4"/>
        <v>3008</v>
      </c>
      <c r="K215" s="27">
        <f t="shared" si="11"/>
        <v>1252</v>
      </c>
      <c r="L215" s="27" t="e">
        <f t="shared" si="5"/>
        <v>#REF!</v>
      </c>
      <c r="M215" s="30">
        <v>1332</v>
      </c>
      <c r="N215" s="29">
        <v>-2129</v>
      </c>
      <c r="O215" s="33">
        <v>2636</v>
      </c>
      <c r="P215" s="27">
        <f t="shared" si="13"/>
        <v>1022</v>
      </c>
      <c r="Q215" s="44"/>
      <c r="R215" s="35"/>
      <c r="S215" s="74"/>
      <c r="T215" s="75"/>
      <c r="U215" s="76"/>
      <c r="V215" s="76"/>
      <c r="W215" s="77"/>
      <c r="X215" s="76"/>
      <c r="Y215" s="76"/>
      <c r="Z215" s="76"/>
      <c r="AA215" s="76"/>
    </row>
    <row r="216" spans="1:27" ht="22.5" customHeight="1" outlineLevel="1" x14ac:dyDescent="0.3">
      <c r="A216" s="65">
        <v>45846</v>
      </c>
      <c r="B216" s="27" t="e">
        <f t="shared" si="1"/>
        <v>#REF!</v>
      </c>
      <c r="C216" s="30">
        <v>725</v>
      </c>
      <c r="D216" s="29">
        <v>-2778</v>
      </c>
      <c r="E216" s="33">
        <f t="shared" si="2"/>
        <v>3503</v>
      </c>
      <c r="F216" s="27">
        <f t="shared" si="9"/>
        <v>1025</v>
      </c>
      <c r="G216" s="27" t="e">
        <f t="shared" si="3"/>
        <v>#REF!</v>
      </c>
      <c r="H216" s="30">
        <v>800</v>
      </c>
      <c r="I216" s="29">
        <v>-2208</v>
      </c>
      <c r="J216" s="33">
        <f t="shared" si="4"/>
        <v>3008</v>
      </c>
      <c r="K216" s="27">
        <f t="shared" si="11"/>
        <v>1252</v>
      </c>
      <c r="L216" s="27" t="e">
        <f t="shared" si="5"/>
        <v>#REF!</v>
      </c>
      <c r="M216" s="30">
        <v>1332</v>
      </c>
      <c r="N216" s="29">
        <v>-2129</v>
      </c>
      <c r="O216" s="33">
        <v>2636</v>
      </c>
      <c r="P216" s="27">
        <f t="shared" si="13"/>
        <v>1022</v>
      </c>
      <c r="Q216" s="44"/>
      <c r="R216" s="35"/>
      <c r="S216" s="74"/>
      <c r="T216" s="75"/>
      <c r="U216" s="76"/>
      <c r="V216" s="76"/>
      <c r="W216" s="77"/>
      <c r="X216" s="76"/>
      <c r="Y216" s="76"/>
      <c r="Z216" s="76"/>
      <c r="AA216" s="76"/>
    </row>
    <row r="217" spans="1:27" ht="22.5" customHeight="1" outlineLevel="1" x14ac:dyDescent="0.3">
      <c r="A217" s="65">
        <v>45847</v>
      </c>
      <c r="B217" s="27" t="e">
        <f t="shared" si="1"/>
        <v>#REF!</v>
      </c>
      <c r="C217" s="30">
        <f>$C$216-($D$216+D2170)</f>
        <v>3503</v>
      </c>
      <c r="D217" s="29">
        <v>-2778</v>
      </c>
      <c r="E217" s="33">
        <f t="shared" si="2"/>
        <v>6281</v>
      </c>
      <c r="F217" s="27">
        <f t="shared" si="9"/>
        <v>1025</v>
      </c>
      <c r="G217" s="27" t="e">
        <f t="shared" si="3"/>
        <v>#REF!</v>
      </c>
      <c r="H217" s="30">
        <v>1100</v>
      </c>
      <c r="I217" s="29">
        <v>-2208</v>
      </c>
      <c r="J217" s="33">
        <f t="shared" si="4"/>
        <v>3308</v>
      </c>
      <c r="K217" s="27">
        <f t="shared" si="11"/>
        <v>1252</v>
      </c>
      <c r="L217" s="27" t="e">
        <f t="shared" si="5"/>
        <v>#REF!</v>
      </c>
      <c r="M217" s="30">
        <v>1332</v>
      </c>
      <c r="N217" s="29">
        <v>-2129</v>
      </c>
      <c r="O217" s="33">
        <v>2636</v>
      </c>
      <c r="P217" s="27">
        <f t="shared" si="13"/>
        <v>1022</v>
      </c>
      <c r="Q217" s="44"/>
      <c r="R217" s="35"/>
      <c r="S217" s="74"/>
      <c r="T217" s="75"/>
      <c r="U217" s="76"/>
      <c r="V217" s="76"/>
      <c r="W217" s="77"/>
      <c r="X217" s="76"/>
      <c r="Y217" s="76"/>
      <c r="Z217" s="76"/>
      <c r="AA217" s="76"/>
    </row>
    <row r="218" spans="1:27" ht="22.5" customHeight="1" outlineLevel="1" x14ac:dyDescent="0.3">
      <c r="A218" s="65">
        <v>45848</v>
      </c>
      <c r="B218" s="27" t="e">
        <f t="shared" si="1"/>
        <v>#REF!</v>
      </c>
      <c r="C218" s="30">
        <v>725</v>
      </c>
      <c r="D218" s="29">
        <v>-2778</v>
      </c>
      <c r="E218" s="33">
        <f t="shared" si="2"/>
        <v>3503</v>
      </c>
      <c r="F218" s="27">
        <f t="shared" si="9"/>
        <v>1025</v>
      </c>
      <c r="G218" s="27" t="e">
        <f t="shared" si="3"/>
        <v>#REF!</v>
      </c>
      <c r="H218" s="30">
        <v>1100</v>
      </c>
      <c r="I218" s="29">
        <v>-2208</v>
      </c>
      <c r="J218" s="33">
        <f t="shared" si="4"/>
        <v>3308</v>
      </c>
      <c r="K218" s="27">
        <f t="shared" si="11"/>
        <v>1252</v>
      </c>
      <c r="L218" s="27" t="e">
        <f t="shared" si="5"/>
        <v>#REF!</v>
      </c>
      <c r="M218" s="30">
        <v>1332</v>
      </c>
      <c r="N218" s="29">
        <v>-2129</v>
      </c>
      <c r="O218" s="33">
        <v>2636</v>
      </c>
      <c r="P218" s="27">
        <f t="shared" si="13"/>
        <v>1022</v>
      </c>
      <c r="Q218" s="44"/>
      <c r="R218" s="35"/>
      <c r="S218" s="74"/>
      <c r="T218" s="75"/>
      <c r="U218" s="76"/>
      <c r="V218" s="76"/>
      <c r="W218" s="77"/>
      <c r="X218" s="76"/>
      <c r="Y218" s="76"/>
      <c r="Z218" s="76"/>
      <c r="AA218" s="76"/>
    </row>
    <row r="219" spans="1:27" ht="22.5" customHeight="1" outlineLevel="1" x14ac:dyDescent="0.3">
      <c r="A219" s="65">
        <v>45849</v>
      </c>
      <c r="B219" s="27" t="e">
        <f t="shared" si="1"/>
        <v>#REF!</v>
      </c>
      <c r="C219" s="30">
        <v>725</v>
      </c>
      <c r="D219" s="29">
        <v>-2778</v>
      </c>
      <c r="E219" s="33">
        <f t="shared" si="2"/>
        <v>3503</v>
      </c>
      <c r="F219" s="27">
        <f t="shared" si="9"/>
        <v>1025</v>
      </c>
      <c r="G219" s="27" t="e">
        <f t="shared" si="3"/>
        <v>#REF!</v>
      </c>
      <c r="H219" s="30">
        <v>1100</v>
      </c>
      <c r="I219" s="29">
        <v>-2208</v>
      </c>
      <c r="J219" s="33">
        <f t="shared" si="4"/>
        <v>3308</v>
      </c>
      <c r="K219" s="27">
        <f t="shared" si="11"/>
        <v>1252</v>
      </c>
      <c r="L219" s="27" t="e">
        <f t="shared" si="5"/>
        <v>#REF!</v>
      </c>
      <c r="M219" s="30"/>
      <c r="N219" s="29">
        <v>-2129</v>
      </c>
      <c r="O219" s="33"/>
      <c r="P219" s="27">
        <f t="shared" si="13"/>
        <v>1022</v>
      </c>
      <c r="Q219" s="44"/>
      <c r="R219" s="35"/>
      <c r="S219" s="74"/>
      <c r="T219" s="75"/>
      <c r="U219" s="76"/>
      <c r="V219" s="76"/>
      <c r="W219" s="77"/>
      <c r="X219" s="76"/>
      <c r="Y219" s="76"/>
      <c r="Z219" s="76"/>
      <c r="AA219" s="76"/>
    </row>
    <row r="220" spans="1:27" ht="22.5" customHeight="1" outlineLevel="1" x14ac:dyDescent="0.3">
      <c r="A220" s="65">
        <v>45850</v>
      </c>
      <c r="B220" s="27" t="e">
        <f t="shared" si="1"/>
        <v>#REF!</v>
      </c>
      <c r="C220" s="30">
        <v>725</v>
      </c>
      <c r="D220" s="29">
        <v>-2778</v>
      </c>
      <c r="E220" s="33">
        <f t="shared" si="2"/>
        <v>3503</v>
      </c>
      <c r="F220" s="27">
        <f t="shared" si="9"/>
        <v>1025</v>
      </c>
      <c r="G220" s="27" t="e">
        <f t="shared" si="3"/>
        <v>#REF!</v>
      </c>
      <c r="H220" s="30">
        <v>1100</v>
      </c>
      <c r="I220" s="29">
        <v>-2208</v>
      </c>
      <c r="J220" s="33">
        <f t="shared" si="4"/>
        <v>3308</v>
      </c>
      <c r="K220" s="27">
        <f t="shared" si="11"/>
        <v>1252</v>
      </c>
      <c r="L220" s="27" t="e">
        <f t="shared" si="5"/>
        <v>#REF!</v>
      </c>
      <c r="M220" s="30"/>
      <c r="N220" s="29">
        <v>-2129</v>
      </c>
      <c r="O220" s="33"/>
      <c r="P220" s="27">
        <f t="shared" si="13"/>
        <v>1022</v>
      </c>
      <c r="Q220" s="44"/>
      <c r="R220" s="35"/>
      <c r="S220" s="74"/>
      <c r="T220" s="75"/>
      <c r="U220" s="76"/>
      <c r="V220" s="76"/>
      <c r="W220" s="77"/>
      <c r="X220" s="76"/>
      <c r="Y220" s="76"/>
      <c r="Z220" s="76"/>
      <c r="AA220" s="76"/>
    </row>
    <row r="221" spans="1:27" ht="22.5" customHeight="1" outlineLevel="1" x14ac:dyDescent="0.3">
      <c r="A221" s="65">
        <v>45851</v>
      </c>
      <c r="B221" s="27" t="e">
        <f t="shared" si="1"/>
        <v>#REF!</v>
      </c>
      <c r="C221" s="30">
        <v>725</v>
      </c>
      <c r="D221" s="29">
        <v>-2778</v>
      </c>
      <c r="E221" s="33">
        <f t="shared" si="2"/>
        <v>3503</v>
      </c>
      <c r="F221" s="27">
        <f t="shared" si="9"/>
        <v>1025</v>
      </c>
      <c r="G221" s="27" t="e">
        <f t="shared" si="3"/>
        <v>#REF!</v>
      </c>
      <c r="H221" s="30">
        <v>1100</v>
      </c>
      <c r="I221" s="29">
        <v>-2208</v>
      </c>
      <c r="J221" s="33">
        <f t="shared" si="4"/>
        <v>3308</v>
      </c>
      <c r="K221" s="27">
        <f t="shared" si="11"/>
        <v>1252</v>
      </c>
      <c r="L221" s="27" t="e">
        <f t="shared" si="5"/>
        <v>#REF!</v>
      </c>
      <c r="M221" s="30"/>
      <c r="N221" s="29">
        <v>-2129</v>
      </c>
      <c r="O221" s="33"/>
      <c r="P221" s="27">
        <f t="shared" si="13"/>
        <v>1022</v>
      </c>
      <c r="Q221" s="44"/>
      <c r="R221" s="35"/>
      <c r="S221" s="74"/>
      <c r="T221" s="75"/>
      <c r="U221" s="76"/>
      <c r="V221" s="76"/>
      <c r="W221" s="77"/>
      <c r="X221" s="76"/>
      <c r="Y221" s="76"/>
      <c r="Z221" s="76"/>
      <c r="AA221" s="76"/>
    </row>
    <row r="222" spans="1:27" ht="22.5" customHeight="1" outlineLevel="1" x14ac:dyDescent="0.3">
      <c r="A222" s="65">
        <v>45852</v>
      </c>
      <c r="B222" s="27" t="e">
        <f t="shared" si="1"/>
        <v>#REF!</v>
      </c>
      <c r="C222" s="30">
        <v>725</v>
      </c>
      <c r="D222" s="29">
        <v>-2778</v>
      </c>
      <c r="E222" s="33">
        <f t="shared" si="2"/>
        <v>3503</v>
      </c>
      <c r="F222" s="27">
        <f t="shared" si="9"/>
        <v>1025</v>
      </c>
      <c r="G222" s="27" t="e">
        <f t="shared" si="3"/>
        <v>#REF!</v>
      </c>
      <c r="H222" s="30">
        <v>1100</v>
      </c>
      <c r="I222" s="29">
        <v>-2208</v>
      </c>
      <c r="J222" s="33">
        <f t="shared" si="4"/>
        <v>3308</v>
      </c>
      <c r="K222" s="27">
        <f t="shared" si="11"/>
        <v>1252</v>
      </c>
      <c r="L222" s="27" t="e">
        <f t="shared" si="5"/>
        <v>#REF!</v>
      </c>
      <c r="M222" s="30"/>
      <c r="N222" s="29">
        <v>-2129</v>
      </c>
      <c r="O222" s="33"/>
      <c r="P222" s="27">
        <f t="shared" si="13"/>
        <v>1022</v>
      </c>
      <c r="Q222" s="44"/>
      <c r="R222" s="35"/>
      <c r="S222" s="74"/>
      <c r="T222" s="75"/>
      <c r="U222" s="76"/>
      <c r="V222" s="76"/>
      <c r="W222" s="77"/>
      <c r="X222" s="76"/>
      <c r="Y222" s="76"/>
      <c r="Z222" s="76"/>
      <c r="AA222" s="76"/>
    </row>
    <row r="223" spans="1:27" ht="22.5" customHeight="1" outlineLevel="1" x14ac:dyDescent="0.3">
      <c r="A223" s="65">
        <v>45853</v>
      </c>
      <c r="B223" s="27" t="e">
        <f t="shared" si="1"/>
        <v>#REF!</v>
      </c>
      <c r="C223" s="30">
        <v>725</v>
      </c>
      <c r="D223" s="29">
        <v>-2778</v>
      </c>
      <c r="E223" s="33">
        <f t="shared" si="2"/>
        <v>3503</v>
      </c>
      <c r="F223" s="27">
        <f t="shared" si="9"/>
        <v>1025</v>
      </c>
      <c r="G223" s="27" t="e">
        <f t="shared" si="3"/>
        <v>#REF!</v>
      </c>
      <c r="H223" s="30">
        <v>1100</v>
      </c>
      <c r="I223" s="29">
        <v>-2208</v>
      </c>
      <c r="J223" s="33">
        <f t="shared" si="4"/>
        <v>3308</v>
      </c>
      <c r="K223" s="27">
        <f t="shared" si="11"/>
        <v>1252</v>
      </c>
      <c r="L223" s="27" t="e">
        <f t="shared" si="5"/>
        <v>#REF!</v>
      </c>
      <c r="M223" s="30"/>
      <c r="N223" s="29">
        <v>-2129</v>
      </c>
      <c r="O223" s="33"/>
      <c r="P223" s="27">
        <f t="shared" si="13"/>
        <v>1022</v>
      </c>
      <c r="Q223" s="44"/>
      <c r="R223" s="35"/>
      <c r="S223" s="74"/>
      <c r="T223" s="75"/>
      <c r="U223" s="76"/>
      <c r="V223" s="76"/>
      <c r="W223" s="77"/>
      <c r="X223" s="76"/>
      <c r="Y223" s="76"/>
      <c r="Z223" s="76"/>
      <c r="AA223" s="76"/>
    </row>
    <row r="224" spans="1:27" ht="22.5" customHeight="1" outlineLevel="1" x14ac:dyDescent="0.3">
      <c r="A224" s="65">
        <v>45854</v>
      </c>
      <c r="B224" s="27" t="e">
        <f t="shared" si="1"/>
        <v>#REF!</v>
      </c>
      <c r="C224" s="30">
        <v>725</v>
      </c>
      <c r="D224" s="29">
        <v>-2778</v>
      </c>
      <c r="E224" s="33">
        <f t="shared" si="2"/>
        <v>3503</v>
      </c>
      <c r="F224" s="27">
        <f t="shared" si="9"/>
        <v>1025</v>
      </c>
      <c r="G224" s="27" t="e">
        <f t="shared" si="3"/>
        <v>#REF!</v>
      </c>
      <c r="H224" s="30">
        <v>1100</v>
      </c>
      <c r="I224" s="29">
        <v>-2208</v>
      </c>
      <c r="J224" s="33">
        <f t="shared" si="4"/>
        <v>3308</v>
      </c>
      <c r="K224" s="27">
        <f t="shared" si="11"/>
        <v>1252</v>
      </c>
      <c r="L224" s="27" t="e">
        <f t="shared" si="5"/>
        <v>#REF!</v>
      </c>
      <c r="M224" s="30"/>
      <c r="N224" s="29">
        <v>-2129</v>
      </c>
      <c r="O224" s="33"/>
      <c r="P224" s="27">
        <f t="shared" si="13"/>
        <v>1022</v>
      </c>
      <c r="Q224" s="44"/>
      <c r="R224" s="35"/>
      <c r="S224" s="74"/>
      <c r="T224" s="75"/>
      <c r="U224" s="76"/>
      <c r="V224" s="76"/>
      <c r="W224" s="77"/>
      <c r="X224" s="76"/>
      <c r="Y224" s="76"/>
      <c r="Z224" s="76"/>
      <c r="AA224" s="76"/>
    </row>
    <row r="225" spans="1:27" ht="22.5" customHeight="1" outlineLevel="1" x14ac:dyDescent="0.3">
      <c r="A225" s="65">
        <v>45855</v>
      </c>
      <c r="B225" s="27" t="e">
        <f t="shared" si="1"/>
        <v>#REF!</v>
      </c>
      <c r="C225" s="30">
        <v>1000</v>
      </c>
      <c r="D225" s="29">
        <v>-2778</v>
      </c>
      <c r="E225" s="33">
        <f t="shared" si="2"/>
        <v>3778</v>
      </c>
      <c r="F225" s="27">
        <f t="shared" si="9"/>
        <v>1025</v>
      </c>
      <c r="G225" s="27" t="e">
        <f t="shared" si="3"/>
        <v>#REF!</v>
      </c>
      <c r="H225" s="30">
        <v>1417</v>
      </c>
      <c r="I225" s="29">
        <v>-2208</v>
      </c>
      <c r="J225" s="33">
        <f t="shared" si="4"/>
        <v>3625</v>
      </c>
      <c r="K225" s="27">
        <f t="shared" si="11"/>
        <v>1252</v>
      </c>
      <c r="L225" s="27" t="e">
        <f t="shared" si="5"/>
        <v>#REF!</v>
      </c>
      <c r="M225" s="30"/>
      <c r="N225" s="29">
        <v>-2129</v>
      </c>
      <c r="O225" s="33"/>
      <c r="P225" s="27">
        <f t="shared" si="13"/>
        <v>1022</v>
      </c>
      <c r="Q225" s="44"/>
      <c r="R225" s="35"/>
      <c r="S225" s="74"/>
      <c r="T225" s="75"/>
      <c r="U225" s="76"/>
      <c r="V225" s="76"/>
      <c r="W225" s="77"/>
      <c r="X225" s="76"/>
      <c r="Y225" s="76"/>
      <c r="Z225" s="76"/>
      <c r="AA225" s="76"/>
    </row>
    <row r="226" spans="1:27" ht="22.5" customHeight="1" outlineLevel="1" x14ac:dyDescent="0.3">
      <c r="A226" s="65">
        <v>45856</v>
      </c>
      <c r="B226" s="27" t="e">
        <f t="shared" si="1"/>
        <v>#REF!</v>
      </c>
      <c r="C226" s="30">
        <v>1000</v>
      </c>
      <c r="D226" s="29">
        <v>-2778</v>
      </c>
      <c r="E226" s="33">
        <f t="shared" si="2"/>
        <v>3778</v>
      </c>
      <c r="F226" s="27">
        <f t="shared" si="9"/>
        <v>1025</v>
      </c>
      <c r="G226" s="27" t="e">
        <f t="shared" si="3"/>
        <v>#REF!</v>
      </c>
      <c r="H226" s="30">
        <v>1417</v>
      </c>
      <c r="I226" s="29">
        <v>-2208</v>
      </c>
      <c r="J226" s="33">
        <f t="shared" si="4"/>
        <v>3625</v>
      </c>
      <c r="K226" s="27">
        <f t="shared" si="11"/>
        <v>1252</v>
      </c>
      <c r="L226" s="27" t="e">
        <f t="shared" si="5"/>
        <v>#REF!</v>
      </c>
      <c r="M226" s="30"/>
      <c r="N226" s="29">
        <v>-2129</v>
      </c>
      <c r="O226" s="33"/>
      <c r="P226" s="27">
        <f t="shared" si="13"/>
        <v>1022</v>
      </c>
      <c r="Q226" s="44"/>
      <c r="R226" s="35"/>
      <c r="S226" s="74"/>
      <c r="T226" s="75"/>
      <c r="U226" s="76"/>
      <c r="V226" s="76"/>
      <c r="W226" s="77"/>
      <c r="X226" s="76"/>
      <c r="Y226" s="76"/>
      <c r="Z226" s="76"/>
      <c r="AA226" s="76"/>
    </row>
    <row r="227" spans="1:27" ht="22.5" customHeight="1" outlineLevel="1" x14ac:dyDescent="0.3">
      <c r="A227" s="65">
        <v>45857</v>
      </c>
      <c r="B227" s="27" t="e">
        <f t="shared" si="1"/>
        <v>#REF!</v>
      </c>
      <c r="C227" s="30">
        <v>1000</v>
      </c>
      <c r="D227" s="29">
        <v>-2778</v>
      </c>
      <c r="E227" s="33">
        <f t="shared" si="2"/>
        <v>3778</v>
      </c>
      <c r="F227" s="27">
        <f t="shared" si="9"/>
        <v>1025</v>
      </c>
      <c r="G227" s="27" t="e">
        <f t="shared" si="3"/>
        <v>#REF!</v>
      </c>
      <c r="H227" s="30">
        <v>1417</v>
      </c>
      <c r="I227" s="29">
        <v>-2208</v>
      </c>
      <c r="J227" s="33">
        <f t="shared" si="4"/>
        <v>3625</v>
      </c>
      <c r="K227" s="27">
        <f t="shared" si="11"/>
        <v>1252</v>
      </c>
      <c r="L227" s="27" t="e">
        <f t="shared" si="5"/>
        <v>#REF!</v>
      </c>
      <c r="M227" s="30"/>
      <c r="N227" s="29">
        <v>-2129</v>
      </c>
      <c r="O227" s="33"/>
      <c r="P227" s="27">
        <f t="shared" si="13"/>
        <v>1022</v>
      </c>
      <c r="Q227" s="44"/>
      <c r="R227" s="35"/>
      <c r="S227" s="74"/>
      <c r="T227" s="75"/>
      <c r="U227" s="76"/>
      <c r="V227" s="76"/>
      <c r="W227" s="77"/>
      <c r="X227" s="76"/>
      <c r="Y227" s="76"/>
      <c r="Z227" s="76"/>
      <c r="AA227" s="76"/>
    </row>
    <row r="228" spans="1:27" ht="22.5" customHeight="1" outlineLevel="1" x14ac:dyDescent="0.3">
      <c r="A228" s="65">
        <v>45858</v>
      </c>
      <c r="B228" s="27" t="e">
        <f t="shared" si="1"/>
        <v>#REF!</v>
      </c>
      <c r="C228" s="30">
        <v>1000</v>
      </c>
      <c r="D228" s="29">
        <v>-2778</v>
      </c>
      <c r="E228" s="33">
        <f t="shared" si="2"/>
        <v>3778</v>
      </c>
      <c r="F228" s="27">
        <f t="shared" si="9"/>
        <v>1025</v>
      </c>
      <c r="G228" s="27" t="e">
        <f t="shared" si="3"/>
        <v>#REF!</v>
      </c>
      <c r="H228" s="30">
        <v>1417</v>
      </c>
      <c r="I228" s="29">
        <v>-2208</v>
      </c>
      <c r="J228" s="33">
        <f t="shared" si="4"/>
        <v>3625</v>
      </c>
      <c r="K228" s="27">
        <f t="shared" si="11"/>
        <v>1252</v>
      </c>
      <c r="L228" s="27" t="e">
        <f t="shared" si="5"/>
        <v>#REF!</v>
      </c>
      <c r="M228" s="30"/>
      <c r="N228" s="29">
        <v>-2129</v>
      </c>
      <c r="O228" s="33"/>
      <c r="P228" s="27">
        <f t="shared" si="13"/>
        <v>1022</v>
      </c>
      <c r="Q228" s="44"/>
      <c r="R228" s="35"/>
      <c r="S228" s="74"/>
      <c r="T228" s="75"/>
      <c r="U228" s="76"/>
      <c r="V228" s="76"/>
      <c r="W228" s="77"/>
      <c r="X228" s="76"/>
      <c r="Y228" s="76"/>
      <c r="Z228" s="76"/>
      <c r="AA228" s="76"/>
    </row>
    <row r="229" spans="1:27" ht="22.5" customHeight="1" outlineLevel="1" x14ac:dyDescent="0.3">
      <c r="A229" s="65">
        <v>45859</v>
      </c>
      <c r="B229" s="27" t="e">
        <f t="shared" si="1"/>
        <v>#REF!</v>
      </c>
      <c r="C229" s="30">
        <v>1000</v>
      </c>
      <c r="D229" s="29">
        <v>-2778</v>
      </c>
      <c r="E229" s="33">
        <f t="shared" si="2"/>
        <v>3778</v>
      </c>
      <c r="F229" s="27">
        <f t="shared" si="9"/>
        <v>1025</v>
      </c>
      <c r="G229" s="27" t="e">
        <f t="shared" si="3"/>
        <v>#REF!</v>
      </c>
      <c r="H229" s="30">
        <v>1417</v>
      </c>
      <c r="I229" s="29">
        <v>-2208</v>
      </c>
      <c r="J229" s="33">
        <f t="shared" si="4"/>
        <v>3625</v>
      </c>
      <c r="K229" s="27">
        <f t="shared" si="11"/>
        <v>1252</v>
      </c>
      <c r="L229" s="27" t="e">
        <f t="shared" si="5"/>
        <v>#REF!</v>
      </c>
      <c r="M229" s="30"/>
      <c r="N229" s="29">
        <v>-2129</v>
      </c>
      <c r="O229" s="33"/>
      <c r="P229" s="27">
        <f t="shared" si="13"/>
        <v>1022</v>
      </c>
      <c r="Q229" s="44"/>
      <c r="R229" s="35"/>
      <c r="S229" s="74"/>
      <c r="T229" s="75"/>
      <c r="U229" s="76"/>
      <c r="V229" s="76"/>
      <c r="W229" s="77"/>
      <c r="X229" s="76"/>
      <c r="Y229" s="76"/>
      <c r="Z229" s="76"/>
      <c r="AA229" s="76"/>
    </row>
    <row r="230" spans="1:27" ht="22.5" customHeight="1" outlineLevel="1" x14ac:dyDescent="0.3">
      <c r="A230" s="65">
        <v>45860</v>
      </c>
      <c r="B230" s="27" t="e">
        <f t="shared" si="1"/>
        <v>#REF!</v>
      </c>
      <c r="C230" s="30">
        <v>1000</v>
      </c>
      <c r="D230" s="29">
        <v>-2778</v>
      </c>
      <c r="E230" s="33">
        <f t="shared" si="2"/>
        <v>3778</v>
      </c>
      <c r="F230" s="27">
        <f t="shared" si="9"/>
        <v>1025</v>
      </c>
      <c r="G230" s="27" t="e">
        <f t="shared" si="3"/>
        <v>#REF!</v>
      </c>
      <c r="H230" s="30">
        <v>1417</v>
      </c>
      <c r="I230" s="29">
        <v>-2208</v>
      </c>
      <c r="J230" s="33">
        <f t="shared" si="4"/>
        <v>3625</v>
      </c>
      <c r="K230" s="27">
        <f t="shared" si="11"/>
        <v>1252</v>
      </c>
      <c r="L230" s="27" t="e">
        <f t="shared" si="5"/>
        <v>#REF!</v>
      </c>
      <c r="M230" s="30"/>
      <c r="N230" s="29">
        <v>-2129</v>
      </c>
      <c r="O230" s="33"/>
      <c r="P230" s="27">
        <f t="shared" si="13"/>
        <v>1022</v>
      </c>
      <c r="Q230" s="44"/>
      <c r="R230" s="35"/>
      <c r="S230" s="74"/>
      <c r="T230" s="75"/>
      <c r="U230" s="76"/>
      <c r="V230" s="76"/>
      <c r="W230" s="77"/>
      <c r="X230" s="76"/>
      <c r="Y230" s="76"/>
      <c r="Z230" s="76"/>
      <c r="AA230" s="76"/>
    </row>
    <row r="231" spans="1:27" ht="22.5" customHeight="1" outlineLevel="1" x14ac:dyDescent="0.3">
      <c r="A231" s="65">
        <v>45861</v>
      </c>
      <c r="B231" s="27" t="e">
        <f t="shared" si="1"/>
        <v>#REF!</v>
      </c>
      <c r="C231" s="30">
        <v>1000</v>
      </c>
      <c r="D231" s="29">
        <v>-2781</v>
      </c>
      <c r="E231" s="33">
        <f t="shared" si="2"/>
        <v>3781</v>
      </c>
      <c r="F231" s="27">
        <f t="shared" si="9"/>
        <v>1028</v>
      </c>
      <c r="G231" s="27" t="e">
        <f t="shared" si="3"/>
        <v>#REF!</v>
      </c>
      <c r="H231" s="30">
        <v>1417</v>
      </c>
      <c r="I231" s="29">
        <v>-2210</v>
      </c>
      <c r="J231" s="33">
        <f t="shared" si="4"/>
        <v>3627</v>
      </c>
      <c r="K231" s="27">
        <f t="shared" si="11"/>
        <v>1254</v>
      </c>
      <c r="L231" s="27" t="e">
        <f t="shared" si="5"/>
        <v>#REF!</v>
      </c>
      <c r="M231" s="30"/>
      <c r="N231" s="29">
        <v>-2132</v>
      </c>
      <c r="O231" s="33"/>
      <c r="P231" s="27">
        <f t="shared" si="13"/>
        <v>1025</v>
      </c>
      <c r="Q231" s="44"/>
      <c r="R231" s="35"/>
      <c r="S231" s="74"/>
      <c r="T231" s="75"/>
      <c r="U231" s="76"/>
      <c r="V231" s="76"/>
      <c r="W231" s="77"/>
      <c r="X231" s="76"/>
      <c r="Y231" s="76"/>
      <c r="Z231" s="76"/>
      <c r="AA231" s="76"/>
    </row>
    <row r="232" spans="1:27" ht="22.5" customHeight="1" outlineLevel="1" x14ac:dyDescent="0.3">
      <c r="A232" s="65">
        <v>45862</v>
      </c>
      <c r="B232" s="27" t="e">
        <f t="shared" si="1"/>
        <v>#REF!</v>
      </c>
      <c r="C232" s="30">
        <v>1000</v>
      </c>
      <c r="D232" s="29">
        <v>-2784</v>
      </c>
      <c r="E232" s="33">
        <f t="shared" si="2"/>
        <v>3784</v>
      </c>
      <c r="F232" s="27">
        <f t="shared" si="9"/>
        <v>1031</v>
      </c>
      <c r="G232" s="27" t="e">
        <f t="shared" si="3"/>
        <v>#REF!</v>
      </c>
      <c r="H232" s="30">
        <v>1417</v>
      </c>
      <c r="I232" s="29">
        <v>-2212</v>
      </c>
      <c r="J232" s="33">
        <f t="shared" si="4"/>
        <v>3629</v>
      </c>
      <c r="K232" s="27">
        <f t="shared" si="11"/>
        <v>1256</v>
      </c>
      <c r="L232" s="27" t="e">
        <f t="shared" si="5"/>
        <v>#REF!</v>
      </c>
      <c r="M232" s="30"/>
      <c r="N232" s="29">
        <v>-2135</v>
      </c>
      <c r="O232" s="33"/>
      <c r="P232" s="27">
        <f t="shared" si="13"/>
        <v>1028</v>
      </c>
      <c r="Q232" s="44"/>
      <c r="R232" s="35"/>
      <c r="S232" s="74"/>
      <c r="T232" s="75"/>
      <c r="U232" s="76"/>
      <c r="V232" s="76"/>
      <c r="W232" s="77"/>
      <c r="X232" s="76"/>
      <c r="Y232" s="76"/>
      <c r="Z232" s="76"/>
      <c r="AA232" s="76"/>
    </row>
    <row r="233" spans="1:27" ht="22.5" customHeight="1" outlineLevel="1" x14ac:dyDescent="0.3">
      <c r="A233" s="65">
        <v>45863</v>
      </c>
      <c r="B233" s="27" t="e">
        <f t="shared" si="1"/>
        <v>#REF!</v>
      </c>
      <c r="C233" s="30">
        <v>1000</v>
      </c>
      <c r="D233" s="29">
        <v>-2787</v>
      </c>
      <c r="E233" s="33">
        <f t="shared" si="2"/>
        <v>3787</v>
      </c>
      <c r="F233" s="27">
        <f t="shared" si="9"/>
        <v>1034</v>
      </c>
      <c r="G233" s="27" t="e">
        <f t="shared" si="3"/>
        <v>#REF!</v>
      </c>
      <c r="H233" s="30">
        <v>1417</v>
      </c>
      <c r="I233" s="29">
        <v>-2214</v>
      </c>
      <c r="J233" s="33">
        <f t="shared" si="4"/>
        <v>3631</v>
      </c>
      <c r="K233" s="27">
        <f t="shared" si="11"/>
        <v>1258</v>
      </c>
      <c r="L233" s="27" t="e">
        <f t="shared" si="5"/>
        <v>#REF!</v>
      </c>
      <c r="M233" s="30"/>
      <c r="N233" s="29">
        <v>-2138</v>
      </c>
      <c r="O233" s="33"/>
      <c r="P233" s="27">
        <f t="shared" si="13"/>
        <v>1031</v>
      </c>
      <c r="Q233" s="44"/>
      <c r="R233" s="35"/>
      <c r="S233" s="74"/>
      <c r="T233" s="75"/>
      <c r="U233" s="76"/>
      <c r="V233" s="76"/>
      <c r="W233" s="77"/>
      <c r="X233" s="76"/>
      <c r="Y233" s="76"/>
      <c r="Z233" s="76"/>
      <c r="AA233" s="76"/>
    </row>
    <row r="234" spans="1:27" ht="22.5" customHeight="1" outlineLevel="1" x14ac:dyDescent="0.3">
      <c r="A234" s="65">
        <v>45864</v>
      </c>
      <c r="B234" s="27" t="e">
        <f t="shared" si="1"/>
        <v>#REF!</v>
      </c>
      <c r="C234" s="30">
        <v>1000</v>
      </c>
      <c r="D234" s="29">
        <v>-2790</v>
      </c>
      <c r="E234" s="33">
        <f t="shared" si="2"/>
        <v>3790</v>
      </c>
      <c r="F234" s="27">
        <f t="shared" si="9"/>
        <v>1037</v>
      </c>
      <c r="G234" s="27" t="e">
        <f t="shared" si="3"/>
        <v>#REF!</v>
      </c>
      <c r="H234" s="30">
        <v>1417</v>
      </c>
      <c r="I234" s="29">
        <v>-2216</v>
      </c>
      <c r="J234" s="33">
        <f t="shared" si="4"/>
        <v>3633</v>
      </c>
      <c r="K234" s="27">
        <f t="shared" si="11"/>
        <v>1260</v>
      </c>
      <c r="L234" s="27" t="e">
        <f t="shared" si="5"/>
        <v>#REF!</v>
      </c>
      <c r="M234" s="30"/>
      <c r="N234" s="29">
        <v>-2141</v>
      </c>
      <c r="O234" s="33"/>
      <c r="P234" s="27">
        <f t="shared" si="13"/>
        <v>1034</v>
      </c>
      <c r="Q234" s="44"/>
      <c r="R234" s="35"/>
      <c r="S234" s="74"/>
      <c r="T234" s="75"/>
      <c r="U234" s="76"/>
      <c r="V234" s="76"/>
      <c r="W234" s="77"/>
      <c r="X234" s="76"/>
      <c r="Y234" s="76"/>
      <c r="Z234" s="76"/>
      <c r="AA234" s="76"/>
    </row>
    <row r="235" spans="1:27" ht="22.5" customHeight="1" outlineLevel="1" x14ac:dyDescent="0.3">
      <c r="A235" s="65">
        <v>45865</v>
      </c>
      <c r="B235" s="27" t="e">
        <f t="shared" si="1"/>
        <v>#REF!</v>
      </c>
      <c r="C235" s="30">
        <v>1392</v>
      </c>
      <c r="D235" s="29">
        <v>-2793</v>
      </c>
      <c r="E235" s="33">
        <f t="shared" si="2"/>
        <v>4185</v>
      </c>
      <c r="F235" s="27">
        <f t="shared" si="9"/>
        <v>1040</v>
      </c>
      <c r="G235" s="27" t="e">
        <f t="shared" si="3"/>
        <v>#REF!</v>
      </c>
      <c r="H235" s="30">
        <v>1417</v>
      </c>
      <c r="I235" s="29">
        <v>-2218</v>
      </c>
      <c r="J235" s="33">
        <f t="shared" si="4"/>
        <v>3635</v>
      </c>
      <c r="K235" s="27">
        <f t="shared" si="11"/>
        <v>1262</v>
      </c>
      <c r="L235" s="27" t="e">
        <f t="shared" si="5"/>
        <v>#REF!</v>
      </c>
      <c r="M235" s="30">
        <v>1332</v>
      </c>
      <c r="N235" s="29">
        <v>-2144</v>
      </c>
      <c r="O235" s="33">
        <f>M235-N235</f>
        <v>3476</v>
      </c>
      <c r="P235" s="27">
        <f t="shared" si="13"/>
        <v>1037</v>
      </c>
      <c r="Q235" s="44"/>
      <c r="R235" s="35"/>
      <c r="S235" s="74"/>
      <c r="T235" s="75"/>
      <c r="U235" s="76"/>
      <c r="V235" s="76"/>
      <c r="W235" s="77"/>
      <c r="X235" s="76"/>
      <c r="Y235" s="76"/>
      <c r="Z235" s="76"/>
      <c r="AA235" s="76"/>
    </row>
    <row r="236" spans="1:27" ht="22.5" customHeight="1" outlineLevel="1" x14ac:dyDescent="0.3">
      <c r="A236" s="65">
        <v>45866</v>
      </c>
      <c r="B236" s="27" t="e">
        <f t="shared" si="1"/>
        <v>#REF!</v>
      </c>
      <c r="C236" s="30"/>
      <c r="D236" s="29">
        <v>-2796</v>
      </c>
      <c r="F236" s="27">
        <f t="shared" si="9"/>
        <v>1043</v>
      </c>
      <c r="G236" s="27" t="e">
        <f t="shared" si="3"/>
        <v>#REF!</v>
      </c>
      <c r="H236" s="30"/>
      <c r="I236" s="29">
        <v>-2220</v>
      </c>
      <c r="J236" s="33"/>
      <c r="K236" s="27">
        <f t="shared" si="11"/>
        <v>1264</v>
      </c>
      <c r="L236" s="27" t="e">
        <f t="shared" si="5"/>
        <v>#REF!</v>
      </c>
      <c r="M236" s="30"/>
      <c r="N236" s="29">
        <v>-2147</v>
      </c>
      <c r="O236" s="33"/>
      <c r="P236" s="27">
        <f t="shared" si="13"/>
        <v>1040</v>
      </c>
      <c r="Q236" s="44"/>
      <c r="R236" s="35"/>
      <c r="S236" s="74"/>
      <c r="T236" s="75"/>
      <c r="U236" s="76"/>
      <c r="V236" s="76"/>
      <c r="W236" s="77"/>
      <c r="X236" s="76"/>
      <c r="Y236" s="76"/>
      <c r="Z236" s="76"/>
      <c r="AA236" s="76"/>
    </row>
    <row r="237" spans="1:27" ht="22.5" customHeight="1" outlineLevel="1" x14ac:dyDescent="0.3">
      <c r="A237" s="65">
        <v>45867</v>
      </c>
      <c r="B237" s="27" t="e">
        <f t="shared" si="1"/>
        <v>#REF!</v>
      </c>
      <c r="C237" s="30"/>
      <c r="D237" s="29">
        <v>-2799</v>
      </c>
      <c r="E237" s="33"/>
      <c r="F237" s="27">
        <f t="shared" si="9"/>
        <v>1046</v>
      </c>
      <c r="G237" s="27" t="e">
        <f t="shared" si="3"/>
        <v>#REF!</v>
      </c>
      <c r="H237" s="30"/>
      <c r="I237" s="29">
        <v>-2222</v>
      </c>
      <c r="J237" s="33"/>
      <c r="K237" s="27">
        <f t="shared" si="11"/>
        <v>1266</v>
      </c>
      <c r="L237" s="27" t="e">
        <f t="shared" si="5"/>
        <v>#REF!</v>
      </c>
      <c r="M237" s="30"/>
      <c r="N237" s="29">
        <v>-2150</v>
      </c>
      <c r="O237" s="33"/>
      <c r="P237" s="27">
        <f t="shared" si="13"/>
        <v>1043</v>
      </c>
      <c r="Q237" s="44"/>
      <c r="R237" s="35"/>
      <c r="S237" s="74"/>
      <c r="T237" s="75"/>
      <c r="U237" s="76"/>
      <c r="V237" s="76"/>
      <c r="W237" s="77"/>
      <c r="X237" s="76"/>
      <c r="Y237" s="76"/>
      <c r="Z237" s="76"/>
      <c r="AA237" s="76"/>
    </row>
    <row r="238" spans="1:27" ht="22.5" customHeight="1" outlineLevel="1" x14ac:dyDescent="0.3">
      <c r="A238" s="65">
        <v>45868</v>
      </c>
      <c r="B238" s="27" t="e">
        <f t="shared" si="1"/>
        <v>#REF!</v>
      </c>
      <c r="C238" s="30"/>
      <c r="D238" s="29">
        <v>-2802</v>
      </c>
      <c r="E238" s="33"/>
      <c r="F238" s="27">
        <f t="shared" si="9"/>
        <v>1049</v>
      </c>
      <c r="G238" s="27" t="e">
        <f t="shared" si="3"/>
        <v>#REF!</v>
      </c>
      <c r="H238" s="30"/>
      <c r="I238" s="29">
        <v>-2224</v>
      </c>
      <c r="J238" s="33"/>
      <c r="K238" s="27">
        <f t="shared" si="11"/>
        <v>1268</v>
      </c>
      <c r="L238" s="27" t="e">
        <f t="shared" si="5"/>
        <v>#REF!</v>
      </c>
      <c r="M238" s="30"/>
      <c r="N238" s="29">
        <v>-2153</v>
      </c>
      <c r="O238" s="33"/>
      <c r="P238" s="27">
        <f t="shared" si="13"/>
        <v>1046</v>
      </c>
      <c r="Q238" s="44"/>
      <c r="R238" s="35"/>
      <c r="S238" s="74"/>
      <c r="T238" s="75"/>
      <c r="U238" s="76"/>
      <c r="V238" s="76"/>
      <c r="W238" s="77"/>
      <c r="X238" s="76"/>
      <c r="Y238" s="76"/>
      <c r="Z238" s="76"/>
      <c r="AA238" s="76"/>
    </row>
    <row r="239" spans="1:27" ht="22.5" customHeight="1" x14ac:dyDescent="0.3">
      <c r="A239" s="65">
        <v>45869</v>
      </c>
      <c r="B239" s="27" t="e">
        <f t="shared" si="1"/>
        <v>#REF!</v>
      </c>
      <c r="C239" s="30"/>
      <c r="D239" s="29">
        <v>-2805</v>
      </c>
      <c r="E239" s="33"/>
      <c r="F239" s="27">
        <f t="shared" si="9"/>
        <v>1052</v>
      </c>
      <c r="G239" s="27" t="e">
        <f t="shared" si="3"/>
        <v>#REF!</v>
      </c>
      <c r="H239" s="30"/>
      <c r="I239" s="29">
        <v>-2235</v>
      </c>
      <c r="J239" s="33"/>
      <c r="K239" s="27">
        <f t="shared" si="11"/>
        <v>1279</v>
      </c>
      <c r="L239" s="27" t="e">
        <f t="shared" si="5"/>
        <v>#REF!</v>
      </c>
      <c r="M239" s="30"/>
      <c r="N239" s="29">
        <v>-2156</v>
      </c>
      <c r="O239" s="33"/>
      <c r="P239" s="27">
        <f t="shared" si="13"/>
        <v>1049</v>
      </c>
      <c r="Q239" s="44"/>
      <c r="R239" s="35"/>
      <c r="S239" s="3"/>
      <c r="T239" s="62"/>
      <c r="U239" s="3"/>
      <c r="V239" s="3"/>
      <c r="W239" s="3"/>
      <c r="X239" s="3"/>
      <c r="Y239" s="3"/>
      <c r="Z239" s="3"/>
      <c r="AA239" s="3"/>
    </row>
    <row r="240" spans="1:27" ht="22.5" customHeight="1" x14ac:dyDescent="0.3">
      <c r="A240" s="65">
        <v>45870</v>
      </c>
      <c r="B240" s="27" t="e">
        <f t="shared" si="1"/>
        <v>#REF!</v>
      </c>
      <c r="C240" s="30"/>
      <c r="D240" s="29">
        <v>-2808</v>
      </c>
      <c r="E240" s="33"/>
      <c r="F240" s="27">
        <f t="shared" si="9"/>
        <v>1055</v>
      </c>
      <c r="G240" s="27" t="e">
        <f t="shared" si="3"/>
        <v>#REF!</v>
      </c>
      <c r="H240" s="30"/>
      <c r="I240" s="29">
        <v>-2242</v>
      </c>
      <c r="J240" s="33"/>
      <c r="K240" s="27">
        <f t="shared" si="11"/>
        <v>1286</v>
      </c>
      <c r="L240" s="27" t="e">
        <f t="shared" si="5"/>
        <v>#REF!</v>
      </c>
      <c r="M240" s="30"/>
      <c r="N240" s="29">
        <v>-2159</v>
      </c>
      <c r="O240" s="33"/>
      <c r="P240" s="27">
        <f t="shared" si="13"/>
        <v>1052</v>
      </c>
      <c r="Q240" s="44"/>
      <c r="R240" s="35"/>
      <c r="S240" s="3"/>
      <c r="T240" s="62"/>
      <c r="U240" s="3"/>
      <c r="V240" s="3"/>
      <c r="W240" s="3"/>
      <c r="X240" s="3"/>
      <c r="Y240" s="3"/>
      <c r="Z240" s="3"/>
      <c r="AA240" s="3"/>
    </row>
    <row r="241" spans="1:27" ht="22.5" customHeight="1" x14ac:dyDescent="0.3">
      <c r="A241" s="65">
        <v>45871</v>
      </c>
      <c r="B241" s="27" t="e">
        <f t="shared" si="1"/>
        <v>#REF!</v>
      </c>
      <c r="C241" s="30"/>
      <c r="D241" s="29">
        <v>-2811</v>
      </c>
      <c r="E241" s="33"/>
      <c r="F241" s="27">
        <f t="shared" si="9"/>
        <v>1058</v>
      </c>
      <c r="G241" s="27" t="e">
        <f t="shared" si="3"/>
        <v>#REF!</v>
      </c>
      <c r="H241" s="30"/>
      <c r="I241" s="29">
        <v>-2249</v>
      </c>
      <c r="J241" s="33"/>
      <c r="K241" s="27">
        <f t="shared" si="11"/>
        <v>1293</v>
      </c>
      <c r="L241" s="27" t="e">
        <f t="shared" si="5"/>
        <v>#REF!</v>
      </c>
      <c r="M241" s="30"/>
      <c r="N241" s="29">
        <v>-2162</v>
      </c>
      <c r="O241" s="33"/>
      <c r="P241" s="27">
        <f t="shared" si="13"/>
        <v>1055</v>
      </c>
      <c r="Q241" s="44"/>
      <c r="R241" s="35"/>
      <c r="S241" s="3"/>
      <c r="T241" s="62"/>
      <c r="U241" s="3"/>
      <c r="V241" s="3"/>
      <c r="W241" s="3"/>
      <c r="X241" s="3"/>
      <c r="Y241" s="3"/>
      <c r="Z241" s="3"/>
      <c r="AA241" s="3"/>
    </row>
    <row r="242" spans="1:27" ht="22.5" customHeight="1" x14ac:dyDescent="0.3">
      <c r="A242" s="65">
        <v>45872</v>
      </c>
      <c r="B242" s="27" t="e">
        <f t="shared" si="1"/>
        <v>#REF!</v>
      </c>
      <c r="C242" s="30"/>
      <c r="D242" s="29">
        <v>-2814</v>
      </c>
      <c r="E242" s="33"/>
      <c r="F242" s="27">
        <f t="shared" si="9"/>
        <v>1061</v>
      </c>
      <c r="G242" s="27" t="e">
        <f t="shared" si="3"/>
        <v>#REF!</v>
      </c>
      <c r="H242" s="30"/>
      <c r="I242" s="29">
        <v>-2256</v>
      </c>
      <c r="J242" s="33"/>
      <c r="K242" s="27">
        <f t="shared" si="11"/>
        <v>1300</v>
      </c>
      <c r="L242" s="27" t="e">
        <f t="shared" si="5"/>
        <v>#REF!</v>
      </c>
      <c r="M242" s="30"/>
      <c r="N242" s="29">
        <v>-2165</v>
      </c>
      <c r="O242" s="33"/>
      <c r="P242" s="27">
        <f t="shared" si="13"/>
        <v>1058</v>
      </c>
      <c r="Q242" s="44"/>
      <c r="R242" s="35"/>
      <c r="S242" s="3"/>
      <c r="T242" s="62"/>
      <c r="U242" s="3"/>
      <c r="V242" s="3"/>
      <c r="W242" s="3"/>
      <c r="X242" s="3"/>
      <c r="Y242" s="3"/>
      <c r="Z242" s="3"/>
      <c r="AA242" s="3"/>
    </row>
    <row r="243" spans="1:27" ht="22.5" customHeight="1" x14ac:dyDescent="0.3">
      <c r="A243" s="65">
        <v>45873</v>
      </c>
      <c r="B243" s="27" t="e">
        <f t="shared" si="1"/>
        <v>#REF!</v>
      </c>
      <c r="C243" s="30"/>
      <c r="D243" s="29">
        <v>-2817</v>
      </c>
      <c r="E243" s="33"/>
      <c r="F243" s="27">
        <f t="shared" si="9"/>
        <v>1064</v>
      </c>
      <c r="G243" s="27" t="e">
        <f t="shared" si="3"/>
        <v>#REF!</v>
      </c>
      <c r="H243" s="30"/>
      <c r="I243" s="29">
        <v>-2263</v>
      </c>
      <c r="J243" s="33"/>
      <c r="K243" s="27">
        <f t="shared" si="11"/>
        <v>1307</v>
      </c>
      <c r="L243" s="27" t="e">
        <f t="shared" si="5"/>
        <v>#REF!</v>
      </c>
      <c r="M243" s="30"/>
      <c r="N243" s="29">
        <v>-2168</v>
      </c>
      <c r="O243" s="33"/>
      <c r="P243" s="27">
        <f t="shared" si="13"/>
        <v>1061</v>
      </c>
      <c r="Q243" s="44"/>
      <c r="R243" s="35"/>
      <c r="S243" s="3"/>
      <c r="T243" s="62"/>
      <c r="U243" s="3"/>
      <c r="V243" s="3"/>
      <c r="W243" s="3"/>
      <c r="X243" s="3"/>
      <c r="Y243" s="3"/>
      <c r="Z243" s="3"/>
      <c r="AA243" s="3"/>
    </row>
    <row r="244" spans="1:27" ht="22.5" customHeight="1" x14ac:dyDescent="0.3">
      <c r="A244" s="65">
        <v>45874</v>
      </c>
      <c r="B244" s="27" t="e">
        <f t="shared" si="1"/>
        <v>#REF!</v>
      </c>
      <c r="C244" s="30"/>
      <c r="D244" s="29">
        <v>-2820</v>
      </c>
      <c r="E244" s="33"/>
      <c r="F244" s="27">
        <f t="shared" si="9"/>
        <v>1067</v>
      </c>
      <c r="G244" s="27" t="e">
        <f t="shared" si="3"/>
        <v>#REF!</v>
      </c>
      <c r="H244" s="30"/>
      <c r="I244" s="29">
        <v>-2270</v>
      </c>
      <c r="J244" s="33"/>
      <c r="K244" s="27">
        <f t="shared" si="11"/>
        <v>1314</v>
      </c>
      <c r="L244" s="27" t="e">
        <f t="shared" si="5"/>
        <v>#REF!</v>
      </c>
      <c r="M244" s="30"/>
      <c r="N244" s="29">
        <v>-2170</v>
      </c>
      <c r="O244" s="33"/>
      <c r="P244" s="27">
        <f t="shared" si="13"/>
        <v>1063</v>
      </c>
      <c r="Q244" s="44"/>
      <c r="R244" s="35"/>
      <c r="S244" s="3"/>
      <c r="T244" s="62"/>
      <c r="U244" s="3"/>
      <c r="V244" s="3"/>
      <c r="W244" s="3"/>
      <c r="X244" s="3"/>
      <c r="Y244" s="3"/>
      <c r="Z244" s="3"/>
      <c r="AA244" s="3"/>
    </row>
    <row r="245" spans="1:27" ht="22.5" customHeight="1" x14ac:dyDescent="0.3">
      <c r="A245" s="65">
        <v>45875</v>
      </c>
      <c r="B245" s="27" t="e">
        <f t="shared" si="1"/>
        <v>#REF!</v>
      </c>
      <c r="C245" s="30"/>
      <c r="D245" s="29">
        <v>-2836</v>
      </c>
      <c r="E245" s="33"/>
      <c r="F245" s="27">
        <f t="shared" si="9"/>
        <v>1083</v>
      </c>
      <c r="G245" s="27" t="e">
        <f t="shared" si="3"/>
        <v>#REF!</v>
      </c>
      <c r="H245" s="30"/>
      <c r="I245" s="29">
        <v>-2277</v>
      </c>
      <c r="J245" s="33"/>
      <c r="K245" s="27">
        <f t="shared" si="11"/>
        <v>1321</v>
      </c>
      <c r="L245" s="27" t="e">
        <f t="shared" si="5"/>
        <v>#REF!</v>
      </c>
      <c r="M245" s="30"/>
      <c r="N245" s="29">
        <v>-2171</v>
      </c>
      <c r="O245" s="33"/>
      <c r="P245" s="27">
        <f t="shared" si="13"/>
        <v>1064</v>
      </c>
      <c r="Q245" s="44"/>
      <c r="R245" s="35"/>
      <c r="S245" s="3"/>
      <c r="T245" s="62"/>
      <c r="U245" s="3"/>
      <c r="V245" s="3"/>
      <c r="W245" s="3"/>
      <c r="X245" s="3"/>
      <c r="Y245" s="3"/>
      <c r="Z245" s="3"/>
      <c r="AA245" s="3"/>
    </row>
    <row r="246" spans="1:27" ht="22.5" customHeight="1" x14ac:dyDescent="0.3">
      <c r="A246" s="65">
        <v>45876</v>
      </c>
      <c r="B246" s="27" t="e">
        <f t="shared" si="1"/>
        <v>#REF!</v>
      </c>
      <c r="C246" s="30"/>
      <c r="D246" s="29">
        <v>-2839</v>
      </c>
      <c r="E246" s="33"/>
      <c r="F246" s="27">
        <f t="shared" si="9"/>
        <v>1086</v>
      </c>
      <c r="G246" s="27" t="e">
        <f t="shared" si="3"/>
        <v>#REF!</v>
      </c>
      <c r="H246" s="30"/>
      <c r="I246" s="29">
        <v>-2278</v>
      </c>
      <c r="J246" s="33"/>
      <c r="K246" s="27">
        <f t="shared" si="11"/>
        <v>1322</v>
      </c>
      <c r="L246" s="27" t="e">
        <f t="shared" si="5"/>
        <v>#REF!</v>
      </c>
      <c r="M246" s="30"/>
      <c r="N246" s="29">
        <v>-2173</v>
      </c>
      <c r="O246" s="33"/>
      <c r="P246" s="27">
        <f t="shared" si="13"/>
        <v>1066</v>
      </c>
      <c r="Q246" s="44"/>
      <c r="R246" s="35"/>
      <c r="S246" s="3"/>
      <c r="T246" s="62"/>
      <c r="U246" s="3"/>
      <c r="V246" s="3"/>
      <c r="W246" s="3"/>
      <c r="X246" s="3"/>
      <c r="Y246" s="3"/>
      <c r="Z246" s="3"/>
      <c r="AA246" s="3"/>
    </row>
    <row r="247" spans="1:27" ht="22.5" customHeight="1" x14ac:dyDescent="0.3">
      <c r="A247" s="65">
        <v>45877</v>
      </c>
      <c r="B247" s="27" t="e">
        <f t="shared" si="1"/>
        <v>#REF!</v>
      </c>
      <c r="C247" s="30"/>
      <c r="D247" s="29">
        <v>-2842</v>
      </c>
      <c r="E247" s="33"/>
      <c r="F247" s="27">
        <f t="shared" si="9"/>
        <v>1089</v>
      </c>
      <c r="G247" s="27" t="e">
        <f t="shared" si="3"/>
        <v>#REF!</v>
      </c>
      <c r="H247" s="30"/>
      <c r="I247" s="29">
        <v>-2279</v>
      </c>
      <c r="J247" s="33"/>
      <c r="K247" s="27">
        <f t="shared" si="11"/>
        <v>1323</v>
      </c>
      <c r="L247" s="27" t="e">
        <f t="shared" si="5"/>
        <v>#REF!</v>
      </c>
      <c r="M247" s="30"/>
      <c r="N247" s="29">
        <v>-2175</v>
      </c>
      <c r="O247" s="33"/>
      <c r="P247" s="27">
        <f t="shared" si="13"/>
        <v>1068</v>
      </c>
      <c r="Q247" s="44"/>
      <c r="R247" s="35"/>
      <c r="S247" s="3"/>
      <c r="T247" s="62"/>
      <c r="U247" s="3"/>
      <c r="V247" s="3"/>
      <c r="W247" s="3"/>
      <c r="X247" s="3"/>
      <c r="Y247" s="3"/>
      <c r="Z247" s="3"/>
      <c r="AA247" s="3"/>
    </row>
    <row r="248" spans="1:27" ht="22.5" customHeight="1" x14ac:dyDescent="0.3">
      <c r="A248" s="65">
        <v>45878</v>
      </c>
      <c r="B248" s="27" t="e">
        <f t="shared" si="1"/>
        <v>#REF!</v>
      </c>
      <c r="C248" s="30"/>
      <c r="D248" s="29">
        <v>-2845</v>
      </c>
      <c r="E248" s="33"/>
      <c r="F248" s="27">
        <f t="shared" si="9"/>
        <v>1092</v>
      </c>
      <c r="G248" s="27" t="e">
        <f t="shared" si="3"/>
        <v>#REF!</v>
      </c>
      <c r="H248" s="30"/>
      <c r="I248" s="29">
        <v>-2280</v>
      </c>
      <c r="J248" s="33"/>
      <c r="K248" s="27">
        <f t="shared" si="11"/>
        <v>1324</v>
      </c>
      <c r="L248" s="27" t="e">
        <f t="shared" si="5"/>
        <v>#REF!</v>
      </c>
      <c r="M248" s="30"/>
      <c r="N248" s="29">
        <v>-2177</v>
      </c>
      <c r="O248" s="33"/>
      <c r="P248" s="27">
        <f t="shared" si="13"/>
        <v>1070</v>
      </c>
      <c r="Q248" s="44"/>
      <c r="R248" s="35"/>
      <c r="S248" s="3"/>
      <c r="T248" s="62"/>
      <c r="U248" s="3"/>
      <c r="V248" s="3"/>
      <c r="W248" s="3"/>
      <c r="X248" s="3"/>
      <c r="Y248" s="3"/>
      <c r="Z248" s="3"/>
      <c r="AA248" s="3"/>
    </row>
    <row r="249" spans="1:27" ht="22.5" customHeight="1" x14ac:dyDescent="0.3">
      <c r="A249" s="65">
        <v>45879</v>
      </c>
      <c r="B249" s="27" t="e">
        <f t="shared" si="1"/>
        <v>#REF!</v>
      </c>
      <c r="C249" s="30"/>
      <c r="D249" s="29">
        <v>-2846</v>
      </c>
      <c r="E249" s="33"/>
      <c r="F249" s="27">
        <f t="shared" si="9"/>
        <v>1093</v>
      </c>
      <c r="G249" s="27" t="e">
        <f t="shared" si="3"/>
        <v>#REF!</v>
      </c>
      <c r="H249" s="30"/>
      <c r="I249" s="29">
        <v>-2281</v>
      </c>
      <c r="J249" s="33"/>
      <c r="K249" s="27">
        <f t="shared" si="11"/>
        <v>1325</v>
      </c>
      <c r="L249" s="27" t="e">
        <f t="shared" si="5"/>
        <v>#REF!</v>
      </c>
      <c r="M249" s="30"/>
      <c r="N249" s="29">
        <v>-2179</v>
      </c>
      <c r="O249" s="33"/>
      <c r="P249" s="27">
        <f t="shared" si="13"/>
        <v>1072</v>
      </c>
      <c r="Q249" s="44"/>
      <c r="R249" s="35"/>
      <c r="S249" s="3"/>
      <c r="T249" s="62"/>
      <c r="U249" s="3"/>
      <c r="V249" s="3"/>
      <c r="W249" s="3"/>
      <c r="X249" s="3"/>
      <c r="Y249" s="3"/>
      <c r="Z249" s="3"/>
      <c r="AA249" s="3"/>
    </row>
    <row r="250" spans="1:27" ht="22.5" customHeight="1" x14ac:dyDescent="0.3">
      <c r="A250" s="65">
        <v>45880</v>
      </c>
      <c r="B250" s="27" t="e">
        <f t="shared" si="1"/>
        <v>#REF!</v>
      </c>
      <c r="C250" s="30"/>
      <c r="D250" s="29">
        <v>-2848</v>
      </c>
      <c r="E250" s="33"/>
      <c r="F250" s="27">
        <f t="shared" si="9"/>
        <v>1095</v>
      </c>
      <c r="G250" s="27" t="e">
        <f t="shared" si="3"/>
        <v>#REF!</v>
      </c>
      <c r="H250" s="30">
        <v>1343</v>
      </c>
      <c r="I250" s="29">
        <v>-2282</v>
      </c>
      <c r="J250" s="30">
        <f>H250-I250</f>
        <v>3625</v>
      </c>
      <c r="K250" s="27">
        <f t="shared" si="11"/>
        <v>1326</v>
      </c>
      <c r="L250" s="27" t="e">
        <f t="shared" si="5"/>
        <v>#REF!</v>
      </c>
      <c r="M250" s="30"/>
      <c r="N250" s="29">
        <v>-2181</v>
      </c>
      <c r="O250" s="33"/>
      <c r="P250" s="27">
        <f t="shared" si="13"/>
        <v>1074</v>
      </c>
      <c r="Q250" s="44"/>
      <c r="R250" s="35"/>
      <c r="S250" s="3"/>
      <c r="T250" s="62"/>
      <c r="U250" s="3"/>
      <c r="V250" s="3"/>
      <c r="W250" s="3"/>
      <c r="X250" s="3"/>
      <c r="Y250" s="3"/>
      <c r="Z250" s="3"/>
      <c r="AA250" s="3"/>
    </row>
    <row r="251" spans="1:27" ht="22.5" customHeight="1" x14ac:dyDescent="0.3">
      <c r="A251" s="295"/>
      <c r="B251" s="216"/>
      <c r="C251" s="296"/>
      <c r="D251" s="216"/>
      <c r="E251" s="216"/>
      <c r="F251" s="216"/>
      <c r="G251" s="216"/>
      <c r="H251" s="216"/>
      <c r="I251" s="216"/>
      <c r="J251" s="295"/>
      <c r="K251" s="216"/>
      <c r="L251" s="298"/>
      <c r="M251" s="216"/>
      <c r="N251" s="216"/>
      <c r="O251" s="216"/>
      <c r="P251" s="216"/>
      <c r="Q251" s="216"/>
      <c r="R251" s="216"/>
      <c r="S251" s="3"/>
      <c r="T251" s="62"/>
      <c r="U251" s="3"/>
      <c r="V251" s="3"/>
      <c r="W251" s="3"/>
      <c r="X251" s="3"/>
      <c r="Y251" s="3"/>
      <c r="Z251" s="3"/>
      <c r="AA251" s="3"/>
    </row>
    <row r="252" spans="1:27" ht="22.5" customHeight="1" x14ac:dyDescent="0.3">
      <c r="A252" s="295"/>
      <c r="B252" s="216"/>
      <c r="C252" s="296"/>
      <c r="D252" s="216"/>
      <c r="E252" s="216"/>
      <c r="F252" s="216"/>
      <c r="G252" s="216"/>
      <c r="H252" s="216"/>
      <c r="I252" s="216"/>
      <c r="J252" s="295"/>
      <c r="K252" s="216"/>
      <c r="L252" s="298"/>
      <c r="M252" s="216"/>
      <c r="N252" s="216"/>
      <c r="O252" s="216"/>
      <c r="P252" s="216"/>
      <c r="Q252" s="216"/>
      <c r="R252" s="216"/>
      <c r="S252" s="3"/>
      <c r="T252" s="62"/>
      <c r="U252" s="3"/>
      <c r="V252" s="3"/>
      <c r="W252" s="3"/>
      <c r="X252" s="3"/>
      <c r="Y252" s="3"/>
      <c r="Z252" s="3"/>
      <c r="AA252" s="3"/>
    </row>
    <row r="253" spans="1:27" ht="22.5" customHeight="1" x14ac:dyDescent="0.3">
      <c r="A253" s="295"/>
      <c r="B253" s="216"/>
      <c r="C253" s="296"/>
      <c r="D253" s="216"/>
      <c r="E253" s="216"/>
      <c r="F253" s="216"/>
      <c r="G253" s="216"/>
      <c r="H253" s="216"/>
      <c r="I253" s="216"/>
      <c r="J253" s="295"/>
      <c r="K253" s="216"/>
      <c r="L253" s="297"/>
      <c r="M253" s="216"/>
      <c r="N253" s="216"/>
      <c r="O253" s="216"/>
      <c r="P253" s="216"/>
      <c r="Q253" s="216"/>
      <c r="R253" s="216"/>
      <c r="S253" s="3"/>
      <c r="T253" s="62"/>
      <c r="U253" s="3"/>
      <c r="V253" s="3"/>
      <c r="W253" s="3"/>
      <c r="X253" s="3"/>
      <c r="Y253" s="3"/>
      <c r="Z253" s="3"/>
      <c r="AA253" s="3"/>
    </row>
    <row r="254" spans="1:27" ht="22.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83"/>
      <c r="M254" s="3"/>
      <c r="N254" s="3"/>
      <c r="O254" s="3"/>
      <c r="P254" s="3"/>
      <c r="Q254" s="3"/>
      <c r="R254" s="3"/>
      <c r="S254" s="3"/>
      <c r="T254" s="62"/>
      <c r="U254" s="3"/>
      <c r="V254" s="3"/>
      <c r="W254" s="3"/>
      <c r="X254" s="3"/>
      <c r="Y254" s="3"/>
      <c r="Z254" s="3"/>
      <c r="AA254" s="3"/>
    </row>
    <row r="255" spans="1:27" ht="22.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62"/>
      <c r="U255" s="3"/>
      <c r="V255" s="3"/>
      <c r="W255" s="3"/>
      <c r="X255" s="3"/>
      <c r="Y255" s="3"/>
      <c r="Z255" s="3"/>
      <c r="AA255" s="3"/>
    </row>
    <row r="256" spans="1:27" ht="22.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62"/>
      <c r="U256" s="3"/>
      <c r="V256" s="3"/>
      <c r="W256" s="3"/>
      <c r="X256" s="3"/>
      <c r="Y256" s="3"/>
      <c r="Z256" s="3"/>
      <c r="AA256" s="3"/>
    </row>
    <row r="257" spans="1:27" ht="22.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62"/>
      <c r="U257" s="3"/>
      <c r="V257" s="3"/>
      <c r="W257" s="3"/>
      <c r="X257" s="3"/>
      <c r="Y257" s="3"/>
      <c r="Z257" s="3"/>
      <c r="AA257" s="3"/>
    </row>
    <row r="258" spans="1:27" ht="22.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83"/>
      <c r="M258" s="3"/>
      <c r="N258" s="3"/>
      <c r="O258" s="3"/>
      <c r="P258" s="3"/>
      <c r="Q258" s="3"/>
      <c r="R258" s="3"/>
      <c r="S258" s="3"/>
      <c r="T258" s="62"/>
      <c r="U258" s="3"/>
      <c r="V258" s="3"/>
      <c r="W258" s="3"/>
      <c r="X258" s="3"/>
      <c r="Y258" s="3"/>
      <c r="Z258" s="3"/>
      <c r="AA258" s="3"/>
    </row>
    <row r="259" spans="1:27" ht="22.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62"/>
      <c r="U259" s="3"/>
      <c r="V259" s="3"/>
      <c r="W259" s="3"/>
      <c r="X259" s="3"/>
      <c r="Y259" s="3"/>
      <c r="Z259" s="3"/>
      <c r="AA259" s="3"/>
    </row>
    <row r="260" spans="1:27" ht="22.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62"/>
      <c r="U260" s="3"/>
      <c r="V260" s="3"/>
      <c r="W260" s="3"/>
      <c r="X260" s="3"/>
      <c r="Y260" s="3"/>
      <c r="Z260" s="3"/>
      <c r="AA260" s="3"/>
    </row>
    <row r="261" spans="1:27" ht="22.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62"/>
      <c r="U261" s="3"/>
      <c r="V261" s="3"/>
      <c r="W261" s="3"/>
      <c r="X261" s="3"/>
      <c r="Y261" s="3"/>
      <c r="Z261" s="3"/>
      <c r="AA261" s="3"/>
    </row>
    <row r="262" spans="1:27" ht="22.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62"/>
      <c r="U262" s="3"/>
      <c r="V262" s="3"/>
      <c r="W262" s="3"/>
      <c r="X262" s="3"/>
      <c r="Y262" s="3"/>
      <c r="Z262" s="3"/>
      <c r="AA262" s="3"/>
    </row>
    <row r="263" spans="1:27" ht="22.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62"/>
      <c r="U263" s="3"/>
      <c r="V263" s="3"/>
      <c r="W263" s="3"/>
      <c r="X263" s="3"/>
      <c r="Y263" s="3"/>
      <c r="Z263" s="3"/>
      <c r="AA263" s="3"/>
    </row>
    <row r="264" spans="1:27" ht="22.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62"/>
      <c r="U264" s="3"/>
      <c r="V264" s="3"/>
      <c r="W264" s="3"/>
      <c r="X264" s="3"/>
      <c r="Y264" s="3"/>
      <c r="Z264" s="3"/>
      <c r="AA264" s="3"/>
    </row>
    <row r="265" spans="1:27" ht="22.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62"/>
      <c r="U265" s="3"/>
      <c r="V265" s="3"/>
      <c r="W265" s="3"/>
      <c r="X265" s="3"/>
      <c r="Y265" s="3"/>
      <c r="Z265" s="3"/>
      <c r="AA265" s="3"/>
    </row>
    <row r="266" spans="1:27" ht="22.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62"/>
      <c r="U266" s="3"/>
      <c r="V266" s="3"/>
      <c r="W266" s="3"/>
      <c r="X266" s="3"/>
      <c r="Y266" s="3"/>
      <c r="Z266" s="3"/>
      <c r="AA266" s="3"/>
    </row>
    <row r="267" spans="1:27" ht="22.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62"/>
      <c r="U267" s="3"/>
      <c r="V267" s="3"/>
      <c r="W267" s="3"/>
      <c r="X267" s="3"/>
      <c r="Y267" s="3"/>
      <c r="Z267" s="3"/>
      <c r="AA267" s="3"/>
    </row>
    <row r="268" spans="1:27" ht="22.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62"/>
      <c r="U268" s="3"/>
      <c r="V268" s="3"/>
      <c r="W268" s="3"/>
      <c r="X268" s="3"/>
      <c r="Y268" s="3"/>
      <c r="Z268" s="3"/>
      <c r="AA268" s="3"/>
    </row>
    <row r="269" spans="1:27" ht="22.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62"/>
      <c r="U269" s="3"/>
      <c r="V269" s="3"/>
      <c r="W269" s="3"/>
      <c r="X269" s="3"/>
      <c r="Y269" s="3"/>
      <c r="Z269" s="3"/>
      <c r="AA269" s="3"/>
    </row>
    <row r="270" spans="1:27" ht="22.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62"/>
      <c r="U270" s="3"/>
      <c r="V270" s="3"/>
      <c r="W270" s="3"/>
      <c r="X270" s="3"/>
      <c r="Y270" s="3"/>
      <c r="Z270" s="3"/>
      <c r="AA270" s="3"/>
    </row>
    <row r="271" spans="1:27" ht="22.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62"/>
      <c r="U271" s="3"/>
      <c r="V271" s="3"/>
      <c r="W271" s="3"/>
      <c r="X271" s="3"/>
      <c r="Y271" s="3"/>
      <c r="Z271" s="3"/>
      <c r="AA271" s="3"/>
    </row>
    <row r="272" spans="1:27" ht="22.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62"/>
      <c r="U272" s="3"/>
      <c r="V272" s="3"/>
      <c r="W272" s="3"/>
      <c r="X272" s="3"/>
      <c r="Y272" s="3"/>
      <c r="Z272" s="3"/>
      <c r="AA272" s="3"/>
    </row>
    <row r="273" spans="1:27" ht="22.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62"/>
      <c r="U273" s="3"/>
      <c r="V273" s="3"/>
      <c r="W273" s="3"/>
      <c r="X273" s="3"/>
      <c r="Y273" s="3"/>
      <c r="Z273" s="3"/>
      <c r="AA273" s="3"/>
    </row>
    <row r="274" spans="1:27" ht="22.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62"/>
      <c r="U274" s="3"/>
      <c r="V274" s="3"/>
      <c r="W274" s="3"/>
      <c r="X274" s="3"/>
      <c r="Y274" s="3"/>
      <c r="Z274" s="3"/>
      <c r="AA274" s="3"/>
    </row>
    <row r="275" spans="1:27" ht="22.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62"/>
      <c r="U275" s="3"/>
      <c r="V275" s="3"/>
      <c r="W275" s="3"/>
      <c r="X275" s="3"/>
      <c r="Y275" s="3"/>
      <c r="Z275" s="3"/>
      <c r="AA275" s="3"/>
    </row>
    <row r="276" spans="1:27" ht="22.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62"/>
      <c r="U276" s="3"/>
      <c r="V276" s="3"/>
      <c r="W276" s="3"/>
      <c r="X276" s="3"/>
      <c r="Y276" s="3"/>
      <c r="Z276" s="3"/>
      <c r="AA276" s="3"/>
    </row>
    <row r="277" spans="1:27" ht="22.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62"/>
      <c r="U277" s="3"/>
      <c r="V277" s="3"/>
      <c r="W277" s="3"/>
      <c r="X277" s="3"/>
      <c r="Y277" s="3"/>
      <c r="Z277" s="3"/>
      <c r="AA277" s="3"/>
    </row>
    <row r="278" spans="1:27" ht="22.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62"/>
      <c r="U278" s="3"/>
      <c r="V278" s="3"/>
      <c r="W278" s="3"/>
      <c r="X278" s="3"/>
      <c r="Y278" s="3"/>
      <c r="Z278" s="3"/>
      <c r="AA278" s="3"/>
    </row>
    <row r="279" spans="1:27" ht="22.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62"/>
      <c r="U279" s="3"/>
      <c r="V279" s="3"/>
      <c r="W279" s="3"/>
      <c r="X279" s="3"/>
      <c r="Y279" s="3"/>
      <c r="Z279" s="3"/>
      <c r="AA279" s="3"/>
    </row>
    <row r="280" spans="1:27" ht="22.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62"/>
      <c r="U280" s="3"/>
      <c r="V280" s="3"/>
      <c r="W280" s="3"/>
      <c r="X280" s="3"/>
      <c r="Y280" s="3"/>
      <c r="Z280" s="3"/>
      <c r="AA280" s="3"/>
    </row>
    <row r="281" spans="1:27" ht="22.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62"/>
      <c r="U281" s="3"/>
      <c r="V281" s="3"/>
      <c r="W281" s="3"/>
      <c r="X281" s="3"/>
      <c r="Y281" s="3"/>
      <c r="Z281" s="3"/>
      <c r="AA281" s="3"/>
    </row>
    <row r="282" spans="1:27" ht="22.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62"/>
      <c r="U282" s="3"/>
      <c r="V282" s="3"/>
      <c r="W282" s="3"/>
      <c r="X282" s="3"/>
      <c r="Y282" s="3"/>
      <c r="Z282" s="3"/>
      <c r="AA282" s="3"/>
    </row>
    <row r="283" spans="1:27" ht="11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62"/>
      <c r="U283" s="3"/>
      <c r="V283" s="3"/>
      <c r="W283" s="3"/>
      <c r="X283" s="3"/>
      <c r="Y283" s="3"/>
      <c r="Z283" s="3"/>
      <c r="AA283" s="3"/>
    </row>
    <row r="284" spans="1:27" ht="11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62"/>
      <c r="U284" s="3"/>
      <c r="V284" s="3"/>
      <c r="W284" s="3"/>
      <c r="X284" s="3"/>
      <c r="Y284" s="3"/>
      <c r="Z284" s="3"/>
      <c r="AA284" s="3"/>
    </row>
    <row r="285" spans="1:27" ht="11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62"/>
      <c r="U285" s="3"/>
      <c r="V285" s="3"/>
      <c r="W285" s="3"/>
      <c r="X285" s="3"/>
      <c r="Y285" s="3"/>
      <c r="Z285" s="3"/>
      <c r="AA285" s="3"/>
    </row>
    <row r="286" spans="1:27" ht="11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62"/>
      <c r="U286" s="3"/>
      <c r="V286" s="3"/>
      <c r="W286" s="3"/>
      <c r="X286" s="3"/>
      <c r="Y286" s="3"/>
      <c r="Z286" s="3"/>
      <c r="AA286" s="3"/>
    </row>
    <row r="287" spans="1:27" ht="11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62"/>
      <c r="U287" s="3"/>
      <c r="V287" s="3"/>
      <c r="W287" s="3"/>
      <c r="X287" s="3"/>
      <c r="Y287" s="3"/>
      <c r="Z287" s="3"/>
      <c r="AA287" s="3"/>
    </row>
    <row r="288" spans="1:27" ht="11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62"/>
      <c r="U288" s="3"/>
      <c r="V288" s="3"/>
      <c r="W288" s="3"/>
      <c r="X288" s="3"/>
      <c r="Y288" s="3"/>
      <c r="Z288" s="3"/>
      <c r="AA288" s="3"/>
    </row>
    <row r="289" spans="1:27" ht="11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62"/>
      <c r="U289" s="3"/>
      <c r="V289" s="3"/>
      <c r="W289" s="3"/>
      <c r="X289" s="3"/>
      <c r="Y289" s="3"/>
      <c r="Z289" s="3"/>
      <c r="AA289" s="3"/>
    </row>
    <row r="290" spans="1:27" ht="11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62"/>
      <c r="U290" s="3"/>
      <c r="V290" s="3"/>
      <c r="W290" s="3"/>
      <c r="X290" s="3"/>
      <c r="Y290" s="3"/>
      <c r="Z290" s="3"/>
      <c r="AA290" s="3"/>
    </row>
    <row r="291" spans="1:27" ht="11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62"/>
      <c r="U291" s="3"/>
      <c r="V291" s="3"/>
      <c r="W291" s="3"/>
      <c r="X291" s="3"/>
      <c r="Y291" s="3"/>
      <c r="Z291" s="3"/>
      <c r="AA291" s="3"/>
    </row>
    <row r="292" spans="1:27" ht="11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62"/>
      <c r="U292" s="3"/>
      <c r="V292" s="3"/>
      <c r="W292" s="3"/>
      <c r="X292" s="3"/>
      <c r="Y292" s="3"/>
      <c r="Z292" s="3"/>
      <c r="AA292" s="3"/>
    </row>
    <row r="293" spans="1:27" ht="11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62"/>
      <c r="U293" s="3"/>
      <c r="V293" s="3"/>
      <c r="W293" s="3"/>
      <c r="X293" s="3"/>
      <c r="Y293" s="3"/>
      <c r="Z293" s="3"/>
      <c r="AA293" s="3"/>
    </row>
    <row r="294" spans="1:27" ht="11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62"/>
      <c r="U294" s="3"/>
      <c r="V294" s="3"/>
      <c r="W294" s="3"/>
      <c r="X294" s="3"/>
      <c r="Y294" s="3"/>
      <c r="Z294" s="3"/>
      <c r="AA294" s="3"/>
    </row>
    <row r="295" spans="1:27" ht="11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62"/>
      <c r="U295" s="3"/>
      <c r="V295" s="3"/>
      <c r="W295" s="3"/>
      <c r="X295" s="3"/>
      <c r="Y295" s="3"/>
      <c r="Z295" s="3"/>
      <c r="AA295" s="3"/>
    </row>
    <row r="296" spans="1:27" ht="11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62"/>
      <c r="U296" s="3"/>
      <c r="V296" s="3"/>
      <c r="W296" s="3"/>
      <c r="X296" s="3"/>
      <c r="Y296" s="3"/>
      <c r="Z296" s="3"/>
      <c r="AA296" s="3"/>
    </row>
    <row r="297" spans="1:27" ht="11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62"/>
      <c r="U297" s="3"/>
      <c r="V297" s="3"/>
      <c r="W297" s="3"/>
      <c r="X297" s="3"/>
      <c r="Y297" s="3"/>
      <c r="Z297" s="3"/>
      <c r="AA297" s="3"/>
    </row>
    <row r="298" spans="1:27" ht="11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62"/>
      <c r="U298" s="3"/>
      <c r="V298" s="3"/>
      <c r="W298" s="3"/>
      <c r="X298" s="3"/>
      <c r="Y298" s="3"/>
      <c r="Z298" s="3"/>
      <c r="AA298" s="3"/>
    </row>
    <row r="299" spans="1:27" ht="11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62"/>
      <c r="U299" s="3"/>
      <c r="V299" s="3"/>
      <c r="W299" s="3"/>
      <c r="X299" s="3"/>
      <c r="Y299" s="3"/>
      <c r="Z299" s="3"/>
      <c r="AA299" s="3"/>
    </row>
    <row r="300" spans="1:27" ht="11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62"/>
      <c r="U300" s="3"/>
      <c r="V300" s="3"/>
      <c r="W300" s="3"/>
      <c r="X300" s="3"/>
      <c r="Y300" s="3"/>
      <c r="Z300" s="3"/>
      <c r="AA300" s="3"/>
    </row>
    <row r="301" spans="1:27" ht="11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62"/>
      <c r="U301" s="3"/>
      <c r="V301" s="3"/>
      <c r="W301" s="3"/>
      <c r="X301" s="3"/>
      <c r="Y301" s="3"/>
      <c r="Z301" s="3"/>
      <c r="AA301" s="3"/>
    </row>
    <row r="302" spans="1:27" ht="11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62"/>
      <c r="U302" s="3"/>
      <c r="V302" s="3"/>
      <c r="W302" s="3"/>
      <c r="X302" s="3"/>
      <c r="Y302" s="3"/>
      <c r="Z302" s="3"/>
      <c r="AA302" s="3"/>
    </row>
    <row r="303" spans="1:27" ht="11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62"/>
      <c r="U303" s="3"/>
      <c r="V303" s="3"/>
      <c r="W303" s="3"/>
      <c r="X303" s="3"/>
      <c r="Y303" s="3"/>
      <c r="Z303" s="3"/>
      <c r="AA303" s="3"/>
    </row>
    <row r="304" spans="1:27" ht="11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62"/>
      <c r="U304" s="3"/>
      <c r="V304" s="3"/>
      <c r="W304" s="3"/>
      <c r="X304" s="3"/>
      <c r="Y304" s="3"/>
      <c r="Z304" s="3"/>
      <c r="AA304" s="3"/>
    </row>
    <row r="305" spans="1:27" ht="11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62"/>
      <c r="U305" s="3"/>
      <c r="V305" s="3"/>
      <c r="W305" s="3"/>
      <c r="X305" s="3"/>
      <c r="Y305" s="3"/>
      <c r="Z305" s="3"/>
      <c r="AA305" s="3"/>
    </row>
    <row r="306" spans="1:27" ht="11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62"/>
      <c r="U306" s="3"/>
      <c r="V306" s="3"/>
      <c r="W306" s="3"/>
      <c r="X306" s="3"/>
      <c r="Y306" s="3"/>
      <c r="Z306" s="3"/>
      <c r="AA306" s="3"/>
    </row>
    <row r="307" spans="1:27" ht="11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62"/>
      <c r="U307" s="3"/>
      <c r="V307" s="3"/>
      <c r="W307" s="3"/>
      <c r="X307" s="3"/>
      <c r="Y307" s="3"/>
      <c r="Z307" s="3"/>
      <c r="AA307" s="3"/>
    </row>
    <row r="308" spans="1:27" ht="11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62"/>
      <c r="U308" s="3"/>
      <c r="V308" s="3"/>
      <c r="W308" s="3"/>
      <c r="X308" s="3"/>
      <c r="Y308" s="3"/>
      <c r="Z308" s="3"/>
      <c r="AA308" s="3"/>
    </row>
    <row r="309" spans="1:27" ht="11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62"/>
      <c r="U309" s="3"/>
      <c r="V309" s="3"/>
      <c r="W309" s="3"/>
      <c r="X309" s="3"/>
      <c r="Y309" s="3"/>
      <c r="Z309" s="3"/>
      <c r="AA309" s="3"/>
    </row>
    <row r="310" spans="1:27" ht="11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62"/>
      <c r="U310" s="3"/>
      <c r="V310" s="3"/>
      <c r="W310" s="3"/>
      <c r="X310" s="3"/>
      <c r="Y310" s="3"/>
      <c r="Z310" s="3"/>
      <c r="AA310" s="3"/>
    </row>
    <row r="311" spans="1:27" ht="11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62"/>
      <c r="U311" s="3"/>
      <c r="V311" s="3"/>
      <c r="W311" s="3"/>
      <c r="X311" s="3"/>
      <c r="Y311" s="3"/>
      <c r="Z311" s="3"/>
      <c r="AA311" s="3"/>
    </row>
    <row r="312" spans="1:27" ht="11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62"/>
      <c r="U312" s="3"/>
      <c r="V312" s="3"/>
      <c r="W312" s="3"/>
      <c r="X312" s="3"/>
      <c r="Y312" s="3"/>
      <c r="Z312" s="3"/>
      <c r="AA312" s="3"/>
    </row>
    <row r="313" spans="1:27" ht="11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62"/>
      <c r="U313" s="3"/>
      <c r="V313" s="3"/>
      <c r="W313" s="3"/>
      <c r="X313" s="3"/>
      <c r="Y313" s="3"/>
      <c r="Z313" s="3"/>
      <c r="AA313" s="3"/>
    </row>
    <row r="314" spans="1:27" ht="11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62"/>
      <c r="U314" s="3"/>
      <c r="V314" s="3"/>
      <c r="W314" s="3"/>
      <c r="X314" s="3"/>
      <c r="Y314" s="3"/>
      <c r="Z314" s="3"/>
      <c r="AA314" s="3"/>
    </row>
    <row r="315" spans="1:27" ht="11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62"/>
      <c r="U315" s="3"/>
      <c r="V315" s="3"/>
      <c r="W315" s="3"/>
      <c r="X315" s="3"/>
      <c r="Y315" s="3"/>
      <c r="Z315" s="3"/>
      <c r="AA315" s="3"/>
    </row>
    <row r="316" spans="1:27" ht="11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62"/>
      <c r="U316" s="3"/>
      <c r="V316" s="3"/>
      <c r="W316" s="3"/>
      <c r="X316" s="3"/>
      <c r="Y316" s="3"/>
      <c r="Z316" s="3"/>
      <c r="AA316" s="3"/>
    </row>
    <row r="317" spans="1:27" ht="11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62"/>
      <c r="U317" s="3"/>
      <c r="V317" s="3"/>
      <c r="W317" s="3"/>
      <c r="X317" s="3"/>
      <c r="Y317" s="3"/>
      <c r="Z317" s="3"/>
      <c r="AA317" s="3"/>
    </row>
    <row r="318" spans="1:27" ht="11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62"/>
      <c r="U318" s="3"/>
      <c r="V318" s="3"/>
      <c r="W318" s="3"/>
      <c r="X318" s="3"/>
      <c r="Y318" s="3"/>
      <c r="Z318" s="3"/>
      <c r="AA318" s="3"/>
    </row>
    <row r="319" spans="1:27" ht="11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62"/>
      <c r="U319" s="3"/>
      <c r="V319" s="3"/>
      <c r="W319" s="3"/>
      <c r="X319" s="3"/>
      <c r="Y319" s="3"/>
      <c r="Z319" s="3"/>
      <c r="AA319" s="3"/>
    </row>
    <row r="320" spans="1:27" ht="11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62"/>
      <c r="U320" s="3"/>
      <c r="V320" s="3"/>
      <c r="W320" s="3"/>
      <c r="X320" s="3"/>
      <c r="Y320" s="3"/>
      <c r="Z320" s="3"/>
      <c r="AA320" s="3"/>
    </row>
    <row r="321" spans="1:27" ht="11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62"/>
      <c r="U321" s="3"/>
      <c r="V321" s="3"/>
      <c r="W321" s="3"/>
      <c r="X321" s="3"/>
      <c r="Y321" s="3"/>
      <c r="Z321" s="3"/>
      <c r="AA321" s="3"/>
    </row>
    <row r="322" spans="1:27" ht="11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62"/>
      <c r="U322" s="3"/>
      <c r="V322" s="3"/>
      <c r="W322" s="3"/>
      <c r="X322" s="3"/>
      <c r="Y322" s="3"/>
      <c r="Z322" s="3"/>
      <c r="AA322" s="3"/>
    </row>
    <row r="323" spans="1:27" ht="11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62"/>
      <c r="U323" s="3"/>
      <c r="V323" s="3"/>
      <c r="W323" s="3"/>
      <c r="X323" s="3"/>
      <c r="Y323" s="3"/>
      <c r="Z323" s="3"/>
      <c r="AA323" s="3"/>
    </row>
    <row r="324" spans="1:27" ht="11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62"/>
      <c r="U324" s="3"/>
      <c r="V324" s="3"/>
      <c r="W324" s="3"/>
      <c r="X324" s="3"/>
      <c r="Y324" s="3"/>
      <c r="Z324" s="3"/>
      <c r="AA324" s="3"/>
    </row>
    <row r="325" spans="1:27" ht="11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62"/>
      <c r="U325" s="3"/>
      <c r="V325" s="3"/>
      <c r="W325" s="3"/>
      <c r="X325" s="3"/>
      <c r="Y325" s="3"/>
      <c r="Z325" s="3"/>
      <c r="AA325" s="3"/>
    </row>
    <row r="326" spans="1:27" ht="11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62"/>
      <c r="U326" s="3"/>
      <c r="V326" s="3"/>
      <c r="W326" s="3"/>
      <c r="X326" s="3"/>
      <c r="Y326" s="3"/>
      <c r="Z326" s="3"/>
      <c r="AA326" s="3"/>
    </row>
    <row r="327" spans="1:27" ht="11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62"/>
      <c r="U327" s="3"/>
      <c r="V327" s="3"/>
      <c r="W327" s="3"/>
      <c r="X327" s="3"/>
      <c r="Y327" s="3"/>
      <c r="Z327" s="3"/>
      <c r="AA327" s="3"/>
    </row>
    <row r="328" spans="1:27" ht="11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62"/>
      <c r="U328" s="3"/>
      <c r="V328" s="3"/>
      <c r="W328" s="3"/>
      <c r="X328" s="3"/>
      <c r="Y328" s="3"/>
      <c r="Z328" s="3"/>
      <c r="AA328" s="3"/>
    </row>
    <row r="329" spans="1:27" ht="11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62"/>
      <c r="U329" s="3"/>
      <c r="V329" s="3"/>
      <c r="W329" s="3"/>
      <c r="X329" s="3"/>
      <c r="Y329" s="3"/>
      <c r="Z329" s="3"/>
      <c r="AA329" s="3"/>
    </row>
    <row r="330" spans="1:27" ht="11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62"/>
      <c r="U330" s="3"/>
      <c r="V330" s="3"/>
      <c r="W330" s="3"/>
      <c r="X330" s="3"/>
      <c r="Y330" s="3"/>
      <c r="Z330" s="3"/>
      <c r="AA330" s="3"/>
    </row>
    <row r="331" spans="1:27" ht="11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62"/>
      <c r="U331" s="3"/>
      <c r="V331" s="3"/>
      <c r="W331" s="3"/>
      <c r="X331" s="3"/>
      <c r="Y331" s="3"/>
      <c r="Z331" s="3"/>
      <c r="AA331" s="3"/>
    </row>
    <row r="332" spans="1:27" ht="11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62"/>
      <c r="U332" s="3"/>
      <c r="V332" s="3"/>
      <c r="W332" s="3"/>
      <c r="X332" s="3"/>
      <c r="Y332" s="3"/>
      <c r="Z332" s="3"/>
      <c r="AA332" s="3"/>
    </row>
    <row r="333" spans="1:27" ht="11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62"/>
      <c r="U333" s="3"/>
      <c r="V333" s="3"/>
      <c r="W333" s="3"/>
      <c r="X333" s="3"/>
      <c r="Y333" s="3"/>
      <c r="Z333" s="3"/>
      <c r="AA333" s="3"/>
    </row>
    <row r="334" spans="1:27" ht="11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62"/>
      <c r="U334" s="3"/>
      <c r="V334" s="3"/>
      <c r="W334" s="3"/>
      <c r="X334" s="3"/>
      <c r="Y334" s="3"/>
      <c r="Z334" s="3"/>
      <c r="AA334" s="3"/>
    </row>
    <row r="335" spans="1:27" ht="11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62"/>
      <c r="U335" s="3"/>
      <c r="V335" s="3"/>
      <c r="W335" s="3"/>
      <c r="X335" s="3"/>
      <c r="Y335" s="3"/>
      <c r="Z335" s="3"/>
      <c r="AA335" s="3"/>
    </row>
    <row r="336" spans="1:27" ht="11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62"/>
      <c r="U336" s="3"/>
      <c r="V336" s="3"/>
      <c r="W336" s="3"/>
      <c r="X336" s="3"/>
      <c r="Y336" s="3"/>
      <c r="Z336" s="3"/>
      <c r="AA336" s="3"/>
    </row>
    <row r="337" spans="1:27" ht="11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62"/>
      <c r="U337" s="3"/>
      <c r="V337" s="3"/>
      <c r="W337" s="3"/>
      <c r="X337" s="3"/>
      <c r="Y337" s="3"/>
      <c r="Z337" s="3"/>
      <c r="AA337" s="3"/>
    </row>
    <row r="338" spans="1:27" ht="11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62"/>
      <c r="U338" s="3"/>
      <c r="V338" s="3"/>
      <c r="W338" s="3"/>
      <c r="X338" s="3"/>
      <c r="Y338" s="3"/>
      <c r="Z338" s="3"/>
      <c r="AA338" s="3"/>
    </row>
    <row r="339" spans="1:27" ht="11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62"/>
      <c r="U339" s="3"/>
      <c r="V339" s="3"/>
      <c r="W339" s="3"/>
      <c r="X339" s="3"/>
      <c r="Y339" s="3"/>
      <c r="Z339" s="3"/>
      <c r="AA339" s="3"/>
    </row>
    <row r="340" spans="1:27" ht="11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62"/>
      <c r="U340" s="3"/>
      <c r="V340" s="3"/>
      <c r="W340" s="3"/>
      <c r="X340" s="3"/>
      <c r="Y340" s="3"/>
      <c r="Z340" s="3"/>
      <c r="AA340" s="3"/>
    </row>
    <row r="341" spans="1:27" ht="11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62"/>
      <c r="U341" s="3"/>
      <c r="V341" s="3"/>
      <c r="W341" s="3"/>
      <c r="X341" s="3"/>
      <c r="Y341" s="3"/>
      <c r="Z341" s="3"/>
      <c r="AA341" s="3"/>
    </row>
    <row r="342" spans="1:27" ht="11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62"/>
      <c r="U342" s="3"/>
      <c r="V342" s="3"/>
      <c r="W342" s="3"/>
      <c r="X342" s="3"/>
      <c r="Y342" s="3"/>
      <c r="Z342" s="3"/>
      <c r="AA342" s="3"/>
    </row>
    <row r="343" spans="1:27" ht="11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62"/>
      <c r="U343" s="3"/>
      <c r="V343" s="3"/>
      <c r="W343" s="3"/>
      <c r="X343" s="3"/>
      <c r="Y343" s="3"/>
      <c r="Z343" s="3"/>
      <c r="AA343" s="3"/>
    </row>
    <row r="344" spans="1:27" ht="11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62"/>
      <c r="U344" s="3"/>
      <c r="V344" s="3"/>
      <c r="W344" s="3"/>
      <c r="X344" s="3"/>
      <c r="Y344" s="3"/>
      <c r="Z344" s="3"/>
      <c r="AA344" s="3"/>
    </row>
    <row r="345" spans="1:27" ht="11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62"/>
      <c r="U345" s="3"/>
      <c r="V345" s="3"/>
      <c r="W345" s="3"/>
      <c r="X345" s="3"/>
      <c r="Y345" s="3"/>
      <c r="Z345" s="3"/>
      <c r="AA345" s="3"/>
    </row>
    <row r="346" spans="1:27" ht="11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62"/>
      <c r="U346" s="3"/>
      <c r="V346" s="3"/>
      <c r="W346" s="3"/>
      <c r="X346" s="3"/>
      <c r="Y346" s="3"/>
      <c r="Z346" s="3"/>
      <c r="AA346" s="3"/>
    </row>
    <row r="347" spans="1:27" ht="11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62"/>
      <c r="U347" s="3"/>
      <c r="V347" s="3"/>
      <c r="W347" s="3"/>
      <c r="X347" s="3"/>
      <c r="Y347" s="3"/>
      <c r="Z347" s="3"/>
      <c r="AA347" s="3"/>
    </row>
    <row r="348" spans="1:27" ht="11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62"/>
      <c r="U348" s="3"/>
      <c r="V348" s="3"/>
      <c r="W348" s="3"/>
      <c r="X348" s="3"/>
      <c r="Y348" s="3"/>
      <c r="Z348" s="3"/>
      <c r="AA348" s="3"/>
    </row>
    <row r="349" spans="1:27" ht="11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62"/>
      <c r="U349" s="3"/>
      <c r="V349" s="3"/>
      <c r="W349" s="3"/>
      <c r="X349" s="3"/>
      <c r="Y349" s="3"/>
      <c r="Z349" s="3"/>
      <c r="AA349" s="3"/>
    </row>
    <row r="350" spans="1:27" ht="11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62"/>
      <c r="U350" s="3"/>
      <c r="V350" s="3"/>
      <c r="W350" s="3"/>
      <c r="X350" s="3"/>
      <c r="Y350" s="3"/>
      <c r="Z350" s="3"/>
      <c r="AA350" s="3"/>
    </row>
    <row r="351" spans="1:27" ht="11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62"/>
      <c r="U351" s="3"/>
      <c r="V351" s="3"/>
      <c r="W351" s="3"/>
      <c r="X351" s="3"/>
      <c r="Y351" s="3"/>
      <c r="Z351" s="3"/>
      <c r="AA351" s="3"/>
    </row>
    <row r="352" spans="1:27" ht="11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62"/>
      <c r="U352" s="3"/>
      <c r="V352" s="3"/>
      <c r="W352" s="3"/>
      <c r="X352" s="3"/>
      <c r="Y352" s="3"/>
      <c r="Z352" s="3"/>
      <c r="AA352" s="3"/>
    </row>
    <row r="353" spans="1:27" ht="11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62"/>
      <c r="U353" s="3"/>
      <c r="V353" s="3"/>
      <c r="W353" s="3"/>
      <c r="X353" s="3"/>
      <c r="Y353" s="3"/>
      <c r="Z353" s="3"/>
      <c r="AA353" s="3"/>
    </row>
    <row r="354" spans="1:27" ht="11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62"/>
      <c r="U354" s="3"/>
      <c r="V354" s="3"/>
      <c r="W354" s="3"/>
      <c r="X354" s="3"/>
      <c r="Y354" s="3"/>
      <c r="Z354" s="3"/>
      <c r="AA354" s="3"/>
    </row>
    <row r="355" spans="1:27" ht="11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62"/>
      <c r="U355" s="3"/>
      <c r="V355" s="3"/>
      <c r="W355" s="3"/>
      <c r="X355" s="3"/>
      <c r="Y355" s="3"/>
      <c r="Z355" s="3"/>
      <c r="AA355" s="3"/>
    </row>
    <row r="356" spans="1:27" ht="11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62"/>
      <c r="U356" s="3"/>
      <c r="V356" s="3"/>
      <c r="W356" s="3"/>
      <c r="X356" s="3"/>
      <c r="Y356" s="3"/>
      <c r="Z356" s="3"/>
      <c r="AA356" s="3"/>
    </row>
    <row r="357" spans="1:27" ht="11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62"/>
      <c r="U357" s="3"/>
      <c r="V357" s="3"/>
      <c r="W357" s="3"/>
      <c r="X357" s="3"/>
      <c r="Y357" s="3"/>
      <c r="Z357" s="3"/>
      <c r="AA357" s="3"/>
    </row>
    <row r="358" spans="1:27" ht="11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62"/>
      <c r="U358" s="3"/>
      <c r="V358" s="3"/>
      <c r="W358" s="3"/>
      <c r="X358" s="3"/>
      <c r="Y358" s="3"/>
      <c r="Z358" s="3"/>
      <c r="AA358" s="3"/>
    </row>
    <row r="359" spans="1:27" ht="11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62"/>
      <c r="U359" s="3"/>
      <c r="V359" s="3"/>
      <c r="W359" s="3"/>
      <c r="X359" s="3"/>
      <c r="Y359" s="3"/>
      <c r="Z359" s="3"/>
      <c r="AA359" s="3"/>
    </row>
    <row r="360" spans="1:27" ht="11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62"/>
      <c r="U360" s="3"/>
      <c r="V360" s="3"/>
      <c r="W360" s="3"/>
      <c r="X360" s="3"/>
      <c r="Y360" s="3"/>
      <c r="Z360" s="3"/>
      <c r="AA360" s="3"/>
    </row>
    <row r="361" spans="1:27" ht="11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62"/>
      <c r="U361" s="3"/>
      <c r="V361" s="3"/>
      <c r="W361" s="3"/>
      <c r="X361" s="3"/>
      <c r="Y361" s="3"/>
      <c r="Z361" s="3"/>
      <c r="AA361" s="3"/>
    </row>
    <row r="362" spans="1:27" ht="11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62"/>
      <c r="U362" s="3"/>
      <c r="V362" s="3"/>
      <c r="W362" s="3"/>
      <c r="X362" s="3"/>
      <c r="Y362" s="3"/>
      <c r="Z362" s="3"/>
      <c r="AA362" s="3"/>
    </row>
    <row r="363" spans="1:27" ht="11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62"/>
      <c r="U363" s="3"/>
      <c r="V363" s="3"/>
      <c r="W363" s="3"/>
      <c r="X363" s="3"/>
      <c r="Y363" s="3"/>
      <c r="Z363" s="3"/>
      <c r="AA363" s="3"/>
    </row>
    <row r="364" spans="1:27" ht="11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62"/>
      <c r="U364" s="3"/>
      <c r="V364" s="3"/>
      <c r="W364" s="3"/>
      <c r="X364" s="3"/>
      <c r="Y364" s="3"/>
      <c r="Z364" s="3"/>
      <c r="AA364" s="3"/>
    </row>
    <row r="365" spans="1:27" ht="11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62"/>
      <c r="U365" s="3"/>
      <c r="V365" s="3"/>
      <c r="W365" s="3"/>
      <c r="X365" s="3"/>
      <c r="Y365" s="3"/>
      <c r="Z365" s="3"/>
      <c r="AA365" s="3"/>
    </row>
    <row r="366" spans="1:27" ht="11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62"/>
      <c r="U366" s="3"/>
      <c r="V366" s="3"/>
      <c r="W366" s="3"/>
      <c r="X366" s="3"/>
      <c r="Y366" s="3"/>
      <c r="Z366" s="3"/>
      <c r="AA366" s="3"/>
    </row>
    <row r="367" spans="1:27" ht="11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62"/>
      <c r="U367" s="3"/>
      <c r="V367" s="3"/>
      <c r="W367" s="3"/>
      <c r="X367" s="3"/>
      <c r="Y367" s="3"/>
      <c r="Z367" s="3"/>
      <c r="AA367" s="3"/>
    </row>
    <row r="368" spans="1:27" ht="11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62"/>
      <c r="U368" s="3"/>
      <c r="V368" s="3"/>
      <c r="W368" s="3"/>
      <c r="X368" s="3"/>
      <c r="Y368" s="3"/>
      <c r="Z368" s="3"/>
      <c r="AA368" s="3"/>
    </row>
    <row r="369" spans="1:27" ht="11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62"/>
      <c r="U369" s="3"/>
      <c r="V369" s="3"/>
      <c r="W369" s="3"/>
      <c r="X369" s="3"/>
      <c r="Y369" s="3"/>
      <c r="Z369" s="3"/>
      <c r="AA369" s="3"/>
    </row>
    <row r="370" spans="1:27" ht="11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62"/>
      <c r="U370" s="3"/>
      <c r="V370" s="3"/>
      <c r="W370" s="3"/>
      <c r="X370" s="3"/>
      <c r="Y370" s="3"/>
      <c r="Z370" s="3"/>
      <c r="AA370" s="3"/>
    </row>
    <row r="371" spans="1:27" ht="11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62"/>
      <c r="U371" s="3"/>
      <c r="V371" s="3"/>
      <c r="W371" s="3"/>
      <c r="X371" s="3"/>
      <c r="Y371" s="3"/>
      <c r="Z371" s="3"/>
      <c r="AA371" s="3"/>
    </row>
    <row r="372" spans="1:27" ht="11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62"/>
      <c r="U372" s="3"/>
      <c r="V372" s="3"/>
      <c r="W372" s="3"/>
      <c r="X372" s="3"/>
      <c r="Y372" s="3"/>
      <c r="Z372" s="3"/>
      <c r="AA372" s="3"/>
    </row>
    <row r="373" spans="1:27" ht="11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62"/>
      <c r="U373" s="3"/>
      <c r="V373" s="3"/>
      <c r="W373" s="3"/>
      <c r="X373" s="3"/>
      <c r="Y373" s="3"/>
      <c r="Z373" s="3"/>
      <c r="AA373" s="3"/>
    </row>
    <row r="374" spans="1:27" ht="11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62"/>
      <c r="U374" s="3"/>
      <c r="V374" s="3"/>
      <c r="W374" s="3"/>
      <c r="X374" s="3"/>
      <c r="Y374" s="3"/>
      <c r="Z374" s="3"/>
      <c r="AA374" s="3"/>
    </row>
    <row r="375" spans="1:27" ht="11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62"/>
      <c r="U375" s="3"/>
      <c r="V375" s="3"/>
      <c r="W375" s="3"/>
      <c r="X375" s="3"/>
      <c r="Y375" s="3"/>
      <c r="Z375" s="3"/>
      <c r="AA375" s="3"/>
    </row>
    <row r="376" spans="1:27" ht="11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62"/>
      <c r="U376" s="3"/>
      <c r="V376" s="3"/>
      <c r="W376" s="3"/>
      <c r="X376" s="3"/>
      <c r="Y376" s="3"/>
      <c r="Z376" s="3"/>
      <c r="AA376" s="3"/>
    </row>
    <row r="377" spans="1:27" ht="11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62"/>
      <c r="U377" s="3"/>
      <c r="V377" s="3"/>
      <c r="W377" s="3"/>
      <c r="X377" s="3"/>
      <c r="Y377" s="3"/>
      <c r="Z377" s="3"/>
      <c r="AA377" s="3"/>
    </row>
    <row r="378" spans="1:27" ht="11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62"/>
      <c r="U378" s="3"/>
      <c r="V378" s="3"/>
      <c r="W378" s="3"/>
      <c r="X378" s="3"/>
      <c r="Y378" s="3"/>
      <c r="Z378" s="3"/>
      <c r="AA378" s="3"/>
    </row>
    <row r="379" spans="1:27" ht="11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62"/>
      <c r="U379" s="3"/>
      <c r="V379" s="3"/>
      <c r="W379" s="3"/>
      <c r="X379" s="3"/>
      <c r="Y379" s="3"/>
      <c r="Z379" s="3"/>
      <c r="AA379" s="3"/>
    </row>
    <row r="380" spans="1:27" ht="11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62"/>
      <c r="U380" s="3"/>
      <c r="V380" s="3"/>
      <c r="W380" s="3"/>
      <c r="X380" s="3"/>
      <c r="Y380" s="3"/>
      <c r="Z380" s="3"/>
      <c r="AA380" s="3"/>
    </row>
    <row r="381" spans="1:27" ht="11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62"/>
      <c r="U381" s="3"/>
      <c r="V381" s="3"/>
      <c r="W381" s="3"/>
      <c r="X381" s="3"/>
      <c r="Y381" s="3"/>
      <c r="Z381" s="3"/>
      <c r="AA381" s="3"/>
    </row>
    <row r="382" spans="1:27" ht="11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62"/>
      <c r="U382" s="3"/>
      <c r="V382" s="3"/>
      <c r="W382" s="3"/>
      <c r="X382" s="3"/>
      <c r="Y382" s="3"/>
      <c r="Z382" s="3"/>
      <c r="AA382" s="3"/>
    </row>
    <row r="383" spans="1:27" ht="11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62"/>
      <c r="U383" s="3"/>
      <c r="V383" s="3"/>
      <c r="W383" s="3"/>
      <c r="X383" s="3"/>
      <c r="Y383" s="3"/>
      <c r="Z383" s="3"/>
      <c r="AA383" s="3"/>
    </row>
    <row r="384" spans="1:27" ht="11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62"/>
      <c r="U384" s="3"/>
      <c r="V384" s="3"/>
      <c r="W384" s="3"/>
      <c r="X384" s="3"/>
      <c r="Y384" s="3"/>
      <c r="Z384" s="3"/>
      <c r="AA384" s="3"/>
    </row>
    <row r="385" spans="1:27" ht="11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62"/>
      <c r="U385" s="3"/>
      <c r="V385" s="3"/>
      <c r="W385" s="3"/>
      <c r="X385" s="3"/>
      <c r="Y385" s="3"/>
      <c r="Z385" s="3"/>
      <c r="AA385" s="3"/>
    </row>
    <row r="386" spans="1:27" ht="11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62"/>
      <c r="U386" s="3"/>
      <c r="V386" s="3"/>
      <c r="W386" s="3"/>
      <c r="X386" s="3"/>
      <c r="Y386" s="3"/>
      <c r="Z386" s="3"/>
      <c r="AA386" s="3"/>
    </row>
    <row r="387" spans="1:27" ht="11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62"/>
      <c r="U387" s="3"/>
      <c r="V387" s="3"/>
      <c r="W387" s="3"/>
      <c r="X387" s="3"/>
      <c r="Y387" s="3"/>
      <c r="Z387" s="3"/>
      <c r="AA387" s="3"/>
    </row>
    <row r="388" spans="1:27" ht="11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62"/>
      <c r="U388" s="3"/>
      <c r="V388" s="3"/>
      <c r="W388" s="3"/>
      <c r="X388" s="3"/>
      <c r="Y388" s="3"/>
      <c r="Z388" s="3"/>
      <c r="AA388" s="3"/>
    </row>
    <row r="389" spans="1:27" ht="11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62"/>
      <c r="U389" s="3"/>
      <c r="V389" s="3"/>
      <c r="W389" s="3"/>
      <c r="X389" s="3"/>
      <c r="Y389" s="3"/>
      <c r="Z389" s="3"/>
      <c r="AA389" s="3"/>
    </row>
    <row r="390" spans="1:27" ht="11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62"/>
      <c r="U390" s="3"/>
      <c r="V390" s="3"/>
      <c r="W390" s="3"/>
      <c r="X390" s="3"/>
      <c r="Y390" s="3"/>
      <c r="Z390" s="3"/>
      <c r="AA390" s="3"/>
    </row>
    <row r="391" spans="1:27" ht="11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62"/>
      <c r="U391" s="3"/>
      <c r="V391" s="3"/>
      <c r="W391" s="3"/>
      <c r="X391" s="3"/>
      <c r="Y391" s="3"/>
      <c r="Z391" s="3"/>
      <c r="AA391" s="3"/>
    </row>
    <row r="392" spans="1:27" ht="11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62"/>
      <c r="U392" s="3"/>
      <c r="V392" s="3"/>
      <c r="W392" s="3"/>
      <c r="X392" s="3"/>
      <c r="Y392" s="3"/>
      <c r="Z392" s="3"/>
      <c r="AA392" s="3"/>
    </row>
    <row r="393" spans="1:27" ht="11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62"/>
      <c r="U393" s="3"/>
      <c r="V393" s="3"/>
      <c r="W393" s="3"/>
      <c r="X393" s="3"/>
      <c r="Y393" s="3"/>
      <c r="Z393" s="3"/>
      <c r="AA393" s="3"/>
    </row>
    <row r="394" spans="1:27" ht="11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62"/>
      <c r="U394" s="3"/>
      <c r="V394" s="3"/>
      <c r="W394" s="3"/>
      <c r="X394" s="3"/>
      <c r="Y394" s="3"/>
      <c r="Z394" s="3"/>
      <c r="AA394" s="3"/>
    </row>
    <row r="395" spans="1:27" ht="11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62"/>
      <c r="U395" s="3"/>
      <c r="V395" s="3"/>
      <c r="W395" s="3"/>
      <c r="X395" s="3"/>
      <c r="Y395" s="3"/>
      <c r="Z395" s="3"/>
      <c r="AA395" s="3"/>
    </row>
    <row r="396" spans="1:27" ht="11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62"/>
      <c r="U396" s="3"/>
      <c r="V396" s="3"/>
      <c r="W396" s="3"/>
      <c r="X396" s="3"/>
      <c r="Y396" s="3"/>
      <c r="Z396" s="3"/>
      <c r="AA396" s="3"/>
    </row>
    <row r="397" spans="1:27" ht="11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62"/>
      <c r="U397" s="3"/>
      <c r="V397" s="3"/>
      <c r="W397" s="3"/>
      <c r="X397" s="3"/>
      <c r="Y397" s="3"/>
      <c r="Z397" s="3"/>
      <c r="AA397" s="3"/>
    </row>
    <row r="398" spans="1:27" ht="11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62"/>
      <c r="U398" s="3"/>
      <c r="V398" s="3"/>
      <c r="W398" s="3"/>
      <c r="X398" s="3"/>
      <c r="Y398" s="3"/>
      <c r="Z398" s="3"/>
      <c r="AA398" s="3"/>
    </row>
    <row r="399" spans="1:27" ht="11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62"/>
      <c r="U399" s="3"/>
      <c r="V399" s="3"/>
      <c r="W399" s="3"/>
      <c r="X399" s="3"/>
      <c r="Y399" s="3"/>
      <c r="Z399" s="3"/>
      <c r="AA399" s="3"/>
    </row>
    <row r="400" spans="1:27" ht="11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62"/>
      <c r="U400" s="3"/>
      <c r="V400" s="3"/>
      <c r="W400" s="3"/>
      <c r="X400" s="3"/>
      <c r="Y400" s="3"/>
      <c r="Z400" s="3"/>
      <c r="AA400" s="3"/>
    </row>
    <row r="401" spans="1:27" ht="11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62"/>
      <c r="U401" s="3"/>
      <c r="V401" s="3"/>
      <c r="W401" s="3"/>
      <c r="X401" s="3"/>
      <c r="Y401" s="3"/>
      <c r="Z401" s="3"/>
      <c r="AA401" s="3"/>
    </row>
    <row r="402" spans="1:27" ht="11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62"/>
      <c r="U402" s="3"/>
      <c r="V402" s="3"/>
      <c r="W402" s="3"/>
      <c r="X402" s="3"/>
      <c r="Y402" s="3"/>
      <c r="Z402" s="3"/>
      <c r="AA402" s="3"/>
    </row>
    <row r="403" spans="1:27" ht="11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62"/>
      <c r="U403" s="3"/>
      <c r="V403" s="3"/>
      <c r="W403" s="3"/>
      <c r="X403" s="3"/>
      <c r="Y403" s="3"/>
      <c r="Z403" s="3"/>
      <c r="AA403" s="3"/>
    </row>
    <row r="404" spans="1:27" ht="11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62"/>
      <c r="U404" s="3"/>
      <c r="V404" s="3"/>
      <c r="W404" s="3"/>
      <c r="X404" s="3"/>
      <c r="Y404" s="3"/>
      <c r="Z404" s="3"/>
      <c r="AA404" s="3"/>
    </row>
    <row r="405" spans="1:27" ht="11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62"/>
      <c r="U405" s="3"/>
      <c r="V405" s="3"/>
      <c r="W405" s="3"/>
      <c r="X405" s="3"/>
      <c r="Y405" s="3"/>
      <c r="Z405" s="3"/>
      <c r="AA405" s="3"/>
    </row>
    <row r="406" spans="1:27" ht="11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62"/>
      <c r="U406" s="3"/>
      <c r="V406" s="3"/>
      <c r="W406" s="3"/>
      <c r="X406" s="3"/>
      <c r="Y406" s="3"/>
      <c r="Z406" s="3"/>
      <c r="AA406" s="3"/>
    </row>
    <row r="407" spans="1:27" ht="11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62"/>
      <c r="U407" s="3"/>
      <c r="V407" s="3"/>
      <c r="W407" s="3"/>
      <c r="X407" s="3"/>
      <c r="Y407" s="3"/>
      <c r="Z407" s="3"/>
      <c r="AA407" s="3"/>
    </row>
    <row r="408" spans="1:27" ht="11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62"/>
      <c r="U408" s="3"/>
      <c r="V408" s="3"/>
      <c r="W408" s="3"/>
      <c r="X408" s="3"/>
      <c r="Y408" s="3"/>
      <c r="Z408" s="3"/>
      <c r="AA408" s="3"/>
    </row>
    <row r="409" spans="1:27" ht="11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62"/>
      <c r="U409" s="3"/>
      <c r="V409" s="3"/>
      <c r="W409" s="3"/>
      <c r="X409" s="3"/>
      <c r="Y409" s="3"/>
      <c r="Z409" s="3"/>
      <c r="AA409" s="3"/>
    </row>
    <row r="410" spans="1:27" ht="11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62"/>
      <c r="U410" s="3"/>
      <c r="V410" s="3"/>
      <c r="W410" s="3"/>
      <c r="X410" s="3"/>
      <c r="Y410" s="3"/>
      <c r="Z410" s="3"/>
      <c r="AA410" s="3"/>
    </row>
    <row r="411" spans="1:27" ht="11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62"/>
      <c r="U411" s="3"/>
      <c r="V411" s="3"/>
      <c r="W411" s="3"/>
      <c r="X411" s="3"/>
      <c r="Y411" s="3"/>
      <c r="Z411" s="3"/>
      <c r="AA411" s="3"/>
    </row>
    <row r="412" spans="1:27" ht="11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62"/>
      <c r="U412" s="3"/>
      <c r="V412" s="3"/>
      <c r="W412" s="3"/>
      <c r="X412" s="3"/>
      <c r="Y412" s="3"/>
      <c r="Z412" s="3"/>
      <c r="AA412" s="3"/>
    </row>
    <row r="413" spans="1:27" ht="11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62"/>
      <c r="U413" s="3"/>
      <c r="V413" s="3"/>
      <c r="W413" s="3"/>
      <c r="X413" s="3"/>
      <c r="Y413" s="3"/>
      <c r="Z413" s="3"/>
      <c r="AA413" s="3"/>
    </row>
    <row r="414" spans="1:27" ht="11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62"/>
      <c r="U414" s="3"/>
      <c r="V414" s="3"/>
      <c r="W414" s="3"/>
      <c r="X414" s="3"/>
      <c r="Y414" s="3"/>
      <c r="Z414" s="3"/>
      <c r="AA414" s="3"/>
    </row>
    <row r="415" spans="1:27" ht="11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62"/>
      <c r="U415" s="3"/>
      <c r="V415" s="3"/>
      <c r="W415" s="3"/>
      <c r="X415" s="3"/>
      <c r="Y415" s="3"/>
      <c r="Z415" s="3"/>
      <c r="AA415" s="3"/>
    </row>
    <row r="416" spans="1:27" ht="11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62"/>
      <c r="U416" s="3"/>
      <c r="V416" s="3"/>
      <c r="W416" s="3"/>
      <c r="X416" s="3"/>
      <c r="Y416" s="3"/>
      <c r="Z416" s="3"/>
      <c r="AA416" s="3"/>
    </row>
    <row r="417" spans="1:27" ht="11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62"/>
      <c r="U417" s="3"/>
      <c r="V417" s="3"/>
      <c r="W417" s="3"/>
      <c r="X417" s="3"/>
      <c r="Y417" s="3"/>
      <c r="Z417" s="3"/>
      <c r="AA417" s="3"/>
    </row>
    <row r="418" spans="1:27" ht="11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62"/>
      <c r="U418" s="3"/>
      <c r="V418" s="3"/>
      <c r="W418" s="3"/>
      <c r="X418" s="3"/>
      <c r="Y418" s="3"/>
      <c r="Z418" s="3"/>
      <c r="AA418" s="3"/>
    </row>
    <row r="419" spans="1:27" ht="11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62"/>
      <c r="U419" s="3"/>
      <c r="V419" s="3"/>
      <c r="W419" s="3"/>
      <c r="X419" s="3"/>
      <c r="Y419" s="3"/>
      <c r="Z419" s="3"/>
      <c r="AA419" s="3"/>
    </row>
    <row r="420" spans="1:27" ht="11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62"/>
      <c r="U420" s="3"/>
      <c r="V420" s="3"/>
      <c r="W420" s="3"/>
      <c r="X420" s="3"/>
      <c r="Y420" s="3"/>
      <c r="Z420" s="3"/>
      <c r="AA420" s="3"/>
    </row>
    <row r="421" spans="1:27" ht="11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62"/>
      <c r="U421" s="3"/>
      <c r="V421" s="3"/>
      <c r="W421" s="3"/>
      <c r="X421" s="3"/>
      <c r="Y421" s="3"/>
      <c r="Z421" s="3"/>
      <c r="AA421" s="3"/>
    </row>
    <row r="422" spans="1:27" ht="11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62"/>
      <c r="U422" s="3"/>
      <c r="V422" s="3"/>
      <c r="W422" s="3"/>
      <c r="X422" s="3"/>
      <c r="Y422" s="3"/>
      <c r="Z422" s="3"/>
      <c r="AA422" s="3"/>
    </row>
    <row r="423" spans="1:27" ht="11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62"/>
      <c r="U423" s="3"/>
      <c r="V423" s="3"/>
      <c r="W423" s="3"/>
      <c r="X423" s="3"/>
      <c r="Y423" s="3"/>
      <c r="Z423" s="3"/>
      <c r="AA423" s="3"/>
    </row>
    <row r="424" spans="1:27" ht="11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62"/>
      <c r="U424" s="3"/>
      <c r="V424" s="3"/>
      <c r="W424" s="3"/>
      <c r="X424" s="3"/>
      <c r="Y424" s="3"/>
      <c r="Z424" s="3"/>
      <c r="AA424" s="3"/>
    </row>
    <row r="425" spans="1:27" ht="11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62"/>
      <c r="U425" s="3"/>
      <c r="V425" s="3"/>
      <c r="W425" s="3"/>
      <c r="X425" s="3"/>
      <c r="Y425" s="3"/>
      <c r="Z425" s="3"/>
      <c r="AA425" s="3"/>
    </row>
    <row r="426" spans="1:27" ht="11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62"/>
      <c r="U426" s="3"/>
      <c r="V426" s="3"/>
      <c r="W426" s="3"/>
      <c r="X426" s="3"/>
      <c r="Y426" s="3"/>
      <c r="Z426" s="3"/>
      <c r="AA426" s="3"/>
    </row>
    <row r="427" spans="1:27" ht="11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62"/>
      <c r="U427" s="3"/>
      <c r="V427" s="3"/>
      <c r="W427" s="3"/>
      <c r="X427" s="3"/>
      <c r="Y427" s="3"/>
      <c r="Z427" s="3"/>
      <c r="AA427" s="3"/>
    </row>
    <row r="428" spans="1:27" ht="11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62"/>
      <c r="U428" s="3"/>
      <c r="V428" s="3"/>
      <c r="W428" s="3"/>
      <c r="X428" s="3"/>
      <c r="Y428" s="3"/>
      <c r="Z428" s="3"/>
      <c r="AA428" s="3"/>
    </row>
    <row r="429" spans="1:27" ht="11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62"/>
      <c r="U429" s="3"/>
      <c r="V429" s="3"/>
      <c r="W429" s="3"/>
      <c r="X429" s="3"/>
      <c r="Y429" s="3"/>
      <c r="Z429" s="3"/>
      <c r="AA429" s="3"/>
    </row>
    <row r="430" spans="1:27" ht="11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62"/>
      <c r="U430" s="3"/>
      <c r="V430" s="3"/>
      <c r="W430" s="3"/>
      <c r="X430" s="3"/>
      <c r="Y430" s="3"/>
      <c r="Z430" s="3"/>
      <c r="AA430" s="3"/>
    </row>
    <row r="431" spans="1:27" ht="11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62"/>
      <c r="U431" s="3"/>
      <c r="V431" s="3"/>
      <c r="W431" s="3"/>
      <c r="X431" s="3"/>
      <c r="Y431" s="3"/>
      <c r="Z431" s="3"/>
      <c r="AA431" s="3"/>
    </row>
    <row r="432" spans="1:27" ht="11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62"/>
      <c r="U432" s="3"/>
      <c r="V432" s="3"/>
      <c r="W432" s="3"/>
      <c r="X432" s="3"/>
      <c r="Y432" s="3"/>
      <c r="Z432" s="3"/>
      <c r="AA432" s="3"/>
    </row>
    <row r="433" spans="1:27" ht="11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62"/>
      <c r="U433" s="3"/>
      <c r="V433" s="3"/>
      <c r="W433" s="3"/>
      <c r="X433" s="3"/>
      <c r="Y433" s="3"/>
      <c r="Z433" s="3"/>
      <c r="AA433" s="3"/>
    </row>
    <row r="434" spans="1:27" ht="11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62"/>
      <c r="U434" s="3"/>
      <c r="V434" s="3"/>
      <c r="W434" s="3"/>
      <c r="X434" s="3"/>
      <c r="Y434" s="3"/>
      <c r="Z434" s="3"/>
      <c r="AA434" s="3"/>
    </row>
    <row r="435" spans="1:27" ht="11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62"/>
      <c r="U435" s="3"/>
      <c r="V435" s="3"/>
      <c r="W435" s="3"/>
      <c r="X435" s="3"/>
      <c r="Y435" s="3"/>
      <c r="Z435" s="3"/>
      <c r="AA435" s="3"/>
    </row>
    <row r="436" spans="1:27" ht="11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62"/>
      <c r="U436" s="3"/>
      <c r="V436" s="3"/>
      <c r="W436" s="3"/>
      <c r="X436" s="3"/>
      <c r="Y436" s="3"/>
      <c r="Z436" s="3"/>
      <c r="AA436" s="3"/>
    </row>
    <row r="437" spans="1:27" ht="11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62"/>
      <c r="U437" s="3"/>
      <c r="V437" s="3"/>
      <c r="W437" s="3"/>
      <c r="X437" s="3"/>
      <c r="Y437" s="3"/>
      <c r="Z437" s="3"/>
      <c r="AA437" s="3"/>
    </row>
    <row r="438" spans="1:27" ht="15.75" customHeight="1" x14ac:dyDescent="0.3"/>
    <row r="439" spans="1:27" ht="15.75" customHeight="1" x14ac:dyDescent="0.3"/>
    <row r="440" spans="1:27" ht="15.75" customHeight="1" x14ac:dyDescent="0.3"/>
    <row r="441" spans="1:27" ht="15.75" customHeight="1" x14ac:dyDescent="0.3"/>
    <row r="442" spans="1:27" ht="15.75" customHeight="1" x14ac:dyDescent="0.3"/>
    <row r="443" spans="1:27" ht="15.75" customHeight="1" x14ac:dyDescent="0.3"/>
    <row r="444" spans="1:27" ht="15.75" customHeight="1" x14ac:dyDescent="0.3"/>
    <row r="445" spans="1:27" ht="15.75" customHeight="1" x14ac:dyDescent="0.3"/>
    <row r="446" spans="1:27" ht="15.75" customHeight="1" x14ac:dyDescent="0.3"/>
    <row r="447" spans="1:27" ht="15.75" customHeight="1" x14ac:dyDescent="0.3"/>
    <row r="448" spans="1:27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</sheetData>
  <mergeCells count="75">
    <mergeCell ref="A16:A19"/>
    <mergeCell ref="B16:F16"/>
    <mergeCell ref="B17:B18"/>
    <mergeCell ref="C17:C18"/>
    <mergeCell ref="D17:D18"/>
    <mergeCell ref="E17:E18"/>
    <mergeCell ref="F17:F18"/>
    <mergeCell ref="L16:P16"/>
    <mergeCell ref="Q16:Q18"/>
    <mergeCell ref="R16:R19"/>
    <mergeCell ref="G17:G18"/>
    <mergeCell ref="P17:P18"/>
    <mergeCell ref="K17:K18"/>
    <mergeCell ref="L17:L18"/>
    <mergeCell ref="M17:M18"/>
    <mergeCell ref="N17:N18"/>
    <mergeCell ref="O17:O18"/>
    <mergeCell ref="D11:E11"/>
    <mergeCell ref="G11:H11"/>
    <mergeCell ref="I11:J11"/>
    <mergeCell ref="H17:H18"/>
    <mergeCell ref="I17:I18"/>
    <mergeCell ref="J17:J18"/>
    <mergeCell ref="G13:H13"/>
    <mergeCell ref="I13:J13"/>
    <mergeCell ref="G16:K16"/>
    <mergeCell ref="A251:B251"/>
    <mergeCell ref="C251:I251"/>
    <mergeCell ref="J251:K251"/>
    <mergeCell ref="L251:R251"/>
    <mergeCell ref="C252:I252"/>
    <mergeCell ref="J252:K252"/>
    <mergeCell ref="L252:R252"/>
    <mergeCell ref="A252:B252"/>
    <mergeCell ref="A253:B253"/>
    <mergeCell ref="C253:I253"/>
    <mergeCell ref="J253:K253"/>
    <mergeCell ref="L253:R253"/>
    <mergeCell ref="N12:O12"/>
    <mergeCell ref="P12:R12"/>
    <mergeCell ref="B13:C13"/>
    <mergeCell ref="D13:E13"/>
    <mergeCell ref="L13:M13"/>
    <mergeCell ref="N13:O13"/>
    <mergeCell ref="P13:R13"/>
    <mergeCell ref="B12:C12"/>
    <mergeCell ref="D12:E12"/>
    <mergeCell ref="G12:H12"/>
    <mergeCell ref="I12:J12"/>
    <mergeCell ref="L12:M12"/>
    <mergeCell ref="A7:R7"/>
    <mergeCell ref="L10:M10"/>
    <mergeCell ref="N10:O10"/>
    <mergeCell ref="L11:M11"/>
    <mergeCell ref="N11:O11"/>
    <mergeCell ref="P11:R11"/>
    <mergeCell ref="A9:A10"/>
    <mergeCell ref="B9:C10"/>
    <mergeCell ref="D9:E10"/>
    <mergeCell ref="F9:K9"/>
    <mergeCell ref="L9:O9"/>
    <mergeCell ref="P9:R10"/>
    <mergeCell ref="G10:H10"/>
    <mergeCell ref="I10:J10"/>
    <mergeCell ref="A11:A13"/>
    <mergeCell ref="B11:C11"/>
    <mergeCell ref="G5:L5"/>
    <mergeCell ref="M5:R5"/>
    <mergeCell ref="A1:R1"/>
    <mergeCell ref="A2:R2"/>
    <mergeCell ref="A3:R3"/>
    <mergeCell ref="A4:F4"/>
    <mergeCell ref="G4:L4"/>
    <mergeCell ref="M4:R4"/>
    <mergeCell ref="A5:F5"/>
  </mergeCells>
  <conditionalFormatting sqref="Q7:Q11 Q14:Q19 Q21:Q1125">
    <cfRule type="cellIs" dxfId="39" priority="1" operator="lessThan">
      <formula>60</formula>
    </cfRule>
  </conditionalFormatting>
  <printOptions horizontalCentered="1"/>
  <pageMargins left="0.59055118110236227" right="0.31496062992125984" top="1.0910223443164941" bottom="0.39370078740157483" header="0" footer="0"/>
  <pageSetup paperSize="9" scale="85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Z1000"/>
  <sheetViews>
    <sheetView topLeftCell="A3" workbookViewId="0"/>
  </sheetViews>
  <sheetFormatPr defaultColWidth="14.44140625" defaultRowHeight="15" customHeight="1" x14ac:dyDescent="0.3"/>
  <cols>
    <col min="1" max="1" width="10.44140625" customWidth="1"/>
    <col min="2" max="2" width="13.5546875" customWidth="1"/>
    <col min="3" max="25" width="10.44140625" customWidth="1"/>
  </cols>
  <sheetData>
    <row r="1" spans="1:26" ht="12.75" hidden="1" customHeight="1" x14ac:dyDescent="0.3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hidden="1" customHeight="1" x14ac:dyDescent="0.3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2.75" customHeight="1" x14ac:dyDescent="0.3">
      <c r="A3" s="85" t="s">
        <v>141</v>
      </c>
      <c r="B3" s="85" t="s">
        <v>142</v>
      </c>
      <c r="C3" s="85"/>
      <c r="D3" s="85" t="s">
        <v>143</v>
      </c>
      <c r="E3" s="85" t="s">
        <v>144</v>
      </c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2.75" customHeight="1" x14ac:dyDescent="0.3">
      <c r="A4" s="86">
        <v>1</v>
      </c>
      <c r="B4" s="86">
        <v>1440368</v>
      </c>
      <c r="C4" s="86">
        <v>8</v>
      </c>
      <c r="D4" s="87">
        <v>-0.1123</v>
      </c>
      <c r="E4" s="88">
        <v>-5.0070000000000003E-2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2.75" customHeight="1" x14ac:dyDescent="0.3">
      <c r="A5" s="86">
        <v>2</v>
      </c>
      <c r="B5" s="86">
        <v>1440369</v>
      </c>
      <c r="C5" s="86">
        <v>8</v>
      </c>
      <c r="D5" s="87">
        <v>-0.10489999999999999</v>
      </c>
      <c r="E5" s="88">
        <v>-7.825E-2</v>
      </c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2.75" customHeight="1" x14ac:dyDescent="0.3">
      <c r="A6" s="86">
        <v>3</v>
      </c>
      <c r="B6" s="86">
        <v>1440370</v>
      </c>
      <c r="C6" s="86">
        <v>8</v>
      </c>
      <c r="D6" s="87">
        <v>-0.1129</v>
      </c>
      <c r="E6" s="88">
        <v>-3.0859999999999999E-2</v>
      </c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2.75" customHeight="1" x14ac:dyDescent="0.3">
      <c r="A7" s="86">
        <v>4</v>
      </c>
      <c r="B7" s="86">
        <v>1440365</v>
      </c>
      <c r="C7" s="86">
        <v>10</v>
      </c>
      <c r="D7" s="87">
        <v>-0.1163</v>
      </c>
      <c r="E7" s="88">
        <v>1.0489999999999999E-2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2.75" customHeight="1" x14ac:dyDescent="0.3">
      <c r="A8" s="86">
        <v>5</v>
      </c>
      <c r="B8" s="86">
        <v>1440366</v>
      </c>
      <c r="C8" s="86">
        <v>10</v>
      </c>
      <c r="D8" s="87">
        <v>-0.1066</v>
      </c>
      <c r="E8" s="88">
        <v>-6.2210000000000001E-2</v>
      </c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2.75" customHeight="1" x14ac:dyDescent="0.3">
      <c r="A9" s="86">
        <v>6</v>
      </c>
      <c r="B9" s="86">
        <v>1440364</v>
      </c>
      <c r="C9" s="86">
        <v>10</v>
      </c>
      <c r="D9" s="87">
        <v>-0.113</v>
      </c>
      <c r="E9" s="88">
        <v>1.4489999999999999E-2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2.75" customHeight="1" x14ac:dyDescent="0.3">
      <c r="A10" s="86">
        <v>7</v>
      </c>
      <c r="B10" s="86">
        <v>1440367</v>
      </c>
      <c r="C10" s="86">
        <v>10</v>
      </c>
      <c r="D10" s="87">
        <v>-0.104</v>
      </c>
      <c r="E10" s="88">
        <v>-7.0360000000000006E-2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2.75" customHeight="1" x14ac:dyDescent="0.3">
      <c r="A11" s="86">
        <v>8</v>
      </c>
      <c r="B11" s="86">
        <v>1440360</v>
      </c>
      <c r="C11" s="86">
        <v>12</v>
      </c>
      <c r="D11" s="87">
        <v>-0.1094</v>
      </c>
      <c r="E11" s="88">
        <v>-2.215E-3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2.75" customHeight="1" x14ac:dyDescent="0.3">
      <c r="A12" s="86">
        <v>9</v>
      </c>
      <c r="B12" s="86">
        <v>1440361</v>
      </c>
      <c r="C12" s="86">
        <v>12</v>
      </c>
      <c r="D12" s="87">
        <v>-0.10879999999999999</v>
      </c>
      <c r="E12" s="88">
        <v>0.12039999999999999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2.75" customHeight="1" x14ac:dyDescent="0.3">
      <c r="A13" s="86">
        <v>10</v>
      </c>
      <c r="B13" s="86">
        <v>1440363</v>
      </c>
      <c r="C13" s="86">
        <v>12</v>
      </c>
      <c r="D13" s="87">
        <v>-0.1077</v>
      </c>
      <c r="E13" s="88">
        <v>1.703E-2</v>
      </c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2.75" customHeight="1" x14ac:dyDescent="0.3">
      <c r="A14" s="86">
        <v>11</v>
      </c>
      <c r="B14" s="86">
        <v>1440362</v>
      </c>
      <c r="C14" s="86">
        <v>12</v>
      </c>
      <c r="D14" s="87">
        <v>-0.1128</v>
      </c>
      <c r="E14" s="88">
        <v>-3.5499999999999997E-2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2.75" customHeight="1" x14ac:dyDescent="0.3">
      <c r="A15" s="86">
        <v>12</v>
      </c>
      <c r="B15" s="86">
        <v>1440357</v>
      </c>
      <c r="C15" s="86">
        <v>14</v>
      </c>
      <c r="D15" s="87">
        <v>-0.1154</v>
      </c>
      <c r="E15" s="88">
        <v>7.9939999999999994E-3</v>
      </c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2.75" customHeight="1" x14ac:dyDescent="0.3">
      <c r="A16" s="86">
        <v>13</v>
      </c>
      <c r="B16" s="86">
        <v>1440359</v>
      </c>
      <c r="C16" s="86">
        <v>14</v>
      </c>
      <c r="D16" s="87">
        <v>-0.11890000000000001</v>
      </c>
      <c r="E16" s="88">
        <v>-2.6610000000000002E-2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2.75" customHeight="1" x14ac:dyDescent="0.3">
      <c r="A17" s="86">
        <v>14</v>
      </c>
      <c r="B17" s="86">
        <v>1440358</v>
      </c>
      <c r="C17" s="86">
        <v>14</v>
      </c>
      <c r="D17" s="87">
        <v>-0.1051</v>
      </c>
      <c r="E17" s="88">
        <v>-2.8770000000000002E-3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2.75" customHeight="1" x14ac:dyDescent="0.3">
      <c r="A18" s="86">
        <v>15</v>
      </c>
      <c r="B18" s="86">
        <v>1440356</v>
      </c>
      <c r="C18" s="86">
        <v>14</v>
      </c>
      <c r="D18" s="87">
        <v>-0.1134</v>
      </c>
      <c r="E18" s="88">
        <v>-5.8819999999999997E-2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2.75" customHeight="1" x14ac:dyDescent="0.3">
      <c r="A19" s="86">
        <v>16</v>
      </c>
      <c r="B19" s="86">
        <v>1440354</v>
      </c>
      <c r="C19" s="86">
        <v>15</v>
      </c>
      <c r="D19" s="87">
        <v>-0.10390000000000001</v>
      </c>
      <c r="E19" s="88">
        <v>-5.5320000000000001E-2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2.75" customHeight="1" x14ac:dyDescent="0.3">
      <c r="A20" s="86">
        <v>17</v>
      </c>
      <c r="B20" s="86">
        <v>1440355</v>
      </c>
      <c r="C20" s="86">
        <v>15</v>
      </c>
      <c r="D20" s="87">
        <v>-0.11119999999999999</v>
      </c>
      <c r="E20" s="88">
        <v>-4.7100000000000003E-2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2.75" customHeight="1" x14ac:dyDescent="0.3">
      <c r="A21" s="86">
        <v>18</v>
      </c>
      <c r="B21" s="86">
        <v>1440352</v>
      </c>
      <c r="C21" s="86">
        <v>17</v>
      </c>
      <c r="D21" s="87">
        <v>-0.11119999999999999</v>
      </c>
      <c r="E21" s="88">
        <v>0.1174</v>
      </c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2.75" customHeight="1" x14ac:dyDescent="0.3">
      <c r="A22" s="86">
        <v>19</v>
      </c>
      <c r="B22" s="86">
        <v>1440353</v>
      </c>
      <c r="C22" s="86">
        <v>17</v>
      </c>
      <c r="D22" s="87">
        <v>-0.1183</v>
      </c>
      <c r="E22" s="88">
        <v>6.0530000000000002E-3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2.75" customHeight="1" x14ac:dyDescent="0.3">
      <c r="A23" s="86">
        <v>20</v>
      </c>
      <c r="B23" s="86">
        <v>1440350</v>
      </c>
      <c r="C23" s="86">
        <v>17</v>
      </c>
      <c r="D23" s="87">
        <v>-0.10780000000000001</v>
      </c>
      <c r="E23" s="88">
        <v>-5.8349999999999999E-2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2.75" customHeight="1" x14ac:dyDescent="0.3">
      <c r="A24" s="86">
        <v>21</v>
      </c>
      <c r="B24" s="86">
        <v>1440351</v>
      </c>
      <c r="C24" s="86">
        <v>17</v>
      </c>
      <c r="D24" s="87">
        <v>-0.109</v>
      </c>
      <c r="E24" s="88">
        <v>0.10829999999999999</v>
      </c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2.75" customHeight="1" x14ac:dyDescent="0.3">
      <c r="A25" s="86">
        <v>22</v>
      </c>
      <c r="B25" s="86">
        <v>1440348</v>
      </c>
      <c r="C25" s="86">
        <v>18</v>
      </c>
      <c r="D25" s="87">
        <v>-0.1079</v>
      </c>
      <c r="E25" s="88">
        <v>-2.758E-2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2.75" customHeight="1" x14ac:dyDescent="0.3">
      <c r="A26" s="86">
        <v>23</v>
      </c>
      <c r="B26" s="86">
        <v>1440349</v>
      </c>
      <c r="C26" s="86">
        <v>18</v>
      </c>
      <c r="D26" s="87">
        <v>-0.1163</v>
      </c>
      <c r="E26" s="88">
        <v>4.5040000000000002E-3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2.75" customHeight="1" x14ac:dyDescent="0.3">
      <c r="A27" s="86">
        <v>24</v>
      </c>
      <c r="B27" s="86">
        <v>1440347</v>
      </c>
      <c r="C27" s="86">
        <v>18</v>
      </c>
      <c r="D27" s="87">
        <v>-0.1079</v>
      </c>
      <c r="E27" s="88">
        <v>2.6359999999999999E-3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2.75" customHeight="1" x14ac:dyDescent="0.3">
      <c r="A28" s="86">
        <v>25</v>
      </c>
      <c r="B28" s="86">
        <v>1440345</v>
      </c>
      <c r="C28" s="86">
        <v>19</v>
      </c>
      <c r="D28" s="87">
        <v>-0.1077</v>
      </c>
      <c r="E28" s="88">
        <v>2.4870000000000001E-3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2.75" customHeight="1" x14ac:dyDescent="0.3">
      <c r="A29" s="86">
        <v>26</v>
      </c>
      <c r="B29" s="86">
        <v>1440346</v>
      </c>
      <c r="C29" s="86">
        <v>19</v>
      </c>
      <c r="D29" s="87">
        <v>-0.11700000000000001</v>
      </c>
      <c r="E29" s="88">
        <v>4.3490000000000001E-2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2.75" customHeight="1" x14ac:dyDescent="0.3">
      <c r="A30" s="86">
        <v>27</v>
      </c>
      <c r="B30" s="86">
        <v>1440344</v>
      </c>
      <c r="C30" s="86">
        <v>20</v>
      </c>
      <c r="D30" s="87">
        <v>-0.1061</v>
      </c>
      <c r="E30" s="88">
        <v>2.4340000000000001E-2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2.75" customHeight="1" x14ac:dyDescent="0.3">
      <c r="A31" s="86">
        <v>28</v>
      </c>
      <c r="B31" s="86">
        <v>1440342</v>
      </c>
      <c r="C31" s="86">
        <v>20</v>
      </c>
      <c r="D31" s="87">
        <v>-0.1033</v>
      </c>
      <c r="E31" s="88">
        <v>-8.9840000000000003E-2</v>
      </c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2.75" customHeight="1" x14ac:dyDescent="0.3">
      <c r="A32" s="86">
        <v>29</v>
      </c>
      <c r="B32" s="86">
        <v>1440343</v>
      </c>
      <c r="C32" s="86">
        <v>20</v>
      </c>
      <c r="D32" s="87">
        <v>-0.1129</v>
      </c>
      <c r="E32" s="88">
        <v>-6.6299999999999996E-3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2.75" customHeight="1" x14ac:dyDescent="0.3">
      <c r="A33" s="86">
        <v>30</v>
      </c>
      <c r="B33" s="86">
        <v>1440340</v>
      </c>
      <c r="C33" s="86">
        <v>21</v>
      </c>
      <c r="D33" s="87">
        <v>-0.1079</v>
      </c>
      <c r="E33" s="88">
        <v>-1.805E-2</v>
      </c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2.75" customHeight="1" x14ac:dyDescent="0.3">
      <c r="A34" s="86">
        <v>31</v>
      </c>
      <c r="B34" s="86">
        <v>1440341</v>
      </c>
      <c r="C34" s="86">
        <v>21</v>
      </c>
      <c r="D34" s="87">
        <v>-0.10050000000000001</v>
      </c>
      <c r="E34" s="88">
        <v>-4.0680000000000001E-2</v>
      </c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.75" customHeight="1" x14ac:dyDescent="0.3">
      <c r="A35" s="86">
        <v>32</v>
      </c>
      <c r="B35" s="86">
        <v>1440339</v>
      </c>
      <c r="C35" s="86">
        <v>21</v>
      </c>
      <c r="D35" s="87">
        <v>-0.1148</v>
      </c>
      <c r="E35" s="88">
        <v>-9.3479999999999994E-2</v>
      </c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2.75" customHeight="1" x14ac:dyDescent="0.3">
      <c r="A36" s="86">
        <v>33</v>
      </c>
      <c r="B36" s="86">
        <v>1440338</v>
      </c>
      <c r="C36" s="86">
        <v>22</v>
      </c>
      <c r="D36" s="87">
        <v>-0.11360000000000001</v>
      </c>
      <c r="E36" s="88">
        <v>-6.5259999999999999E-2</v>
      </c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2.75" customHeight="1" x14ac:dyDescent="0.3">
      <c r="A37" s="86">
        <v>34</v>
      </c>
      <c r="B37" s="86">
        <v>1440337</v>
      </c>
      <c r="C37" s="86">
        <v>22</v>
      </c>
      <c r="D37" s="87">
        <v>-0.1046</v>
      </c>
      <c r="E37" s="88">
        <v>-8.3799999999999999E-2</v>
      </c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2.75" customHeight="1" x14ac:dyDescent="0.3">
      <c r="A38" s="86">
        <v>35</v>
      </c>
      <c r="B38" s="86">
        <v>1440335</v>
      </c>
      <c r="C38" s="86">
        <v>23</v>
      </c>
      <c r="D38" s="87">
        <v>-0.10390000000000001</v>
      </c>
      <c r="E38" s="88">
        <v>-4.8419999999999998E-2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2.75" customHeight="1" x14ac:dyDescent="0.3">
      <c r="A39" s="86">
        <v>36</v>
      </c>
      <c r="B39" s="86">
        <v>1440334</v>
      </c>
      <c r="C39" s="86">
        <v>23</v>
      </c>
      <c r="D39" s="87">
        <v>-0.1028</v>
      </c>
      <c r="E39" s="88">
        <v>-2.8410000000000001E-2</v>
      </c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2.75" customHeight="1" x14ac:dyDescent="0.3">
      <c r="A40" s="86">
        <v>37</v>
      </c>
      <c r="B40" s="86">
        <v>1440336</v>
      </c>
      <c r="C40" s="86">
        <v>23</v>
      </c>
      <c r="D40" s="87">
        <v>-0.1106</v>
      </c>
      <c r="E40" s="88">
        <v>-4.1169999999999998E-2</v>
      </c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2.75" customHeight="1" x14ac:dyDescent="0.3">
      <c r="A41" s="86">
        <v>38</v>
      </c>
      <c r="B41" s="86">
        <v>1440333</v>
      </c>
      <c r="C41" s="86">
        <v>24</v>
      </c>
      <c r="D41" s="87">
        <v>-0.12180000000000001</v>
      </c>
      <c r="E41" s="88">
        <v>-6.012E-2</v>
      </c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2.75" customHeight="1" x14ac:dyDescent="0.3">
      <c r="A42" s="86">
        <v>39</v>
      </c>
      <c r="B42" s="86">
        <v>1440332</v>
      </c>
      <c r="C42" s="86">
        <v>27</v>
      </c>
      <c r="D42" s="87">
        <v>-0.11360000000000001</v>
      </c>
      <c r="E42" s="88">
        <v>-8.1689999999999999E-2</v>
      </c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2.75" customHeight="1" x14ac:dyDescent="0.3">
      <c r="A43" s="86">
        <v>40</v>
      </c>
      <c r="B43" s="86">
        <v>1440331</v>
      </c>
      <c r="C43" s="86">
        <v>29</v>
      </c>
      <c r="D43" s="87">
        <v>-0.11849999999999999</v>
      </c>
      <c r="E43" s="88">
        <v>-1.9089999999999999E-2</v>
      </c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2.75" customHeight="1" x14ac:dyDescent="0.3">
      <c r="A44" s="86">
        <v>41</v>
      </c>
      <c r="B44" s="86">
        <v>1142156</v>
      </c>
      <c r="C44" s="86">
        <v>7</v>
      </c>
      <c r="D44" s="87">
        <v>-0.11559999999999999</v>
      </c>
      <c r="E44" s="88">
        <v>-6.2300000000000001E-2</v>
      </c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2.75" customHeight="1" x14ac:dyDescent="0.3">
      <c r="A45" s="86">
        <v>42</v>
      </c>
      <c r="B45" s="86">
        <v>1142188</v>
      </c>
      <c r="C45" s="86">
        <v>7</v>
      </c>
      <c r="D45" s="87">
        <v>-0.1182</v>
      </c>
      <c r="E45" s="88">
        <v>-2.2970000000000001E-2</v>
      </c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2.75" customHeight="1" x14ac:dyDescent="0.3">
      <c r="A46" s="86">
        <v>43</v>
      </c>
      <c r="B46" s="86">
        <v>1142192</v>
      </c>
      <c r="C46" s="86">
        <v>7</v>
      </c>
      <c r="D46" s="87">
        <v>-0.1139</v>
      </c>
      <c r="E46" s="88">
        <v>1.136E-2</v>
      </c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2.75" customHeight="1" x14ac:dyDescent="0.3">
      <c r="A47" s="86">
        <v>44</v>
      </c>
      <c r="B47" s="86">
        <v>1218342</v>
      </c>
      <c r="C47" s="86">
        <v>7</v>
      </c>
      <c r="D47" s="87">
        <v>-0.1101</v>
      </c>
      <c r="E47" s="88">
        <v>-2.4740000000000002E-2</v>
      </c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2.75" customHeight="1" x14ac:dyDescent="0.3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2.75" customHeight="1" x14ac:dyDescent="0.3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2.75" customHeight="1" x14ac:dyDescent="0.3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2.75" customHeight="1" x14ac:dyDescent="0.3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2.75" customHeight="1" x14ac:dyDescent="0.3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2.75" customHeight="1" x14ac:dyDescent="0.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2.75" customHeight="1" x14ac:dyDescent="0.3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2.75" customHeight="1" x14ac:dyDescent="0.3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2.75" customHeight="1" x14ac:dyDescent="0.3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2.75" customHeight="1" x14ac:dyDescent="0.3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2.75" customHeight="1" x14ac:dyDescent="0.3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2.75" customHeight="1" x14ac:dyDescent="0.3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2.75" customHeight="1" x14ac:dyDescent="0.3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2.75" customHeight="1" x14ac:dyDescent="0.3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2.75" customHeight="1" x14ac:dyDescent="0.3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2.75" customHeight="1" x14ac:dyDescent="0.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2.75" customHeight="1" x14ac:dyDescent="0.3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2.75" customHeight="1" x14ac:dyDescent="0.3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2.75" customHeight="1" x14ac:dyDescent="0.3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2.75" customHeight="1" x14ac:dyDescent="0.3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2.75" customHeight="1" x14ac:dyDescent="0.3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2.75" customHeight="1" x14ac:dyDescent="0.3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2.75" customHeight="1" x14ac:dyDescent="0.3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.75" customHeight="1" x14ac:dyDescent="0.3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2.75" customHeight="1" x14ac:dyDescent="0.3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2.75" customHeight="1" x14ac:dyDescent="0.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2.75" customHeight="1" x14ac:dyDescent="0.3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2.75" customHeight="1" x14ac:dyDescent="0.3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2.75" customHeight="1" x14ac:dyDescent="0.3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2.75" customHeight="1" x14ac:dyDescent="0.3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2.75" customHeight="1" x14ac:dyDescent="0.3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2.75" customHeight="1" x14ac:dyDescent="0.3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2.75" customHeight="1" x14ac:dyDescent="0.3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2.75" customHeight="1" x14ac:dyDescent="0.3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2.75" customHeight="1" x14ac:dyDescent="0.3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2.75" customHeight="1" x14ac:dyDescent="0.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2.75" customHeight="1" x14ac:dyDescent="0.3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2.75" customHeight="1" x14ac:dyDescent="0.3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2.75" customHeight="1" x14ac:dyDescent="0.3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2.75" customHeight="1" x14ac:dyDescent="0.3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2.75" customHeight="1" x14ac:dyDescent="0.3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2.75" customHeight="1" x14ac:dyDescent="0.3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2.75" customHeight="1" x14ac:dyDescent="0.3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2.75" customHeight="1" x14ac:dyDescent="0.3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2.75" customHeight="1" x14ac:dyDescent="0.3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2.75" customHeight="1" x14ac:dyDescent="0.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2.75" customHeight="1" x14ac:dyDescent="0.3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2.75" customHeight="1" x14ac:dyDescent="0.3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2.75" customHeight="1" x14ac:dyDescent="0.3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2.75" customHeight="1" x14ac:dyDescent="0.3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2.75" customHeight="1" x14ac:dyDescent="0.3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2.75" customHeight="1" x14ac:dyDescent="0.3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2.75" customHeight="1" x14ac:dyDescent="0.3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2.75" customHeight="1" x14ac:dyDescent="0.3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2.75" customHeight="1" x14ac:dyDescent="0.3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2.75" customHeight="1" x14ac:dyDescent="0.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2.75" customHeight="1" x14ac:dyDescent="0.3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2.75" customHeight="1" x14ac:dyDescent="0.3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2.75" customHeight="1" x14ac:dyDescent="0.3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 x14ac:dyDescent="0.3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2.75" customHeight="1" x14ac:dyDescent="0.3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2.75" customHeight="1" x14ac:dyDescent="0.3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2.75" customHeight="1" x14ac:dyDescent="0.3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 x14ac:dyDescent="0.3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 x14ac:dyDescent="0.3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2.75" customHeight="1" x14ac:dyDescent="0.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2.75" customHeight="1" x14ac:dyDescent="0.3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 x14ac:dyDescent="0.3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 x14ac:dyDescent="0.3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2.75" customHeight="1" x14ac:dyDescent="0.3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 x14ac:dyDescent="0.3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 x14ac:dyDescent="0.3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 x14ac:dyDescent="0.3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 x14ac:dyDescent="0.3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2.75" customHeight="1" x14ac:dyDescent="0.3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 x14ac:dyDescent="0.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 x14ac:dyDescent="0.3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 x14ac:dyDescent="0.3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 x14ac:dyDescent="0.3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2.75" customHeight="1" x14ac:dyDescent="0.3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2.75" customHeight="1" x14ac:dyDescent="0.3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 x14ac:dyDescent="0.3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 x14ac:dyDescent="0.3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2.75" customHeight="1" x14ac:dyDescent="0.3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2.75" customHeight="1" x14ac:dyDescent="0.3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 x14ac:dyDescent="0.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 x14ac:dyDescent="0.3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2.75" customHeight="1" x14ac:dyDescent="0.3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 x14ac:dyDescent="0.3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2.75" customHeight="1" x14ac:dyDescent="0.3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2.75" customHeight="1" x14ac:dyDescent="0.3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2.75" customHeight="1" x14ac:dyDescent="0.3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 x14ac:dyDescent="0.3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2.75" customHeight="1" x14ac:dyDescent="0.3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2.75" customHeight="1" x14ac:dyDescent="0.3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 x14ac:dyDescent="0.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 x14ac:dyDescent="0.3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2.75" customHeight="1" x14ac:dyDescent="0.3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2.75" customHeight="1" x14ac:dyDescent="0.3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2.75" customHeight="1" x14ac:dyDescent="0.3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2.75" customHeight="1" x14ac:dyDescent="0.3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2.75" customHeight="1" x14ac:dyDescent="0.3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 x14ac:dyDescent="0.3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2.75" customHeight="1" x14ac:dyDescent="0.3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2.75" customHeight="1" x14ac:dyDescent="0.3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2.75" customHeight="1" x14ac:dyDescent="0.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2.75" customHeight="1" x14ac:dyDescent="0.3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 x14ac:dyDescent="0.3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 x14ac:dyDescent="0.3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 x14ac:dyDescent="0.3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 x14ac:dyDescent="0.3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 x14ac:dyDescent="0.3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 x14ac:dyDescent="0.3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 x14ac:dyDescent="0.3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2.75" customHeight="1" x14ac:dyDescent="0.3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2.75" customHeight="1" x14ac:dyDescent="0.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2.75" customHeight="1" x14ac:dyDescent="0.3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2.75" customHeight="1" x14ac:dyDescent="0.3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2.75" customHeight="1" x14ac:dyDescent="0.3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2.75" customHeight="1" x14ac:dyDescent="0.3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2.75" customHeight="1" x14ac:dyDescent="0.3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2.75" customHeight="1" x14ac:dyDescent="0.3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2.75" customHeight="1" x14ac:dyDescent="0.3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2.75" customHeight="1" x14ac:dyDescent="0.3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 x14ac:dyDescent="0.3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2.75" customHeight="1" x14ac:dyDescent="0.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2.75" customHeight="1" x14ac:dyDescent="0.3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2.75" customHeight="1" x14ac:dyDescent="0.3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2.75" customHeight="1" x14ac:dyDescent="0.3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2.75" customHeight="1" x14ac:dyDescent="0.3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2.75" customHeight="1" x14ac:dyDescent="0.3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2.75" customHeight="1" x14ac:dyDescent="0.3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2.75" customHeight="1" x14ac:dyDescent="0.3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2.75" customHeight="1" x14ac:dyDescent="0.3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 x14ac:dyDescent="0.3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2.75" customHeight="1" x14ac:dyDescent="0.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2.75" customHeight="1" x14ac:dyDescent="0.3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2.75" customHeight="1" x14ac:dyDescent="0.3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2.75" customHeight="1" x14ac:dyDescent="0.3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 x14ac:dyDescent="0.3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2.75" customHeight="1" x14ac:dyDescent="0.3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 x14ac:dyDescent="0.3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 x14ac:dyDescent="0.3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2.75" customHeight="1" x14ac:dyDescent="0.3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2.75" customHeight="1" x14ac:dyDescent="0.3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2.75" customHeight="1" x14ac:dyDescent="0.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2.75" customHeight="1" x14ac:dyDescent="0.3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2.75" customHeight="1" x14ac:dyDescent="0.3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2.75" customHeight="1" x14ac:dyDescent="0.3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2.75" customHeight="1" x14ac:dyDescent="0.3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2.75" customHeight="1" x14ac:dyDescent="0.3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2.75" customHeight="1" x14ac:dyDescent="0.3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2.75" customHeight="1" x14ac:dyDescent="0.3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2.75" customHeight="1" x14ac:dyDescent="0.3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 x14ac:dyDescent="0.3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 x14ac:dyDescent="0.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 x14ac:dyDescent="0.3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2.75" customHeight="1" x14ac:dyDescent="0.3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2.75" customHeight="1" x14ac:dyDescent="0.3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2.75" customHeight="1" x14ac:dyDescent="0.3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 x14ac:dyDescent="0.3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 x14ac:dyDescent="0.3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2.75" customHeight="1" x14ac:dyDescent="0.3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2.75" customHeight="1" x14ac:dyDescent="0.3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2.75" customHeight="1" x14ac:dyDescent="0.3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 x14ac:dyDescent="0.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2.75" customHeight="1" x14ac:dyDescent="0.3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2.75" customHeight="1" x14ac:dyDescent="0.3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2.75" customHeight="1" x14ac:dyDescent="0.3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2.75" customHeight="1" x14ac:dyDescent="0.3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2.75" customHeight="1" x14ac:dyDescent="0.3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2.75" customHeight="1" x14ac:dyDescent="0.3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 x14ac:dyDescent="0.3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2.75" customHeight="1" x14ac:dyDescent="0.3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2.75" customHeight="1" x14ac:dyDescent="0.3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2.75" customHeight="1" x14ac:dyDescent="0.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2.75" customHeight="1" x14ac:dyDescent="0.3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2.75" customHeight="1" x14ac:dyDescent="0.3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 x14ac:dyDescent="0.3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2.75" customHeight="1" x14ac:dyDescent="0.3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2.75" customHeight="1" x14ac:dyDescent="0.3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2.75" customHeight="1" x14ac:dyDescent="0.3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 x14ac:dyDescent="0.3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 x14ac:dyDescent="0.3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 x14ac:dyDescent="0.3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 x14ac:dyDescent="0.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2.75" customHeight="1" x14ac:dyDescent="0.3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2.75" customHeight="1" x14ac:dyDescent="0.3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2.75" customHeight="1" x14ac:dyDescent="0.3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2.75" customHeight="1" x14ac:dyDescent="0.3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2.75" customHeight="1" x14ac:dyDescent="0.3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2.75" customHeight="1" x14ac:dyDescent="0.3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2.75" customHeight="1" x14ac:dyDescent="0.3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2.75" customHeight="1" x14ac:dyDescent="0.3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2.75" customHeight="1" x14ac:dyDescent="0.3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2.75" customHeight="1" x14ac:dyDescent="0.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2.75" customHeight="1" x14ac:dyDescent="0.3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 x14ac:dyDescent="0.3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2.75" customHeight="1" x14ac:dyDescent="0.3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2.75" customHeight="1" x14ac:dyDescent="0.3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3"/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00FF00"/>
  </sheetPr>
  <dimension ref="A1:AG1000"/>
  <sheetViews>
    <sheetView workbookViewId="0"/>
  </sheetViews>
  <sheetFormatPr defaultColWidth="14.44140625" defaultRowHeight="15" customHeight="1" outlineLevelRow="1" x14ac:dyDescent="0.3"/>
  <cols>
    <col min="1" max="1" width="12.109375" customWidth="1"/>
    <col min="2" max="20" width="8.6640625" customWidth="1"/>
    <col min="21" max="21" width="12.109375" customWidth="1"/>
    <col min="22" max="22" width="12.44140625" customWidth="1"/>
    <col min="23" max="33" width="10.44140625" customWidth="1"/>
  </cols>
  <sheetData>
    <row r="1" spans="1:33" ht="12" customHeight="1" x14ac:dyDescent="0.3">
      <c r="A1" s="221" t="s">
        <v>9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3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12" customHeight="1" x14ac:dyDescent="0.3">
      <c r="A2" s="224" t="s">
        <v>10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7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ht="16.5" customHeight="1" x14ac:dyDescent="0.3">
      <c r="A3" s="225" t="s">
        <v>11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7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 spans="1:33" ht="16.5" customHeight="1" x14ac:dyDescent="0.3">
      <c r="A4" s="226" t="s">
        <v>12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7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</row>
    <row r="5" spans="1:33" ht="12" customHeight="1" x14ac:dyDescent="0.3">
      <c r="A5" s="224" t="s">
        <v>13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7"/>
      <c r="V5" s="89"/>
      <c r="W5" s="90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 spans="1:33" ht="12" customHeight="1" x14ac:dyDescent="0.3">
      <c r="A6" s="227" t="s">
        <v>14</v>
      </c>
      <c r="B6" s="216"/>
      <c r="C6" s="216"/>
      <c r="D6" s="216"/>
      <c r="E6" s="216"/>
      <c r="F6" s="216"/>
      <c r="G6" s="216"/>
      <c r="H6" s="216"/>
      <c r="I6" s="216"/>
      <c r="J6" s="216"/>
      <c r="K6" s="215" t="s">
        <v>15</v>
      </c>
      <c r="L6" s="216"/>
      <c r="M6" s="216"/>
      <c r="N6" s="216"/>
      <c r="O6" s="216"/>
      <c r="P6" s="216"/>
      <c r="Q6" s="216"/>
      <c r="R6" s="216"/>
      <c r="S6" s="216"/>
      <c r="T6" s="216"/>
      <c r="U6" s="217"/>
      <c r="V6" s="89"/>
      <c r="W6" s="90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 spans="1:33" ht="12" customHeight="1" x14ac:dyDescent="0.3">
      <c r="A7" s="228" t="s">
        <v>16</v>
      </c>
      <c r="B7" s="219"/>
      <c r="C7" s="219"/>
      <c r="D7" s="219"/>
      <c r="E7" s="219"/>
      <c r="F7" s="219"/>
      <c r="G7" s="219"/>
      <c r="H7" s="219"/>
      <c r="I7" s="219"/>
      <c r="J7" s="219"/>
      <c r="K7" s="218" t="s">
        <v>17</v>
      </c>
      <c r="L7" s="219"/>
      <c r="M7" s="219"/>
      <c r="N7" s="219"/>
      <c r="O7" s="219"/>
      <c r="P7" s="219"/>
      <c r="Q7" s="219"/>
      <c r="R7" s="219"/>
      <c r="S7" s="219"/>
      <c r="T7" s="219"/>
      <c r="U7" s="220"/>
      <c r="V7" s="89"/>
      <c r="W7" s="90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pans="1:33" ht="19.5" customHeight="1" x14ac:dyDescent="0.3">
      <c r="A8" s="305" t="s">
        <v>145</v>
      </c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7"/>
      <c r="V8" s="89"/>
      <c r="W8" s="90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 spans="1:33" ht="19.5" customHeight="1" x14ac:dyDescent="0.3">
      <c r="A9" s="306" t="s">
        <v>146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7"/>
      <c r="V9" s="89"/>
      <c r="W9" s="90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 spans="1:33" ht="11.25" customHeight="1" x14ac:dyDescent="0.3">
      <c r="A10" s="91" t="s">
        <v>147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92"/>
      <c r="V10" s="89"/>
      <c r="W10" s="90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spans="1:33" ht="12" customHeight="1" x14ac:dyDescent="0.3">
      <c r="A11" s="307" t="s">
        <v>148</v>
      </c>
      <c r="B11" s="308" t="s">
        <v>149</v>
      </c>
      <c r="C11" s="212"/>
      <c r="D11" s="308" t="s">
        <v>150</v>
      </c>
      <c r="E11" s="262"/>
      <c r="F11" s="299" t="s">
        <v>151</v>
      </c>
      <c r="G11" s="211"/>
      <c r="H11" s="211"/>
      <c r="I11" s="211"/>
      <c r="J11" s="211"/>
      <c r="K11" s="211"/>
      <c r="L11" s="211"/>
      <c r="M11" s="210"/>
      <c r="N11" s="300" t="s">
        <v>152</v>
      </c>
      <c r="O11" s="211"/>
      <c r="P11" s="211"/>
      <c r="Q11" s="211"/>
      <c r="R11" s="309" t="s">
        <v>153</v>
      </c>
      <c r="S11" s="262"/>
      <c r="T11" s="262"/>
      <c r="U11" s="231"/>
      <c r="V11" s="89"/>
      <c r="W11" s="90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spans="1:33" ht="12" customHeight="1" x14ac:dyDescent="0.3">
      <c r="A12" s="233"/>
      <c r="B12" s="229"/>
      <c r="C12" s="230"/>
      <c r="D12" s="229"/>
      <c r="E12" s="219"/>
      <c r="F12" s="301" t="s">
        <v>154</v>
      </c>
      <c r="G12" s="210"/>
      <c r="H12" s="301" t="s">
        <v>155</v>
      </c>
      <c r="I12" s="210"/>
      <c r="J12" s="300" t="s">
        <v>156</v>
      </c>
      <c r="K12" s="210"/>
      <c r="L12" s="301" t="s">
        <v>157</v>
      </c>
      <c r="M12" s="210"/>
      <c r="N12" s="300" t="s">
        <v>29</v>
      </c>
      <c r="O12" s="210"/>
      <c r="P12" s="300" t="s">
        <v>30</v>
      </c>
      <c r="Q12" s="211"/>
      <c r="R12" s="229"/>
      <c r="S12" s="219"/>
      <c r="T12" s="219"/>
      <c r="U12" s="220"/>
      <c r="V12" s="89" t="s">
        <v>136</v>
      </c>
      <c r="W12" s="90" t="s">
        <v>137</v>
      </c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 spans="1:33" ht="12.75" customHeight="1" x14ac:dyDescent="0.3">
      <c r="A13" s="313" t="s">
        <v>158</v>
      </c>
      <c r="B13" s="327" t="s">
        <v>159</v>
      </c>
      <c r="C13" s="255"/>
      <c r="D13" s="328" t="e">
        <f t="shared" ref="D13:D15" si="0">+VLOOKUP(B13,#REF!,3,0)</f>
        <v>#REF!</v>
      </c>
      <c r="E13" s="255"/>
      <c r="F13" s="302" t="e">
        <f t="shared" ref="F13:F15" si="1">+VLOOKUP(B13,#REF!,23,0)</f>
        <v>#REF!</v>
      </c>
      <c r="G13" s="255"/>
      <c r="H13" s="302">
        <f>+C23</f>
        <v>1.8069999999999999</v>
      </c>
      <c r="I13" s="255"/>
      <c r="J13" s="302" t="e">
        <f t="shared" ref="J13:J15" si="2">+VLOOKUP(B13,#REF!,9,0)</f>
        <v>#REF!</v>
      </c>
      <c r="K13" s="255"/>
      <c r="L13" s="302" t="e">
        <f t="shared" ref="L13:L15" si="3">+VLOOKUP(B13,#REF!,10,0)</f>
        <v>#REF!</v>
      </c>
      <c r="M13" s="255"/>
      <c r="N13" s="303" t="e">
        <f t="shared" ref="N13:N15" si="4">+VLOOKUP(B13,#REF!,4,0)</f>
        <v>#REF!</v>
      </c>
      <c r="O13" s="255"/>
      <c r="P13" s="303" t="e">
        <f t="shared" ref="P13:P15" si="5">+VLOOKUP(B13,#REF!,5,0)</f>
        <v>#REF!</v>
      </c>
      <c r="Q13" s="255"/>
      <c r="R13" s="304" t="s">
        <v>160</v>
      </c>
      <c r="S13" s="257"/>
      <c r="T13" s="257"/>
      <c r="U13" s="258"/>
      <c r="V13" s="89">
        <v>1</v>
      </c>
      <c r="W13" s="90">
        <v>1</v>
      </c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 spans="1:33" ht="12.75" customHeight="1" x14ac:dyDescent="0.3">
      <c r="A14" s="275"/>
      <c r="B14" s="329" t="s">
        <v>161</v>
      </c>
      <c r="C14" s="265"/>
      <c r="D14" s="310" t="e">
        <f t="shared" si="0"/>
        <v>#REF!</v>
      </c>
      <c r="E14" s="265"/>
      <c r="F14" s="311" t="e">
        <f t="shared" si="1"/>
        <v>#REF!</v>
      </c>
      <c r="G14" s="265"/>
      <c r="H14" s="311">
        <f>+I23</f>
        <v>1.827</v>
      </c>
      <c r="I14" s="265"/>
      <c r="J14" s="311" t="e">
        <f t="shared" si="2"/>
        <v>#REF!</v>
      </c>
      <c r="K14" s="265"/>
      <c r="L14" s="311" t="e">
        <f t="shared" si="3"/>
        <v>#REF!</v>
      </c>
      <c r="M14" s="265"/>
      <c r="N14" s="312" t="e">
        <f t="shared" si="4"/>
        <v>#REF!</v>
      </c>
      <c r="O14" s="265"/>
      <c r="P14" s="312" t="e">
        <f t="shared" si="5"/>
        <v>#REF!</v>
      </c>
      <c r="Q14" s="265"/>
      <c r="R14" s="94" t="s">
        <v>162</v>
      </c>
      <c r="S14" s="95"/>
      <c r="T14" s="95"/>
      <c r="U14" s="96" t="e">
        <f>+VLOOKUP(R13,#REF!,4,0)</f>
        <v>#REF!</v>
      </c>
      <c r="V14" s="89"/>
      <c r="W14" s="90"/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 spans="1:33" ht="12.75" customHeight="1" x14ac:dyDescent="0.3">
      <c r="A15" s="276"/>
      <c r="B15" s="315" t="s">
        <v>163</v>
      </c>
      <c r="C15" s="238"/>
      <c r="D15" s="316" t="e">
        <f t="shared" si="0"/>
        <v>#REF!</v>
      </c>
      <c r="E15" s="238"/>
      <c r="F15" s="317" t="e">
        <f t="shared" si="1"/>
        <v>#REF!</v>
      </c>
      <c r="G15" s="238"/>
      <c r="H15" s="317">
        <f>+O23</f>
        <v>1.258</v>
      </c>
      <c r="I15" s="238"/>
      <c r="J15" s="317" t="e">
        <f t="shared" si="2"/>
        <v>#REF!</v>
      </c>
      <c r="K15" s="238"/>
      <c r="L15" s="317" t="e">
        <f t="shared" si="3"/>
        <v>#REF!</v>
      </c>
      <c r="M15" s="238"/>
      <c r="N15" s="318" t="e">
        <f t="shared" si="4"/>
        <v>#REF!</v>
      </c>
      <c r="O15" s="238"/>
      <c r="P15" s="318" t="e">
        <f t="shared" si="5"/>
        <v>#REF!</v>
      </c>
      <c r="Q15" s="238"/>
      <c r="R15" s="97" t="s">
        <v>164</v>
      </c>
      <c r="S15" s="98"/>
      <c r="T15" s="98"/>
      <c r="U15" s="99" t="e">
        <f>+VLOOKUP(R13,#REF!,5,0)</f>
        <v>#REF!</v>
      </c>
      <c r="V15" s="89"/>
      <c r="W15" s="90"/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 spans="1:33" ht="11.25" customHeight="1" x14ac:dyDescent="0.3">
      <c r="A16" s="100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92"/>
      <c r="V16" s="89"/>
      <c r="W16" s="90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 spans="1:33" ht="11.25" customHeight="1" x14ac:dyDescent="0.3">
      <c r="A17" s="91" t="s">
        <v>165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92"/>
      <c r="V17" s="89"/>
      <c r="W17" s="90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spans="1:33" ht="12" customHeight="1" x14ac:dyDescent="0.3">
      <c r="A18" s="314" t="s">
        <v>166</v>
      </c>
      <c r="B18" s="320" t="str">
        <f>IF(B13="","",B13)</f>
        <v>SP3-L</v>
      </c>
      <c r="C18" s="211"/>
      <c r="D18" s="211"/>
      <c r="E18" s="211"/>
      <c r="F18" s="211"/>
      <c r="G18" s="210"/>
      <c r="H18" s="320" t="str">
        <f>+B14</f>
        <v>SP3</v>
      </c>
      <c r="I18" s="211"/>
      <c r="J18" s="211"/>
      <c r="K18" s="211"/>
      <c r="L18" s="211"/>
      <c r="M18" s="210"/>
      <c r="N18" s="320" t="str">
        <f>+B15</f>
        <v>SP3-R</v>
      </c>
      <c r="O18" s="211"/>
      <c r="P18" s="211"/>
      <c r="Q18" s="211"/>
      <c r="R18" s="211"/>
      <c r="S18" s="210"/>
      <c r="T18" s="321" t="s">
        <v>167</v>
      </c>
      <c r="U18" s="322" t="s">
        <v>168</v>
      </c>
      <c r="V18" s="89"/>
      <c r="W18" s="90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spans="1:33" ht="19.5" customHeight="1" x14ac:dyDescent="0.3">
      <c r="A19" s="275"/>
      <c r="B19" s="319" t="s">
        <v>169</v>
      </c>
      <c r="C19" s="319" t="s">
        <v>170</v>
      </c>
      <c r="D19" s="319" t="s">
        <v>171</v>
      </c>
      <c r="E19" s="319" t="s">
        <v>172</v>
      </c>
      <c r="F19" s="319" t="s">
        <v>173</v>
      </c>
      <c r="G19" s="319" t="s">
        <v>174</v>
      </c>
      <c r="H19" s="319" t="s">
        <v>175</v>
      </c>
      <c r="I19" s="319" t="s">
        <v>176</v>
      </c>
      <c r="J19" s="319" t="s">
        <v>177</v>
      </c>
      <c r="K19" s="319" t="s">
        <v>178</v>
      </c>
      <c r="L19" s="319" t="s">
        <v>179</v>
      </c>
      <c r="M19" s="319" t="s">
        <v>180</v>
      </c>
      <c r="N19" s="319" t="s">
        <v>181</v>
      </c>
      <c r="O19" s="319" t="s">
        <v>182</v>
      </c>
      <c r="P19" s="319" t="s">
        <v>183</v>
      </c>
      <c r="Q19" s="319" t="s">
        <v>184</v>
      </c>
      <c r="R19" s="319" t="s">
        <v>185</v>
      </c>
      <c r="S19" s="319" t="s">
        <v>186</v>
      </c>
      <c r="T19" s="249"/>
      <c r="U19" s="251"/>
      <c r="V19" s="89"/>
      <c r="W19" s="90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 spans="1:33" ht="24.75" customHeight="1" x14ac:dyDescent="0.3">
      <c r="A20" s="275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51"/>
      <c r="V20" s="89"/>
      <c r="W20" s="90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 spans="1:33" ht="11.25" customHeight="1" x14ac:dyDescent="0.3">
      <c r="A21" s="276"/>
      <c r="B21" s="101" t="s">
        <v>46</v>
      </c>
      <c r="C21" s="102" t="s">
        <v>187</v>
      </c>
      <c r="D21" s="102" t="s">
        <v>187</v>
      </c>
      <c r="E21" s="102" t="s">
        <v>187</v>
      </c>
      <c r="F21" s="102" t="s">
        <v>187</v>
      </c>
      <c r="G21" s="103" t="s">
        <v>188</v>
      </c>
      <c r="H21" s="101" t="s">
        <v>46</v>
      </c>
      <c r="I21" s="102" t="s">
        <v>187</v>
      </c>
      <c r="J21" s="102" t="s">
        <v>187</v>
      </c>
      <c r="K21" s="102" t="s">
        <v>187</v>
      </c>
      <c r="L21" s="102" t="s">
        <v>187</v>
      </c>
      <c r="M21" s="103" t="s">
        <v>188</v>
      </c>
      <c r="N21" s="101" t="s">
        <v>46</v>
      </c>
      <c r="O21" s="102" t="s">
        <v>187</v>
      </c>
      <c r="P21" s="102" t="s">
        <v>187</v>
      </c>
      <c r="Q21" s="102" t="s">
        <v>187</v>
      </c>
      <c r="R21" s="93" t="s">
        <v>187</v>
      </c>
      <c r="S21" s="103" t="s">
        <v>188</v>
      </c>
      <c r="T21" s="104" t="s">
        <v>47</v>
      </c>
      <c r="U21" s="252"/>
      <c r="V21" s="89"/>
      <c r="W21" s="90"/>
      <c r="X21" s="90"/>
      <c r="Y21" s="90" t="str">
        <f>+H18</f>
        <v>SP3</v>
      </c>
      <c r="Z21" s="90" t="str">
        <f>+B18</f>
        <v>SP3-L</v>
      </c>
      <c r="AA21" s="89"/>
      <c r="AB21" s="89"/>
      <c r="AC21" s="89"/>
      <c r="AD21" s="89"/>
      <c r="AE21" s="89"/>
      <c r="AF21" s="89"/>
      <c r="AG21" s="89"/>
    </row>
    <row r="22" spans="1:33" ht="11.25" hidden="1" customHeight="1" x14ac:dyDescent="0.3">
      <c r="A22" s="105"/>
      <c r="B22" s="106">
        <v>1</v>
      </c>
      <c r="C22" s="106">
        <f t="shared" ref="C22:R22" si="6">+B22+1</f>
        <v>2</v>
      </c>
      <c r="D22" s="106">
        <f t="shared" si="6"/>
        <v>3</v>
      </c>
      <c r="E22" s="106">
        <f t="shared" si="6"/>
        <v>4</v>
      </c>
      <c r="F22" s="106">
        <f t="shared" si="6"/>
        <v>5</v>
      </c>
      <c r="G22" s="106">
        <f t="shared" si="6"/>
        <v>6</v>
      </c>
      <c r="H22" s="106">
        <f t="shared" si="6"/>
        <v>7</v>
      </c>
      <c r="I22" s="106">
        <f t="shared" si="6"/>
        <v>8</v>
      </c>
      <c r="J22" s="106">
        <f t="shared" si="6"/>
        <v>9</v>
      </c>
      <c r="K22" s="106">
        <f t="shared" si="6"/>
        <v>10</v>
      </c>
      <c r="L22" s="106">
        <f t="shared" si="6"/>
        <v>11</v>
      </c>
      <c r="M22" s="106">
        <f t="shared" si="6"/>
        <v>12</v>
      </c>
      <c r="N22" s="106">
        <f t="shared" si="6"/>
        <v>13</v>
      </c>
      <c r="O22" s="106">
        <f t="shared" si="6"/>
        <v>14</v>
      </c>
      <c r="P22" s="106">
        <f t="shared" si="6"/>
        <v>15</v>
      </c>
      <c r="Q22" s="106">
        <f t="shared" si="6"/>
        <v>16</v>
      </c>
      <c r="R22" s="106">
        <f t="shared" si="6"/>
        <v>17</v>
      </c>
      <c r="S22" s="106"/>
      <c r="T22" s="106">
        <f>+R22+1</f>
        <v>18</v>
      </c>
      <c r="U22" s="107"/>
      <c r="V22" s="108"/>
      <c r="W22" s="109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</row>
    <row r="23" spans="1:33" ht="11.25" customHeight="1" outlineLevel="1" x14ac:dyDescent="0.3">
      <c r="A23" s="110">
        <v>42002</v>
      </c>
      <c r="B23" s="111">
        <f t="shared" ref="B23:B28" si="7">+A23-$A$23</f>
        <v>0</v>
      </c>
      <c r="C23" s="112">
        <v>1.8069999999999999</v>
      </c>
      <c r="D23" s="112">
        <v>2.859</v>
      </c>
      <c r="E23" s="113" t="e">
        <f t="shared" ref="E23:E28" si="8">+C23-($F$13)+F23</f>
        <v>#REF!</v>
      </c>
      <c r="F23" s="114">
        <f t="shared" ref="F23:F28" si="9">+$D$23-D23</f>
        <v>0</v>
      </c>
      <c r="G23" s="115">
        <v>0</v>
      </c>
      <c r="H23" s="111">
        <f t="shared" ref="H23:H28" si="10">+A23-$A$23</f>
        <v>0</v>
      </c>
      <c r="I23" s="112">
        <v>1.827</v>
      </c>
      <c r="J23" s="112">
        <v>2.8650000000000002</v>
      </c>
      <c r="K23" s="113" t="e">
        <f t="shared" ref="K23:K28" si="11">+I23-($F$14)+L23</f>
        <v>#REF!</v>
      </c>
      <c r="L23" s="114">
        <f t="shared" ref="L23:L28" si="12">+$J$23-J23</f>
        <v>0</v>
      </c>
      <c r="M23" s="115">
        <v>0</v>
      </c>
      <c r="N23" s="111">
        <f t="shared" ref="N23:N28" si="13">+A23-$A$23</f>
        <v>0</v>
      </c>
      <c r="O23" s="112">
        <v>1.258</v>
      </c>
      <c r="P23" s="112">
        <v>2.8380000000000001</v>
      </c>
      <c r="Q23" s="113" t="e">
        <f t="shared" ref="Q23:Q28" si="14">+(O23-$F$15+R23)</f>
        <v>#REF!</v>
      </c>
      <c r="R23" s="114">
        <f>+$O$23-O23</f>
        <v>0</v>
      </c>
      <c r="S23" s="115">
        <v>0</v>
      </c>
      <c r="T23" s="115" t="e">
        <f t="shared" ref="T23:T28" si="15">+VLOOKUP(A23,#REF!,2,0)</f>
        <v>#REF!</v>
      </c>
      <c r="U23" s="116" t="e">
        <f t="shared" ref="U23:U27" si="16">+IF(VLOOKUP(A23,#REF!,11,0)="","",VLOOKUP(A23,#REF!,11,0))</f>
        <v>#REF!</v>
      </c>
      <c r="V23" s="117">
        <f t="shared" ref="V23:V184" si="17">+A23</f>
        <v>42002</v>
      </c>
      <c r="W23" s="90" t="e">
        <f t="shared" ref="W23:W184" si="18">+(E23+K23+Q23)/3</f>
        <v>#REF!</v>
      </c>
      <c r="X23" s="89"/>
      <c r="Y23" s="89"/>
      <c r="Z23" s="118"/>
      <c r="AA23" s="89"/>
      <c r="AB23" s="89"/>
      <c r="AC23" s="89"/>
      <c r="AD23" s="89"/>
      <c r="AE23" s="89"/>
      <c r="AF23" s="89"/>
      <c r="AG23" s="89"/>
    </row>
    <row r="24" spans="1:33" ht="11.25" customHeight="1" outlineLevel="1" x14ac:dyDescent="0.3">
      <c r="A24" s="110">
        <f t="shared" ref="A24:A25" si="19">+A23+1</f>
        <v>42003</v>
      </c>
      <c r="B24" s="111">
        <f t="shared" si="7"/>
        <v>1</v>
      </c>
      <c r="C24" s="119">
        <v>1.6950000000000001</v>
      </c>
      <c r="D24" s="119">
        <v>2.7720000000000002</v>
      </c>
      <c r="E24" s="113" t="e">
        <f t="shared" si="8"/>
        <v>#REF!</v>
      </c>
      <c r="F24" s="120">
        <f t="shared" si="9"/>
        <v>8.6999999999999744E-2</v>
      </c>
      <c r="G24" s="121">
        <f t="shared" ref="G24:G28" si="20">1000*(F24-F23)/(B24-B23)</f>
        <v>86.999999999999744</v>
      </c>
      <c r="H24" s="111">
        <f t="shared" si="10"/>
        <v>1</v>
      </c>
      <c r="I24" s="119">
        <v>1.6759999999999999</v>
      </c>
      <c r="J24" s="119">
        <v>2.7410000000000001</v>
      </c>
      <c r="K24" s="113" t="e">
        <f t="shared" si="11"/>
        <v>#REF!</v>
      </c>
      <c r="L24" s="120">
        <f t="shared" si="12"/>
        <v>0.12400000000000011</v>
      </c>
      <c r="M24" s="121">
        <f t="shared" ref="M24:M28" si="21">1000*(L24-L23)/(H24-H23)</f>
        <v>124.00000000000011</v>
      </c>
      <c r="N24" s="111">
        <f t="shared" si="13"/>
        <v>1</v>
      </c>
      <c r="O24" s="119">
        <v>1.647</v>
      </c>
      <c r="P24" s="119">
        <v>2.7320000000000002</v>
      </c>
      <c r="Q24" s="113" t="e">
        <f t="shared" si="14"/>
        <v>#REF!</v>
      </c>
      <c r="R24" s="120">
        <f t="shared" ref="R24:R28" si="22">+$P$23-P24</f>
        <v>0.10599999999999987</v>
      </c>
      <c r="S24" s="121">
        <f t="shared" ref="S24:S28" si="23">1000*(R24-R23)/(N24-N23)</f>
        <v>105.99999999999987</v>
      </c>
      <c r="T24" s="121" t="e">
        <f t="shared" si="15"/>
        <v>#REF!</v>
      </c>
      <c r="U24" s="116" t="e">
        <f t="shared" si="16"/>
        <v>#REF!</v>
      </c>
      <c r="V24" s="117">
        <f t="shared" si="17"/>
        <v>42003</v>
      </c>
      <c r="W24" s="90" t="e">
        <f t="shared" si="18"/>
        <v>#REF!</v>
      </c>
      <c r="X24" s="89"/>
      <c r="Y24" s="89"/>
      <c r="Z24" s="118"/>
      <c r="AA24" s="89"/>
      <c r="AB24" s="89"/>
      <c r="AC24" s="89"/>
      <c r="AD24" s="89"/>
      <c r="AE24" s="89"/>
      <c r="AF24" s="89"/>
      <c r="AG24" s="89"/>
    </row>
    <row r="25" spans="1:33" ht="11.25" customHeight="1" outlineLevel="1" x14ac:dyDescent="0.3">
      <c r="A25" s="110">
        <f t="shared" si="19"/>
        <v>42004</v>
      </c>
      <c r="B25" s="111">
        <f t="shared" si="7"/>
        <v>2</v>
      </c>
      <c r="C25" s="119">
        <v>1.659</v>
      </c>
      <c r="D25" s="119">
        <v>2.7240000000000002</v>
      </c>
      <c r="E25" s="113" t="e">
        <f t="shared" si="8"/>
        <v>#REF!</v>
      </c>
      <c r="F25" s="120">
        <f t="shared" si="9"/>
        <v>0.13499999999999979</v>
      </c>
      <c r="G25" s="121">
        <f t="shared" si="20"/>
        <v>48.000000000000043</v>
      </c>
      <c r="H25" s="111">
        <f t="shared" si="10"/>
        <v>2</v>
      </c>
      <c r="I25" s="119">
        <v>1.591</v>
      </c>
      <c r="J25" s="119">
        <v>2.67</v>
      </c>
      <c r="K25" s="113" t="e">
        <f t="shared" si="11"/>
        <v>#REF!</v>
      </c>
      <c r="L25" s="120">
        <f t="shared" si="12"/>
        <v>0.19500000000000028</v>
      </c>
      <c r="M25" s="121">
        <f t="shared" si="21"/>
        <v>71.000000000000171</v>
      </c>
      <c r="N25" s="111">
        <f t="shared" si="13"/>
        <v>2</v>
      </c>
      <c r="O25" s="119">
        <v>1.6259999999999999</v>
      </c>
      <c r="P25" s="119">
        <v>2.6739999999999999</v>
      </c>
      <c r="Q25" s="113" t="e">
        <f t="shared" si="14"/>
        <v>#REF!</v>
      </c>
      <c r="R25" s="120">
        <f t="shared" si="22"/>
        <v>0.16400000000000015</v>
      </c>
      <c r="S25" s="121">
        <f t="shared" si="23"/>
        <v>58.00000000000027</v>
      </c>
      <c r="T25" s="121" t="e">
        <f t="shared" si="15"/>
        <v>#REF!</v>
      </c>
      <c r="U25" s="116" t="e">
        <f t="shared" si="16"/>
        <v>#REF!</v>
      </c>
      <c r="V25" s="117">
        <f t="shared" si="17"/>
        <v>42004</v>
      </c>
      <c r="W25" s="90" t="e">
        <f t="shared" si="18"/>
        <v>#REF!</v>
      </c>
      <c r="X25" s="89"/>
      <c r="Y25" s="89"/>
      <c r="Z25" s="118"/>
      <c r="AA25" s="89"/>
      <c r="AB25" s="89"/>
      <c r="AC25" s="89"/>
      <c r="AD25" s="89"/>
      <c r="AE25" s="89"/>
      <c r="AF25" s="89"/>
      <c r="AG25" s="89"/>
    </row>
    <row r="26" spans="1:33" ht="11.25" customHeight="1" outlineLevel="1" x14ac:dyDescent="0.3">
      <c r="A26" s="110">
        <f>+A25+2</f>
        <v>42006</v>
      </c>
      <c r="B26" s="111">
        <f t="shared" si="7"/>
        <v>4</v>
      </c>
      <c r="C26" s="119">
        <v>1.655</v>
      </c>
      <c r="D26" s="119">
        <v>2.726</v>
      </c>
      <c r="E26" s="113" t="e">
        <f t="shared" si="8"/>
        <v>#REF!</v>
      </c>
      <c r="F26" s="120">
        <f t="shared" si="9"/>
        <v>0.13300000000000001</v>
      </c>
      <c r="G26" s="121">
        <f t="shared" si="20"/>
        <v>-0.99999999999988987</v>
      </c>
      <c r="H26" s="111">
        <f t="shared" si="10"/>
        <v>4</v>
      </c>
      <c r="I26" s="119">
        <v>1.605</v>
      </c>
      <c r="J26" s="119">
        <v>2.665</v>
      </c>
      <c r="K26" s="113" t="e">
        <f t="shared" si="11"/>
        <v>#REF!</v>
      </c>
      <c r="L26" s="120">
        <f t="shared" si="12"/>
        <v>0.20000000000000018</v>
      </c>
      <c r="M26" s="121">
        <f t="shared" si="21"/>
        <v>2.4999999999999467</v>
      </c>
      <c r="N26" s="111">
        <f t="shared" si="13"/>
        <v>4</v>
      </c>
      <c r="O26" s="119">
        <v>1.615</v>
      </c>
      <c r="P26" s="119">
        <v>2.673</v>
      </c>
      <c r="Q26" s="113" t="e">
        <f t="shared" si="14"/>
        <v>#REF!</v>
      </c>
      <c r="R26" s="120">
        <f t="shared" si="22"/>
        <v>0.16500000000000004</v>
      </c>
      <c r="S26" s="121">
        <f t="shared" si="23"/>
        <v>0.49999999999994493</v>
      </c>
      <c r="T26" s="121" t="e">
        <f t="shared" si="15"/>
        <v>#REF!</v>
      </c>
      <c r="U26" s="116" t="e">
        <f t="shared" si="16"/>
        <v>#REF!</v>
      </c>
      <c r="V26" s="117">
        <f t="shared" si="17"/>
        <v>42006</v>
      </c>
      <c r="W26" s="90" t="e">
        <f t="shared" si="18"/>
        <v>#REF!</v>
      </c>
      <c r="X26" s="89"/>
      <c r="Y26" s="89"/>
      <c r="Z26" s="118"/>
      <c r="AA26" s="89"/>
      <c r="AB26" s="89"/>
      <c r="AC26" s="89"/>
      <c r="AD26" s="89"/>
      <c r="AE26" s="89"/>
      <c r="AF26" s="89"/>
      <c r="AG26" s="89"/>
    </row>
    <row r="27" spans="1:33" ht="11.25" customHeight="1" outlineLevel="1" x14ac:dyDescent="0.3">
      <c r="A27" s="110">
        <f t="shared" ref="A27:A28" si="24">+A26+1</f>
        <v>42007</v>
      </c>
      <c r="B27" s="111">
        <f t="shared" si="7"/>
        <v>5</v>
      </c>
      <c r="C27" s="119">
        <v>1.645</v>
      </c>
      <c r="D27" s="119">
        <v>2.7090000000000001</v>
      </c>
      <c r="E27" s="113" t="e">
        <f t="shared" si="8"/>
        <v>#REF!</v>
      </c>
      <c r="F27" s="120">
        <f t="shared" si="9"/>
        <v>0.14999999999999991</v>
      </c>
      <c r="G27" s="121">
        <f t="shared" si="20"/>
        <v>16.999999999999904</v>
      </c>
      <c r="H27" s="111">
        <f t="shared" si="10"/>
        <v>5</v>
      </c>
      <c r="I27" s="119">
        <v>1.5640000000000001</v>
      </c>
      <c r="J27" s="119">
        <v>2.6390000000000002</v>
      </c>
      <c r="K27" s="113" t="e">
        <f t="shared" si="11"/>
        <v>#REF!</v>
      </c>
      <c r="L27" s="120">
        <f t="shared" si="12"/>
        <v>0.22599999999999998</v>
      </c>
      <c r="M27" s="121">
        <f t="shared" si="21"/>
        <v>25.999999999999801</v>
      </c>
      <c r="N27" s="111">
        <f t="shared" si="13"/>
        <v>5</v>
      </c>
      <c r="O27" s="119">
        <v>1.5680000000000001</v>
      </c>
      <c r="P27" s="119">
        <v>2.653</v>
      </c>
      <c r="Q27" s="113" t="e">
        <f t="shared" si="14"/>
        <v>#REF!</v>
      </c>
      <c r="R27" s="120">
        <f t="shared" si="22"/>
        <v>0.18500000000000005</v>
      </c>
      <c r="S27" s="121">
        <f t="shared" si="23"/>
        <v>20.000000000000018</v>
      </c>
      <c r="T27" s="121" t="e">
        <f t="shared" si="15"/>
        <v>#REF!</v>
      </c>
      <c r="U27" s="116" t="e">
        <f t="shared" si="16"/>
        <v>#REF!</v>
      </c>
      <c r="V27" s="117">
        <f t="shared" si="17"/>
        <v>42007</v>
      </c>
      <c r="W27" s="90" t="e">
        <f t="shared" si="18"/>
        <v>#REF!</v>
      </c>
      <c r="X27" s="89"/>
      <c r="Y27" s="89"/>
      <c r="Z27" s="118"/>
      <c r="AA27" s="89"/>
      <c r="AB27" s="89"/>
      <c r="AC27" s="89"/>
      <c r="AD27" s="89"/>
      <c r="AE27" s="89"/>
      <c r="AF27" s="89"/>
      <c r="AG27" s="89"/>
    </row>
    <row r="28" spans="1:33" ht="11.25" customHeight="1" outlineLevel="1" x14ac:dyDescent="0.3">
      <c r="A28" s="110">
        <f t="shared" si="24"/>
        <v>42008</v>
      </c>
      <c r="B28" s="111">
        <f t="shared" si="7"/>
        <v>6</v>
      </c>
      <c r="C28" s="119">
        <v>1.601</v>
      </c>
      <c r="D28" s="119">
        <v>2.665</v>
      </c>
      <c r="E28" s="113" t="e">
        <f t="shared" si="8"/>
        <v>#REF!</v>
      </c>
      <c r="F28" s="120">
        <f t="shared" si="9"/>
        <v>0.19399999999999995</v>
      </c>
      <c r="G28" s="121">
        <f t="shared" si="20"/>
        <v>44.000000000000043</v>
      </c>
      <c r="H28" s="111">
        <f t="shared" si="10"/>
        <v>6</v>
      </c>
      <c r="I28" s="119">
        <v>1.53</v>
      </c>
      <c r="J28" s="119">
        <v>2.5760000000000001</v>
      </c>
      <c r="K28" s="113" t="e">
        <f t="shared" si="11"/>
        <v>#REF!</v>
      </c>
      <c r="L28" s="120">
        <f t="shared" si="12"/>
        <v>0.28900000000000015</v>
      </c>
      <c r="M28" s="121">
        <f t="shared" si="21"/>
        <v>63.000000000000171</v>
      </c>
      <c r="N28" s="111">
        <f t="shared" si="13"/>
        <v>6</v>
      </c>
      <c r="O28" s="119">
        <v>1.516</v>
      </c>
      <c r="P28" s="119">
        <v>2.6019999999999999</v>
      </c>
      <c r="Q28" s="113" t="e">
        <f t="shared" si="14"/>
        <v>#REF!</v>
      </c>
      <c r="R28" s="120">
        <f t="shared" si="22"/>
        <v>0.23600000000000021</v>
      </c>
      <c r="S28" s="121">
        <f t="shared" si="23"/>
        <v>51.000000000000156</v>
      </c>
      <c r="T28" s="121" t="e">
        <f t="shared" si="15"/>
        <v>#REF!</v>
      </c>
      <c r="U28" s="116"/>
      <c r="V28" s="117">
        <f t="shared" si="17"/>
        <v>42008</v>
      </c>
      <c r="W28" s="90" t="e">
        <f t="shared" si="18"/>
        <v>#REF!</v>
      </c>
      <c r="X28" s="89"/>
      <c r="Y28" s="89"/>
      <c r="Z28" s="118"/>
      <c r="AA28" s="89"/>
      <c r="AB28" s="89"/>
      <c r="AC28" s="89"/>
      <c r="AD28" s="89"/>
      <c r="AE28" s="89"/>
      <c r="AF28" s="89"/>
      <c r="AG28" s="89"/>
    </row>
    <row r="29" spans="1:33" ht="11.25" customHeight="1" outlineLevel="1" x14ac:dyDescent="0.3">
      <c r="A29" s="110"/>
      <c r="B29" s="111"/>
      <c r="C29" s="119"/>
      <c r="D29" s="119"/>
      <c r="E29" s="113"/>
      <c r="F29" s="120"/>
      <c r="G29" s="121"/>
      <c r="H29" s="111"/>
      <c r="I29" s="119"/>
      <c r="J29" s="119"/>
      <c r="K29" s="113"/>
      <c r="L29" s="120"/>
      <c r="M29" s="121"/>
      <c r="N29" s="111"/>
      <c r="O29" s="119"/>
      <c r="P29" s="119"/>
      <c r="Q29" s="113"/>
      <c r="R29" s="120"/>
      <c r="S29" s="121"/>
      <c r="T29" s="121"/>
      <c r="U29" s="116"/>
      <c r="V29" s="117">
        <f t="shared" si="17"/>
        <v>0</v>
      </c>
      <c r="W29" s="90">
        <f t="shared" si="18"/>
        <v>0</v>
      </c>
      <c r="X29" s="89"/>
      <c r="Y29" s="89"/>
      <c r="Z29" s="118"/>
      <c r="AA29" s="89"/>
      <c r="AB29" s="89"/>
      <c r="AC29" s="89"/>
      <c r="AD29" s="89"/>
      <c r="AE29" s="89"/>
      <c r="AF29" s="89"/>
      <c r="AG29" s="89"/>
    </row>
    <row r="30" spans="1:33" ht="11.25" customHeight="1" outlineLevel="1" x14ac:dyDescent="0.3">
      <c r="A30" s="110"/>
      <c r="B30" s="111"/>
      <c r="C30" s="119"/>
      <c r="D30" s="119"/>
      <c r="E30" s="113"/>
      <c r="F30" s="120"/>
      <c r="G30" s="121"/>
      <c r="H30" s="111"/>
      <c r="I30" s="119"/>
      <c r="J30" s="119"/>
      <c r="K30" s="113"/>
      <c r="L30" s="120"/>
      <c r="M30" s="121"/>
      <c r="N30" s="111"/>
      <c r="O30" s="119"/>
      <c r="P30" s="119"/>
      <c r="Q30" s="113"/>
      <c r="R30" s="120"/>
      <c r="S30" s="121"/>
      <c r="T30" s="121"/>
      <c r="U30" s="116"/>
      <c r="V30" s="117">
        <f t="shared" si="17"/>
        <v>0</v>
      </c>
      <c r="W30" s="90">
        <f t="shared" si="18"/>
        <v>0</v>
      </c>
      <c r="X30" s="89"/>
      <c r="Y30" s="89"/>
      <c r="Z30" s="118"/>
      <c r="AA30" s="89"/>
      <c r="AB30" s="89"/>
      <c r="AC30" s="89"/>
      <c r="AD30" s="89"/>
      <c r="AE30" s="89"/>
      <c r="AF30" s="89"/>
      <c r="AG30" s="89"/>
    </row>
    <row r="31" spans="1:33" ht="11.25" customHeight="1" outlineLevel="1" x14ac:dyDescent="0.3">
      <c r="A31" s="110"/>
      <c r="B31" s="111"/>
      <c r="C31" s="119"/>
      <c r="D31" s="119"/>
      <c r="E31" s="113"/>
      <c r="F31" s="120"/>
      <c r="G31" s="121"/>
      <c r="H31" s="111"/>
      <c r="I31" s="119"/>
      <c r="J31" s="119"/>
      <c r="K31" s="113"/>
      <c r="L31" s="120"/>
      <c r="M31" s="121"/>
      <c r="N31" s="111"/>
      <c r="O31" s="119"/>
      <c r="P31" s="119"/>
      <c r="Q31" s="113"/>
      <c r="R31" s="120"/>
      <c r="S31" s="121"/>
      <c r="T31" s="121"/>
      <c r="U31" s="116"/>
      <c r="V31" s="117">
        <f t="shared" si="17"/>
        <v>0</v>
      </c>
      <c r="W31" s="90">
        <f t="shared" si="18"/>
        <v>0</v>
      </c>
      <c r="X31" s="89"/>
      <c r="Y31" s="89"/>
      <c r="Z31" s="118"/>
      <c r="AA31" s="89"/>
      <c r="AB31" s="89"/>
      <c r="AC31" s="89"/>
      <c r="AD31" s="89"/>
      <c r="AE31" s="89"/>
      <c r="AF31" s="89"/>
      <c r="AG31" s="89"/>
    </row>
    <row r="32" spans="1:33" ht="11.25" customHeight="1" outlineLevel="1" x14ac:dyDescent="0.3">
      <c r="A32" s="110"/>
      <c r="B32" s="111"/>
      <c r="C32" s="119"/>
      <c r="D32" s="119"/>
      <c r="E32" s="113"/>
      <c r="F32" s="120"/>
      <c r="G32" s="121"/>
      <c r="H32" s="111"/>
      <c r="I32" s="119"/>
      <c r="J32" s="119"/>
      <c r="K32" s="113"/>
      <c r="L32" s="120"/>
      <c r="M32" s="121"/>
      <c r="N32" s="111"/>
      <c r="O32" s="119"/>
      <c r="P32" s="119"/>
      <c r="Q32" s="113"/>
      <c r="R32" s="120"/>
      <c r="S32" s="121"/>
      <c r="T32" s="121"/>
      <c r="U32" s="116"/>
      <c r="V32" s="117">
        <f t="shared" si="17"/>
        <v>0</v>
      </c>
      <c r="W32" s="90">
        <f t="shared" si="18"/>
        <v>0</v>
      </c>
      <c r="X32" s="89"/>
      <c r="Y32" s="89"/>
      <c r="Z32" s="118"/>
      <c r="AA32" s="89"/>
      <c r="AB32" s="89"/>
      <c r="AC32" s="89"/>
      <c r="AD32" s="89"/>
      <c r="AE32" s="89"/>
      <c r="AF32" s="89"/>
      <c r="AG32" s="89"/>
    </row>
    <row r="33" spans="1:33" ht="11.25" customHeight="1" outlineLevel="1" x14ac:dyDescent="0.3">
      <c r="A33" s="110"/>
      <c r="B33" s="111"/>
      <c r="C33" s="119"/>
      <c r="D33" s="119"/>
      <c r="E33" s="113"/>
      <c r="F33" s="120"/>
      <c r="G33" s="121"/>
      <c r="H33" s="111"/>
      <c r="I33" s="119"/>
      <c r="J33" s="119"/>
      <c r="K33" s="113"/>
      <c r="L33" s="120"/>
      <c r="M33" s="121"/>
      <c r="N33" s="111"/>
      <c r="O33" s="119"/>
      <c r="P33" s="119"/>
      <c r="Q33" s="113"/>
      <c r="R33" s="120"/>
      <c r="S33" s="121"/>
      <c r="T33" s="121"/>
      <c r="U33" s="116"/>
      <c r="V33" s="117">
        <f t="shared" si="17"/>
        <v>0</v>
      </c>
      <c r="W33" s="90">
        <f t="shared" si="18"/>
        <v>0</v>
      </c>
      <c r="X33" s="89"/>
      <c r="Y33" s="89"/>
      <c r="Z33" s="118"/>
      <c r="AA33" s="89"/>
      <c r="AB33" s="89"/>
      <c r="AC33" s="89"/>
      <c r="AD33" s="89"/>
      <c r="AE33" s="89"/>
      <c r="AF33" s="89"/>
      <c r="AG33" s="89"/>
    </row>
    <row r="34" spans="1:33" ht="11.25" customHeight="1" outlineLevel="1" x14ac:dyDescent="0.3">
      <c r="A34" s="110"/>
      <c r="B34" s="111"/>
      <c r="C34" s="119"/>
      <c r="D34" s="119"/>
      <c r="E34" s="113"/>
      <c r="F34" s="120"/>
      <c r="G34" s="121"/>
      <c r="H34" s="111"/>
      <c r="I34" s="119"/>
      <c r="J34" s="119"/>
      <c r="K34" s="113"/>
      <c r="L34" s="120"/>
      <c r="M34" s="121"/>
      <c r="N34" s="111"/>
      <c r="O34" s="119"/>
      <c r="P34" s="119"/>
      <c r="Q34" s="113"/>
      <c r="R34" s="120"/>
      <c r="S34" s="121"/>
      <c r="T34" s="121"/>
      <c r="U34" s="116"/>
      <c r="V34" s="117">
        <f t="shared" si="17"/>
        <v>0</v>
      </c>
      <c r="W34" s="90">
        <f t="shared" si="18"/>
        <v>0</v>
      </c>
      <c r="X34" s="89"/>
      <c r="Y34" s="89"/>
      <c r="Z34" s="118"/>
      <c r="AA34" s="89"/>
      <c r="AB34" s="89"/>
      <c r="AC34" s="89"/>
      <c r="AD34" s="89"/>
      <c r="AE34" s="89"/>
      <c r="AF34" s="89"/>
      <c r="AG34" s="89"/>
    </row>
    <row r="35" spans="1:33" ht="11.25" customHeight="1" outlineLevel="1" x14ac:dyDescent="0.3">
      <c r="A35" s="110"/>
      <c r="B35" s="111"/>
      <c r="C35" s="119"/>
      <c r="D35" s="119"/>
      <c r="E35" s="113"/>
      <c r="F35" s="120"/>
      <c r="G35" s="121"/>
      <c r="H35" s="111"/>
      <c r="I35" s="119"/>
      <c r="J35" s="119"/>
      <c r="K35" s="113"/>
      <c r="L35" s="120"/>
      <c r="M35" s="121"/>
      <c r="N35" s="111"/>
      <c r="O35" s="119"/>
      <c r="P35" s="119"/>
      <c r="Q35" s="113"/>
      <c r="R35" s="120"/>
      <c r="S35" s="121"/>
      <c r="T35" s="121"/>
      <c r="U35" s="116"/>
      <c r="V35" s="117">
        <f t="shared" si="17"/>
        <v>0</v>
      </c>
      <c r="W35" s="90">
        <f t="shared" si="18"/>
        <v>0</v>
      </c>
      <c r="X35" s="89"/>
      <c r="Y35" s="89"/>
      <c r="Z35" s="118"/>
      <c r="AA35" s="89"/>
      <c r="AB35" s="89"/>
      <c r="AC35" s="89"/>
      <c r="AD35" s="89"/>
      <c r="AE35" s="89"/>
      <c r="AF35" s="89"/>
      <c r="AG35" s="89"/>
    </row>
    <row r="36" spans="1:33" ht="11.25" customHeight="1" outlineLevel="1" x14ac:dyDescent="0.3">
      <c r="A36" s="110"/>
      <c r="B36" s="111"/>
      <c r="C36" s="119"/>
      <c r="D36" s="119"/>
      <c r="E36" s="113"/>
      <c r="F36" s="120"/>
      <c r="G36" s="121"/>
      <c r="H36" s="111"/>
      <c r="I36" s="119"/>
      <c r="J36" s="119"/>
      <c r="K36" s="113"/>
      <c r="L36" s="120"/>
      <c r="M36" s="121"/>
      <c r="N36" s="111"/>
      <c r="O36" s="119"/>
      <c r="P36" s="119"/>
      <c r="Q36" s="113"/>
      <c r="R36" s="120"/>
      <c r="S36" s="121"/>
      <c r="T36" s="121"/>
      <c r="U36" s="116"/>
      <c r="V36" s="117">
        <f t="shared" si="17"/>
        <v>0</v>
      </c>
      <c r="W36" s="90">
        <f t="shared" si="18"/>
        <v>0</v>
      </c>
      <c r="X36" s="89"/>
      <c r="Y36" s="89"/>
      <c r="Z36" s="118"/>
      <c r="AA36" s="89"/>
      <c r="AB36" s="89"/>
      <c r="AC36" s="89"/>
      <c r="AD36" s="89"/>
      <c r="AE36" s="89"/>
      <c r="AF36" s="89"/>
      <c r="AG36" s="89"/>
    </row>
    <row r="37" spans="1:33" ht="11.25" hidden="1" customHeight="1" outlineLevel="1" x14ac:dyDescent="0.3">
      <c r="A37" s="110"/>
      <c r="B37" s="111"/>
      <c r="C37" s="119"/>
      <c r="D37" s="119"/>
      <c r="E37" s="113"/>
      <c r="F37" s="120"/>
      <c r="G37" s="121"/>
      <c r="H37" s="111"/>
      <c r="I37" s="119"/>
      <c r="J37" s="119"/>
      <c r="K37" s="113"/>
      <c r="L37" s="120"/>
      <c r="M37" s="121"/>
      <c r="N37" s="111"/>
      <c r="O37" s="119"/>
      <c r="P37" s="119"/>
      <c r="Q37" s="113"/>
      <c r="R37" s="120"/>
      <c r="S37" s="121"/>
      <c r="T37" s="121"/>
      <c r="U37" s="116"/>
      <c r="V37" s="117">
        <f t="shared" si="17"/>
        <v>0</v>
      </c>
      <c r="W37" s="90">
        <f t="shared" si="18"/>
        <v>0</v>
      </c>
      <c r="X37" s="89"/>
      <c r="Y37" s="89"/>
      <c r="Z37" s="118"/>
      <c r="AA37" s="89"/>
      <c r="AB37" s="89"/>
      <c r="AC37" s="89"/>
      <c r="AD37" s="89"/>
      <c r="AE37" s="89"/>
      <c r="AF37" s="89"/>
      <c r="AG37" s="89"/>
    </row>
    <row r="38" spans="1:33" ht="11.25" hidden="1" customHeight="1" outlineLevel="1" x14ac:dyDescent="0.3">
      <c r="A38" s="110"/>
      <c r="B38" s="111"/>
      <c r="C38" s="119"/>
      <c r="D38" s="119"/>
      <c r="E38" s="113"/>
      <c r="F38" s="120"/>
      <c r="G38" s="121"/>
      <c r="H38" s="111"/>
      <c r="I38" s="119"/>
      <c r="J38" s="119"/>
      <c r="K38" s="113"/>
      <c r="L38" s="120"/>
      <c r="M38" s="121"/>
      <c r="N38" s="111"/>
      <c r="O38" s="119"/>
      <c r="P38" s="119"/>
      <c r="Q38" s="113"/>
      <c r="R38" s="120"/>
      <c r="S38" s="121"/>
      <c r="T38" s="121"/>
      <c r="U38" s="116"/>
      <c r="V38" s="117">
        <f t="shared" si="17"/>
        <v>0</v>
      </c>
      <c r="W38" s="90">
        <f t="shared" si="18"/>
        <v>0</v>
      </c>
      <c r="X38" s="89"/>
      <c r="Y38" s="89"/>
      <c r="Z38" s="118"/>
      <c r="AA38" s="89"/>
      <c r="AB38" s="89"/>
      <c r="AC38" s="89"/>
      <c r="AD38" s="89"/>
      <c r="AE38" s="89"/>
      <c r="AF38" s="89"/>
      <c r="AG38" s="89"/>
    </row>
    <row r="39" spans="1:33" ht="11.25" hidden="1" customHeight="1" outlineLevel="1" x14ac:dyDescent="0.3">
      <c r="A39" s="110"/>
      <c r="B39" s="111"/>
      <c r="C39" s="119"/>
      <c r="D39" s="119"/>
      <c r="E39" s="113"/>
      <c r="F39" s="120"/>
      <c r="G39" s="121"/>
      <c r="H39" s="111"/>
      <c r="I39" s="119"/>
      <c r="J39" s="119"/>
      <c r="K39" s="113"/>
      <c r="L39" s="120"/>
      <c r="M39" s="121"/>
      <c r="N39" s="111"/>
      <c r="O39" s="119"/>
      <c r="P39" s="119"/>
      <c r="Q39" s="113"/>
      <c r="R39" s="120"/>
      <c r="S39" s="121"/>
      <c r="T39" s="121"/>
      <c r="U39" s="116"/>
      <c r="V39" s="117">
        <f t="shared" si="17"/>
        <v>0</v>
      </c>
      <c r="W39" s="90">
        <f t="shared" si="18"/>
        <v>0</v>
      </c>
      <c r="X39" s="89"/>
      <c r="Y39" s="89"/>
      <c r="Z39" s="118"/>
      <c r="AA39" s="89"/>
      <c r="AB39" s="89"/>
      <c r="AC39" s="89"/>
      <c r="AD39" s="89"/>
      <c r="AE39" s="89"/>
      <c r="AF39" s="89"/>
      <c r="AG39" s="89"/>
    </row>
    <row r="40" spans="1:33" ht="11.25" hidden="1" customHeight="1" outlineLevel="1" x14ac:dyDescent="0.3">
      <c r="A40" s="110"/>
      <c r="B40" s="111"/>
      <c r="C40" s="119"/>
      <c r="D40" s="119"/>
      <c r="E40" s="113"/>
      <c r="F40" s="120"/>
      <c r="G40" s="121"/>
      <c r="H40" s="111"/>
      <c r="I40" s="119"/>
      <c r="J40" s="119"/>
      <c r="K40" s="113"/>
      <c r="L40" s="120"/>
      <c r="M40" s="121"/>
      <c r="N40" s="111"/>
      <c r="O40" s="119"/>
      <c r="P40" s="119"/>
      <c r="Q40" s="113"/>
      <c r="R40" s="120"/>
      <c r="S40" s="121"/>
      <c r="T40" s="121"/>
      <c r="U40" s="116"/>
      <c r="V40" s="117">
        <f t="shared" si="17"/>
        <v>0</v>
      </c>
      <c r="W40" s="90">
        <f t="shared" si="18"/>
        <v>0</v>
      </c>
      <c r="X40" s="89"/>
      <c r="Y40" s="89"/>
      <c r="Z40" s="118"/>
      <c r="AA40" s="89"/>
      <c r="AB40" s="89"/>
      <c r="AC40" s="89"/>
      <c r="AD40" s="89"/>
      <c r="AE40" s="89"/>
      <c r="AF40" s="89"/>
      <c r="AG40" s="89"/>
    </row>
    <row r="41" spans="1:33" ht="11.25" hidden="1" customHeight="1" outlineLevel="1" x14ac:dyDescent="0.3">
      <c r="A41" s="110"/>
      <c r="B41" s="111"/>
      <c r="C41" s="119"/>
      <c r="D41" s="119"/>
      <c r="E41" s="113"/>
      <c r="F41" s="120"/>
      <c r="G41" s="121"/>
      <c r="H41" s="111"/>
      <c r="I41" s="119"/>
      <c r="J41" s="119"/>
      <c r="K41" s="113"/>
      <c r="L41" s="120"/>
      <c r="M41" s="121"/>
      <c r="N41" s="111"/>
      <c r="O41" s="119"/>
      <c r="P41" s="119"/>
      <c r="Q41" s="113"/>
      <c r="R41" s="120"/>
      <c r="S41" s="121"/>
      <c r="T41" s="121"/>
      <c r="U41" s="116"/>
      <c r="V41" s="117">
        <f t="shared" si="17"/>
        <v>0</v>
      </c>
      <c r="W41" s="90">
        <f t="shared" si="18"/>
        <v>0</v>
      </c>
      <c r="X41" s="89"/>
      <c r="Y41" s="89"/>
      <c r="Z41" s="118"/>
      <c r="AA41" s="89"/>
      <c r="AB41" s="89"/>
      <c r="AC41" s="89"/>
      <c r="AD41" s="89"/>
      <c r="AE41" s="89"/>
      <c r="AF41" s="89"/>
      <c r="AG41" s="89"/>
    </row>
    <row r="42" spans="1:33" ht="11.25" hidden="1" customHeight="1" outlineLevel="1" x14ac:dyDescent="0.3">
      <c r="A42" s="110"/>
      <c r="B42" s="111"/>
      <c r="C42" s="119"/>
      <c r="D42" s="119"/>
      <c r="E42" s="113"/>
      <c r="F42" s="120"/>
      <c r="G42" s="121"/>
      <c r="H42" s="111"/>
      <c r="I42" s="119"/>
      <c r="J42" s="119"/>
      <c r="K42" s="113"/>
      <c r="L42" s="120"/>
      <c r="M42" s="121"/>
      <c r="N42" s="111"/>
      <c r="O42" s="119"/>
      <c r="P42" s="119"/>
      <c r="Q42" s="113"/>
      <c r="R42" s="120"/>
      <c r="S42" s="121"/>
      <c r="T42" s="121"/>
      <c r="U42" s="116"/>
      <c r="V42" s="117">
        <f t="shared" si="17"/>
        <v>0</v>
      </c>
      <c r="W42" s="90">
        <f t="shared" si="18"/>
        <v>0</v>
      </c>
      <c r="X42" s="89"/>
      <c r="Y42" s="89"/>
      <c r="Z42" s="118"/>
      <c r="AA42" s="89"/>
      <c r="AB42" s="89"/>
      <c r="AC42" s="89"/>
      <c r="AD42" s="89"/>
      <c r="AE42" s="89"/>
      <c r="AF42" s="89"/>
      <c r="AG42" s="89"/>
    </row>
    <row r="43" spans="1:33" ht="11.25" hidden="1" customHeight="1" outlineLevel="1" x14ac:dyDescent="0.3">
      <c r="A43" s="110"/>
      <c r="B43" s="111"/>
      <c r="C43" s="119"/>
      <c r="D43" s="119"/>
      <c r="E43" s="113"/>
      <c r="F43" s="120"/>
      <c r="G43" s="121"/>
      <c r="H43" s="111"/>
      <c r="I43" s="119"/>
      <c r="J43" s="119"/>
      <c r="K43" s="113"/>
      <c r="L43" s="120"/>
      <c r="M43" s="121"/>
      <c r="N43" s="111"/>
      <c r="O43" s="119"/>
      <c r="P43" s="119"/>
      <c r="Q43" s="113"/>
      <c r="R43" s="120"/>
      <c r="S43" s="121"/>
      <c r="T43" s="121"/>
      <c r="U43" s="116"/>
      <c r="V43" s="117">
        <f t="shared" si="17"/>
        <v>0</v>
      </c>
      <c r="W43" s="90">
        <f t="shared" si="18"/>
        <v>0</v>
      </c>
      <c r="X43" s="89"/>
      <c r="Y43" s="89"/>
      <c r="Z43" s="118"/>
      <c r="AA43" s="89"/>
      <c r="AB43" s="89"/>
      <c r="AC43" s="89"/>
      <c r="AD43" s="89"/>
      <c r="AE43" s="89"/>
      <c r="AF43" s="89"/>
      <c r="AG43" s="89"/>
    </row>
    <row r="44" spans="1:33" ht="11.25" hidden="1" customHeight="1" outlineLevel="1" x14ac:dyDescent="0.3">
      <c r="A44" s="110"/>
      <c r="B44" s="111"/>
      <c r="C44" s="119"/>
      <c r="D44" s="119"/>
      <c r="E44" s="113"/>
      <c r="F44" s="120"/>
      <c r="G44" s="121"/>
      <c r="H44" s="111"/>
      <c r="I44" s="119"/>
      <c r="J44" s="119"/>
      <c r="K44" s="113"/>
      <c r="L44" s="120"/>
      <c r="M44" s="121"/>
      <c r="N44" s="111"/>
      <c r="O44" s="119"/>
      <c r="P44" s="119"/>
      <c r="Q44" s="113"/>
      <c r="R44" s="120"/>
      <c r="S44" s="121"/>
      <c r="T44" s="121"/>
      <c r="U44" s="116"/>
      <c r="V44" s="117">
        <f t="shared" si="17"/>
        <v>0</v>
      </c>
      <c r="W44" s="90">
        <f t="shared" si="18"/>
        <v>0</v>
      </c>
      <c r="X44" s="89"/>
      <c r="Y44" s="89"/>
      <c r="Z44" s="118"/>
      <c r="AA44" s="89"/>
      <c r="AB44" s="89"/>
      <c r="AC44" s="89"/>
      <c r="AD44" s="89"/>
      <c r="AE44" s="89"/>
      <c r="AF44" s="89"/>
      <c r="AG44" s="89"/>
    </row>
    <row r="45" spans="1:33" ht="11.25" hidden="1" customHeight="1" outlineLevel="1" x14ac:dyDescent="0.3">
      <c r="A45" s="110"/>
      <c r="B45" s="111"/>
      <c r="C45" s="119"/>
      <c r="D45" s="119"/>
      <c r="E45" s="113"/>
      <c r="F45" s="120"/>
      <c r="G45" s="121"/>
      <c r="H45" s="111"/>
      <c r="I45" s="119"/>
      <c r="J45" s="119"/>
      <c r="K45" s="113"/>
      <c r="L45" s="120"/>
      <c r="M45" s="121"/>
      <c r="N45" s="111"/>
      <c r="O45" s="119"/>
      <c r="P45" s="119"/>
      <c r="Q45" s="113"/>
      <c r="R45" s="120"/>
      <c r="S45" s="121"/>
      <c r="T45" s="121"/>
      <c r="U45" s="116"/>
      <c r="V45" s="117">
        <f t="shared" si="17"/>
        <v>0</v>
      </c>
      <c r="W45" s="90">
        <f t="shared" si="18"/>
        <v>0</v>
      </c>
      <c r="X45" s="89"/>
      <c r="Y45" s="89"/>
      <c r="Z45" s="118"/>
      <c r="AA45" s="89"/>
      <c r="AB45" s="89"/>
      <c r="AC45" s="89"/>
      <c r="AD45" s="89"/>
      <c r="AE45" s="117"/>
      <c r="AF45" s="89"/>
      <c r="AG45" s="122"/>
    </row>
    <row r="46" spans="1:33" ht="11.25" hidden="1" customHeight="1" outlineLevel="1" x14ac:dyDescent="0.3">
      <c r="A46" s="110"/>
      <c r="B46" s="111"/>
      <c r="C46" s="119"/>
      <c r="D46" s="119"/>
      <c r="E46" s="113"/>
      <c r="F46" s="120"/>
      <c r="G46" s="121"/>
      <c r="H46" s="111"/>
      <c r="I46" s="119"/>
      <c r="J46" s="119"/>
      <c r="K46" s="113"/>
      <c r="L46" s="120"/>
      <c r="M46" s="121"/>
      <c r="N46" s="111"/>
      <c r="O46" s="119"/>
      <c r="P46" s="119"/>
      <c r="Q46" s="113"/>
      <c r="R46" s="120"/>
      <c r="S46" s="121"/>
      <c r="T46" s="121"/>
      <c r="U46" s="116"/>
      <c r="V46" s="117">
        <f t="shared" si="17"/>
        <v>0</v>
      </c>
      <c r="W46" s="90">
        <f t="shared" si="18"/>
        <v>0</v>
      </c>
      <c r="X46" s="89"/>
      <c r="Y46" s="89"/>
      <c r="Z46" s="118"/>
      <c r="AA46" s="89"/>
      <c r="AB46" s="89"/>
      <c r="AC46" s="89"/>
      <c r="AD46" s="89"/>
      <c r="AE46" s="89"/>
      <c r="AF46" s="89"/>
      <c r="AG46" s="89"/>
    </row>
    <row r="47" spans="1:33" ht="11.25" hidden="1" customHeight="1" outlineLevel="1" x14ac:dyDescent="0.3">
      <c r="A47" s="110"/>
      <c r="B47" s="111"/>
      <c r="C47" s="119"/>
      <c r="D47" s="119"/>
      <c r="E47" s="113"/>
      <c r="F47" s="120"/>
      <c r="G47" s="121"/>
      <c r="H47" s="111"/>
      <c r="I47" s="119"/>
      <c r="J47" s="119"/>
      <c r="K47" s="113"/>
      <c r="L47" s="120"/>
      <c r="M47" s="121"/>
      <c r="N47" s="111"/>
      <c r="O47" s="119"/>
      <c r="P47" s="119"/>
      <c r="Q47" s="113"/>
      <c r="R47" s="120"/>
      <c r="S47" s="121"/>
      <c r="T47" s="121"/>
      <c r="U47" s="116"/>
      <c r="V47" s="117">
        <f t="shared" si="17"/>
        <v>0</v>
      </c>
      <c r="W47" s="90">
        <f t="shared" si="18"/>
        <v>0</v>
      </c>
      <c r="X47" s="89"/>
      <c r="Y47" s="89"/>
      <c r="Z47" s="118"/>
      <c r="AA47" s="89"/>
      <c r="AB47" s="89"/>
      <c r="AC47" s="89"/>
      <c r="AD47" s="89"/>
      <c r="AE47" s="89"/>
      <c r="AF47" s="89"/>
      <c r="AG47" s="89"/>
    </row>
    <row r="48" spans="1:33" ht="11.25" hidden="1" customHeight="1" outlineLevel="1" x14ac:dyDescent="0.3">
      <c r="A48" s="110"/>
      <c r="B48" s="111"/>
      <c r="C48" s="119"/>
      <c r="D48" s="119"/>
      <c r="E48" s="113"/>
      <c r="F48" s="120"/>
      <c r="G48" s="121"/>
      <c r="H48" s="111"/>
      <c r="I48" s="119"/>
      <c r="J48" s="119"/>
      <c r="K48" s="113"/>
      <c r="L48" s="120"/>
      <c r="M48" s="121"/>
      <c r="N48" s="111"/>
      <c r="O48" s="119"/>
      <c r="P48" s="119"/>
      <c r="Q48" s="113"/>
      <c r="R48" s="120"/>
      <c r="S48" s="121"/>
      <c r="T48" s="121"/>
      <c r="U48" s="116"/>
      <c r="V48" s="117">
        <f t="shared" si="17"/>
        <v>0</v>
      </c>
      <c r="W48" s="90">
        <f t="shared" si="18"/>
        <v>0</v>
      </c>
      <c r="X48" s="89"/>
      <c r="Y48" s="89"/>
      <c r="Z48" s="118"/>
      <c r="AA48" s="89"/>
      <c r="AB48" s="89"/>
      <c r="AC48" s="89"/>
      <c r="AD48" s="89"/>
      <c r="AE48" s="89"/>
      <c r="AF48" s="89"/>
      <c r="AG48" s="89"/>
    </row>
    <row r="49" spans="1:33" ht="11.25" hidden="1" customHeight="1" outlineLevel="1" x14ac:dyDescent="0.3">
      <c r="A49" s="110"/>
      <c r="B49" s="111"/>
      <c r="C49" s="119"/>
      <c r="D49" s="119"/>
      <c r="E49" s="113"/>
      <c r="F49" s="120"/>
      <c r="G49" s="121"/>
      <c r="H49" s="111"/>
      <c r="I49" s="119"/>
      <c r="J49" s="119"/>
      <c r="K49" s="113"/>
      <c r="L49" s="120"/>
      <c r="M49" s="121"/>
      <c r="N49" s="111"/>
      <c r="O49" s="119"/>
      <c r="P49" s="119"/>
      <c r="Q49" s="113"/>
      <c r="R49" s="120"/>
      <c r="S49" s="121"/>
      <c r="T49" s="121"/>
      <c r="U49" s="116"/>
      <c r="V49" s="117">
        <f t="shared" si="17"/>
        <v>0</v>
      </c>
      <c r="W49" s="90">
        <f t="shared" si="18"/>
        <v>0</v>
      </c>
      <c r="X49" s="89"/>
      <c r="Y49" s="89"/>
      <c r="Z49" s="118"/>
      <c r="AA49" s="89"/>
      <c r="AB49" s="89"/>
      <c r="AC49" s="89"/>
      <c r="AD49" s="89"/>
      <c r="AE49" s="89"/>
      <c r="AF49" s="89"/>
      <c r="AG49" s="89"/>
    </row>
    <row r="50" spans="1:33" ht="11.25" hidden="1" customHeight="1" outlineLevel="1" x14ac:dyDescent="0.3">
      <c r="A50" s="110"/>
      <c r="B50" s="111"/>
      <c r="C50" s="119"/>
      <c r="D50" s="119"/>
      <c r="E50" s="113"/>
      <c r="F50" s="120"/>
      <c r="G50" s="121"/>
      <c r="H50" s="111"/>
      <c r="I50" s="119"/>
      <c r="J50" s="119"/>
      <c r="K50" s="113"/>
      <c r="L50" s="120"/>
      <c r="M50" s="121"/>
      <c r="N50" s="111"/>
      <c r="O50" s="119"/>
      <c r="P50" s="119"/>
      <c r="Q50" s="113"/>
      <c r="R50" s="120"/>
      <c r="S50" s="121"/>
      <c r="T50" s="121"/>
      <c r="U50" s="116"/>
      <c r="V50" s="117">
        <f t="shared" si="17"/>
        <v>0</v>
      </c>
      <c r="W50" s="90">
        <f t="shared" si="18"/>
        <v>0</v>
      </c>
      <c r="X50" s="89"/>
      <c r="Y50" s="89"/>
      <c r="Z50" s="118"/>
      <c r="AA50" s="89"/>
      <c r="AB50" s="89"/>
      <c r="AC50" s="89"/>
      <c r="AD50" s="89"/>
      <c r="AE50" s="89"/>
      <c r="AF50" s="89"/>
      <c r="AG50" s="89"/>
    </row>
    <row r="51" spans="1:33" ht="11.25" hidden="1" customHeight="1" outlineLevel="1" x14ac:dyDescent="0.3">
      <c r="A51" s="110"/>
      <c r="B51" s="111"/>
      <c r="C51" s="119"/>
      <c r="D51" s="119"/>
      <c r="E51" s="113"/>
      <c r="F51" s="120"/>
      <c r="G51" s="121"/>
      <c r="H51" s="111"/>
      <c r="I51" s="119"/>
      <c r="J51" s="119"/>
      <c r="K51" s="113"/>
      <c r="L51" s="120"/>
      <c r="M51" s="121"/>
      <c r="N51" s="111"/>
      <c r="O51" s="119"/>
      <c r="P51" s="119"/>
      <c r="Q51" s="113"/>
      <c r="R51" s="120"/>
      <c r="S51" s="121"/>
      <c r="T51" s="121"/>
      <c r="U51" s="116"/>
      <c r="V51" s="117">
        <f t="shared" si="17"/>
        <v>0</v>
      </c>
      <c r="W51" s="90">
        <f t="shared" si="18"/>
        <v>0</v>
      </c>
      <c r="X51" s="89"/>
      <c r="Y51" s="89"/>
      <c r="Z51" s="118"/>
      <c r="AA51" s="89"/>
      <c r="AB51" s="89"/>
      <c r="AC51" s="89"/>
      <c r="AD51" s="89"/>
      <c r="AE51" s="89"/>
      <c r="AF51" s="89"/>
      <c r="AG51" s="89"/>
    </row>
    <row r="52" spans="1:33" ht="11.25" hidden="1" customHeight="1" outlineLevel="1" x14ac:dyDescent="0.3">
      <c r="A52" s="110"/>
      <c r="B52" s="111"/>
      <c r="C52" s="119"/>
      <c r="D52" s="119"/>
      <c r="E52" s="113"/>
      <c r="F52" s="120"/>
      <c r="G52" s="121"/>
      <c r="H52" s="111"/>
      <c r="I52" s="119"/>
      <c r="J52" s="119"/>
      <c r="K52" s="113"/>
      <c r="L52" s="120"/>
      <c r="M52" s="121"/>
      <c r="N52" s="111"/>
      <c r="O52" s="119"/>
      <c r="P52" s="119"/>
      <c r="Q52" s="113"/>
      <c r="R52" s="120"/>
      <c r="S52" s="121"/>
      <c r="T52" s="121"/>
      <c r="U52" s="116"/>
      <c r="V52" s="117">
        <f t="shared" si="17"/>
        <v>0</v>
      </c>
      <c r="W52" s="90">
        <f t="shared" si="18"/>
        <v>0</v>
      </c>
      <c r="X52" s="89"/>
      <c r="Y52" s="89"/>
      <c r="Z52" s="118"/>
      <c r="AA52" s="89"/>
      <c r="AB52" s="89"/>
      <c r="AC52" s="89"/>
      <c r="AD52" s="89"/>
      <c r="AE52" s="117"/>
      <c r="AF52" s="89"/>
      <c r="AG52" s="122"/>
    </row>
    <row r="53" spans="1:33" ht="11.25" hidden="1" customHeight="1" outlineLevel="1" x14ac:dyDescent="0.3">
      <c r="A53" s="110"/>
      <c r="B53" s="111"/>
      <c r="C53" s="119"/>
      <c r="D53" s="119"/>
      <c r="E53" s="113"/>
      <c r="F53" s="120"/>
      <c r="G53" s="121"/>
      <c r="H53" s="111"/>
      <c r="I53" s="119"/>
      <c r="J53" s="119"/>
      <c r="K53" s="113"/>
      <c r="L53" s="120"/>
      <c r="M53" s="121"/>
      <c r="N53" s="111"/>
      <c r="O53" s="119"/>
      <c r="P53" s="119"/>
      <c r="Q53" s="113"/>
      <c r="R53" s="120"/>
      <c r="S53" s="121"/>
      <c r="T53" s="121"/>
      <c r="U53" s="116"/>
      <c r="V53" s="117">
        <f t="shared" si="17"/>
        <v>0</v>
      </c>
      <c r="W53" s="90">
        <f t="shared" si="18"/>
        <v>0</v>
      </c>
      <c r="X53" s="89"/>
      <c r="Y53" s="89"/>
      <c r="Z53" s="118"/>
      <c r="AA53" s="89"/>
      <c r="AB53" s="89"/>
      <c r="AC53" s="89"/>
      <c r="AD53" s="89"/>
      <c r="AE53" s="89"/>
      <c r="AF53" s="89"/>
      <c r="AG53" s="89"/>
    </row>
    <row r="54" spans="1:33" ht="11.25" hidden="1" customHeight="1" outlineLevel="1" x14ac:dyDescent="0.3">
      <c r="A54" s="110"/>
      <c r="B54" s="111"/>
      <c r="C54" s="119"/>
      <c r="D54" s="119"/>
      <c r="E54" s="113"/>
      <c r="F54" s="120"/>
      <c r="G54" s="121"/>
      <c r="H54" s="111"/>
      <c r="I54" s="119"/>
      <c r="J54" s="119"/>
      <c r="K54" s="113"/>
      <c r="L54" s="120"/>
      <c r="M54" s="121"/>
      <c r="N54" s="111"/>
      <c r="O54" s="119"/>
      <c r="P54" s="119"/>
      <c r="Q54" s="113"/>
      <c r="R54" s="120"/>
      <c r="S54" s="121"/>
      <c r="T54" s="121"/>
      <c r="U54" s="116"/>
      <c r="V54" s="117">
        <f t="shared" si="17"/>
        <v>0</v>
      </c>
      <c r="W54" s="90">
        <f t="shared" si="18"/>
        <v>0</v>
      </c>
      <c r="X54" s="89"/>
      <c r="Y54" s="89"/>
      <c r="Z54" s="118"/>
      <c r="AA54" s="89"/>
      <c r="AB54" s="89"/>
      <c r="AC54" s="89"/>
      <c r="AD54" s="89"/>
      <c r="AE54" s="89"/>
      <c r="AF54" s="89"/>
      <c r="AG54" s="89"/>
    </row>
    <row r="55" spans="1:33" ht="11.25" hidden="1" customHeight="1" outlineLevel="1" x14ac:dyDescent="0.3">
      <c r="A55" s="110"/>
      <c r="B55" s="111"/>
      <c r="C55" s="119"/>
      <c r="D55" s="119"/>
      <c r="E55" s="113"/>
      <c r="F55" s="120"/>
      <c r="G55" s="121"/>
      <c r="H55" s="111"/>
      <c r="I55" s="119"/>
      <c r="J55" s="119"/>
      <c r="K55" s="113"/>
      <c r="L55" s="120"/>
      <c r="M55" s="121"/>
      <c r="N55" s="111"/>
      <c r="O55" s="119"/>
      <c r="P55" s="119"/>
      <c r="Q55" s="113"/>
      <c r="R55" s="120"/>
      <c r="S55" s="121"/>
      <c r="T55" s="121"/>
      <c r="U55" s="116"/>
      <c r="V55" s="117">
        <f t="shared" si="17"/>
        <v>0</v>
      </c>
      <c r="W55" s="90">
        <f t="shared" si="18"/>
        <v>0</v>
      </c>
      <c r="X55" s="89"/>
      <c r="Y55" s="89"/>
      <c r="Z55" s="118"/>
      <c r="AA55" s="89"/>
      <c r="AB55" s="89"/>
      <c r="AC55" s="89"/>
      <c r="AD55" s="89"/>
      <c r="AE55" s="89"/>
      <c r="AF55" s="89"/>
      <c r="AG55" s="89"/>
    </row>
    <row r="56" spans="1:33" ht="11.25" hidden="1" customHeight="1" outlineLevel="1" x14ac:dyDescent="0.3">
      <c r="A56" s="110"/>
      <c r="B56" s="111"/>
      <c r="C56" s="119"/>
      <c r="D56" s="119"/>
      <c r="E56" s="113"/>
      <c r="F56" s="120"/>
      <c r="G56" s="121"/>
      <c r="H56" s="111"/>
      <c r="I56" s="119"/>
      <c r="J56" s="119"/>
      <c r="K56" s="113"/>
      <c r="L56" s="120"/>
      <c r="M56" s="121"/>
      <c r="N56" s="111"/>
      <c r="O56" s="119"/>
      <c r="P56" s="119"/>
      <c r="Q56" s="113"/>
      <c r="R56" s="120"/>
      <c r="S56" s="121"/>
      <c r="T56" s="121"/>
      <c r="U56" s="116"/>
      <c r="V56" s="117">
        <f t="shared" si="17"/>
        <v>0</v>
      </c>
      <c r="W56" s="90">
        <f t="shared" si="18"/>
        <v>0</v>
      </c>
      <c r="X56" s="89"/>
      <c r="Y56" s="89"/>
      <c r="Z56" s="118"/>
      <c r="AA56" s="89"/>
      <c r="AB56" s="89"/>
      <c r="AC56" s="89"/>
      <c r="AD56" s="89"/>
      <c r="AE56" s="117"/>
      <c r="AF56" s="89"/>
      <c r="AG56" s="122"/>
    </row>
    <row r="57" spans="1:33" ht="11.25" hidden="1" customHeight="1" outlineLevel="1" x14ac:dyDescent="0.3">
      <c r="A57" s="110"/>
      <c r="B57" s="111"/>
      <c r="C57" s="119"/>
      <c r="D57" s="119"/>
      <c r="E57" s="113"/>
      <c r="F57" s="120"/>
      <c r="G57" s="121"/>
      <c r="H57" s="111"/>
      <c r="I57" s="119"/>
      <c r="J57" s="119"/>
      <c r="K57" s="113"/>
      <c r="L57" s="120"/>
      <c r="M57" s="121"/>
      <c r="N57" s="111"/>
      <c r="O57" s="119"/>
      <c r="P57" s="119"/>
      <c r="Q57" s="113"/>
      <c r="R57" s="120"/>
      <c r="S57" s="121"/>
      <c r="T57" s="121"/>
      <c r="U57" s="116"/>
      <c r="V57" s="117">
        <f t="shared" si="17"/>
        <v>0</v>
      </c>
      <c r="W57" s="90">
        <f t="shared" si="18"/>
        <v>0</v>
      </c>
      <c r="X57" s="89"/>
      <c r="Y57" s="89"/>
      <c r="Z57" s="118"/>
      <c r="AA57" s="89"/>
      <c r="AB57" s="89"/>
      <c r="AC57" s="89"/>
      <c r="AD57" s="89"/>
      <c r="AE57" s="89"/>
      <c r="AF57" s="89"/>
      <c r="AG57" s="89"/>
    </row>
    <row r="58" spans="1:33" ht="11.25" hidden="1" customHeight="1" outlineLevel="1" x14ac:dyDescent="0.3">
      <c r="A58" s="110"/>
      <c r="B58" s="111"/>
      <c r="C58" s="119"/>
      <c r="D58" s="119"/>
      <c r="E58" s="113"/>
      <c r="F58" s="120"/>
      <c r="G58" s="121"/>
      <c r="H58" s="111"/>
      <c r="I58" s="119"/>
      <c r="J58" s="119"/>
      <c r="K58" s="113"/>
      <c r="L58" s="120"/>
      <c r="M58" s="121"/>
      <c r="N58" s="111"/>
      <c r="O58" s="119"/>
      <c r="P58" s="119"/>
      <c r="Q58" s="113"/>
      <c r="R58" s="120"/>
      <c r="S58" s="121"/>
      <c r="T58" s="121"/>
      <c r="U58" s="116"/>
      <c r="V58" s="117">
        <f t="shared" si="17"/>
        <v>0</v>
      </c>
      <c r="W58" s="90">
        <f t="shared" si="18"/>
        <v>0</v>
      </c>
      <c r="X58" s="89"/>
      <c r="Y58" s="89"/>
      <c r="Z58" s="118"/>
      <c r="AA58" s="89"/>
      <c r="AB58" s="89"/>
      <c r="AC58" s="89"/>
      <c r="AD58" s="89"/>
      <c r="AE58" s="89"/>
      <c r="AF58" s="89"/>
      <c r="AG58" s="89"/>
    </row>
    <row r="59" spans="1:33" ht="11.25" hidden="1" customHeight="1" outlineLevel="1" x14ac:dyDescent="0.3">
      <c r="A59" s="110"/>
      <c r="B59" s="111"/>
      <c r="C59" s="119"/>
      <c r="D59" s="119"/>
      <c r="E59" s="113"/>
      <c r="F59" s="120"/>
      <c r="G59" s="121"/>
      <c r="H59" s="111"/>
      <c r="I59" s="119"/>
      <c r="J59" s="119"/>
      <c r="K59" s="113"/>
      <c r="L59" s="120"/>
      <c r="M59" s="121"/>
      <c r="N59" s="111"/>
      <c r="O59" s="119"/>
      <c r="P59" s="119"/>
      <c r="Q59" s="113"/>
      <c r="R59" s="120"/>
      <c r="S59" s="121"/>
      <c r="T59" s="121"/>
      <c r="U59" s="116"/>
      <c r="V59" s="117">
        <f t="shared" si="17"/>
        <v>0</v>
      </c>
      <c r="W59" s="90">
        <f t="shared" si="18"/>
        <v>0</v>
      </c>
      <c r="X59" s="89"/>
      <c r="Y59" s="89"/>
      <c r="Z59" s="118"/>
      <c r="AA59" s="89"/>
      <c r="AB59" s="89"/>
      <c r="AC59" s="89"/>
      <c r="AD59" s="89"/>
      <c r="AE59" s="117"/>
      <c r="AF59" s="89"/>
      <c r="AG59" s="122"/>
    </row>
    <row r="60" spans="1:33" ht="11.25" hidden="1" customHeight="1" outlineLevel="1" x14ac:dyDescent="0.3">
      <c r="A60" s="110"/>
      <c r="B60" s="111"/>
      <c r="C60" s="119"/>
      <c r="D60" s="119"/>
      <c r="E60" s="113"/>
      <c r="F60" s="120"/>
      <c r="G60" s="121"/>
      <c r="H60" s="111"/>
      <c r="I60" s="119"/>
      <c r="J60" s="119"/>
      <c r="K60" s="113"/>
      <c r="L60" s="120"/>
      <c r="M60" s="121"/>
      <c r="N60" s="111"/>
      <c r="O60" s="119"/>
      <c r="P60" s="119"/>
      <c r="Q60" s="113"/>
      <c r="R60" s="120"/>
      <c r="S60" s="121"/>
      <c r="T60" s="121"/>
      <c r="U60" s="116"/>
      <c r="V60" s="117">
        <f t="shared" si="17"/>
        <v>0</v>
      </c>
      <c r="W60" s="90">
        <f t="shared" si="18"/>
        <v>0</v>
      </c>
      <c r="X60" s="89"/>
      <c r="Y60" s="89"/>
      <c r="Z60" s="118"/>
      <c r="AA60" s="89"/>
      <c r="AB60" s="89"/>
      <c r="AC60" s="89"/>
      <c r="AD60" s="89"/>
      <c r="AE60" s="89"/>
      <c r="AF60" s="89"/>
      <c r="AG60" s="89"/>
    </row>
    <row r="61" spans="1:33" ht="11.25" hidden="1" customHeight="1" outlineLevel="1" x14ac:dyDescent="0.3">
      <c r="A61" s="110"/>
      <c r="B61" s="111"/>
      <c r="C61" s="119"/>
      <c r="D61" s="119"/>
      <c r="E61" s="113"/>
      <c r="F61" s="120"/>
      <c r="G61" s="121"/>
      <c r="H61" s="111"/>
      <c r="I61" s="119"/>
      <c r="J61" s="119"/>
      <c r="K61" s="113"/>
      <c r="L61" s="120"/>
      <c r="M61" s="121"/>
      <c r="N61" s="111"/>
      <c r="O61" s="119"/>
      <c r="P61" s="119"/>
      <c r="Q61" s="113"/>
      <c r="R61" s="120"/>
      <c r="S61" s="121"/>
      <c r="T61" s="121"/>
      <c r="U61" s="116"/>
      <c r="V61" s="117">
        <f t="shared" si="17"/>
        <v>0</v>
      </c>
      <c r="W61" s="90">
        <f t="shared" si="18"/>
        <v>0</v>
      </c>
      <c r="X61" s="89"/>
      <c r="Y61" s="89"/>
      <c r="Z61" s="118"/>
      <c r="AA61" s="89"/>
      <c r="AB61" s="89"/>
      <c r="AC61" s="89"/>
      <c r="AD61" s="89"/>
      <c r="AE61" s="89"/>
      <c r="AF61" s="89"/>
      <c r="AG61" s="89"/>
    </row>
    <row r="62" spans="1:33" ht="11.25" hidden="1" customHeight="1" outlineLevel="1" x14ac:dyDescent="0.3">
      <c r="A62" s="110"/>
      <c r="B62" s="111"/>
      <c r="C62" s="119"/>
      <c r="D62" s="119"/>
      <c r="E62" s="113"/>
      <c r="F62" s="120"/>
      <c r="G62" s="121"/>
      <c r="H62" s="111"/>
      <c r="I62" s="119"/>
      <c r="J62" s="119"/>
      <c r="K62" s="113"/>
      <c r="L62" s="120"/>
      <c r="M62" s="121"/>
      <c r="N62" s="111"/>
      <c r="O62" s="119"/>
      <c r="P62" s="119"/>
      <c r="Q62" s="113"/>
      <c r="R62" s="120"/>
      <c r="S62" s="121"/>
      <c r="T62" s="121"/>
      <c r="U62" s="116"/>
      <c r="V62" s="117">
        <f t="shared" si="17"/>
        <v>0</v>
      </c>
      <c r="W62" s="90">
        <f t="shared" si="18"/>
        <v>0</v>
      </c>
      <c r="X62" s="89"/>
      <c r="Y62" s="89"/>
      <c r="Z62" s="118"/>
      <c r="AA62" s="89"/>
      <c r="AB62" s="89"/>
      <c r="AC62" s="89"/>
      <c r="AD62" s="89"/>
      <c r="AE62" s="89"/>
      <c r="AF62" s="89"/>
      <c r="AG62" s="89"/>
    </row>
    <row r="63" spans="1:33" ht="11.25" hidden="1" customHeight="1" outlineLevel="1" x14ac:dyDescent="0.3">
      <c r="A63" s="110"/>
      <c r="B63" s="111"/>
      <c r="C63" s="119"/>
      <c r="D63" s="119"/>
      <c r="E63" s="113"/>
      <c r="F63" s="120"/>
      <c r="G63" s="121"/>
      <c r="H63" s="111"/>
      <c r="I63" s="119"/>
      <c r="J63" s="119"/>
      <c r="K63" s="113"/>
      <c r="L63" s="120"/>
      <c r="M63" s="121"/>
      <c r="N63" s="111"/>
      <c r="O63" s="119"/>
      <c r="P63" s="119"/>
      <c r="Q63" s="113"/>
      <c r="R63" s="120"/>
      <c r="S63" s="121"/>
      <c r="T63" s="121"/>
      <c r="U63" s="116"/>
      <c r="V63" s="117">
        <f t="shared" si="17"/>
        <v>0</v>
      </c>
      <c r="W63" s="90">
        <f t="shared" si="18"/>
        <v>0</v>
      </c>
      <c r="X63" s="89"/>
      <c r="Y63" s="89"/>
      <c r="Z63" s="118"/>
      <c r="AA63" s="89"/>
      <c r="AB63" s="89"/>
      <c r="AC63" s="89"/>
      <c r="AD63" s="89"/>
      <c r="AE63" s="89"/>
      <c r="AF63" s="89"/>
      <c r="AG63" s="89"/>
    </row>
    <row r="64" spans="1:33" ht="11.25" hidden="1" customHeight="1" outlineLevel="1" x14ac:dyDescent="0.3">
      <c r="A64" s="110"/>
      <c r="B64" s="111"/>
      <c r="C64" s="119"/>
      <c r="D64" s="119"/>
      <c r="E64" s="113"/>
      <c r="F64" s="120"/>
      <c r="G64" s="121"/>
      <c r="H64" s="111"/>
      <c r="I64" s="119"/>
      <c r="J64" s="119"/>
      <c r="K64" s="113"/>
      <c r="L64" s="120"/>
      <c r="M64" s="121"/>
      <c r="N64" s="111"/>
      <c r="O64" s="119"/>
      <c r="P64" s="119"/>
      <c r="Q64" s="113"/>
      <c r="R64" s="120"/>
      <c r="S64" s="121"/>
      <c r="T64" s="121"/>
      <c r="U64" s="116"/>
      <c r="V64" s="117">
        <f t="shared" si="17"/>
        <v>0</v>
      </c>
      <c r="W64" s="90">
        <f t="shared" si="18"/>
        <v>0</v>
      </c>
      <c r="X64" s="89"/>
      <c r="Y64" s="89"/>
      <c r="Z64" s="118"/>
      <c r="AA64" s="89"/>
      <c r="AB64" s="89"/>
      <c r="AC64" s="89"/>
      <c r="AD64" s="89"/>
      <c r="AE64" s="89"/>
      <c r="AF64" s="89"/>
      <c r="AG64" s="89"/>
    </row>
    <row r="65" spans="1:33" ht="11.25" hidden="1" customHeight="1" outlineLevel="1" x14ac:dyDescent="0.3">
      <c r="A65" s="110"/>
      <c r="B65" s="111"/>
      <c r="C65" s="119"/>
      <c r="D65" s="119"/>
      <c r="E65" s="113"/>
      <c r="F65" s="120"/>
      <c r="G65" s="121"/>
      <c r="H65" s="111"/>
      <c r="I65" s="119"/>
      <c r="J65" s="119"/>
      <c r="K65" s="113"/>
      <c r="L65" s="120"/>
      <c r="M65" s="121"/>
      <c r="N65" s="111"/>
      <c r="O65" s="119"/>
      <c r="P65" s="119"/>
      <c r="Q65" s="113"/>
      <c r="R65" s="120"/>
      <c r="S65" s="121"/>
      <c r="T65" s="121"/>
      <c r="U65" s="116"/>
      <c r="V65" s="117">
        <f t="shared" si="17"/>
        <v>0</v>
      </c>
      <c r="W65" s="90">
        <f t="shared" si="18"/>
        <v>0</v>
      </c>
      <c r="X65" s="89"/>
      <c r="Y65" s="89"/>
      <c r="Z65" s="118"/>
      <c r="AA65" s="89"/>
      <c r="AB65" s="89"/>
      <c r="AC65" s="89"/>
      <c r="AD65" s="89"/>
      <c r="AE65" s="89"/>
      <c r="AF65" s="89"/>
      <c r="AG65" s="89"/>
    </row>
    <row r="66" spans="1:33" ht="11.25" hidden="1" customHeight="1" outlineLevel="1" x14ac:dyDescent="0.3">
      <c r="A66" s="110"/>
      <c r="B66" s="111"/>
      <c r="C66" s="119"/>
      <c r="D66" s="119"/>
      <c r="E66" s="113"/>
      <c r="F66" s="120"/>
      <c r="G66" s="121"/>
      <c r="H66" s="111"/>
      <c r="I66" s="119"/>
      <c r="J66" s="119"/>
      <c r="K66" s="113"/>
      <c r="L66" s="120"/>
      <c r="M66" s="121"/>
      <c r="N66" s="111"/>
      <c r="O66" s="119"/>
      <c r="P66" s="119"/>
      <c r="Q66" s="113"/>
      <c r="R66" s="120"/>
      <c r="S66" s="121"/>
      <c r="T66" s="121"/>
      <c r="U66" s="116"/>
      <c r="V66" s="117">
        <f t="shared" si="17"/>
        <v>0</v>
      </c>
      <c r="W66" s="90">
        <f t="shared" si="18"/>
        <v>0</v>
      </c>
      <c r="X66" s="89"/>
      <c r="Y66" s="89"/>
      <c r="Z66" s="118"/>
      <c r="AA66" s="89"/>
      <c r="AB66" s="89"/>
      <c r="AC66" s="89"/>
      <c r="AD66" s="89"/>
      <c r="AE66" s="89"/>
      <c r="AF66" s="89"/>
      <c r="AG66" s="89"/>
    </row>
    <row r="67" spans="1:33" ht="11.25" hidden="1" customHeight="1" outlineLevel="1" x14ac:dyDescent="0.3">
      <c r="A67" s="110"/>
      <c r="B67" s="111"/>
      <c r="C67" s="119"/>
      <c r="D67" s="119"/>
      <c r="E67" s="113"/>
      <c r="F67" s="120"/>
      <c r="G67" s="121"/>
      <c r="H67" s="111"/>
      <c r="I67" s="119"/>
      <c r="J67" s="119"/>
      <c r="K67" s="113"/>
      <c r="L67" s="120"/>
      <c r="M67" s="121"/>
      <c r="N67" s="111"/>
      <c r="O67" s="119"/>
      <c r="P67" s="119"/>
      <c r="Q67" s="113"/>
      <c r="R67" s="120"/>
      <c r="S67" s="121"/>
      <c r="T67" s="121"/>
      <c r="U67" s="116"/>
      <c r="V67" s="117">
        <f t="shared" si="17"/>
        <v>0</v>
      </c>
      <c r="W67" s="90">
        <f t="shared" si="18"/>
        <v>0</v>
      </c>
      <c r="X67" s="89"/>
      <c r="Y67" s="89"/>
      <c r="Z67" s="118"/>
      <c r="AA67" s="89"/>
      <c r="AB67" s="89"/>
      <c r="AC67" s="89"/>
      <c r="AD67" s="89"/>
      <c r="AE67" s="89"/>
      <c r="AF67" s="89"/>
      <c r="AG67" s="89"/>
    </row>
    <row r="68" spans="1:33" ht="11.25" hidden="1" customHeight="1" outlineLevel="1" x14ac:dyDescent="0.3">
      <c r="A68" s="110"/>
      <c r="B68" s="111"/>
      <c r="C68" s="119"/>
      <c r="D68" s="119"/>
      <c r="E68" s="113"/>
      <c r="F68" s="120"/>
      <c r="G68" s="121"/>
      <c r="H68" s="111"/>
      <c r="I68" s="119"/>
      <c r="J68" s="119"/>
      <c r="K68" s="113"/>
      <c r="L68" s="120"/>
      <c r="M68" s="121"/>
      <c r="N68" s="111"/>
      <c r="O68" s="119"/>
      <c r="P68" s="119"/>
      <c r="Q68" s="113"/>
      <c r="R68" s="120"/>
      <c r="S68" s="121"/>
      <c r="T68" s="121"/>
      <c r="U68" s="116"/>
      <c r="V68" s="117">
        <f t="shared" si="17"/>
        <v>0</v>
      </c>
      <c r="W68" s="90">
        <f t="shared" si="18"/>
        <v>0</v>
      </c>
      <c r="X68" s="89"/>
      <c r="Y68" s="89"/>
      <c r="Z68" s="118"/>
      <c r="AA68" s="89"/>
      <c r="AB68" s="89"/>
      <c r="AC68" s="89"/>
      <c r="AD68" s="89"/>
      <c r="AE68" s="89"/>
      <c r="AF68" s="89"/>
      <c r="AG68" s="89"/>
    </row>
    <row r="69" spans="1:33" ht="11.25" hidden="1" customHeight="1" outlineLevel="1" x14ac:dyDescent="0.3">
      <c r="A69" s="110"/>
      <c r="B69" s="111"/>
      <c r="C69" s="119"/>
      <c r="D69" s="119"/>
      <c r="E69" s="113"/>
      <c r="F69" s="120"/>
      <c r="G69" s="121"/>
      <c r="H69" s="111"/>
      <c r="I69" s="119"/>
      <c r="J69" s="119"/>
      <c r="K69" s="113"/>
      <c r="L69" s="120"/>
      <c r="M69" s="121"/>
      <c r="N69" s="111"/>
      <c r="O69" s="119"/>
      <c r="P69" s="119"/>
      <c r="Q69" s="113"/>
      <c r="R69" s="120"/>
      <c r="S69" s="121"/>
      <c r="T69" s="121"/>
      <c r="U69" s="116"/>
      <c r="V69" s="117">
        <f t="shared" si="17"/>
        <v>0</v>
      </c>
      <c r="W69" s="90">
        <f t="shared" si="18"/>
        <v>0</v>
      </c>
      <c r="X69" s="89"/>
      <c r="Y69" s="89"/>
      <c r="Z69" s="118"/>
      <c r="AA69" s="89"/>
      <c r="AB69" s="89"/>
      <c r="AC69" s="89"/>
      <c r="AD69" s="89"/>
      <c r="AE69" s="89"/>
      <c r="AF69" s="89"/>
      <c r="AG69" s="89"/>
    </row>
    <row r="70" spans="1:33" ht="12" hidden="1" customHeight="1" outlineLevel="1" x14ac:dyDescent="0.3">
      <c r="A70" s="110"/>
      <c r="B70" s="111"/>
      <c r="C70" s="119"/>
      <c r="D70" s="119"/>
      <c r="E70" s="113"/>
      <c r="F70" s="120"/>
      <c r="G70" s="121"/>
      <c r="H70" s="111"/>
      <c r="I70" s="119"/>
      <c r="J70" s="119"/>
      <c r="K70" s="113"/>
      <c r="L70" s="120"/>
      <c r="M70" s="121"/>
      <c r="N70" s="111"/>
      <c r="O70" s="119"/>
      <c r="P70" s="119"/>
      <c r="Q70" s="113"/>
      <c r="R70" s="120"/>
      <c r="S70" s="121"/>
      <c r="T70" s="121"/>
      <c r="U70" s="116"/>
      <c r="V70" s="117">
        <f t="shared" si="17"/>
        <v>0</v>
      </c>
      <c r="W70" s="90">
        <f t="shared" si="18"/>
        <v>0</v>
      </c>
      <c r="X70" s="89"/>
      <c r="Y70" s="89"/>
      <c r="Z70" s="118"/>
      <c r="AA70" s="89"/>
      <c r="AB70" s="89"/>
      <c r="AC70" s="89"/>
      <c r="AD70" s="89"/>
      <c r="AE70" s="89"/>
      <c r="AF70" s="89"/>
      <c r="AG70" s="89"/>
    </row>
    <row r="71" spans="1:33" ht="12" hidden="1" customHeight="1" outlineLevel="1" x14ac:dyDescent="0.3">
      <c r="A71" s="110"/>
      <c r="B71" s="111"/>
      <c r="C71" s="119"/>
      <c r="D71" s="119"/>
      <c r="E71" s="113"/>
      <c r="F71" s="120"/>
      <c r="G71" s="121"/>
      <c r="H71" s="111"/>
      <c r="I71" s="119"/>
      <c r="J71" s="119"/>
      <c r="K71" s="113"/>
      <c r="L71" s="120"/>
      <c r="M71" s="121"/>
      <c r="N71" s="111"/>
      <c r="O71" s="119"/>
      <c r="P71" s="119"/>
      <c r="Q71" s="113"/>
      <c r="R71" s="120"/>
      <c r="S71" s="121"/>
      <c r="T71" s="121"/>
      <c r="U71" s="116"/>
      <c r="V71" s="117">
        <f t="shared" si="17"/>
        <v>0</v>
      </c>
      <c r="W71" s="90">
        <f t="shared" si="18"/>
        <v>0</v>
      </c>
      <c r="X71" s="89"/>
      <c r="Y71" s="89"/>
      <c r="Z71" s="118"/>
      <c r="AA71" s="89"/>
      <c r="AB71" s="89"/>
      <c r="AC71" s="89"/>
      <c r="AD71" s="89"/>
      <c r="AE71" s="89"/>
      <c r="AF71" s="89"/>
      <c r="AG71" s="89"/>
    </row>
    <row r="72" spans="1:33" ht="12" hidden="1" customHeight="1" outlineLevel="1" x14ac:dyDescent="0.3">
      <c r="A72" s="110"/>
      <c r="B72" s="111"/>
      <c r="C72" s="119"/>
      <c r="D72" s="119"/>
      <c r="E72" s="113"/>
      <c r="F72" s="120"/>
      <c r="G72" s="121"/>
      <c r="H72" s="111"/>
      <c r="I72" s="119"/>
      <c r="J72" s="119"/>
      <c r="K72" s="113"/>
      <c r="L72" s="120"/>
      <c r="M72" s="121"/>
      <c r="N72" s="111"/>
      <c r="O72" s="119"/>
      <c r="P72" s="119"/>
      <c r="Q72" s="113"/>
      <c r="R72" s="120"/>
      <c r="S72" s="121"/>
      <c r="T72" s="121"/>
      <c r="U72" s="116"/>
      <c r="V72" s="117">
        <f t="shared" si="17"/>
        <v>0</v>
      </c>
      <c r="W72" s="90">
        <f t="shared" si="18"/>
        <v>0</v>
      </c>
      <c r="X72" s="89"/>
      <c r="Y72" s="89"/>
      <c r="Z72" s="118"/>
      <c r="AA72" s="89"/>
      <c r="AB72" s="89"/>
      <c r="AC72" s="89"/>
      <c r="AD72" s="89"/>
      <c r="AE72" s="89"/>
      <c r="AF72" s="89"/>
      <c r="AG72" s="89"/>
    </row>
    <row r="73" spans="1:33" ht="12" hidden="1" customHeight="1" outlineLevel="1" x14ac:dyDescent="0.3">
      <c r="A73" s="110"/>
      <c r="B73" s="111"/>
      <c r="C73" s="119"/>
      <c r="D73" s="119"/>
      <c r="E73" s="113"/>
      <c r="F73" s="120"/>
      <c r="G73" s="121"/>
      <c r="H73" s="111"/>
      <c r="I73" s="119"/>
      <c r="J73" s="119"/>
      <c r="K73" s="113"/>
      <c r="L73" s="120"/>
      <c r="M73" s="121"/>
      <c r="N73" s="111"/>
      <c r="O73" s="119"/>
      <c r="P73" s="119"/>
      <c r="Q73" s="113"/>
      <c r="R73" s="120"/>
      <c r="S73" s="121"/>
      <c r="T73" s="121"/>
      <c r="U73" s="116"/>
      <c r="V73" s="117">
        <f t="shared" si="17"/>
        <v>0</v>
      </c>
      <c r="W73" s="90">
        <f t="shared" si="18"/>
        <v>0</v>
      </c>
      <c r="X73" s="89"/>
      <c r="Y73" s="89"/>
      <c r="Z73" s="118"/>
      <c r="AA73" s="89"/>
      <c r="AB73" s="89"/>
      <c r="AC73" s="89"/>
      <c r="AD73" s="89"/>
      <c r="AE73" s="89"/>
      <c r="AF73" s="89"/>
      <c r="AG73" s="89"/>
    </row>
    <row r="74" spans="1:33" ht="12" hidden="1" customHeight="1" outlineLevel="1" x14ac:dyDescent="0.3">
      <c r="A74" s="110"/>
      <c r="B74" s="111"/>
      <c r="C74" s="119"/>
      <c r="D74" s="119"/>
      <c r="E74" s="113"/>
      <c r="F74" s="120"/>
      <c r="G74" s="121"/>
      <c r="H74" s="111"/>
      <c r="I74" s="119"/>
      <c r="J74" s="119"/>
      <c r="K74" s="113"/>
      <c r="L74" s="120"/>
      <c r="M74" s="121"/>
      <c r="N74" s="111"/>
      <c r="O74" s="119"/>
      <c r="P74" s="119"/>
      <c r="Q74" s="113"/>
      <c r="R74" s="120"/>
      <c r="S74" s="121"/>
      <c r="T74" s="121"/>
      <c r="U74" s="116"/>
      <c r="V74" s="117">
        <f t="shared" si="17"/>
        <v>0</v>
      </c>
      <c r="W74" s="90">
        <f t="shared" si="18"/>
        <v>0</v>
      </c>
      <c r="X74" s="89"/>
      <c r="Y74" s="89"/>
      <c r="Z74" s="118"/>
      <c r="AA74" s="89"/>
      <c r="AB74" s="89"/>
      <c r="AC74" s="89"/>
      <c r="AD74" s="89"/>
      <c r="AE74" s="89"/>
      <c r="AF74" s="89"/>
      <c r="AG74" s="89"/>
    </row>
    <row r="75" spans="1:33" ht="12" hidden="1" customHeight="1" outlineLevel="1" x14ac:dyDescent="0.3">
      <c r="A75" s="110"/>
      <c r="B75" s="111"/>
      <c r="C75" s="119"/>
      <c r="D75" s="119"/>
      <c r="E75" s="113"/>
      <c r="F75" s="120"/>
      <c r="G75" s="121"/>
      <c r="H75" s="111"/>
      <c r="I75" s="119"/>
      <c r="J75" s="119"/>
      <c r="K75" s="113"/>
      <c r="L75" s="120"/>
      <c r="M75" s="121"/>
      <c r="N75" s="111"/>
      <c r="O75" s="119"/>
      <c r="P75" s="119"/>
      <c r="Q75" s="113"/>
      <c r="R75" s="120"/>
      <c r="S75" s="121"/>
      <c r="T75" s="121"/>
      <c r="U75" s="116"/>
      <c r="V75" s="117">
        <f t="shared" si="17"/>
        <v>0</v>
      </c>
      <c r="W75" s="90">
        <f t="shared" si="18"/>
        <v>0</v>
      </c>
      <c r="X75" s="89"/>
      <c r="Y75" s="89"/>
      <c r="Z75" s="118"/>
      <c r="AA75" s="89"/>
      <c r="AB75" s="89"/>
      <c r="AC75" s="89"/>
      <c r="AD75" s="89"/>
      <c r="AE75" s="89"/>
      <c r="AF75" s="89"/>
      <c r="AG75" s="89"/>
    </row>
    <row r="76" spans="1:33" ht="12" hidden="1" customHeight="1" outlineLevel="1" x14ac:dyDescent="0.3">
      <c r="A76" s="110"/>
      <c r="B76" s="111"/>
      <c r="C76" s="119"/>
      <c r="D76" s="119"/>
      <c r="E76" s="113"/>
      <c r="F76" s="120"/>
      <c r="G76" s="121"/>
      <c r="H76" s="111"/>
      <c r="I76" s="119"/>
      <c r="J76" s="119"/>
      <c r="K76" s="113"/>
      <c r="L76" s="120"/>
      <c r="M76" s="121"/>
      <c r="N76" s="111"/>
      <c r="O76" s="119"/>
      <c r="P76" s="119"/>
      <c r="Q76" s="113"/>
      <c r="R76" s="120"/>
      <c r="S76" s="121"/>
      <c r="T76" s="121"/>
      <c r="U76" s="116"/>
      <c r="V76" s="117">
        <f t="shared" si="17"/>
        <v>0</v>
      </c>
      <c r="W76" s="90">
        <f t="shared" si="18"/>
        <v>0</v>
      </c>
      <c r="X76" s="89"/>
      <c r="Y76" s="89"/>
      <c r="Z76" s="118"/>
      <c r="AA76" s="89"/>
      <c r="AB76" s="89"/>
      <c r="AC76" s="89"/>
      <c r="AD76" s="89"/>
      <c r="AE76" s="89"/>
      <c r="AF76" s="89"/>
      <c r="AG76" s="89"/>
    </row>
    <row r="77" spans="1:33" ht="12" hidden="1" customHeight="1" outlineLevel="1" x14ac:dyDescent="0.3">
      <c r="A77" s="110"/>
      <c r="B77" s="111"/>
      <c r="C77" s="119"/>
      <c r="D77" s="119"/>
      <c r="E77" s="113"/>
      <c r="F77" s="120"/>
      <c r="G77" s="121"/>
      <c r="H77" s="111"/>
      <c r="I77" s="119"/>
      <c r="J77" s="119"/>
      <c r="K77" s="113"/>
      <c r="L77" s="120"/>
      <c r="M77" s="121"/>
      <c r="N77" s="111"/>
      <c r="O77" s="119"/>
      <c r="P77" s="119"/>
      <c r="Q77" s="113"/>
      <c r="R77" s="120"/>
      <c r="S77" s="121"/>
      <c r="T77" s="121"/>
      <c r="U77" s="116"/>
      <c r="V77" s="117">
        <f t="shared" si="17"/>
        <v>0</v>
      </c>
      <c r="W77" s="90">
        <f t="shared" si="18"/>
        <v>0</v>
      </c>
      <c r="X77" s="89"/>
      <c r="Y77" s="89"/>
      <c r="Z77" s="118"/>
      <c r="AA77" s="89"/>
      <c r="AB77" s="89"/>
      <c r="AC77" s="89"/>
      <c r="AD77" s="89"/>
      <c r="AE77" s="89"/>
      <c r="AF77" s="89"/>
      <c r="AG77" s="89"/>
    </row>
    <row r="78" spans="1:33" ht="12" hidden="1" customHeight="1" outlineLevel="1" x14ac:dyDescent="0.3">
      <c r="A78" s="110"/>
      <c r="B78" s="111"/>
      <c r="C78" s="119"/>
      <c r="D78" s="119"/>
      <c r="E78" s="113"/>
      <c r="F78" s="120"/>
      <c r="G78" s="121"/>
      <c r="H78" s="111"/>
      <c r="I78" s="119"/>
      <c r="J78" s="119"/>
      <c r="K78" s="113"/>
      <c r="L78" s="120"/>
      <c r="M78" s="121"/>
      <c r="N78" s="111"/>
      <c r="O78" s="119"/>
      <c r="P78" s="119"/>
      <c r="Q78" s="113"/>
      <c r="R78" s="120"/>
      <c r="S78" s="121"/>
      <c r="T78" s="121"/>
      <c r="U78" s="116"/>
      <c r="V78" s="117">
        <f t="shared" si="17"/>
        <v>0</v>
      </c>
      <c r="W78" s="90">
        <f t="shared" si="18"/>
        <v>0</v>
      </c>
      <c r="X78" s="89"/>
      <c r="Y78" s="89"/>
      <c r="Z78" s="118"/>
      <c r="AA78" s="89"/>
      <c r="AB78" s="89"/>
      <c r="AC78" s="89"/>
      <c r="AD78" s="89"/>
      <c r="AE78" s="89"/>
      <c r="AF78" s="89"/>
      <c r="AG78" s="89"/>
    </row>
    <row r="79" spans="1:33" ht="12" hidden="1" customHeight="1" outlineLevel="1" x14ac:dyDescent="0.3">
      <c r="A79" s="110"/>
      <c r="B79" s="111"/>
      <c r="C79" s="119"/>
      <c r="D79" s="119"/>
      <c r="E79" s="113"/>
      <c r="F79" s="120"/>
      <c r="G79" s="121"/>
      <c r="H79" s="111"/>
      <c r="I79" s="119"/>
      <c r="J79" s="119"/>
      <c r="K79" s="113"/>
      <c r="L79" s="120"/>
      <c r="M79" s="121"/>
      <c r="N79" s="111"/>
      <c r="O79" s="119"/>
      <c r="P79" s="119"/>
      <c r="Q79" s="113"/>
      <c r="R79" s="120"/>
      <c r="S79" s="121"/>
      <c r="T79" s="121"/>
      <c r="U79" s="116"/>
      <c r="V79" s="117">
        <f t="shared" si="17"/>
        <v>0</v>
      </c>
      <c r="W79" s="90">
        <f t="shared" si="18"/>
        <v>0</v>
      </c>
      <c r="X79" s="89"/>
      <c r="Y79" s="89"/>
      <c r="Z79" s="118"/>
      <c r="AA79" s="89"/>
      <c r="AB79" s="89"/>
      <c r="AC79" s="89"/>
      <c r="AD79" s="89"/>
      <c r="AE79" s="89"/>
      <c r="AF79" s="89"/>
      <c r="AG79" s="89"/>
    </row>
    <row r="80" spans="1:33" ht="12" hidden="1" customHeight="1" outlineLevel="1" x14ac:dyDescent="0.3">
      <c r="A80" s="110"/>
      <c r="B80" s="111"/>
      <c r="C80" s="119"/>
      <c r="D80" s="119"/>
      <c r="E80" s="113"/>
      <c r="F80" s="120"/>
      <c r="G80" s="121"/>
      <c r="H80" s="111"/>
      <c r="I80" s="119"/>
      <c r="J80" s="119"/>
      <c r="K80" s="113"/>
      <c r="L80" s="120"/>
      <c r="M80" s="121"/>
      <c r="N80" s="111"/>
      <c r="O80" s="119"/>
      <c r="P80" s="119"/>
      <c r="Q80" s="113"/>
      <c r="R80" s="120"/>
      <c r="S80" s="121"/>
      <c r="T80" s="121"/>
      <c r="U80" s="116"/>
      <c r="V80" s="117">
        <f t="shared" si="17"/>
        <v>0</v>
      </c>
      <c r="W80" s="90">
        <f t="shared" si="18"/>
        <v>0</v>
      </c>
      <c r="X80" s="89"/>
      <c r="Y80" s="89"/>
      <c r="Z80" s="118"/>
      <c r="AA80" s="89"/>
      <c r="AB80" s="89"/>
      <c r="AC80" s="89"/>
      <c r="AD80" s="89"/>
      <c r="AE80" s="89"/>
      <c r="AF80" s="89"/>
      <c r="AG80" s="89"/>
    </row>
    <row r="81" spans="1:33" ht="12" hidden="1" customHeight="1" outlineLevel="1" x14ac:dyDescent="0.3">
      <c r="A81" s="110"/>
      <c r="B81" s="111"/>
      <c r="C81" s="119"/>
      <c r="D81" s="119"/>
      <c r="E81" s="113"/>
      <c r="F81" s="120"/>
      <c r="G81" s="121"/>
      <c r="H81" s="111"/>
      <c r="I81" s="119"/>
      <c r="J81" s="119"/>
      <c r="K81" s="113"/>
      <c r="L81" s="120"/>
      <c r="M81" s="121"/>
      <c r="N81" s="111"/>
      <c r="O81" s="119"/>
      <c r="P81" s="119"/>
      <c r="Q81" s="113"/>
      <c r="R81" s="120"/>
      <c r="S81" s="121"/>
      <c r="T81" s="121"/>
      <c r="U81" s="116"/>
      <c r="V81" s="117">
        <f t="shared" si="17"/>
        <v>0</v>
      </c>
      <c r="W81" s="90">
        <f t="shared" si="18"/>
        <v>0</v>
      </c>
      <c r="X81" s="89"/>
      <c r="Y81" s="89"/>
      <c r="Z81" s="118"/>
      <c r="AA81" s="89"/>
      <c r="AB81" s="89"/>
      <c r="AC81" s="89"/>
      <c r="AD81" s="89"/>
      <c r="AE81" s="89"/>
      <c r="AF81" s="89"/>
      <c r="AG81" s="89"/>
    </row>
    <row r="82" spans="1:33" ht="12" hidden="1" customHeight="1" outlineLevel="1" x14ac:dyDescent="0.3">
      <c r="A82" s="110"/>
      <c r="B82" s="111"/>
      <c r="C82" s="119"/>
      <c r="D82" s="119"/>
      <c r="E82" s="113"/>
      <c r="F82" s="120"/>
      <c r="G82" s="121"/>
      <c r="H82" s="111"/>
      <c r="I82" s="119"/>
      <c r="J82" s="119"/>
      <c r="K82" s="113"/>
      <c r="L82" s="120"/>
      <c r="M82" s="121"/>
      <c r="N82" s="111"/>
      <c r="O82" s="119"/>
      <c r="P82" s="119"/>
      <c r="Q82" s="113"/>
      <c r="R82" s="120"/>
      <c r="S82" s="121"/>
      <c r="T82" s="121"/>
      <c r="U82" s="116"/>
      <c r="V82" s="117">
        <f t="shared" si="17"/>
        <v>0</v>
      </c>
      <c r="W82" s="90">
        <f t="shared" si="18"/>
        <v>0</v>
      </c>
      <c r="X82" s="89"/>
      <c r="Y82" s="89"/>
      <c r="Z82" s="118"/>
      <c r="AA82" s="89"/>
      <c r="AB82" s="89"/>
      <c r="AC82" s="89"/>
      <c r="AD82" s="89"/>
      <c r="AE82" s="89"/>
      <c r="AF82" s="89"/>
      <c r="AG82" s="89"/>
    </row>
    <row r="83" spans="1:33" ht="12" hidden="1" customHeight="1" outlineLevel="1" x14ac:dyDescent="0.3">
      <c r="A83" s="110"/>
      <c r="B83" s="111"/>
      <c r="C83" s="119"/>
      <c r="D83" s="119"/>
      <c r="E83" s="113"/>
      <c r="F83" s="120"/>
      <c r="G83" s="121"/>
      <c r="H83" s="111"/>
      <c r="I83" s="119"/>
      <c r="J83" s="119"/>
      <c r="K83" s="113"/>
      <c r="L83" s="120"/>
      <c r="M83" s="121"/>
      <c r="N83" s="111"/>
      <c r="O83" s="119"/>
      <c r="P83" s="119"/>
      <c r="Q83" s="113"/>
      <c r="R83" s="120"/>
      <c r="S83" s="121"/>
      <c r="T83" s="121"/>
      <c r="U83" s="116"/>
      <c r="V83" s="117">
        <f t="shared" si="17"/>
        <v>0</v>
      </c>
      <c r="W83" s="90">
        <f t="shared" si="18"/>
        <v>0</v>
      </c>
      <c r="X83" s="89"/>
      <c r="Y83" s="89"/>
      <c r="Z83" s="118"/>
      <c r="AA83" s="89"/>
      <c r="AB83" s="89"/>
      <c r="AC83" s="89"/>
      <c r="AD83" s="89"/>
      <c r="AE83" s="89"/>
      <c r="AF83" s="89"/>
      <c r="AG83" s="89"/>
    </row>
    <row r="84" spans="1:33" ht="11.25" hidden="1" customHeight="1" outlineLevel="1" x14ac:dyDescent="0.3">
      <c r="A84" s="110"/>
      <c r="B84" s="111"/>
      <c r="C84" s="119"/>
      <c r="D84" s="119"/>
      <c r="E84" s="113"/>
      <c r="F84" s="120"/>
      <c r="G84" s="121"/>
      <c r="H84" s="111"/>
      <c r="I84" s="119"/>
      <c r="J84" s="119"/>
      <c r="K84" s="113"/>
      <c r="L84" s="120"/>
      <c r="M84" s="121"/>
      <c r="N84" s="111"/>
      <c r="O84" s="119"/>
      <c r="P84" s="119"/>
      <c r="Q84" s="113"/>
      <c r="R84" s="120"/>
      <c r="S84" s="121"/>
      <c r="T84" s="121"/>
      <c r="U84" s="116"/>
      <c r="V84" s="117">
        <f t="shared" si="17"/>
        <v>0</v>
      </c>
      <c r="W84" s="90">
        <f t="shared" si="18"/>
        <v>0</v>
      </c>
      <c r="X84" s="89"/>
      <c r="Y84" s="89"/>
      <c r="Z84" s="118"/>
      <c r="AA84" s="89"/>
      <c r="AB84" s="89"/>
      <c r="AC84" s="89"/>
      <c r="AD84" s="89"/>
      <c r="AE84" s="89"/>
      <c r="AF84" s="89"/>
      <c r="AG84" s="89"/>
    </row>
    <row r="85" spans="1:33" ht="11.25" hidden="1" customHeight="1" outlineLevel="1" x14ac:dyDescent="0.3">
      <c r="A85" s="110"/>
      <c r="B85" s="111"/>
      <c r="C85" s="119"/>
      <c r="D85" s="119"/>
      <c r="E85" s="113"/>
      <c r="F85" s="120"/>
      <c r="G85" s="121"/>
      <c r="H85" s="111"/>
      <c r="I85" s="119"/>
      <c r="J85" s="119"/>
      <c r="K85" s="113"/>
      <c r="L85" s="120"/>
      <c r="M85" s="121"/>
      <c r="N85" s="111"/>
      <c r="O85" s="119"/>
      <c r="P85" s="119"/>
      <c r="Q85" s="113"/>
      <c r="R85" s="120"/>
      <c r="S85" s="121"/>
      <c r="T85" s="121"/>
      <c r="U85" s="116"/>
      <c r="V85" s="117">
        <f t="shared" si="17"/>
        <v>0</v>
      </c>
      <c r="W85" s="90">
        <f t="shared" si="18"/>
        <v>0</v>
      </c>
      <c r="X85" s="89"/>
      <c r="Y85" s="89"/>
      <c r="Z85" s="118"/>
      <c r="AA85" s="89"/>
      <c r="AB85" s="89"/>
      <c r="AC85" s="89"/>
      <c r="AD85" s="89"/>
      <c r="AE85" s="89"/>
      <c r="AF85" s="89"/>
      <c r="AG85" s="89"/>
    </row>
    <row r="86" spans="1:33" ht="11.25" hidden="1" customHeight="1" outlineLevel="1" x14ac:dyDescent="0.3">
      <c r="A86" s="110"/>
      <c r="B86" s="111"/>
      <c r="C86" s="119"/>
      <c r="D86" s="119"/>
      <c r="E86" s="113"/>
      <c r="F86" s="120"/>
      <c r="G86" s="121"/>
      <c r="H86" s="111"/>
      <c r="I86" s="119"/>
      <c r="J86" s="119"/>
      <c r="K86" s="113"/>
      <c r="L86" s="120"/>
      <c r="M86" s="121"/>
      <c r="N86" s="111"/>
      <c r="O86" s="119"/>
      <c r="P86" s="119"/>
      <c r="Q86" s="113"/>
      <c r="R86" s="120"/>
      <c r="S86" s="121"/>
      <c r="T86" s="121"/>
      <c r="U86" s="116"/>
      <c r="V86" s="117">
        <f t="shared" si="17"/>
        <v>0</v>
      </c>
      <c r="W86" s="90">
        <f t="shared" si="18"/>
        <v>0</v>
      </c>
      <c r="X86" s="89"/>
      <c r="Y86" s="89"/>
      <c r="Z86" s="118"/>
      <c r="AA86" s="89"/>
      <c r="AB86" s="89"/>
      <c r="AC86" s="89"/>
      <c r="AD86" s="89"/>
      <c r="AE86" s="89"/>
      <c r="AF86" s="89"/>
      <c r="AG86" s="89"/>
    </row>
    <row r="87" spans="1:33" ht="11.25" hidden="1" customHeight="1" outlineLevel="1" x14ac:dyDescent="0.3">
      <c r="A87" s="110"/>
      <c r="B87" s="111"/>
      <c r="C87" s="119"/>
      <c r="D87" s="119"/>
      <c r="E87" s="113"/>
      <c r="F87" s="120"/>
      <c r="G87" s="121"/>
      <c r="H87" s="111"/>
      <c r="I87" s="119"/>
      <c r="J87" s="119"/>
      <c r="K87" s="113"/>
      <c r="L87" s="120"/>
      <c r="M87" s="121"/>
      <c r="N87" s="111"/>
      <c r="O87" s="119"/>
      <c r="P87" s="119"/>
      <c r="Q87" s="113"/>
      <c r="R87" s="120"/>
      <c r="S87" s="121"/>
      <c r="T87" s="121"/>
      <c r="U87" s="116"/>
      <c r="V87" s="117">
        <f t="shared" si="17"/>
        <v>0</v>
      </c>
      <c r="W87" s="90">
        <f t="shared" si="18"/>
        <v>0</v>
      </c>
      <c r="X87" s="89"/>
      <c r="Y87" s="89"/>
      <c r="Z87" s="118"/>
      <c r="AA87" s="89"/>
      <c r="AB87" s="89"/>
      <c r="AC87" s="89"/>
      <c r="AD87" s="89"/>
      <c r="AE87" s="89"/>
      <c r="AF87" s="89"/>
      <c r="AG87" s="89"/>
    </row>
    <row r="88" spans="1:33" ht="11.25" hidden="1" customHeight="1" outlineLevel="1" x14ac:dyDescent="0.3">
      <c r="A88" s="110"/>
      <c r="B88" s="111"/>
      <c r="C88" s="119"/>
      <c r="D88" s="119"/>
      <c r="E88" s="113"/>
      <c r="F88" s="120"/>
      <c r="G88" s="121"/>
      <c r="H88" s="111"/>
      <c r="I88" s="119"/>
      <c r="J88" s="119"/>
      <c r="K88" s="113"/>
      <c r="L88" s="120"/>
      <c r="M88" s="121"/>
      <c r="N88" s="111"/>
      <c r="O88" s="119"/>
      <c r="P88" s="119"/>
      <c r="Q88" s="113"/>
      <c r="R88" s="120"/>
      <c r="S88" s="121"/>
      <c r="T88" s="121"/>
      <c r="U88" s="116"/>
      <c r="V88" s="117">
        <f t="shared" si="17"/>
        <v>0</v>
      </c>
      <c r="W88" s="90">
        <f t="shared" si="18"/>
        <v>0</v>
      </c>
      <c r="X88" s="89"/>
      <c r="Y88" s="89"/>
      <c r="Z88" s="118"/>
      <c r="AA88" s="89"/>
      <c r="AB88" s="89"/>
      <c r="AC88" s="89"/>
      <c r="AD88" s="89"/>
      <c r="AE88" s="89"/>
      <c r="AF88" s="89"/>
      <c r="AG88" s="89"/>
    </row>
    <row r="89" spans="1:33" ht="11.25" hidden="1" customHeight="1" outlineLevel="1" x14ac:dyDescent="0.3">
      <c r="A89" s="110"/>
      <c r="B89" s="111"/>
      <c r="C89" s="119"/>
      <c r="D89" s="119"/>
      <c r="E89" s="113"/>
      <c r="F89" s="120"/>
      <c r="G89" s="121"/>
      <c r="H89" s="111"/>
      <c r="I89" s="119"/>
      <c r="J89" s="119"/>
      <c r="K89" s="113"/>
      <c r="L89" s="120"/>
      <c r="M89" s="121"/>
      <c r="N89" s="111"/>
      <c r="O89" s="119"/>
      <c r="P89" s="119"/>
      <c r="Q89" s="113"/>
      <c r="R89" s="120"/>
      <c r="S89" s="121"/>
      <c r="T89" s="121"/>
      <c r="U89" s="116"/>
      <c r="V89" s="117">
        <f t="shared" si="17"/>
        <v>0</v>
      </c>
      <c r="W89" s="90">
        <f t="shared" si="18"/>
        <v>0</v>
      </c>
      <c r="X89" s="89"/>
      <c r="Y89" s="89"/>
      <c r="Z89" s="118"/>
      <c r="AA89" s="89"/>
      <c r="AB89" s="89"/>
      <c r="AC89" s="89"/>
      <c r="AD89" s="89"/>
      <c r="AE89" s="89"/>
      <c r="AF89" s="89"/>
      <c r="AG89" s="89"/>
    </row>
    <row r="90" spans="1:33" ht="11.25" hidden="1" customHeight="1" outlineLevel="1" x14ac:dyDescent="0.3">
      <c r="A90" s="110"/>
      <c r="B90" s="111"/>
      <c r="C90" s="119"/>
      <c r="D90" s="119"/>
      <c r="E90" s="113"/>
      <c r="F90" s="120"/>
      <c r="G90" s="121"/>
      <c r="H90" s="111"/>
      <c r="I90" s="119"/>
      <c r="J90" s="119"/>
      <c r="K90" s="113"/>
      <c r="L90" s="120"/>
      <c r="M90" s="121"/>
      <c r="N90" s="111"/>
      <c r="O90" s="119"/>
      <c r="P90" s="119"/>
      <c r="Q90" s="113"/>
      <c r="R90" s="120"/>
      <c r="S90" s="121"/>
      <c r="T90" s="121"/>
      <c r="U90" s="116"/>
      <c r="V90" s="117">
        <f t="shared" si="17"/>
        <v>0</v>
      </c>
      <c r="W90" s="90">
        <f t="shared" si="18"/>
        <v>0</v>
      </c>
      <c r="X90" s="89"/>
      <c r="Y90" s="89"/>
      <c r="Z90" s="118"/>
      <c r="AA90" s="89"/>
      <c r="AB90" s="89"/>
      <c r="AC90" s="89"/>
      <c r="AD90" s="89"/>
      <c r="AE90" s="89"/>
      <c r="AF90" s="89"/>
      <c r="AG90" s="89"/>
    </row>
    <row r="91" spans="1:33" ht="11.25" hidden="1" customHeight="1" outlineLevel="1" x14ac:dyDescent="0.3">
      <c r="A91" s="110"/>
      <c r="B91" s="111"/>
      <c r="C91" s="119"/>
      <c r="D91" s="119"/>
      <c r="E91" s="113"/>
      <c r="F91" s="120"/>
      <c r="G91" s="121"/>
      <c r="H91" s="111"/>
      <c r="I91" s="119"/>
      <c r="J91" s="119"/>
      <c r="K91" s="113"/>
      <c r="L91" s="120"/>
      <c r="M91" s="121"/>
      <c r="N91" s="111"/>
      <c r="O91" s="119"/>
      <c r="P91" s="119"/>
      <c r="Q91" s="113"/>
      <c r="R91" s="120"/>
      <c r="S91" s="121"/>
      <c r="T91" s="121"/>
      <c r="U91" s="116"/>
      <c r="V91" s="117">
        <f t="shared" si="17"/>
        <v>0</v>
      </c>
      <c r="W91" s="90">
        <f t="shared" si="18"/>
        <v>0</v>
      </c>
      <c r="X91" s="89"/>
      <c r="Y91" s="89"/>
      <c r="Z91" s="118"/>
      <c r="AA91" s="89"/>
      <c r="AB91" s="89"/>
      <c r="AC91" s="89"/>
      <c r="AD91" s="89"/>
      <c r="AE91" s="89"/>
      <c r="AF91" s="89"/>
      <c r="AG91" s="89"/>
    </row>
    <row r="92" spans="1:33" ht="11.25" hidden="1" customHeight="1" outlineLevel="1" x14ac:dyDescent="0.3">
      <c r="A92" s="110"/>
      <c r="B92" s="111"/>
      <c r="C92" s="119"/>
      <c r="D92" s="119"/>
      <c r="E92" s="113"/>
      <c r="F92" s="120"/>
      <c r="G92" s="121"/>
      <c r="H92" s="111"/>
      <c r="I92" s="119"/>
      <c r="J92" s="119"/>
      <c r="K92" s="113"/>
      <c r="L92" s="120"/>
      <c r="M92" s="121"/>
      <c r="N92" s="111"/>
      <c r="O92" s="119"/>
      <c r="P92" s="119"/>
      <c r="Q92" s="113"/>
      <c r="R92" s="120"/>
      <c r="S92" s="121"/>
      <c r="T92" s="121"/>
      <c r="U92" s="116"/>
      <c r="V92" s="117">
        <f t="shared" si="17"/>
        <v>0</v>
      </c>
      <c r="W92" s="90">
        <f t="shared" si="18"/>
        <v>0</v>
      </c>
      <c r="X92" s="89"/>
      <c r="Y92" s="89"/>
      <c r="Z92" s="118"/>
      <c r="AA92" s="89"/>
      <c r="AB92" s="89"/>
      <c r="AC92" s="89"/>
      <c r="AD92" s="89"/>
      <c r="AE92" s="89"/>
      <c r="AF92" s="89"/>
      <c r="AG92" s="89"/>
    </row>
    <row r="93" spans="1:33" ht="11.25" hidden="1" customHeight="1" outlineLevel="1" x14ac:dyDescent="0.3">
      <c r="A93" s="110"/>
      <c r="B93" s="111"/>
      <c r="C93" s="119"/>
      <c r="D93" s="119"/>
      <c r="E93" s="113"/>
      <c r="F93" s="120"/>
      <c r="G93" s="121"/>
      <c r="H93" s="111"/>
      <c r="I93" s="119"/>
      <c r="J93" s="119"/>
      <c r="K93" s="113"/>
      <c r="L93" s="120"/>
      <c r="M93" s="121"/>
      <c r="N93" s="111"/>
      <c r="O93" s="119"/>
      <c r="P93" s="119"/>
      <c r="Q93" s="113"/>
      <c r="R93" s="120"/>
      <c r="S93" s="121"/>
      <c r="T93" s="121"/>
      <c r="U93" s="116"/>
      <c r="V93" s="117">
        <f t="shared" si="17"/>
        <v>0</v>
      </c>
      <c r="W93" s="90">
        <f t="shared" si="18"/>
        <v>0</v>
      </c>
      <c r="X93" s="89"/>
      <c r="Y93" s="89"/>
      <c r="Z93" s="118"/>
      <c r="AA93" s="89"/>
      <c r="AB93" s="89"/>
      <c r="AC93" s="89"/>
      <c r="AD93" s="89"/>
      <c r="AE93" s="89"/>
      <c r="AF93" s="89"/>
      <c r="AG93" s="89"/>
    </row>
    <row r="94" spans="1:33" ht="11.25" hidden="1" customHeight="1" outlineLevel="1" x14ac:dyDescent="0.3">
      <c r="A94" s="110"/>
      <c r="B94" s="111"/>
      <c r="C94" s="119"/>
      <c r="D94" s="119"/>
      <c r="E94" s="113"/>
      <c r="F94" s="120"/>
      <c r="G94" s="121"/>
      <c r="H94" s="111"/>
      <c r="I94" s="119"/>
      <c r="J94" s="119"/>
      <c r="K94" s="113"/>
      <c r="L94" s="120"/>
      <c r="M94" s="121"/>
      <c r="N94" s="111"/>
      <c r="O94" s="119"/>
      <c r="P94" s="119"/>
      <c r="Q94" s="113"/>
      <c r="R94" s="120"/>
      <c r="S94" s="121"/>
      <c r="T94" s="121"/>
      <c r="U94" s="116"/>
      <c r="V94" s="117">
        <f t="shared" si="17"/>
        <v>0</v>
      </c>
      <c r="W94" s="90">
        <f t="shared" si="18"/>
        <v>0</v>
      </c>
      <c r="X94" s="89"/>
      <c r="Y94" s="89"/>
      <c r="Z94" s="118"/>
      <c r="AA94" s="89"/>
      <c r="AB94" s="89"/>
      <c r="AC94" s="89"/>
      <c r="AD94" s="89"/>
      <c r="AE94" s="89"/>
      <c r="AF94" s="89"/>
      <c r="AG94" s="89"/>
    </row>
    <row r="95" spans="1:33" ht="11.25" hidden="1" customHeight="1" outlineLevel="1" x14ac:dyDescent="0.3">
      <c r="A95" s="110"/>
      <c r="B95" s="111"/>
      <c r="C95" s="119"/>
      <c r="D95" s="119"/>
      <c r="E95" s="113"/>
      <c r="F95" s="120"/>
      <c r="G95" s="121"/>
      <c r="H95" s="111"/>
      <c r="I95" s="119"/>
      <c r="J95" s="119"/>
      <c r="K95" s="113"/>
      <c r="L95" s="120"/>
      <c r="M95" s="121"/>
      <c r="N95" s="111"/>
      <c r="O95" s="119"/>
      <c r="P95" s="119"/>
      <c r="Q95" s="113"/>
      <c r="R95" s="120"/>
      <c r="S95" s="121"/>
      <c r="T95" s="121"/>
      <c r="U95" s="116"/>
      <c r="V95" s="117">
        <f t="shared" si="17"/>
        <v>0</v>
      </c>
      <c r="W95" s="90">
        <f t="shared" si="18"/>
        <v>0</v>
      </c>
      <c r="X95" s="89"/>
      <c r="Y95" s="89"/>
      <c r="Z95" s="118"/>
      <c r="AA95" s="89"/>
      <c r="AB95" s="89"/>
      <c r="AC95" s="89"/>
      <c r="AD95" s="89"/>
      <c r="AE95" s="89"/>
      <c r="AF95" s="89"/>
      <c r="AG95" s="89"/>
    </row>
    <row r="96" spans="1:33" ht="11.25" hidden="1" customHeight="1" outlineLevel="1" x14ac:dyDescent="0.3">
      <c r="A96" s="110"/>
      <c r="B96" s="111"/>
      <c r="C96" s="119"/>
      <c r="D96" s="119"/>
      <c r="E96" s="113"/>
      <c r="F96" s="120"/>
      <c r="G96" s="121"/>
      <c r="H96" s="111"/>
      <c r="I96" s="119"/>
      <c r="J96" s="119"/>
      <c r="K96" s="113"/>
      <c r="L96" s="120"/>
      <c r="M96" s="121"/>
      <c r="N96" s="111"/>
      <c r="O96" s="119"/>
      <c r="P96" s="119"/>
      <c r="Q96" s="113"/>
      <c r="R96" s="120"/>
      <c r="S96" s="121"/>
      <c r="T96" s="121"/>
      <c r="U96" s="116"/>
      <c r="V96" s="117">
        <f t="shared" si="17"/>
        <v>0</v>
      </c>
      <c r="W96" s="90">
        <f t="shared" si="18"/>
        <v>0</v>
      </c>
      <c r="X96" s="89"/>
      <c r="Y96" s="89"/>
      <c r="Z96" s="118"/>
      <c r="AA96" s="89"/>
      <c r="AB96" s="89"/>
      <c r="AC96" s="89"/>
      <c r="AD96" s="89"/>
      <c r="AE96" s="89"/>
      <c r="AF96" s="89"/>
      <c r="AG96" s="89"/>
    </row>
    <row r="97" spans="1:33" ht="11.25" hidden="1" customHeight="1" outlineLevel="1" x14ac:dyDescent="0.3">
      <c r="A97" s="110"/>
      <c r="B97" s="111"/>
      <c r="C97" s="119"/>
      <c r="D97" s="119"/>
      <c r="E97" s="113"/>
      <c r="F97" s="120"/>
      <c r="G97" s="121"/>
      <c r="H97" s="111"/>
      <c r="I97" s="119"/>
      <c r="J97" s="119"/>
      <c r="K97" s="113"/>
      <c r="L97" s="120"/>
      <c r="M97" s="121"/>
      <c r="N97" s="111"/>
      <c r="O97" s="119"/>
      <c r="P97" s="119"/>
      <c r="Q97" s="113"/>
      <c r="R97" s="120"/>
      <c r="S97" s="121"/>
      <c r="T97" s="121"/>
      <c r="U97" s="116"/>
      <c r="V97" s="117">
        <f t="shared" si="17"/>
        <v>0</v>
      </c>
      <c r="W97" s="90">
        <f t="shared" si="18"/>
        <v>0</v>
      </c>
      <c r="X97" s="89"/>
      <c r="Y97" s="89"/>
      <c r="Z97" s="118"/>
      <c r="AA97" s="89"/>
      <c r="AB97" s="89"/>
      <c r="AC97" s="89"/>
      <c r="AD97" s="89"/>
      <c r="AE97" s="89"/>
      <c r="AF97" s="89"/>
      <c r="AG97" s="89"/>
    </row>
    <row r="98" spans="1:33" ht="11.25" hidden="1" customHeight="1" outlineLevel="1" x14ac:dyDescent="0.3">
      <c r="A98" s="110"/>
      <c r="B98" s="111"/>
      <c r="C98" s="119"/>
      <c r="D98" s="119"/>
      <c r="E98" s="113"/>
      <c r="F98" s="120"/>
      <c r="G98" s="121"/>
      <c r="H98" s="111"/>
      <c r="I98" s="119"/>
      <c r="J98" s="119"/>
      <c r="K98" s="113"/>
      <c r="L98" s="120"/>
      <c r="M98" s="121"/>
      <c r="N98" s="111"/>
      <c r="O98" s="119"/>
      <c r="P98" s="119"/>
      <c r="Q98" s="113"/>
      <c r="R98" s="120"/>
      <c r="S98" s="121"/>
      <c r="T98" s="121"/>
      <c r="U98" s="116"/>
      <c r="V98" s="117">
        <f t="shared" si="17"/>
        <v>0</v>
      </c>
      <c r="W98" s="90">
        <f t="shared" si="18"/>
        <v>0</v>
      </c>
      <c r="X98" s="89"/>
      <c r="Y98" s="89"/>
      <c r="Z98" s="118"/>
      <c r="AA98" s="89"/>
      <c r="AB98" s="89"/>
      <c r="AC98" s="89"/>
      <c r="AD98" s="89"/>
      <c r="AE98" s="89"/>
      <c r="AF98" s="89"/>
      <c r="AG98" s="89"/>
    </row>
    <row r="99" spans="1:33" ht="11.25" hidden="1" customHeight="1" outlineLevel="1" x14ac:dyDescent="0.3">
      <c r="A99" s="110"/>
      <c r="B99" s="111"/>
      <c r="C99" s="119"/>
      <c r="D99" s="119"/>
      <c r="E99" s="113"/>
      <c r="F99" s="120"/>
      <c r="G99" s="121"/>
      <c r="H99" s="111"/>
      <c r="I99" s="119"/>
      <c r="J99" s="119"/>
      <c r="K99" s="113"/>
      <c r="L99" s="120"/>
      <c r="M99" s="121"/>
      <c r="N99" s="111"/>
      <c r="O99" s="119"/>
      <c r="P99" s="119"/>
      <c r="Q99" s="113"/>
      <c r="R99" s="120"/>
      <c r="S99" s="121"/>
      <c r="T99" s="121"/>
      <c r="U99" s="116"/>
      <c r="V99" s="117">
        <f t="shared" si="17"/>
        <v>0</v>
      </c>
      <c r="W99" s="90">
        <f t="shared" si="18"/>
        <v>0</v>
      </c>
      <c r="X99" s="89"/>
      <c r="Y99" s="89"/>
      <c r="Z99" s="118"/>
      <c r="AA99" s="89"/>
      <c r="AB99" s="89"/>
      <c r="AC99" s="89"/>
      <c r="AD99" s="89"/>
      <c r="AE99" s="89"/>
      <c r="AF99" s="89"/>
      <c r="AG99" s="89"/>
    </row>
    <row r="100" spans="1:33" ht="11.25" hidden="1" customHeight="1" outlineLevel="1" x14ac:dyDescent="0.3">
      <c r="A100" s="110"/>
      <c r="B100" s="111"/>
      <c r="C100" s="119"/>
      <c r="D100" s="119"/>
      <c r="E100" s="113"/>
      <c r="F100" s="120"/>
      <c r="G100" s="121"/>
      <c r="H100" s="111"/>
      <c r="I100" s="119"/>
      <c r="J100" s="119"/>
      <c r="K100" s="113"/>
      <c r="L100" s="120"/>
      <c r="M100" s="121"/>
      <c r="N100" s="111"/>
      <c r="O100" s="119"/>
      <c r="P100" s="119"/>
      <c r="Q100" s="113"/>
      <c r="R100" s="120"/>
      <c r="S100" s="121"/>
      <c r="T100" s="121"/>
      <c r="U100" s="116"/>
      <c r="V100" s="117">
        <f t="shared" si="17"/>
        <v>0</v>
      </c>
      <c r="W100" s="90">
        <f t="shared" si="18"/>
        <v>0</v>
      </c>
      <c r="X100" s="89"/>
      <c r="Y100" s="89"/>
      <c r="Z100" s="118"/>
      <c r="AA100" s="89"/>
      <c r="AB100" s="89"/>
      <c r="AC100" s="89"/>
      <c r="AD100" s="89"/>
      <c r="AE100" s="89"/>
      <c r="AF100" s="89"/>
      <c r="AG100" s="89"/>
    </row>
    <row r="101" spans="1:33" ht="11.25" hidden="1" customHeight="1" outlineLevel="1" x14ac:dyDescent="0.3">
      <c r="A101" s="110"/>
      <c r="B101" s="111"/>
      <c r="C101" s="119"/>
      <c r="D101" s="119"/>
      <c r="E101" s="113"/>
      <c r="F101" s="120"/>
      <c r="G101" s="121"/>
      <c r="H101" s="111"/>
      <c r="I101" s="119"/>
      <c r="J101" s="119"/>
      <c r="K101" s="113"/>
      <c r="L101" s="120"/>
      <c r="M101" s="121"/>
      <c r="N101" s="111"/>
      <c r="O101" s="119"/>
      <c r="P101" s="119"/>
      <c r="Q101" s="113"/>
      <c r="R101" s="120"/>
      <c r="S101" s="121"/>
      <c r="T101" s="121"/>
      <c r="U101" s="116"/>
      <c r="V101" s="117">
        <f t="shared" si="17"/>
        <v>0</v>
      </c>
      <c r="W101" s="90">
        <f t="shared" si="18"/>
        <v>0</v>
      </c>
      <c r="X101" s="89"/>
      <c r="Y101" s="89"/>
      <c r="Z101" s="118"/>
      <c r="AA101" s="89"/>
      <c r="AB101" s="89"/>
      <c r="AC101" s="89"/>
      <c r="AD101" s="89"/>
      <c r="AE101" s="89"/>
      <c r="AF101" s="89"/>
      <c r="AG101" s="89"/>
    </row>
    <row r="102" spans="1:33" ht="11.25" hidden="1" customHeight="1" outlineLevel="1" x14ac:dyDescent="0.3">
      <c r="A102" s="110"/>
      <c r="B102" s="111"/>
      <c r="C102" s="119"/>
      <c r="D102" s="119"/>
      <c r="E102" s="113"/>
      <c r="F102" s="120"/>
      <c r="G102" s="121"/>
      <c r="H102" s="111"/>
      <c r="I102" s="119"/>
      <c r="J102" s="119"/>
      <c r="K102" s="113"/>
      <c r="L102" s="120"/>
      <c r="M102" s="121"/>
      <c r="N102" s="111"/>
      <c r="O102" s="119"/>
      <c r="P102" s="119"/>
      <c r="Q102" s="113"/>
      <c r="R102" s="120"/>
      <c r="S102" s="121"/>
      <c r="T102" s="121"/>
      <c r="U102" s="116"/>
      <c r="V102" s="117">
        <f t="shared" si="17"/>
        <v>0</v>
      </c>
      <c r="W102" s="90">
        <f t="shared" si="18"/>
        <v>0</v>
      </c>
      <c r="X102" s="89"/>
      <c r="Y102" s="89"/>
      <c r="Z102" s="118"/>
      <c r="AA102" s="89"/>
      <c r="AB102" s="89"/>
      <c r="AC102" s="89"/>
      <c r="AD102" s="89"/>
      <c r="AE102" s="89"/>
      <c r="AF102" s="89"/>
      <c r="AG102" s="89"/>
    </row>
    <row r="103" spans="1:33" ht="11.25" hidden="1" customHeight="1" outlineLevel="1" x14ac:dyDescent="0.3">
      <c r="A103" s="110"/>
      <c r="B103" s="111"/>
      <c r="C103" s="119"/>
      <c r="D103" s="119"/>
      <c r="E103" s="113"/>
      <c r="F103" s="120"/>
      <c r="G103" s="121"/>
      <c r="H103" s="111"/>
      <c r="I103" s="119"/>
      <c r="J103" s="119"/>
      <c r="K103" s="113"/>
      <c r="L103" s="120"/>
      <c r="M103" s="121"/>
      <c r="N103" s="111"/>
      <c r="O103" s="119"/>
      <c r="P103" s="119"/>
      <c r="Q103" s="113"/>
      <c r="R103" s="120"/>
      <c r="S103" s="121"/>
      <c r="T103" s="121"/>
      <c r="U103" s="116"/>
      <c r="V103" s="117">
        <f t="shared" si="17"/>
        <v>0</v>
      </c>
      <c r="W103" s="90">
        <f t="shared" si="18"/>
        <v>0</v>
      </c>
      <c r="X103" s="89"/>
      <c r="Y103" s="89"/>
      <c r="Z103" s="118"/>
      <c r="AA103" s="89"/>
      <c r="AB103" s="89"/>
      <c r="AC103" s="89"/>
      <c r="AD103" s="89"/>
      <c r="AE103" s="89"/>
      <c r="AF103" s="89"/>
      <c r="AG103" s="89"/>
    </row>
    <row r="104" spans="1:33" ht="11.25" hidden="1" customHeight="1" outlineLevel="1" x14ac:dyDescent="0.3">
      <c r="A104" s="110"/>
      <c r="B104" s="111"/>
      <c r="C104" s="119"/>
      <c r="D104" s="119"/>
      <c r="E104" s="113"/>
      <c r="F104" s="120"/>
      <c r="G104" s="121"/>
      <c r="H104" s="111"/>
      <c r="I104" s="119"/>
      <c r="J104" s="119"/>
      <c r="K104" s="113"/>
      <c r="L104" s="120"/>
      <c r="M104" s="121"/>
      <c r="N104" s="111"/>
      <c r="O104" s="119"/>
      <c r="P104" s="119"/>
      <c r="Q104" s="113"/>
      <c r="R104" s="120"/>
      <c r="S104" s="121"/>
      <c r="T104" s="121"/>
      <c r="U104" s="116"/>
      <c r="V104" s="117">
        <f t="shared" si="17"/>
        <v>0</v>
      </c>
      <c r="W104" s="90">
        <f t="shared" si="18"/>
        <v>0</v>
      </c>
      <c r="X104" s="89"/>
      <c r="Y104" s="89"/>
      <c r="Z104" s="118"/>
      <c r="AA104" s="89"/>
      <c r="AB104" s="89"/>
      <c r="AC104" s="89"/>
      <c r="AD104" s="89"/>
      <c r="AE104" s="89"/>
      <c r="AF104" s="89"/>
      <c r="AG104" s="89"/>
    </row>
    <row r="105" spans="1:33" ht="11.25" hidden="1" customHeight="1" outlineLevel="1" x14ac:dyDescent="0.3">
      <c r="A105" s="110"/>
      <c r="B105" s="111"/>
      <c r="C105" s="119"/>
      <c r="D105" s="119"/>
      <c r="E105" s="113"/>
      <c r="F105" s="120"/>
      <c r="G105" s="121"/>
      <c r="H105" s="111"/>
      <c r="I105" s="119"/>
      <c r="J105" s="119"/>
      <c r="K105" s="113"/>
      <c r="L105" s="120"/>
      <c r="M105" s="121"/>
      <c r="N105" s="111"/>
      <c r="O105" s="119"/>
      <c r="P105" s="119"/>
      <c r="Q105" s="113"/>
      <c r="R105" s="120"/>
      <c r="S105" s="121"/>
      <c r="T105" s="121"/>
      <c r="U105" s="116"/>
      <c r="V105" s="117">
        <f t="shared" si="17"/>
        <v>0</v>
      </c>
      <c r="W105" s="90">
        <f t="shared" si="18"/>
        <v>0</v>
      </c>
      <c r="X105" s="89"/>
      <c r="Y105" s="89"/>
      <c r="Z105" s="118"/>
      <c r="AA105" s="89"/>
      <c r="AB105" s="89"/>
      <c r="AC105" s="89"/>
      <c r="AD105" s="89"/>
      <c r="AE105" s="89"/>
      <c r="AF105" s="89"/>
      <c r="AG105" s="89"/>
    </row>
    <row r="106" spans="1:33" ht="11.25" hidden="1" customHeight="1" outlineLevel="1" x14ac:dyDescent="0.3">
      <c r="A106" s="110"/>
      <c r="B106" s="111"/>
      <c r="C106" s="119"/>
      <c r="D106" s="119"/>
      <c r="E106" s="113"/>
      <c r="F106" s="120"/>
      <c r="G106" s="121"/>
      <c r="H106" s="111"/>
      <c r="I106" s="119"/>
      <c r="J106" s="119"/>
      <c r="K106" s="113"/>
      <c r="L106" s="120"/>
      <c r="M106" s="121"/>
      <c r="N106" s="111"/>
      <c r="O106" s="119"/>
      <c r="P106" s="119"/>
      <c r="Q106" s="113"/>
      <c r="R106" s="120"/>
      <c r="S106" s="121"/>
      <c r="T106" s="121"/>
      <c r="U106" s="116"/>
      <c r="V106" s="117">
        <f t="shared" si="17"/>
        <v>0</v>
      </c>
      <c r="W106" s="90">
        <f t="shared" si="18"/>
        <v>0</v>
      </c>
      <c r="X106" s="89"/>
      <c r="Y106" s="89"/>
      <c r="Z106" s="118"/>
      <c r="AA106" s="89"/>
      <c r="AB106" s="89"/>
      <c r="AC106" s="89"/>
      <c r="AD106" s="89"/>
      <c r="AE106" s="89"/>
      <c r="AF106" s="89"/>
      <c r="AG106" s="89"/>
    </row>
    <row r="107" spans="1:33" ht="11.25" hidden="1" customHeight="1" outlineLevel="1" x14ac:dyDescent="0.3">
      <c r="A107" s="110"/>
      <c r="B107" s="111"/>
      <c r="C107" s="119"/>
      <c r="D107" s="119"/>
      <c r="E107" s="113"/>
      <c r="F107" s="120"/>
      <c r="G107" s="121"/>
      <c r="H107" s="111"/>
      <c r="I107" s="119"/>
      <c r="J107" s="119"/>
      <c r="K107" s="113"/>
      <c r="L107" s="120"/>
      <c r="M107" s="121"/>
      <c r="N107" s="111"/>
      <c r="O107" s="119"/>
      <c r="P107" s="119"/>
      <c r="Q107" s="113"/>
      <c r="R107" s="120"/>
      <c r="S107" s="121"/>
      <c r="T107" s="121"/>
      <c r="U107" s="116"/>
      <c r="V107" s="117">
        <f t="shared" si="17"/>
        <v>0</v>
      </c>
      <c r="W107" s="90">
        <f t="shared" si="18"/>
        <v>0</v>
      </c>
      <c r="X107" s="89"/>
      <c r="Y107" s="89"/>
      <c r="Z107" s="118"/>
      <c r="AA107" s="89"/>
      <c r="AB107" s="89"/>
      <c r="AC107" s="89"/>
      <c r="AD107" s="89"/>
      <c r="AE107" s="89"/>
      <c r="AF107" s="89"/>
      <c r="AG107" s="89"/>
    </row>
    <row r="108" spans="1:33" ht="11.25" hidden="1" customHeight="1" outlineLevel="1" x14ac:dyDescent="0.3">
      <c r="A108" s="110"/>
      <c r="B108" s="111"/>
      <c r="C108" s="119"/>
      <c r="D108" s="119"/>
      <c r="E108" s="113"/>
      <c r="F108" s="120"/>
      <c r="G108" s="121"/>
      <c r="H108" s="111"/>
      <c r="I108" s="119"/>
      <c r="J108" s="119"/>
      <c r="K108" s="113"/>
      <c r="L108" s="120"/>
      <c r="M108" s="121"/>
      <c r="N108" s="111"/>
      <c r="O108" s="119"/>
      <c r="P108" s="119"/>
      <c r="Q108" s="113"/>
      <c r="R108" s="120"/>
      <c r="S108" s="121"/>
      <c r="T108" s="121"/>
      <c r="U108" s="116"/>
      <c r="V108" s="117">
        <f t="shared" si="17"/>
        <v>0</v>
      </c>
      <c r="W108" s="90">
        <f t="shared" si="18"/>
        <v>0</v>
      </c>
      <c r="X108" s="89"/>
      <c r="Y108" s="89"/>
      <c r="Z108" s="118"/>
      <c r="AA108" s="89"/>
      <c r="AB108" s="89"/>
      <c r="AC108" s="89"/>
      <c r="AD108" s="89"/>
      <c r="AE108" s="89"/>
      <c r="AF108" s="89"/>
      <c r="AG108" s="89"/>
    </row>
    <row r="109" spans="1:33" ht="11.25" hidden="1" customHeight="1" outlineLevel="1" x14ac:dyDescent="0.3">
      <c r="A109" s="110"/>
      <c r="B109" s="111"/>
      <c r="C109" s="119"/>
      <c r="D109" s="119"/>
      <c r="E109" s="113"/>
      <c r="F109" s="120"/>
      <c r="G109" s="121"/>
      <c r="H109" s="111"/>
      <c r="I109" s="119"/>
      <c r="J109" s="119"/>
      <c r="K109" s="113"/>
      <c r="L109" s="120"/>
      <c r="M109" s="121"/>
      <c r="N109" s="111"/>
      <c r="O109" s="119"/>
      <c r="P109" s="119"/>
      <c r="Q109" s="113"/>
      <c r="R109" s="120"/>
      <c r="S109" s="121"/>
      <c r="T109" s="121"/>
      <c r="U109" s="116"/>
      <c r="V109" s="117">
        <f t="shared" si="17"/>
        <v>0</v>
      </c>
      <c r="W109" s="90">
        <f t="shared" si="18"/>
        <v>0</v>
      </c>
      <c r="X109" s="89"/>
      <c r="Y109" s="89"/>
      <c r="Z109" s="118"/>
      <c r="AA109" s="89"/>
      <c r="AB109" s="89"/>
      <c r="AC109" s="89"/>
      <c r="AD109" s="89"/>
      <c r="AE109" s="89"/>
      <c r="AF109" s="89"/>
      <c r="AG109" s="89"/>
    </row>
    <row r="110" spans="1:33" ht="11.25" hidden="1" customHeight="1" outlineLevel="1" x14ac:dyDescent="0.3">
      <c r="A110" s="110"/>
      <c r="B110" s="111"/>
      <c r="C110" s="119"/>
      <c r="D110" s="119"/>
      <c r="E110" s="113"/>
      <c r="F110" s="120"/>
      <c r="G110" s="121"/>
      <c r="H110" s="111"/>
      <c r="I110" s="119"/>
      <c r="J110" s="119"/>
      <c r="K110" s="113"/>
      <c r="L110" s="120"/>
      <c r="M110" s="121"/>
      <c r="N110" s="111"/>
      <c r="O110" s="119"/>
      <c r="P110" s="119"/>
      <c r="Q110" s="113"/>
      <c r="R110" s="120"/>
      <c r="S110" s="121"/>
      <c r="T110" s="121"/>
      <c r="U110" s="116"/>
      <c r="V110" s="117">
        <f t="shared" si="17"/>
        <v>0</v>
      </c>
      <c r="W110" s="90">
        <f t="shared" si="18"/>
        <v>0</v>
      </c>
      <c r="X110" s="89"/>
      <c r="Y110" s="89"/>
      <c r="Z110" s="118"/>
      <c r="AA110" s="89"/>
      <c r="AB110" s="89"/>
      <c r="AC110" s="89"/>
      <c r="AD110" s="89"/>
      <c r="AE110" s="89"/>
      <c r="AF110" s="89"/>
      <c r="AG110" s="89"/>
    </row>
    <row r="111" spans="1:33" ht="11.25" hidden="1" customHeight="1" outlineLevel="1" x14ac:dyDescent="0.3">
      <c r="A111" s="110"/>
      <c r="B111" s="111"/>
      <c r="C111" s="119"/>
      <c r="D111" s="119"/>
      <c r="E111" s="113"/>
      <c r="F111" s="120"/>
      <c r="G111" s="121"/>
      <c r="H111" s="111"/>
      <c r="I111" s="119"/>
      <c r="J111" s="119"/>
      <c r="K111" s="113"/>
      <c r="L111" s="120"/>
      <c r="M111" s="121"/>
      <c r="N111" s="111"/>
      <c r="O111" s="119"/>
      <c r="P111" s="119"/>
      <c r="Q111" s="113"/>
      <c r="R111" s="120"/>
      <c r="S111" s="121"/>
      <c r="T111" s="121"/>
      <c r="U111" s="116"/>
      <c r="V111" s="117">
        <f t="shared" si="17"/>
        <v>0</v>
      </c>
      <c r="W111" s="90">
        <f t="shared" si="18"/>
        <v>0</v>
      </c>
      <c r="X111" s="89"/>
      <c r="Y111" s="89"/>
      <c r="Z111" s="118"/>
      <c r="AA111" s="89"/>
      <c r="AB111" s="89"/>
      <c r="AC111" s="89"/>
      <c r="AD111" s="89"/>
      <c r="AE111" s="89"/>
      <c r="AF111" s="89"/>
      <c r="AG111" s="89"/>
    </row>
    <row r="112" spans="1:33" ht="11.25" hidden="1" customHeight="1" outlineLevel="1" x14ac:dyDescent="0.3">
      <c r="A112" s="110"/>
      <c r="B112" s="111"/>
      <c r="C112" s="119"/>
      <c r="D112" s="119"/>
      <c r="E112" s="113"/>
      <c r="F112" s="120"/>
      <c r="G112" s="121"/>
      <c r="H112" s="111"/>
      <c r="I112" s="119"/>
      <c r="J112" s="119"/>
      <c r="K112" s="113"/>
      <c r="L112" s="120"/>
      <c r="M112" s="121"/>
      <c r="N112" s="111"/>
      <c r="O112" s="119"/>
      <c r="P112" s="119"/>
      <c r="Q112" s="113"/>
      <c r="R112" s="120"/>
      <c r="S112" s="121"/>
      <c r="T112" s="121"/>
      <c r="U112" s="116"/>
      <c r="V112" s="117">
        <f t="shared" si="17"/>
        <v>0</v>
      </c>
      <c r="W112" s="90">
        <f t="shared" si="18"/>
        <v>0</v>
      </c>
      <c r="X112" s="89"/>
      <c r="Y112" s="89"/>
      <c r="Z112" s="118"/>
      <c r="AA112" s="89"/>
      <c r="AB112" s="89"/>
      <c r="AC112" s="89"/>
      <c r="AD112" s="89"/>
      <c r="AE112" s="89"/>
      <c r="AF112" s="89"/>
      <c r="AG112" s="89"/>
    </row>
    <row r="113" spans="1:33" ht="11.25" hidden="1" customHeight="1" outlineLevel="1" x14ac:dyDescent="0.3">
      <c r="A113" s="110"/>
      <c r="B113" s="111"/>
      <c r="C113" s="119"/>
      <c r="D113" s="119"/>
      <c r="E113" s="113"/>
      <c r="F113" s="120"/>
      <c r="G113" s="121"/>
      <c r="H113" s="111"/>
      <c r="I113" s="119"/>
      <c r="J113" s="119"/>
      <c r="K113" s="113"/>
      <c r="L113" s="120"/>
      <c r="M113" s="121"/>
      <c r="N113" s="111"/>
      <c r="O113" s="119"/>
      <c r="P113" s="119"/>
      <c r="Q113" s="113"/>
      <c r="R113" s="120"/>
      <c r="S113" s="121"/>
      <c r="T113" s="121"/>
      <c r="U113" s="116"/>
      <c r="V113" s="117">
        <f t="shared" si="17"/>
        <v>0</v>
      </c>
      <c r="W113" s="90">
        <f t="shared" si="18"/>
        <v>0</v>
      </c>
      <c r="X113" s="89"/>
      <c r="Y113" s="89"/>
      <c r="Z113" s="118"/>
      <c r="AA113" s="89"/>
      <c r="AB113" s="89"/>
      <c r="AC113" s="89"/>
      <c r="AD113" s="89"/>
      <c r="AE113" s="89"/>
      <c r="AF113" s="89"/>
      <c r="AG113" s="89"/>
    </row>
    <row r="114" spans="1:33" ht="11.25" hidden="1" customHeight="1" outlineLevel="1" x14ac:dyDescent="0.3">
      <c r="A114" s="110"/>
      <c r="B114" s="111"/>
      <c r="C114" s="119"/>
      <c r="D114" s="119"/>
      <c r="E114" s="113"/>
      <c r="F114" s="120"/>
      <c r="G114" s="121"/>
      <c r="H114" s="111"/>
      <c r="I114" s="119"/>
      <c r="J114" s="119"/>
      <c r="K114" s="113"/>
      <c r="L114" s="120"/>
      <c r="M114" s="121"/>
      <c r="N114" s="111"/>
      <c r="O114" s="119"/>
      <c r="P114" s="119"/>
      <c r="Q114" s="113"/>
      <c r="R114" s="120"/>
      <c r="S114" s="121"/>
      <c r="T114" s="121"/>
      <c r="U114" s="116"/>
      <c r="V114" s="117">
        <f t="shared" si="17"/>
        <v>0</v>
      </c>
      <c r="W114" s="90">
        <f t="shared" si="18"/>
        <v>0</v>
      </c>
      <c r="X114" s="89"/>
      <c r="Y114" s="89"/>
      <c r="Z114" s="118"/>
      <c r="AA114" s="89"/>
      <c r="AB114" s="89"/>
      <c r="AC114" s="89"/>
      <c r="AD114" s="89"/>
      <c r="AE114" s="89"/>
      <c r="AF114" s="89"/>
      <c r="AG114" s="89"/>
    </row>
    <row r="115" spans="1:33" ht="11.25" hidden="1" customHeight="1" outlineLevel="1" x14ac:dyDescent="0.3">
      <c r="A115" s="110"/>
      <c r="B115" s="111"/>
      <c r="C115" s="119"/>
      <c r="D115" s="119"/>
      <c r="E115" s="113"/>
      <c r="F115" s="120"/>
      <c r="G115" s="121"/>
      <c r="H115" s="111"/>
      <c r="I115" s="119"/>
      <c r="J115" s="119"/>
      <c r="K115" s="113"/>
      <c r="L115" s="120"/>
      <c r="M115" s="121"/>
      <c r="N115" s="111"/>
      <c r="O115" s="119"/>
      <c r="P115" s="119"/>
      <c r="Q115" s="113"/>
      <c r="R115" s="120"/>
      <c r="S115" s="121"/>
      <c r="T115" s="121"/>
      <c r="U115" s="116"/>
      <c r="V115" s="117">
        <f t="shared" si="17"/>
        <v>0</v>
      </c>
      <c r="W115" s="90">
        <f t="shared" si="18"/>
        <v>0</v>
      </c>
      <c r="X115" s="89"/>
      <c r="Y115" s="89"/>
      <c r="Z115" s="118"/>
      <c r="AA115" s="89"/>
      <c r="AB115" s="89"/>
      <c r="AC115" s="89"/>
      <c r="AD115" s="89"/>
      <c r="AE115" s="89"/>
      <c r="AF115" s="89"/>
      <c r="AG115" s="89"/>
    </row>
    <row r="116" spans="1:33" ht="11.25" hidden="1" customHeight="1" outlineLevel="1" x14ac:dyDescent="0.3">
      <c r="A116" s="110"/>
      <c r="B116" s="111"/>
      <c r="C116" s="119"/>
      <c r="D116" s="119"/>
      <c r="E116" s="113"/>
      <c r="F116" s="120"/>
      <c r="G116" s="121"/>
      <c r="H116" s="111"/>
      <c r="I116" s="119"/>
      <c r="J116" s="119"/>
      <c r="K116" s="113"/>
      <c r="L116" s="120"/>
      <c r="M116" s="121"/>
      <c r="N116" s="111"/>
      <c r="O116" s="119"/>
      <c r="P116" s="119"/>
      <c r="Q116" s="113"/>
      <c r="R116" s="120"/>
      <c r="S116" s="121"/>
      <c r="T116" s="121"/>
      <c r="U116" s="116"/>
      <c r="V116" s="117">
        <f t="shared" si="17"/>
        <v>0</v>
      </c>
      <c r="W116" s="90">
        <f t="shared" si="18"/>
        <v>0</v>
      </c>
      <c r="X116" s="89"/>
      <c r="Y116" s="89"/>
      <c r="Z116" s="118"/>
      <c r="AA116" s="89"/>
      <c r="AB116" s="89"/>
      <c r="AC116" s="89"/>
      <c r="AD116" s="89"/>
      <c r="AE116" s="89"/>
      <c r="AF116" s="89"/>
      <c r="AG116" s="89"/>
    </row>
    <row r="117" spans="1:33" ht="11.25" hidden="1" customHeight="1" outlineLevel="1" x14ac:dyDescent="0.3">
      <c r="A117" s="110"/>
      <c r="B117" s="111"/>
      <c r="C117" s="119"/>
      <c r="D117" s="119"/>
      <c r="E117" s="113"/>
      <c r="F117" s="120"/>
      <c r="G117" s="121"/>
      <c r="H117" s="111"/>
      <c r="I117" s="119"/>
      <c r="J117" s="119"/>
      <c r="K117" s="113"/>
      <c r="L117" s="120"/>
      <c r="M117" s="121"/>
      <c r="N117" s="111"/>
      <c r="O117" s="119"/>
      <c r="P117" s="119"/>
      <c r="Q117" s="113"/>
      <c r="R117" s="120"/>
      <c r="S117" s="121"/>
      <c r="T117" s="121"/>
      <c r="U117" s="116"/>
      <c r="V117" s="117">
        <f t="shared" si="17"/>
        <v>0</v>
      </c>
      <c r="W117" s="90">
        <f t="shared" si="18"/>
        <v>0</v>
      </c>
      <c r="X117" s="89"/>
      <c r="Y117" s="89"/>
      <c r="Z117" s="118"/>
      <c r="AA117" s="89"/>
      <c r="AB117" s="89"/>
      <c r="AC117" s="89"/>
      <c r="AD117" s="89"/>
      <c r="AE117" s="89"/>
      <c r="AF117" s="89"/>
      <c r="AG117" s="89"/>
    </row>
    <row r="118" spans="1:33" ht="11.25" hidden="1" customHeight="1" outlineLevel="1" x14ac:dyDescent="0.3">
      <c r="A118" s="110"/>
      <c r="B118" s="111"/>
      <c r="C118" s="119"/>
      <c r="D118" s="119"/>
      <c r="E118" s="113"/>
      <c r="F118" s="120"/>
      <c r="G118" s="121"/>
      <c r="H118" s="111"/>
      <c r="I118" s="119"/>
      <c r="J118" s="119"/>
      <c r="K118" s="113"/>
      <c r="L118" s="120"/>
      <c r="M118" s="121"/>
      <c r="N118" s="111"/>
      <c r="O118" s="119"/>
      <c r="P118" s="119"/>
      <c r="Q118" s="113"/>
      <c r="R118" s="120"/>
      <c r="S118" s="121"/>
      <c r="T118" s="121"/>
      <c r="U118" s="116"/>
      <c r="V118" s="117">
        <f t="shared" si="17"/>
        <v>0</v>
      </c>
      <c r="W118" s="90">
        <f t="shared" si="18"/>
        <v>0</v>
      </c>
      <c r="X118" s="89"/>
      <c r="Y118" s="89"/>
      <c r="Z118" s="118"/>
      <c r="AA118" s="89"/>
      <c r="AB118" s="89"/>
      <c r="AC118" s="89"/>
      <c r="AD118" s="89"/>
      <c r="AE118" s="89"/>
      <c r="AF118" s="89"/>
      <c r="AG118" s="89"/>
    </row>
    <row r="119" spans="1:33" ht="11.25" hidden="1" customHeight="1" outlineLevel="1" x14ac:dyDescent="0.3">
      <c r="A119" s="110"/>
      <c r="B119" s="111"/>
      <c r="C119" s="119"/>
      <c r="D119" s="119"/>
      <c r="E119" s="113"/>
      <c r="F119" s="120"/>
      <c r="G119" s="121"/>
      <c r="H119" s="111"/>
      <c r="I119" s="119"/>
      <c r="J119" s="119"/>
      <c r="K119" s="113"/>
      <c r="L119" s="120"/>
      <c r="M119" s="121"/>
      <c r="N119" s="111"/>
      <c r="O119" s="119"/>
      <c r="P119" s="119"/>
      <c r="Q119" s="113"/>
      <c r="R119" s="120"/>
      <c r="S119" s="121"/>
      <c r="T119" s="121"/>
      <c r="U119" s="116"/>
      <c r="V119" s="117">
        <f t="shared" si="17"/>
        <v>0</v>
      </c>
      <c r="W119" s="90">
        <f t="shared" si="18"/>
        <v>0</v>
      </c>
      <c r="X119" s="89"/>
      <c r="Y119" s="89"/>
      <c r="Z119" s="118"/>
      <c r="AA119" s="89"/>
      <c r="AB119" s="89"/>
      <c r="AC119" s="89"/>
      <c r="AD119" s="89"/>
      <c r="AE119" s="89"/>
      <c r="AF119" s="89"/>
      <c r="AG119" s="89"/>
    </row>
    <row r="120" spans="1:33" ht="11.25" hidden="1" customHeight="1" outlineLevel="1" x14ac:dyDescent="0.3">
      <c r="A120" s="110"/>
      <c r="B120" s="111"/>
      <c r="C120" s="119"/>
      <c r="D120" s="119"/>
      <c r="E120" s="113"/>
      <c r="F120" s="120"/>
      <c r="G120" s="121"/>
      <c r="H120" s="111"/>
      <c r="I120" s="119"/>
      <c r="J120" s="119"/>
      <c r="K120" s="113"/>
      <c r="L120" s="120"/>
      <c r="M120" s="121"/>
      <c r="N120" s="111"/>
      <c r="O120" s="119"/>
      <c r="P120" s="119"/>
      <c r="Q120" s="113"/>
      <c r="R120" s="120"/>
      <c r="S120" s="121"/>
      <c r="T120" s="121"/>
      <c r="U120" s="116"/>
      <c r="V120" s="117">
        <f t="shared" si="17"/>
        <v>0</v>
      </c>
      <c r="W120" s="90">
        <f t="shared" si="18"/>
        <v>0</v>
      </c>
      <c r="X120" s="89"/>
      <c r="Y120" s="89"/>
      <c r="Z120" s="118"/>
      <c r="AA120" s="89"/>
      <c r="AB120" s="89"/>
      <c r="AC120" s="89"/>
      <c r="AD120" s="89"/>
      <c r="AE120" s="89"/>
      <c r="AF120" s="89"/>
      <c r="AG120" s="89"/>
    </row>
    <row r="121" spans="1:33" ht="11.25" hidden="1" customHeight="1" outlineLevel="1" x14ac:dyDescent="0.3">
      <c r="A121" s="110"/>
      <c r="B121" s="111"/>
      <c r="C121" s="119"/>
      <c r="D121" s="119"/>
      <c r="E121" s="113"/>
      <c r="F121" s="120"/>
      <c r="G121" s="121"/>
      <c r="H121" s="111"/>
      <c r="I121" s="119"/>
      <c r="J121" s="119"/>
      <c r="K121" s="113"/>
      <c r="L121" s="120"/>
      <c r="M121" s="121"/>
      <c r="N121" s="111"/>
      <c r="O121" s="119"/>
      <c r="P121" s="119"/>
      <c r="Q121" s="113"/>
      <c r="R121" s="120"/>
      <c r="S121" s="121"/>
      <c r="T121" s="121"/>
      <c r="U121" s="116"/>
      <c r="V121" s="117">
        <f t="shared" si="17"/>
        <v>0</v>
      </c>
      <c r="W121" s="90">
        <f t="shared" si="18"/>
        <v>0</v>
      </c>
      <c r="X121" s="89"/>
      <c r="Y121" s="89"/>
      <c r="Z121" s="118"/>
      <c r="AA121" s="89"/>
      <c r="AB121" s="89"/>
      <c r="AC121" s="89"/>
      <c r="AD121" s="89"/>
      <c r="AE121" s="89"/>
      <c r="AF121" s="89"/>
      <c r="AG121" s="89"/>
    </row>
    <row r="122" spans="1:33" ht="11.25" hidden="1" customHeight="1" outlineLevel="1" x14ac:dyDescent="0.3">
      <c r="A122" s="110"/>
      <c r="B122" s="111"/>
      <c r="C122" s="119"/>
      <c r="D122" s="119"/>
      <c r="E122" s="113"/>
      <c r="F122" s="120"/>
      <c r="G122" s="121"/>
      <c r="H122" s="111"/>
      <c r="I122" s="119"/>
      <c r="J122" s="119"/>
      <c r="K122" s="113"/>
      <c r="L122" s="120"/>
      <c r="M122" s="121"/>
      <c r="N122" s="111"/>
      <c r="O122" s="119"/>
      <c r="P122" s="119"/>
      <c r="Q122" s="113"/>
      <c r="R122" s="120"/>
      <c r="S122" s="121"/>
      <c r="T122" s="121"/>
      <c r="U122" s="116"/>
      <c r="V122" s="117">
        <f t="shared" si="17"/>
        <v>0</v>
      </c>
      <c r="W122" s="90">
        <f t="shared" si="18"/>
        <v>0</v>
      </c>
      <c r="X122" s="89"/>
      <c r="Y122" s="89"/>
      <c r="Z122" s="118"/>
      <c r="AA122" s="89"/>
      <c r="AB122" s="89"/>
      <c r="AC122" s="89"/>
      <c r="AD122" s="89"/>
      <c r="AE122" s="89"/>
      <c r="AF122" s="89"/>
      <c r="AG122" s="89"/>
    </row>
    <row r="123" spans="1:33" ht="11.25" hidden="1" customHeight="1" outlineLevel="1" x14ac:dyDescent="0.3">
      <c r="A123" s="110"/>
      <c r="B123" s="111"/>
      <c r="C123" s="119"/>
      <c r="D123" s="119"/>
      <c r="E123" s="113"/>
      <c r="F123" s="120"/>
      <c r="G123" s="121"/>
      <c r="H123" s="111"/>
      <c r="I123" s="119"/>
      <c r="J123" s="119"/>
      <c r="K123" s="113"/>
      <c r="L123" s="120"/>
      <c r="M123" s="121"/>
      <c r="N123" s="111"/>
      <c r="O123" s="119"/>
      <c r="P123" s="119"/>
      <c r="Q123" s="113"/>
      <c r="R123" s="120"/>
      <c r="S123" s="121"/>
      <c r="T123" s="121"/>
      <c r="U123" s="116"/>
      <c r="V123" s="117">
        <f t="shared" si="17"/>
        <v>0</v>
      </c>
      <c r="W123" s="90">
        <f t="shared" si="18"/>
        <v>0</v>
      </c>
      <c r="X123" s="89"/>
      <c r="Y123" s="89"/>
      <c r="Z123" s="118"/>
      <c r="AA123" s="89"/>
      <c r="AB123" s="89"/>
      <c r="AC123" s="89"/>
      <c r="AD123" s="89"/>
      <c r="AE123" s="89"/>
      <c r="AF123" s="89"/>
      <c r="AG123" s="89"/>
    </row>
    <row r="124" spans="1:33" ht="11.25" hidden="1" customHeight="1" outlineLevel="1" x14ac:dyDescent="0.3">
      <c r="A124" s="110"/>
      <c r="B124" s="111"/>
      <c r="C124" s="119"/>
      <c r="D124" s="119"/>
      <c r="E124" s="113"/>
      <c r="F124" s="120"/>
      <c r="G124" s="121"/>
      <c r="H124" s="111"/>
      <c r="I124" s="119"/>
      <c r="J124" s="119"/>
      <c r="K124" s="113"/>
      <c r="L124" s="120"/>
      <c r="M124" s="121"/>
      <c r="N124" s="111"/>
      <c r="O124" s="119"/>
      <c r="P124" s="119"/>
      <c r="Q124" s="113"/>
      <c r="R124" s="120"/>
      <c r="S124" s="121"/>
      <c r="T124" s="121"/>
      <c r="U124" s="116"/>
      <c r="V124" s="117">
        <f t="shared" si="17"/>
        <v>0</v>
      </c>
      <c r="W124" s="90">
        <f t="shared" si="18"/>
        <v>0</v>
      </c>
      <c r="X124" s="89"/>
      <c r="Y124" s="89"/>
      <c r="Z124" s="118"/>
      <c r="AA124" s="89"/>
      <c r="AB124" s="89"/>
      <c r="AC124" s="89"/>
      <c r="AD124" s="89"/>
      <c r="AE124" s="89"/>
      <c r="AF124" s="89"/>
      <c r="AG124" s="89"/>
    </row>
    <row r="125" spans="1:33" ht="11.25" hidden="1" customHeight="1" outlineLevel="1" x14ac:dyDescent="0.3">
      <c r="A125" s="110"/>
      <c r="B125" s="111"/>
      <c r="C125" s="119"/>
      <c r="D125" s="119"/>
      <c r="E125" s="113"/>
      <c r="F125" s="120"/>
      <c r="G125" s="121"/>
      <c r="H125" s="111"/>
      <c r="I125" s="119"/>
      <c r="J125" s="119"/>
      <c r="K125" s="113"/>
      <c r="L125" s="120"/>
      <c r="M125" s="121"/>
      <c r="N125" s="111"/>
      <c r="O125" s="119"/>
      <c r="P125" s="119"/>
      <c r="Q125" s="113"/>
      <c r="R125" s="120"/>
      <c r="S125" s="121"/>
      <c r="T125" s="121"/>
      <c r="U125" s="116"/>
      <c r="V125" s="117">
        <f t="shared" si="17"/>
        <v>0</v>
      </c>
      <c r="W125" s="90">
        <f t="shared" si="18"/>
        <v>0</v>
      </c>
      <c r="X125" s="89"/>
      <c r="Y125" s="89"/>
      <c r="Z125" s="118"/>
      <c r="AA125" s="89"/>
      <c r="AB125" s="89"/>
      <c r="AC125" s="89"/>
      <c r="AD125" s="89"/>
      <c r="AE125" s="89"/>
      <c r="AF125" s="89"/>
      <c r="AG125" s="89"/>
    </row>
    <row r="126" spans="1:33" ht="11.25" hidden="1" customHeight="1" outlineLevel="1" x14ac:dyDescent="0.3">
      <c r="A126" s="110"/>
      <c r="B126" s="111"/>
      <c r="C126" s="119"/>
      <c r="D126" s="119"/>
      <c r="E126" s="113"/>
      <c r="F126" s="120"/>
      <c r="G126" s="121"/>
      <c r="H126" s="111"/>
      <c r="I126" s="119"/>
      <c r="J126" s="119"/>
      <c r="K126" s="113"/>
      <c r="L126" s="120"/>
      <c r="M126" s="121"/>
      <c r="N126" s="111"/>
      <c r="O126" s="119"/>
      <c r="P126" s="119"/>
      <c r="Q126" s="113"/>
      <c r="R126" s="120"/>
      <c r="S126" s="121"/>
      <c r="T126" s="121"/>
      <c r="U126" s="116"/>
      <c r="V126" s="117">
        <f t="shared" si="17"/>
        <v>0</v>
      </c>
      <c r="W126" s="90">
        <f t="shared" si="18"/>
        <v>0</v>
      </c>
      <c r="X126" s="89"/>
      <c r="Y126" s="89"/>
      <c r="Z126" s="118"/>
      <c r="AA126" s="89"/>
      <c r="AB126" s="89"/>
      <c r="AC126" s="89"/>
      <c r="AD126" s="89"/>
      <c r="AE126" s="89"/>
      <c r="AF126" s="89"/>
      <c r="AG126" s="89"/>
    </row>
    <row r="127" spans="1:33" ht="11.25" hidden="1" customHeight="1" outlineLevel="1" x14ac:dyDescent="0.3">
      <c r="A127" s="110"/>
      <c r="B127" s="111"/>
      <c r="C127" s="119"/>
      <c r="D127" s="119"/>
      <c r="E127" s="113"/>
      <c r="F127" s="120"/>
      <c r="G127" s="121"/>
      <c r="H127" s="111"/>
      <c r="I127" s="119"/>
      <c r="J127" s="119"/>
      <c r="K127" s="113"/>
      <c r="L127" s="120"/>
      <c r="M127" s="121"/>
      <c r="N127" s="111"/>
      <c r="O127" s="119"/>
      <c r="P127" s="119"/>
      <c r="Q127" s="113"/>
      <c r="R127" s="120"/>
      <c r="S127" s="121"/>
      <c r="T127" s="121"/>
      <c r="U127" s="116"/>
      <c r="V127" s="117">
        <f t="shared" si="17"/>
        <v>0</v>
      </c>
      <c r="W127" s="90">
        <f t="shared" si="18"/>
        <v>0</v>
      </c>
      <c r="X127" s="89"/>
      <c r="Y127" s="89"/>
      <c r="Z127" s="118"/>
      <c r="AA127" s="89"/>
      <c r="AB127" s="89"/>
      <c r="AC127" s="89"/>
      <c r="AD127" s="89"/>
      <c r="AE127" s="89"/>
      <c r="AF127" s="89"/>
      <c r="AG127" s="89"/>
    </row>
    <row r="128" spans="1:33" ht="11.25" hidden="1" customHeight="1" outlineLevel="1" x14ac:dyDescent="0.3">
      <c r="A128" s="110"/>
      <c r="B128" s="111"/>
      <c r="C128" s="119"/>
      <c r="D128" s="119"/>
      <c r="E128" s="113"/>
      <c r="F128" s="120"/>
      <c r="G128" s="121"/>
      <c r="H128" s="111"/>
      <c r="I128" s="119"/>
      <c r="J128" s="119"/>
      <c r="K128" s="113"/>
      <c r="L128" s="120"/>
      <c r="M128" s="121"/>
      <c r="N128" s="111"/>
      <c r="O128" s="119"/>
      <c r="P128" s="119"/>
      <c r="Q128" s="113"/>
      <c r="R128" s="120"/>
      <c r="S128" s="121"/>
      <c r="T128" s="121"/>
      <c r="U128" s="116"/>
      <c r="V128" s="117">
        <f t="shared" si="17"/>
        <v>0</v>
      </c>
      <c r="W128" s="90">
        <f t="shared" si="18"/>
        <v>0</v>
      </c>
      <c r="X128" s="89"/>
      <c r="Y128" s="89"/>
      <c r="Z128" s="118"/>
      <c r="AA128" s="89"/>
      <c r="AB128" s="89"/>
      <c r="AC128" s="89"/>
      <c r="AD128" s="89"/>
      <c r="AE128" s="89"/>
      <c r="AF128" s="89"/>
      <c r="AG128" s="89"/>
    </row>
    <row r="129" spans="1:33" ht="11.25" hidden="1" customHeight="1" outlineLevel="1" x14ac:dyDescent="0.3">
      <c r="A129" s="110"/>
      <c r="B129" s="111"/>
      <c r="C129" s="119"/>
      <c r="D129" s="119"/>
      <c r="E129" s="113"/>
      <c r="F129" s="120"/>
      <c r="G129" s="121"/>
      <c r="H129" s="111"/>
      <c r="I129" s="119"/>
      <c r="J129" s="119"/>
      <c r="K129" s="113"/>
      <c r="L129" s="120"/>
      <c r="M129" s="121"/>
      <c r="N129" s="111"/>
      <c r="O129" s="119"/>
      <c r="P129" s="119"/>
      <c r="Q129" s="113"/>
      <c r="R129" s="120"/>
      <c r="S129" s="121"/>
      <c r="T129" s="121"/>
      <c r="U129" s="116"/>
      <c r="V129" s="117">
        <f t="shared" si="17"/>
        <v>0</v>
      </c>
      <c r="W129" s="90">
        <f t="shared" si="18"/>
        <v>0</v>
      </c>
      <c r="X129" s="89"/>
      <c r="Y129" s="89"/>
      <c r="Z129" s="118"/>
      <c r="AA129" s="89"/>
      <c r="AB129" s="89"/>
      <c r="AC129" s="89"/>
      <c r="AD129" s="89"/>
      <c r="AE129" s="89"/>
      <c r="AF129" s="89"/>
      <c r="AG129" s="89"/>
    </row>
    <row r="130" spans="1:33" ht="11.25" hidden="1" customHeight="1" outlineLevel="1" x14ac:dyDescent="0.3">
      <c r="A130" s="110"/>
      <c r="B130" s="111"/>
      <c r="C130" s="119"/>
      <c r="D130" s="119"/>
      <c r="E130" s="113"/>
      <c r="F130" s="120"/>
      <c r="G130" s="121"/>
      <c r="H130" s="111"/>
      <c r="I130" s="119"/>
      <c r="J130" s="119"/>
      <c r="K130" s="113"/>
      <c r="L130" s="120"/>
      <c r="M130" s="121"/>
      <c r="N130" s="111"/>
      <c r="O130" s="119"/>
      <c r="P130" s="119"/>
      <c r="Q130" s="113"/>
      <c r="R130" s="120"/>
      <c r="S130" s="121"/>
      <c r="T130" s="121"/>
      <c r="U130" s="116"/>
      <c r="V130" s="117">
        <f t="shared" si="17"/>
        <v>0</v>
      </c>
      <c r="W130" s="90">
        <f t="shared" si="18"/>
        <v>0</v>
      </c>
      <c r="X130" s="89"/>
      <c r="Y130" s="89"/>
      <c r="Z130" s="118"/>
      <c r="AA130" s="89"/>
      <c r="AB130" s="89"/>
      <c r="AC130" s="89"/>
      <c r="AD130" s="89"/>
      <c r="AE130" s="89"/>
      <c r="AF130" s="89"/>
      <c r="AG130" s="89"/>
    </row>
    <row r="131" spans="1:33" ht="11.25" hidden="1" customHeight="1" outlineLevel="1" x14ac:dyDescent="0.3">
      <c r="A131" s="110"/>
      <c r="B131" s="111"/>
      <c r="C131" s="119"/>
      <c r="D131" s="119"/>
      <c r="E131" s="113"/>
      <c r="F131" s="120"/>
      <c r="G131" s="121"/>
      <c r="H131" s="111"/>
      <c r="I131" s="119"/>
      <c r="J131" s="119"/>
      <c r="K131" s="113"/>
      <c r="L131" s="120"/>
      <c r="M131" s="121"/>
      <c r="N131" s="111"/>
      <c r="O131" s="119"/>
      <c r="P131" s="119"/>
      <c r="Q131" s="113"/>
      <c r="R131" s="120"/>
      <c r="S131" s="121"/>
      <c r="T131" s="121"/>
      <c r="U131" s="116"/>
      <c r="V131" s="117">
        <f t="shared" si="17"/>
        <v>0</v>
      </c>
      <c r="W131" s="90">
        <f t="shared" si="18"/>
        <v>0</v>
      </c>
      <c r="X131" s="89"/>
      <c r="Y131" s="89"/>
      <c r="Z131" s="118"/>
      <c r="AA131" s="89"/>
      <c r="AB131" s="89"/>
      <c r="AC131" s="89"/>
      <c r="AD131" s="89"/>
      <c r="AE131" s="89"/>
      <c r="AF131" s="89"/>
      <c r="AG131" s="89"/>
    </row>
    <row r="132" spans="1:33" ht="11.25" hidden="1" customHeight="1" outlineLevel="1" x14ac:dyDescent="0.3">
      <c r="A132" s="110"/>
      <c r="B132" s="111"/>
      <c r="C132" s="119"/>
      <c r="D132" s="119"/>
      <c r="E132" s="113"/>
      <c r="F132" s="120"/>
      <c r="G132" s="121"/>
      <c r="H132" s="111"/>
      <c r="I132" s="119"/>
      <c r="J132" s="119"/>
      <c r="K132" s="113"/>
      <c r="L132" s="120"/>
      <c r="M132" s="121"/>
      <c r="N132" s="111"/>
      <c r="O132" s="119"/>
      <c r="P132" s="119"/>
      <c r="Q132" s="113"/>
      <c r="R132" s="120"/>
      <c r="S132" s="121"/>
      <c r="T132" s="121"/>
      <c r="U132" s="116"/>
      <c r="V132" s="117">
        <f t="shared" si="17"/>
        <v>0</v>
      </c>
      <c r="W132" s="90">
        <f t="shared" si="18"/>
        <v>0</v>
      </c>
      <c r="X132" s="89"/>
      <c r="Y132" s="89"/>
      <c r="Z132" s="118"/>
      <c r="AA132" s="89"/>
      <c r="AB132" s="89"/>
      <c r="AC132" s="89"/>
      <c r="AD132" s="89"/>
      <c r="AE132" s="89"/>
      <c r="AF132" s="89"/>
      <c r="AG132" s="89"/>
    </row>
    <row r="133" spans="1:33" ht="11.25" hidden="1" customHeight="1" outlineLevel="1" x14ac:dyDescent="0.3">
      <c r="A133" s="110"/>
      <c r="B133" s="111"/>
      <c r="C133" s="119"/>
      <c r="D133" s="119"/>
      <c r="E133" s="113"/>
      <c r="F133" s="120"/>
      <c r="G133" s="121"/>
      <c r="H133" s="111"/>
      <c r="I133" s="119"/>
      <c r="J133" s="119"/>
      <c r="K133" s="113"/>
      <c r="L133" s="120"/>
      <c r="M133" s="121"/>
      <c r="N133" s="111"/>
      <c r="O133" s="119"/>
      <c r="P133" s="119"/>
      <c r="Q133" s="113"/>
      <c r="R133" s="120"/>
      <c r="S133" s="121"/>
      <c r="T133" s="121"/>
      <c r="U133" s="116"/>
      <c r="V133" s="117">
        <f t="shared" si="17"/>
        <v>0</v>
      </c>
      <c r="W133" s="90">
        <f t="shared" si="18"/>
        <v>0</v>
      </c>
      <c r="X133" s="89"/>
      <c r="Y133" s="89"/>
      <c r="Z133" s="118"/>
      <c r="AA133" s="89"/>
      <c r="AB133" s="89"/>
      <c r="AC133" s="89"/>
      <c r="AD133" s="89"/>
      <c r="AE133" s="89"/>
      <c r="AF133" s="89"/>
      <c r="AG133" s="89"/>
    </row>
    <row r="134" spans="1:33" ht="11.25" hidden="1" customHeight="1" outlineLevel="1" x14ac:dyDescent="0.3">
      <c r="A134" s="110"/>
      <c r="B134" s="111"/>
      <c r="C134" s="119"/>
      <c r="D134" s="119"/>
      <c r="E134" s="113"/>
      <c r="F134" s="120"/>
      <c r="G134" s="121"/>
      <c r="H134" s="111"/>
      <c r="I134" s="119"/>
      <c r="J134" s="119"/>
      <c r="K134" s="113"/>
      <c r="L134" s="120"/>
      <c r="M134" s="121"/>
      <c r="N134" s="111"/>
      <c r="O134" s="119"/>
      <c r="P134" s="119"/>
      <c r="Q134" s="113"/>
      <c r="R134" s="120"/>
      <c r="S134" s="121"/>
      <c r="T134" s="121"/>
      <c r="U134" s="116"/>
      <c r="V134" s="117">
        <f t="shared" si="17"/>
        <v>0</v>
      </c>
      <c r="W134" s="90">
        <f t="shared" si="18"/>
        <v>0</v>
      </c>
      <c r="X134" s="89"/>
      <c r="Y134" s="89"/>
      <c r="Z134" s="118"/>
      <c r="AA134" s="89"/>
      <c r="AB134" s="89"/>
      <c r="AC134" s="89"/>
      <c r="AD134" s="89"/>
      <c r="AE134" s="89"/>
      <c r="AF134" s="89"/>
      <c r="AG134" s="89"/>
    </row>
    <row r="135" spans="1:33" ht="11.25" hidden="1" customHeight="1" outlineLevel="1" x14ac:dyDescent="0.3">
      <c r="A135" s="110"/>
      <c r="B135" s="111"/>
      <c r="C135" s="119"/>
      <c r="D135" s="119"/>
      <c r="E135" s="113"/>
      <c r="F135" s="120"/>
      <c r="G135" s="121"/>
      <c r="H135" s="111"/>
      <c r="I135" s="119"/>
      <c r="J135" s="119"/>
      <c r="K135" s="113"/>
      <c r="L135" s="120"/>
      <c r="M135" s="121"/>
      <c r="N135" s="111"/>
      <c r="O135" s="119"/>
      <c r="P135" s="119"/>
      <c r="Q135" s="113"/>
      <c r="R135" s="120"/>
      <c r="S135" s="121"/>
      <c r="T135" s="121"/>
      <c r="U135" s="116"/>
      <c r="V135" s="117">
        <f t="shared" si="17"/>
        <v>0</v>
      </c>
      <c r="W135" s="90">
        <f t="shared" si="18"/>
        <v>0</v>
      </c>
      <c r="X135" s="89"/>
      <c r="Y135" s="89"/>
      <c r="Z135" s="118"/>
      <c r="AA135" s="89"/>
      <c r="AB135" s="89"/>
      <c r="AC135" s="89"/>
      <c r="AD135" s="89"/>
      <c r="AE135" s="89"/>
      <c r="AF135" s="89"/>
      <c r="AG135" s="89"/>
    </row>
    <row r="136" spans="1:33" ht="11.25" hidden="1" customHeight="1" outlineLevel="1" x14ac:dyDescent="0.3">
      <c r="A136" s="110"/>
      <c r="B136" s="111"/>
      <c r="C136" s="119"/>
      <c r="D136" s="119"/>
      <c r="E136" s="113"/>
      <c r="F136" s="120"/>
      <c r="G136" s="121"/>
      <c r="H136" s="111"/>
      <c r="I136" s="119"/>
      <c r="J136" s="119"/>
      <c r="K136" s="113"/>
      <c r="L136" s="120"/>
      <c r="M136" s="121"/>
      <c r="N136" s="111"/>
      <c r="O136" s="119"/>
      <c r="P136" s="119"/>
      <c r="Q136" s="113"/>
      <c r="R136" s="120"/>
      <c r="S136" s="121"/>
      <c r="T136" s="121"/>
      <c r="U136" s="116"/>
      <c r="V136" s="117">
        <f t="shared" si="17"/>
        <v>0</v>
      </c>
      <c r="W136" s="90">
        <f t="shared" si="18"/>
        <v>0</v>
      </c>
      <c r="X136" s="89"/>
      <c r="Y136" s="89"/>
      <c r="Z136" s="118"/>
      <c r="AA136" s="89"/>
      <c r="AB136" s="89"/>
      <c r="AC136" s="89"/>
      <c r="AD136" s="89"/>
      <c r="AE136" s="89"/>
      <c r="AF136" s="89"/>
      <c r="AG136" s="89"/>
    </row>
    <row r="137" spans="1:33" ht="11.25" hidden="1" customHeight="1" outlineLevel="1" x14ac:dyDescent="0.3">
      <c r="A137" s="110"/>
      <c r="B137" s="111"/>
      <c r="C137" s="119"/>
      <c r="D137" s="119"/>
      <c r="E137" s="113"/>
      <c r="F137" s="120"/>
      <c r="G137" s="121"/>
      <c r="H137" s="111"/>
      <c r="I137" s="119"/>
      <c r="J137" s="119"/>
      <c r="K137" s="113"/>
      <c r="L137" s="120"/>
      <c r="M137" s="121"/>
      <c r="N137" s="111"/>
      <c r="O137" s="119"/>
      <c r="P137" s="119"/>
      <c r="Q137" s="113"/>
      <c r="R137" s="120"/>
      <c r="S137" s="121"/>
      <c r="T137" s="121"/>
      <c r="U137" s="116"/>
      <c r="V137" s="117">
        <f t="shared" si="17"/>
        <v>0</v>
      </c>
      <c r="W137" s="90">
        <f t="shared" si="18"/>
        <v>0</v>
      </c>
      <c r="X137" s="89"/>
      <c r="Y137" s="89"/>
      <c r="Z137" s="118"/>
      <c r="AA137" s="89"/>
      <c r="AB137" s="89"/>
      <c r="AC137" s="89"/>
      <c r="AD137" s="89"/>
      <c r="AE137" s="89"/>
      <c r="AF137" s="89"/>
      <c r="AG137" s="89"/>
    </row>
    <row r="138" spans="1:33" ht="11.25" hidden="1" customHeight="1" outlineLevel="1" x14ac:dyDescent="0.3">
      <c r="A138" s="110"/>
      <c r="B138" s="111"/>
      <c r="C138" s="119"/>
      <c r="D138" s="119"/>
      <c r="E138" s="113"/>
      <c r="F138" s="120"/>
      <c r="G138" s="121"/>
      <c r="H138" s="111"/>
      <c r="I138" s="119"/>
      <c r="J138" s="119"/>
      <c r="K138" s="113"/>
      <c r="L138" s="120"/>
      <c r="M138" s="121"/>
      <c r="N138" s="111"/>
      <c r="O138" s="119"/>
      <c r="P138" s="119"/>
      <c r="Q138" s="113"/>
      <c r="R138" s="120"/>
      <c r="S138" s="121"/>
      <c r="T138" s="121"/>
      <c r="U138" s="116"/>
      <c r="V138" s="117">
        <f t="shared" si="17"/>
        <v>0</v>
      </c>
      <c r="W138" s="90">
        <f t="shared" si="18"/>
        <v>0</v>
      </c>
      <c r="X138" s="89"/>
      <c r="Y138" s="89"/>
      <c r="Z138" s="118"/>
      <c r="AA138" s="89"/>
      <c r="AB138" s="89"/>
      <c r="AC138" s="89"/>
      <c r="AD138" s="89"/>
      <c r="AE138" s="89"/>
      <c r="AF138" s="89"/>
      <c r="AG138" s="89"/>
    </row>
    <row r="139" spans="1:33" ht="11.25" hidden="1" customHeight="1" outlineLevel="1" x14ac:dyDescent="0.3">
      <c r="A139" s="110"/>
      <c r="B139" s="111"/>
      <c r="C139" s="119"/>
      <c r="D139" s="119"/>
      <c r="E139" s="113"/>
      <c r="F139" s="120"/>
      <c r="G139" s="121"/>
      <c r="H139" s="111"/>
      <c r="I139" s="119"/>
      <c r="J139" s="119"/>
      <c r="K139" s="113"/>
      <c r="L139" s="120"/>
      <c r="M139" s="121"/>
      <c r="N139" s="111"/>
      <c r="O139" s="119"/>
      <c r="P139" s="119"/>
      <c r="Q139" s="113"/>
      <c r="R139" s="120"/>
      <c r="S139" s="121"/>
      <c r="T139" s="121"/>
      <c r="U139" s="116"/>
      <c r="V139" s="117">
        <f t="shared" si="17"/>
        <v>0</v>
      </c>
      <c r="W139" s="90">
        <f t="shared" si="18"/>
        <v>0</v>
      </c>
      <c r="X139" s="89"/>
      <c r="Y139" s="89"/>
      <c r="Z139" s="118"/>
      <c r="AA139" s="89"/>
      <c r="AB139" s="89"/>
      <c r="AC139" s="89"/>
      <c r="AD139" s="89"/>
      <c r="AE139" s="89"/>
      <c r="AF139" s="89"/>
      <c r="AG139" s="89"/>
    </row>
    <row r="140" spans="1:33" ht="11.25" hidden="1" customHeight="1" outlineLevel="1" x14ac:dyDescent="0.3">
      <c r="A140" s="110"/>
      <c r="B140" s="111"/>
      <c r="C140" s="119"/>
      <c r="D140" s="119"/>
      <c r="E140" s="113"/>
      <c r="F140" s="120"/>
      <c r="G140" s="121"/>
      <c r="H140" s="111"/>
      <c r="I140" s="119"/>
      <c r="J140" s="119"/>
      <c r="K140" s="113"/>
      <c r="L140" s="120"/>
      <c r="M140" s="121"/>
      <c r="N140" s="111"/>
      <c r="O140" s="119"/>
      <c r="P140" s="119"/>
      <c r="Q140" s="113"/>
      <c r="R140" s="120"/>
      <c r="S140" s="121"/>
      <c r="T140" s="121"/>
      <c r="U140" s="116"/>
      <c r="V140" s="117">
        <f t="shared" si="17"/>
        <v>0</v>
      </c>
      <c r="W140" s="90">
        <f t="shared" si="18"/>
        <v>0</v>
      </c>
      <c r="X140" s="89"/>
      <c r="Y140" s="89"/>
      <c r="Z140" s="118"/>
      <c r="AA140" s="89"/>
      <c r="AB140" s="89"/>
      <c r="AC140" s="89"/>
      <c r="AD140" s="89"/>
      <c r="AE140" s="89"/>
      <c r="AF140" s="89"/>
      <c r="AG140" s="89"/>
    </row>
    <row r="141" spans="1:33" ht="11.25" hidden="1" customHeight="1" outlineLevel="1" x14ac:dyDescent="0.3">
      <c r="A141" s="110"/>
      <c r="B141" s="111"/>
      <c r="C141" s="119"/>
      <c r="D141" s="119"/>
      <c r="E141" s="113"/>
      <c r="F141" s="120"/>
      <c r="G141" s="121"/>
      <c r="H141" s="111"/>
      <c r="I141" s="119"/>
      <c r="J141" s="119"/>
      <c r="K141" s="113"/>
      <c r="L141" s="120"/>
      <c r="M141" s="121"/>
      <c r="N141" s="111"/>
      <c r="O141" s="119"/>
      <c r="P141" s="119"/>
      <c r="Q141" s="113"/>
      <c r="R141" s="120"/>
      <c r="S141" s="121"/>
      <c r="T141" s="121"/>
      <c r="U141" s="116"/>
      <c r="V141" s="117">
        <f t="shared" si="17"/>
        <v>0</v>
      </c>
      <c r="W141" s="90">
        <f t="shared" si="18"/>
        <v>0</v>
      </c>
      <c r="X141" s="89"/>
      <c r="Y141" s="89"/>
      <c r="Z141" s="118"/>
      <c r="AA141" s="89"/>
      <c r="AB141" s="89"/>
      <c r="AC141" s="89"/>
      <c r="AD141" s="89"/>
      <c r="AE141" s="89"/>
      <c r="AF141" s="89"/>
      <c r="AG141" s="89"/>
    </row>
    <row r="142" spans="1:33" ht="11.25" hidden="1" customHeight="1" outlineLevel="1" x14ac:dyDescent="0.3">
      <c r="A142" s="110"/>
      <c r="B142" s="111"/>
      <c r="C142" s="119"/>
      <c r="D142" s="119"/>
      <c r="E142" s="113"/>
      <c r="F142" s="120"/>
      <c r="G142" s="121"/>
      <c r="H142" s="111"/>
      <c r="I142" s="119"/>
      <c r="J142" s="119"/>
      <c r="K142" s="113"/>
      <c r="L142" s="120"/>
      <c r="M142" s="121"/>
      <c r="N142" s="111"/>
      <c r="O142" s="119"/>
      <c r="P142" s="119"/>
      <c r="Q142" s="113"/>
      <c r="R142" s="120"/>
      <c r="S142" s="121"/>
      <c r="T142" s="121"/>
      <c r="U142" s="116"/>
      <c r="V142" s="117">
        <f t="shared" si="17"/>
        <v>0</v>
      </c>
      <c r="W142" s="90">
        <f t="shared" si="18"/>
        <v>0</v>
      </c>
      <c r="X142" s="89"/>
      <c r="Y142" s="89"/>
      <c r="Z142" s="118"/>
      <c r="AA142" s="89"/>
      <c r="AB142" s="89"/>
      <c r="AC142" s="89"/>
      <c r="AD142" s="89"/>
      <c r="AE142" s="89"/>
      <c r="AF142" s="89"/>
      <c r="AG142" s="89"/>
    </row>
    <row r="143" spans="1:33" ht="11.25" hidden="1" customHeight="1" outlineLevel="1" x14ac:dyDescent="0.3">
      <c r="A143" s="110"/>
      <c r="B143" s="111"/>
      <c r="C143" s="119"/>
      <c r="D143" s="119"/>
      <c r="E143" s="113"/>
      <c r="F143" s="120"/>
      <c r="G143" s="121"/>
      <c r="H143" s="111"/>
      <c r="I143" s="119"/>
      <c r="J143" s="119"/>
      <c r="K143" s="113"/>
      <c r="L143" s="120"/>
      <c r="M143" s="121"/>
      <c r="N143" s="111"/>
      <c r="O143" s="119"/>
      <c r="P143" s="119"/>
      <c r="Q143" s="113"/>
      <c r="R143" s="120"/>
      <c r="S143" s="121"/>
      <c r="T143" s="121"/>
      <c r="U143" s="116"/>
      <c r="V143" s="117">
        <f t="shared" si="17"/>
        <v>0</v>
      </c>
      <c r="W143" s="90">
        <f t="shared" si="18"/>
        <v>0</v>
      </c>
      <c r="X143" s="89"/>
      <c r="Y143" s="89"/>
      <c r="Z143" s="118"/>
      <c r="AA143" s="89"/>
      <c r="AB143" s="89"/>
      <c r="AC143" s="89"/>
      <c r="AD143" s="89"/>
      <c r="AE143" s="89"/>
      <c r="AF143" s="89"/>
      <c r="AG143" s="89"/>
    </row>
    <row r="144" spans="1:33" ht="11.25" hidden="1" customHeight="1" outlineLevel="1" x14ac:dyDescent="0.3">
      <c r="A144" s="110"/>
      <c r="B144" s="111"/>
      <c r="C144" s="119"/>
      <c r="D144" s="119"/>
      <c r="E144" s="113"/>
      <c r="F144" s="120"/>
      <c r="G144" s="121"/>
      <c r="H144" s="111"/>
      <c r="I144" s="119"/>
      <c r="J144" s="119"/>
      <c r="K144" s="113"/>
      <c r="L144" s="120"/>
      <c r="M144" s="121"/>
      <c r="N144" s="111"/>
      <c r="O144" s="119"/>
      <c r="P144" s="119"/>
      <c r="Q144" s="113"/>
      <c r="R144" s="120"/>
      <c r="S144" s="121"/>
      <c r="T144" s="121"/>
      <c r="U144" s="116"/>
      <c r="V144" s="117">
        <f t="shared" si="17"/>
        <v>0</v>
      </c>
      <c r="W144" s="90">
        <f t="shared" si="18"/>
        <v>0</v>
      </c>
      <c r="X144" s="89"/>
      <c r="Y144" s="89"/>
      <c r="Z144" s="118"/>
      <c r="AA144" s="89"/>
      <c r="AB144" s="89"/>
      <c r="AC144" s="89"/>
      <c r="AD144" s="89"/>
      <c r="AE144" s="89"/>
      <c r="AF144" s="89"/>
      <c r="AG144" s="89"/>
    </row>
    <row r="145" spans="1:33" ht="11.25" hidden="1" customHeight="1" outlineLevel="1" x14ac:dyDescent="0.3">
      <c r="A145" s="110"/>
      <c r="B145" s="111"/>
      <c r="C145" s="119"/>
      <c r="D145" s="119"/>
      <c r="E145" s="113"/>
      <c r="F145" s="120"/>
      <c r="G145" s="121"/>
      <c r="H145" s="111"/>
      <c r="I145" s="119"/>
      <c r="J145" s="119"/>
      <c r="K145" s="113"/>
      <c r="L145" s="120"/>
      <c r="M145" s="121"/>
      <c r="N145" s="111"/>
      <c r="O145" s="119"/>
      <c r="P145" s="119"/>
      <c r="Q145" s="113"/>
      <c r="R145" s="120"/>
      <c r="S145" s="121"/>
      <c r="T145" s="121"/>
      <c r="U145" s="116"/>
      <c r="V145" s="117">
        <f t="shared" si="17"/>
        <v>0</v>
      </c>
      <c r="W145" s="90">
        <f t="shared" si="18"/>
        <v>0</v>
      </c>
      <c r="X145" s="89"/>
      <c r="Y145" s="89"/>
      <c r="Z145" s="118"/>
      <c r="AA145" s="89"/>
      <c r="AB145" s="89"/>
      <c r="AC145" s="89"/>
      <c r="AD145" s="89"/>
      <c r="AE145" s="89"/>
      <c r="AF145" s="89"/>
      <c r="AG145" s="89"/>
    </row>
    <row r="146" spans="1:33" ht="11.25" hidden="1" customHeight="1" outlineLevel="1" x14ac:dyDescent="0.3">
      <c r="A146" s="110"/>
      <c r="B146" s="111"/>
      <c r="C146" s="119"/>
      <c r="D146" s="119"/>
      <c r="E146" s="113"/>
      <c r="F146" s="120"/>
      <c r="G146" s="121"/>
      <c r="H146" s="111"/>
      <c r="I146" s="119"/>
      <c r="J146" s="119"/>
      <c r="K146" s="113"/>
      <c r="L146" s="120"/>
      <c r="M146" s="121"/>
      <c r="N146" s="111"/>
      <c r="O146" s="119"/>
      <c r="P146" s="119"/>
      <c r="Q146" s="113"/>
      <c r="R146" s="120"/>
      <c r="S146" s="121"/>
      <c r="T146" s="121"/>
      <c r="U146" s="116"/>
      <c r="V146" s="117">
        <f t="shared" si="17"/>
        <v>0</v>
      </c>
      <c r="W146" s="90">
        <f t="shared" si="18"/>
        <v>0</v>
      </c>
      <c r="X146" s="89"/>
      <c r="Y146" s="89"/>
      <c r="Z146" s="118"/>
      <c r="AA146" s="89"/>
      <c r="AB146" s="89"/>
      <c r="AC146" s="89"/>
      <c r="AD146" s="89"/>
      <c r="AE146" s="89"/>
      <c r="AF146" s="89"/>
      <c r="AG146" s="89"/>
    </row>
    <row r="147" spans="1:33" ht="11.25" hidden="1" customHeight="1" outlineLevel="1" x14ac:dyDescent="0.3">
      <c r="A147" s="110"/>
      <c r="B147" s="111"/>
      <c r="C147" s="119"/>
      <c r="D147" s="119"/>
      <c r="E147" s="113"/>
      <c r="F147" s="120"/>
      <c r="G147" s="121"/>
      <c r="H147" s="111"/>
      <c r="I147" s="119"/>
      <c r="J147" s="119"/>
      <c r="K147" s="113"/>
      <c r="L147" s="120"/>
      <c r="M147" s="121"/>
      <c r="N147" s="111"/>
      <c r="O147" s="119"/>
      <c r="P147" s="119"/>
      <c r="Q147" s="113"/>
      <c r="R147" s="120"/>
      <c r="S147" s="121"/>
      <c r="T147" s="121"/>
      <c r="U147" s="116"/>
      <c r="V147" s="117">
        <f t="shared" si="17"/>
        <v>0</v>
      </c>
      <c r="W147" s="90">
        <f t="shared" si="18"/>
        <v>0</v>
      </c>
      <c r="X147" s="89"/>
      <c r="Y147" s="89"/>
      <c r="Z147" s="118"/>
      <c r="AA147" s="89"/>
      <c r="AB147" s="89"/>
      <c r="AC147" s="89"/>
      <c r="AD147" s="89"/>
      <c r="AE147" s="89"/>
      <c r="AF147" s="89"/>
      <c r="AG147" s="89"/>
    </row>
    <row r="148" spans="1:33" ht="11.25" hidden="1" customHeight="1" outlineLevel="1" x14ac:dyDescent="0.3">
      <c r="A148" s="110"/>
      <c r="B148" s="111"/>
      <c r="C148" s="119"/>
      <c r="D148" s="119"/>
      <c r="E148" s="113"/>
      <c r="F148" s="120"/>
      <c r="G148" s="121"/>
      <c r="H148" s="111"/>
      <c r="I148" s="119"/>
      <c r="J148" s="119"/>
      <c r="K148" s="113"/>
      <c r="L148" s="120"/>
      <c r="M148" s="121"/>
      <c r="N148" s="111"/>
      <c r="O148" s="119"/>
      <c r="P148" s="119"/>
      <c r="Q148" s="113"/>
      <c r="R148" s="120"/>
      <c r="S148" s="121"/>
      <c r="T148" s="121"/>
      <c r="U148" s="116"/>
      <c r="V148" s="117">
        <f t="shared" si="17"/>
        <v>0</v>
      </c>
      <c r="W148" s="90">
        <f t="shared" si="18"/>
        <v>0</v>
      </c>
      <c r="X148" s="89"/>
      <c r="Y148" s="89"/>
      <c r="Z148" s="118"/>
      <c r="AA148" s="89"/>
      <c r="AB148" s="89"/>
      <c r="AC148" s="89"/>
      <c r="AD148" s="89"/>
      <c r="AE148" s="89"/>
      <c r="AF148" s="89"/>
      <c r="AG148" s="89"/>
    </row>
    <row r="149" spans="1:33" ht="11.25" hidden="1" customHeight="1" outlineLevel="1" x14ac:dyDescent="0.3">
      <c r="A149" s="110"/>
      <c r="B149" s="111"/>
      <c r="C149" s="119"/>
      <c r="D149" s="119"/>
      <c r="E149" s="113"/>
      <c r="F149" s="120"/>
      <c r="G149" s="121"/>
      <c r="H149" s="111"/>
      <c r="I149" s="119"/>
      <c r="J149" s="119"/>
      <c r="K149" s="113"/>
      <c r="L149" s="120"/>
      <c r="M149" s="121"/>
      <c r="N149" s="111"/>
      <c r="O149" s="119"/>
      <c r="P149" s="119"/>
      <c r="Q149" s="113"/>
      <c r="R149" s="120"/>
      <c r="S149" s="121"/>
      <c r="T149" s="121"/>
      <c r="U149" s="116"/>
      <c r="V149" s="117">
        <f t="shared" si="17"/>
        <v>0</v>
      </c>
      <c r="W149" s="90">
        <f t="shared" si="18"/>
        <v>0</v>
      </c>
      <c r="X149" s="89"/>
      <c r="Y149" s="89"/>
      <c r="Z149" s="118"/>
      <c r="AA149" s="89"/>
      <c r="AB149" s="89"/>
      <c r="AC149" s="89"/>
      <c r="AD149" s="89"/>
      <c r="AE149" s="89"/>
      <c r="AF149" s="89"/>
      <c r="AG149" s="89"/>
    </row>
    <row r="150" spans="1:33" ht="11.25" hidden="1" customHeight="1" outlineLevel="1" x14ac:dyDescent="0.3">
      <c r="A150" s="110"/>
      <c r="B150" s="111"/>
      <c r="C150" s="119"/>
      <c r="D150" s="119"/>
      <c r="E150" s="113"/>
      <c r="F150" s="120"/>
      <c r="G150" s="121"/>
      <c r="H150" s="111"/>
      <c r="I150" s="119"/>
      <c r="J150" s="119"/>
      <c r="K150" s="113"/>
      <c r="L150" s="120"/>
      <c r="M150" s="121"/>
      <c r="N150" s="111"/>
      <c r="O150" s="119"/>
      <c r="P150" s="119"/>
      <c r="Q150" s="113"/>
      <c r="R150" s="120"/>
      <c r="S150" s="121"/>
      <c r="T150" s="121"/>
      <c r="U150" s="116"/>
      <c r="V150" s="117">
        <f t="shared" si="17"/>
        <v>0</v>
      </c>
      <c r="W150" s="90">
        <f t="shared" si="18"/>
        <v>0</v>
      </c>
      <c r="X150" s="89"/>
      <c r="Y150" s="89"/>
      <c r="Z150" s="118"/>
      <c r="AA150" s="89"/>
      <c r="AB150" s="89"/>
      <c r="AC150" s="89"/>
      <c r="AD150" s="89"/>
      <c r="AE150" s="89"/>
      <c r="AF150" s="89"/>
      <c r="AG150" s="89"/>
    </row>
    <row r="151" spans="1:33" ht="11.25" hidden="1" customHeight="1" outlineLevel="1" x14ac:dyDescent="0.3">
      <c r="A151" s="110"/>
      <c r="B151" s="111"/>
      <c r="C151" s="119"/>
      <c r="D151" s="119"/>
      <c r="E151" s="113"/>
      <c r="F151" s="120"/>
      <c r="G151" s="121"/>
      <c r="H151" s="111"/>
      <c r="I151" s="119"/>
      <c r="J151" s="119"/>
      <c r="K151" s="113"/>
      <c r="L151" s="120"/>
      <c r="M151" s="121"/>
      <c r="N151" s="111"/>
      <c r="O151" s="119"/>
      <c r="P151" s="119"/>
      <c r="Q151" s="113"/>
      <c r="R151" s="120"/>
      <c r="S151" s="121"/>
      <c r="T151" s="121"/>
      <c r="U151" s="116"/>
      <c r="V151" s="117">
        <f t="shared" si="17"/>
        <v>0</v>
      </c>
      <c r="W151" s="90">
        <f t="shared" si="18"/>
        <v>0</v>
      </c>
      <c r="X151" s="89"/>
      <c r="Y151" s="89"/>
      <c r="Z151" s="118"/>
      <c r="AA151" s="89"/>
      <c r="AB151" s="89"/>
      <c r="AC151" s="89"/>
      <c r="AD151" s="89"/>
      <c r="AE151" s="89"/>
      <c r="AF151" s="89"/>
      <c r="AG151" s="89"/>
    </row>
    <row r="152" spans="1:33" ht="11.25" hidden="1" customHeight="1" outlineLevel="1" x14ac:dyDescent="0.3">
      <c r="A152" s="110"/>
      <c r="B152" s="111"/>
      <c r="C152" s="119"/>
      <c r="D152" s="119"/>
      <c r="E152" s="113"/>
      <c r="F152" s="120"/>
      <c r="G152" s="121"/>
      <c r="H152" s="111"/>
      <c r="I152" s="119"/>
      <c r="J152" s="119"/>
      <c r="K152" s="113"/>
      <c r="L152" s="120"/>
      <c r="M152" s="121"/>
      <c r="N152" s="111"/>
      <c r="O152" s="119"/>
      <c r="P152" s="119"/>
      <c r="Q152" s="113"/>
      <c r="R152" s="120"/>
      <c r="S152" s="121"/>
      <c r="T152" s="121"/>
      <c r="U152" s="116"/>
      <c r="V152" s="117">
        <f t="shared" si="17"/>
        <v>0</v>
      </c>
      <c r="W152" s="90">
        <f t="shared" si="18"/>
        <v>0</v>
      </c>
      <c r="X152" s="89"/>
      <c r="Y152" s="89"/>
      <c r="Z152" s="118"/>
      <c r="AA152" s="89"/>
      <c r="AB152" s="89"/>
      <c r="AC152" s="89"/>
      <c r="AD152" s="89"/>
      <c r="AE152" s="89"/>
      <c r="AF152" s="89"/>
      <c r="AG152" s="89"/>
    </row>
    <row r="153" spans="1:33" ht="11.25" hidden="1" customHeight="1" outlineLevel="1" x14ac:dyDescent="0.3">
      <c r="A153" s="110"/>
      <c r="B153" s="111"/>
      <c r="C153" s="119"/>
      <c r="D153" s="119"/>
      <c r="E153" s="113"/>
      <c r="F153" s="120"/>
      <c r="G153" s="121"/>
      <c r="H153" s="111"/>
      <c r="I153" s="119"/>
      <c r="J153" s="119"/>
      <c r="K153" s="113"/>
      <c r="L153" s="120"/>
      <c r="M153" s="121"/>
      <c r="N153" s="111"/>
      <c r="O153" s="119"/>
      <c r="P153" s="119"/>
      <c r="Q153" s="113"/>
      <c r="R153" s="120"/>
      <c r="S153" s="121"/>
      <c r="T153" s="121"/>
      <c r="U153" s="116"/>
      <c r="V153" s="117">
        <f t="shared" si="17"/>
        <v>0</v>
      </c>
      <c r="W153" s="90">
        <f t="shared" si="18"/>
        <v>0</v>
      </c>
      <c r="X153" s="89"/>
      <c r="Y153" s="89"/>
      <c r="Z153" s="118"/>
      <c r="AA153" s="89"/>
      <c r="AB153" s="89"/>
      <c r="AC153" s="89"/>
      <c r="AD153" s="89"/>
      <c r="AE153" s="89"/>
      <c r="AF153" s="89"/>
      <c r="AG153" s="89"/>
    </row>
    <row r="154" spans="1:33" ht="11.25" hidden="1" customHeight="1" outlineLevel="1" x14ac:dyDescent="0.3">
      <c r="A154" s="110"/>
      <c r="B154" s="111"/>
      <c r="C154" s="119"/>
      <c r="D154" s="119"/>
      <c r="E154" s="113"/>
      <c r="F154" s="120"/>
      <c r="G154" s="121"/>
      <c r="H154" s="111"/>
      <c r="I154" s="119"/>
      <c r="J154" s="119"/>
      <c r="K154" s="113"/>
      <c r="L154" s="120"/>
      <c r="M154" s="121"/>
      <c r="N154" s="111"/>
      <c r="O154" s="119"/>
      <c r="P154" s="119"/>
      <c r="Q154" s="113"/>
      <c r="R154" s="120"/>
      <c r="S154" s="121"/>
      <c r="T154" s="121"/>
      <c r="U154" s="116"/>
      <c r="V154" s="117">
        <f t="shared" si="17"/>
        <v>0</v>
      </c>
      <c r="W154" s="90">
        <f t="shared" si="18"/>
        <v>0</v>
      </c>
      <c r="X154" s="89"/>
      <c r="Y154" s="89"/>
      <c r="Z154" s="118"/>
      <c r="AA154" s="89"/>
      <c r="AB154" s="89"/>
      <c r="AC154" s="89"/>
      <c r="AD154" s="89"/>
      <c r="AE154" s="89"/>
      <c r="AF154" s="89"/>
      <c r="AG154" s="89"/>
    </row>
    <row r="155" spans="1:33" ht="11.25" hidden="1" customHeight="1" outlineLevel="1" x14ac:dyDescent="0.3">
      <c r="A155" s="110"/>
      <c r="B155" s="111"/>
      <c r="C155" s="119"/>
      <c r="D155" s="119"/>
      <c r="E155" s="113"/>
      <c r="F155" s="120"/>
      <c r="G155" s="121"/>
      <c r="H155" s="111"/>
      <c r="I155" s="119"/>
      <c r="J155" s="119"/>
      <c r="K155" s="113"/>
      <c r="L155" s="120"/>
      <c r="M155" s="121"/>
      <c r="N155" s="111"/>
      <c r="O155" s="119"/>
      <c r="P155" s="119"/>
      <c r="Q155" s="113"/>
      <c r="R155" s="120"/>
      <c r="S155" s="121"/>
      <c r="T155" s="121"/>
      <c r="U155" s="116"/>
      <c r="V155" s="117">
        <f t="shared" si="17"/>
        <v>0</v>
      </c>
      <c r="W155" s="90">
        <f t="shared" si="18"/>
        <v>0</v>
      </c>
      <c r="X155" s="89"/>
      <c r="Y155" s="89"/>
      <c r="Z155" s="118"/>
      <c r="AA155" s="89"/>
      <c r="AB155" s="89"/>
      <c r="AC155" s="89"/>
      <c r="AD155" s="89"/>
      <c r="AE155" s="89"/>
      <c r="AF155" s="89"/>
      <c r="AG155" s="89"/>
    </row>
    <row r="156" spans="1:33" ht="11.25" hidden="1" customHeight="1" outlineLevel="1" x14ac:dyDescent="0.3">
      <c r="A156" s="110"/>
      <c r="B156" s="111"/>
      <c r="C156" s="119"/>
      <c r="D156" s="119"/>
      <c r="E156" s="113"/>
      <c r="F156" s="120"/>
      <c r="G156" s="121"/>
      <c r="H156" s="111"/>
      <c r="I156" s="119"/>
      <c r="J156" s="119"/>
      <c r="K156" s="113"/>
      <c r="L156" s="120"/>
      <c r="M156" s="121"/>
      <c r="N156" s="111"/>
      <c r="O156" s="119"/>
      <c r="P156" s="119"/>
      <c r="Q156" s="113"/>
      <c r="R156" s="120"/>
      <c r="S156" s="121"/>
      <c r="T156" s="121"/>
      <c r="U156" s="116"/>
      <c r="V156" s="117">
        <f t="shared" si="17"/>
        <v>0</v>
      </c>
      <c r="W156" s="90">
        <f t="shared" si="18"/>
        <v>0</v>
      </c>
      <c r="X156" s="89"/>
      <c r="Y156" s="89"/>
      <c r="Z156" s="118"/>
      <c r="AA156" s="89"/>
      <c r="AB156" s="89"/>
      <c r="AC156" s="89"/>
      <c r="AD156" s="89"/>
      <c r="AE156" s="89"/>
      <c r="AF156" s="89"/>
      <c r="AG156" s="89"/>
    </row>
    <row r="157" spans="1:33" ht="11.25" hidden="1" customHeight="1" outlineLevel="1" x14ac:dyDescent="0.3">
      <c r="A157" s="110"/>
      <c r="B157" s="111"/>
      <c r="C157" s="119"/>
      <c r="D157" s="119"/>
      <c r="E157" s="113"/>
      <c r="F157" s="120"/>
      <c r="G157" s="121"/>
      <c r="H157" s="111"/>
      <c r="I157" s="119"/>
      <c r="J157" s="119"/>
      <c r="K157" s="113"/>
      <c r="L157" s="120"/>
      <c r="M157" s="121"/>
      <c r="N157" s="111"/>
      <c r="O157" s="119"/>
      <c r="P157" s="119"/>
      <c r="Q157" s="113"/>
      <c r="R157" s="120"/>
      <c r="S157" s="121"/>
      <c r="T157" s="121"/>
      <c r="U157" s="116"/>
      <c r="V157" s="117">
        <f t="shared" si="17"/>
        <v>0</v>
      </c>
      <c r="W157" s="90">
        <f t="shared" si="18"/>
        <v>0</v>
      </c>
      <c r="X157" s="89"/>
      <c r="Y157" s="89"/>
      <c r="Z157" s="118"/>
      <c r="AA157" s="89"/>
      <c r="AB157" s="89"/>
      <c r="AC157" s="89"/>
      <c r="AD157" s="89"/>
      <c r="AE157" s="89"/>
      <c r="AF157" s="89"/>
      <c r="AG157" s="89"/>
    </row>
    <row r="158" spans="1:33" ht="11.25" hidden="1" customHeight="1" outlineLevel="1" x14ac:dyDescent="0.3">
      <c r="A158" s="110"/>
      <c r="B158" s="111"/>
      <c r="C158" s="119"/>
      <c r="D158" s="119"/>
      <c r="E158" s="113"/>
      <c r="F158" s="120"/>
      <c r="G158" s="121"/>
      <c r="H158" s="111"/>
      <c r="I158" s="119"/>
      <c r="J158" s="119"/>
      <c r="K158" s="113"/>
      <c r="L158" s="120"/>
      <c r="M158" s="121"/>
      <c r="N158" s="111"/>
      <c r="O158" s="119"/>
      <c r="P158" s="119"/>
      <c r="Q158" s="113"/>
      <c r="R158" s="120"/>
      <c r="S158" s="121"/>
      <c r="T158" s="121"/>
      <c r="U158" s="116"/>
      <c r="V158" s="117">
        <f t="shared" si="17"/>
        <v>0</v>
      </c>
      <c r="W158" s="90">
        <f t="shared" si="18"/>
        <v>0</v>
      </c>
      <c r="X158" s="89"/>
      <c r="Y158" s="89"/>
      <c r="Z158" s="118"/>
      <c r="AA158" s="89"/>
      <c r="AB158" s="89"/>
      <c r="AC158" s="89"/>
      <c r="AD158" s="89"/>
      <c r="AE158" s="89"/>
      <c r="AF158" s="89"/>
      <c r="AG158" s="89"/>
    </row>
    <row r="159" spans="1:33" ht="11.25" hidden="1" customHeight="1" outlineLevel="1" x14ac:dyDescent="0.3">
      <c r="A159" s="110"/>
      <c r="B159" s="111"/>
      <c r="C159" s="119"/>
      <c r="D159" s="119"/>
      <c r="E159" s="113"/>
      <c r="F159" s="120"/>
      <c r="G159" s="121"/>
      <c r="H159" s="111"/>
      <c r="I159" s="119"/>
      <c r="J159" s="119"/>
      <c r="K159" s="113"/>
      <c r="L159" s="120"/>
      <c r="M159" s="121"/>
      <c r="N159" s="111"/>
      <c r="O159" s="119"/>
      <c r="P159" s="119"/>
      <c r="Q159" s="113"/>
      <c r="R159" s="120"/>
      <c r="S159" s="121"/>
      <c r="T159" s="121"/>
      <c r="U159" s="116"/>
      <c r="V159" s="117">
        <f t="shared" si="17"/>
        <v>0</v>
      </c>
      <c r="W159" s="90">
        <f t="shared" si="18"/>
        <v>0</v>
      </c>
      <c r="X159" s="89"/>
      <c r="Y159" s="89"/>
      <c r="Z159" s="118"/>
      <c r="AA159" s="89"/>
      <c r="AB159" s="89"/>
      <c r="AC159" s="89"/>
      <c r="AD159" s="89"/>
      <c r="AE159" s="89"/>
      <c r="AF159" s="89"/>
      <c r="AG159" s="89"/>
    </row>
    <row r="160" spans="1:33" ht="11.25" hidden="1" customHeight="1" outlineLevel="1" x14ac:dyDescent="0.3">
      <c r="A160" s="110"/>
      <c r="B160" s="111"/>
      <c r="C160" s="119"/>
      <c r="D160" s="119"/>
      <c r="E160" s="113"/>
      <c r="F160" s="120"/>
      <c r="G160" s="121"/>
      <c r="H160" s="111"/>
      <c r="I160" s="119"/>
      <c r="J160" s="119"/>
      <c r="K160" s="113"/>
      <c r="L160" s="120"/>
      <c r="M160" s="121"/>
      <c r="N160" s="111"/>
      <c r="O160" s="119"/>
      <c r="P160" s="119"/>
      <c r="Q160" s="113"/>
      <c r="R160" s="120"/>
      <c r="S160" s="121"/>
      <c r="T160" s="121"/>
      <c r="U160" s="116"/>
      <c r="V160" s="117">
        <f t="shared" si="17"/>
        <v>0</v>
      </c>
      <c r="W160" s="90">
        <f t="shared" si="18"/>
        <v>0</v>
      </c>
      <c r="X160" s="89"/>
      <c r="Y160" s="89"/>
      <c r="Z160" s="118"/>
      <c r="AA160" s="89"/>
      <c r="AB160" s="89"/>
      <c r="AC160" s="89"/>
      <c r="AD160" s="89"/>
      <c r="AE160" s="89"/>
      <c r="AF160" s="89"/>
      <c r="AG160" s="89"/>
    </row>
    <row r="161" spans="1:33" ht="11.25" hidden="1" customHeight="1" outlineLevel="1" x14ac:dyDescent="0.3">
      <c r="A161" s="110"/>
      <c r="B161" s="111"/>
      <c r="C161" s="119"/>
      <c r="D161" s="119"/>
      <c r="E161" s="113"/>
      <c r="F161" s="120"/>
      <c r="G161" s="121"/>
      <c r="H161" s="111"/>
      <c r="I161" s="119"/>
      <c r="J161" s="119"/>
      <c r="K161" s="113"/>
      <c r="L161" s="120"/>
      <c r="M161" s="121"/>
      <c r="N161" s="111"/>
      <c r="O161" s="119"/>
      <c r="P161" s="119"/>
      <c r="Q161" s="113"/>
      <c r="R161" s="120"/>
      <c r="S161" s="121"/>
      <c r="T161" s="121"/>
      <c r="U161" s="116"/>
      <c r="V161" s="117">
        <f t="shared" si="17"/>
        <v>0</v>
      </c>
      <c r="W161" s="90">
        <f t="shared" si="18"/>
        <v>0</v>
      </c>
      <c r="X161" s="89"/>
      <c r="Y161" s="89"/>
      <c r="Z161" s="118"/>
      <c r="AA161" s="89"/>
      <c r="AB161" s="89"/>
      <c r="AC161" s="89"/>
      <c r="AD161" s="89"/>
      <c r="AE161" s="89"/>
      <c r="AF161" s="89"/>
      <c r="AG161" s="89"/>
    </row>
    <row r="162" spans="1:33" ht="11.25" hidden="1" customHeight="1" outlineLevel="1" x14ac:dyDescent="0.3">
      <c r="A162" s="110"/>
      <c r="B162" s="111"/>
      <c r="C162" s="119"/>
      <c r="D162" s="119"/>
      <c r="E162" s="113"/>
      <c r="F162" s="120"/>
      <c r="G162" s="121"/>
      <c r="H162" s="111"/>
      <c r="I162" s="119"/>
      <c r="J162" s="119"/>
      <c r="K162" s="113"/>
      <c r="L162" s="120"/>
      <c r="M162" s="121"/>
      <c r="N162" s="111"/>
      <c r="O162" s="119"/>
      <c r="P162" s="119"/>
      <c r="Q162" s="113"/>
      <c r="R162" s="120"/>
      <c r="S162" s="121"/>
      <c r="T162" s="121"/>
      <c r="U162" s="116"/>
      <c r="V162" s="117">
        <f t="shared" si="17"/>
        <v>0</v>
      </c>
      <c r="W162" s="90">
        <f t="shared" si="18"/>
        <v>0</v>
      </c>
      <c r="X162" s="89"/>
      <c r="Y162" s="89"/>
      <c r="Z162" s="118"/>
      <c r="AA162" s="89"/>
      <c r="AB162" s="89"/>
      <c r="AC162" s="89"/>
      <c r="AD162" s="89"/>
      <c r="AE162" s="89"/>
      <c r="AF162" s="89"/>
      <c r="AG162" s="89"/>
    </row>
    <row r="163" spans="1:33" ht="11.25" hidden="1" customHeight="1" outlineLevel="1" x14ac:dyDescent="0.3">
      <c r="A163" s="110"/>
      <c r="B163" s="111"/>
      <c r="C163" s="119"/>
      <c r="D163" s="119"/>
      <c r="E163" s="113"/>
      <c r="F163" s="120"/>
      <c r="G163" s="121"/>
      <c r="H163" s="111"/>
      <c r="I163" s="119"/>
      <c r="J163" s="119"/>
      <c r="K163" s="113"/>
      <c r="L163" s="120"/>
      <c r="M163" s="121"/>
      <c r="N163" s="111"/>
      <c r="O163" s="119"/>
      <c r="P163" s="119"/>
      <c r="Q163" s="113"/>
      <c r="R163" s="120"/>
      <c r="S163" s="121"/>
      <c r="T163" s="121"/>
      <c r="U163" s="116"/>
      <c r="V163" s="117">
        <f t="shared" si="17"/>
        <v>0</v>
      </c>
      <c r="W163" s="90">
        <f t="shared" si="18"/>
        <v>0</v>
      </c>
      <c r="X163" s="89"/>
      <c r="Y163" s="89"/>
      <c r="Z163" s="118"/>
      <c r="AA163" s="89"/>
      <c r="AB163" s="89"/>
      <c r="AC163" s="89"/>
      <c r="AD163" s="89"/>
      <c r="AE163" s="89"/>
      <c r="AF163" s="89"/>
      <c r="AG163" s="89"/>
    </row>
    <row r="164" spans="1:33" ht="11.25" hidden="1" customHeight="1" outlineLevel="1" x14ac:dyDescent="0.3">
      <c r="A164" s="110"/>
      <c r="B164" s="111"/>
      <c r="C164" s="119"/>
      <c r="D164" s="119"/>
      <c r="E164" s="113"/>
      <c r="F164" s="120"/>
      <c r="G164" s="121"/>
      <c r="H164" s="111"/>
      <c r="I164" s="119"/>
      <c r="J164" s="119"/>
      <c r="K164" s="113"/>
      <c r="L164" s="120"/>
      <c r="M164" s="121"/>
      <c r="N164" s="111"/>
      <c r="O164" s="119"/>
      <c r="P164" s="119"/>
      <c r="Q164" s="113"/>
      <c r="R164" s="120"/>
      <c r="S164" s="121"/>
      <c r="T164" s="121"/>
      <c r="U164" s="116"/>
      <c r="V164" s="117">
        <f t="shared" si="17"/>
        <v>0</v>
      </c>
      <c r="W164" s="90">
        <f t="shared" si="18"/>
        <v>0</v>
      </c>
      <c r="X164" s="89"/>
      <c r="Y164" s="89"/>
      <c r="Z164" s="118"/>
      <c r="AA164" s="89"/>
      <c r="AB164" s="89"/>
      <c r="AC164" s="89"/>
      <c r="AD164" s="89"/>
      <c r="AE164" s="89"/>
      <c r="AF164" s="89"/>
      <c r="AG164" s="89"/>
    </row>
    <row r="165" spans="1:33" ht="11.25" hidden="1" customHeight="1" outlineLevel="1" x14ac:dyDescent="0.3">
      <c r="A165" s="110"/>
      <c r="B165" s="111"/>
      <c r="C165" s="119"/>
      <c r="D165" s="119"/>
      <c r="E165" s="113"/>
      <c r="F165" s="120"/>
      <c r="G165" s="121"/>
      <c r="H165" s="111"/>
      <c r="I165" s="119"/>
      <c r="J165" s="119"/>
      <c r="K165" s="113"/>
      <c r="L165" s="120"/>
      <c r="M165" s="121"/>
      <c r="N165" s="111"/>
      <c r="O165" s="119"/>
      <c r="P165" s="119"/>
      <c r="Q165" s="113"/>
      <c r="R165" s="120"/>
      <c r="S165" s="121"/>
      <c r="T165" s="121"/>
      <c r="U165" s="116"/>
      <c r="V165" s="117">
        <f t="shared" si="17"/>
        <v>0</v>
      </c>
      <c r="W165" s="90">
        <f t="shared" si="18"/>
        <v>0</v>
      </c>
      <c r="X165" s="89"/>
      <c r="Y165" s="89"/>
      <c r="Z165" s="118"/>
      <c r="AA165" s="89"/>
      <c r="AB165" s="89"/>
      <c r="AC165" s="89"/>
      <c r="AD165" s="89"/>
      <c r="AE165" s="89"/>
      <c r="AF165" s="89"/>
      <c r="AG165" s="89"/>
    </row>
    <row r="166" spans="1:33" ht="11.25" hidden="1" customHeight="1" outlineLevel="1" x14ac:dyDescent="0.3">
      <c r="A166" s="110"/>
      <c r="B166" s="111"/>
      <c r="C166" s="119"/>
      <c r="D166" s="119"/>
      <c r="E166" s="113"/>
      <c r="F166" s="120"/>
      <c r="G166" s="121"/>
      <c r="H166" s="111"/>
      <c r="I166" s="119"/>
      <c r="J166" s="119"/>
      <c r="K166" s="113"/>
      <c r="L166" s="120"/>
      <c r="M166" s="121"/>
      <c r="N166" s="111"/>
      <c r="O166" s="119"/>
      <c r="P166" s="119"/>
      <c r="Q166" s="113"/>
      <c r="R166" s="120"/>
      <c r="S166" s="121"/>
      <c r="T166" s="121"/>
      <c r="U166" s="116"/>
      <c r="V166" s="117">
        <f t="shared" si="17"/>
        <v>0</v>
      </c>
      <c r="W166" s="90">
        <f t="shared" si="18"/>
        <v>0</v>
      </c>
      <c r="X166" s="89"/>
      <c r="Y166" s="89"/>
      <c r="Z166" s="118"/>
      <c r="AA166" s="89"/>
      <c r="AB166" s="89"/>
      <c r="AC166" s="89"/>
      <c r="AD166" s="89"/>
      <c r="AE166" s="89"/>
      <c r="AF166" s="89"/>
      <c r="AG166" s="89"/>
    </row>
    <row r="167" spans="1:33" ht="11.25" hidden="1" customHeight="1" outlineLevel="1" x14ac:dyDescent="0.3">
      <c r="A167" s="110"/>
      <c r="B167" s="111"/>
      <c r="C167" s="119"/>
      <c r="D167" s="119"/>
      <c r="E167" s="113"/>
      <c r="F167" s="120"/>
      <c r="G167" s="121"/>
      <c r="H167" s="111"/>
      <c r="I167" s="119"/>
      <c r="J167" s="119"/>
      <c r="K167" s="113"/>
      <c r="L167" s="120"/>
      <c r="M167" s="121"/>
      <c r="N167" s="111"/>
      <c r="O167" s="119"/>
      <c r="P167" s="119"/>
      <c r="Q167" s="113"/>
      <c r="R167" s="120"/>
      <c r="S167" s="121"/>
      <c r="T167" s="121"/>
      <c r="U167" s="116"/>
      <c r="V167" s="117">
        <f t="shared" si="17"/>
        <v>0</v>
      </c>
      <c r="W167" s="90">
        <f t="shared" si="18"/>
        <v>0</v>
      </c>
      <c r="X167" s="89"/>
      <c r="Y167" s="89"/>
      <c r="Z167" s="118"/>
      <c r="AA167" s="89"/>
      <c r="AB167" s="89"/>
      <c r="AC167" s="89"/>
      <c r="AD167" s="89"/>
      <c r="AE167" s="89"/>
      <c r="AF167" s="89"/>
      <c r="AG167" s="89"/>
    </row>
    <row r="168" spans="1:33" ht="11.25" hidden="1" customHeight="1" outlineLevel="1" x14ac:dyDescent="0.3">
      <c r="A168" s="110"/>
      <c r="B168" s="111"/>
      <c r="C168" s="119"/>
      <c r="D168" s="119"/>
      <c r="E168" s="113"/>
      <c r="F168" s="120"/>
      <c r="G168" s="121"/>
      <c r="H168" s="111"/>
      <c r="I168" s="119"/>
      <c r="J168" s="119"/>
      <c r="K168" s="113"/>
      <c r="L168" s="120"/>
      <c r="M168" s="121"/>
      <c r="N168" s="111"/>
      <c r="O168" s="119"/>
      <c r="P168" s="119"/>
      <c r="Q168" s="113"/>
      <c r="R168" s="120"/>
      <c r="S168" s="121"/>
      <c r="T168" s="121"/>
      <c r="U168" s="116"/>
      <c r="V168" s="117">
        <f t="shared" si="17"/>
        <v>0</v>
      </c>
      <c r="W168" s="90">
        <f t="shared" si="18"/>
        <v>0</v>
      </c>
      <c r="X168" s="89"/>
      <c r="Y168" s="89"/>
      <c r="Z168" s="118"/>
      <c r="AA168" s="89"/>
      <c r="AB168" s="89"/>
      <c r="AC168" s="89"/>
      <c r="AD168" s="89"/>
      <c r="AE168" s="89"/>
      <c r="AF168" s="89"/>
      <c r="AG168" s="89"/>
    </row>
    <row r="169" spans="1:33" ht="11.25" hidden="1" customHeight="1" outlineLevel="1" x14ac:dyDescent="0.3">
      <c r="A169" s="110"/>
      <c r="B169" s="111"/>
      <c r="C169" s="119"/>
      <c r="D169" s="119"/>
      <c r="E169" s="113"/>
      <c r="F169" s="120"/>
      <c r="G169" s="121"/>
      <c r="H169" s="111"/>
      <c r="I169" s="119"/>
      <c r="J169" s="119"/>
      <c r="K169" s="113"/>
      <c r="L169" s="120"/>
      <c r="M169" s="121"/>
      <c r="N169" s="111"/>
      <c r="O169" s="119"/>
      <c r="P169" s="119"/>
      <c r="Q169" s="113"/>
      <c r="R169" s="120"/>
      <c r="S169" s="121"/>
      <c r="T169" s="121"/>
      <c r="U169" s="116"/>
      <c r="V169" s="117">
        <f t="shared" si="17"/>
        <v>0</v>
      </c>
      <c r="W169" s="90">
        <f t="shared" si="18"/>
        <v>0</v>
      </c>
      <c r="X169" s="89"/>
      <c r="Y169" s="89"/>
      <c r="Z169" s="118"/>
      <c r="AA169" s="89"/>
      <c r="AB169" s="89"/>
      <c r="AC169" s="89"/>
      <c r="AD169" s="89"/>
      <c r="AE169" s="89"/>
      <c r="AF169" s="89"/>
      <c r="AG169" s="89"/>
    </row>
    <row r="170" spans="1:33" ht="11.25" hidden="1" customHeight="1" outlineLevel="1" x14ac:dyDescent="0.3">
      <c r="A170" s="110"/>
      <c r="B170" s="111"/>
      <c r="C170" s="119"/>
      <c r="D170" s="119"/>
      <c r="E170" s="113"/>
      <c r="F170" s="120"/>
      <c r="G170" s="121"/>
      <c r="H170" s="111"/>
      <c r="I170" s="119"/>
      <c r="J170" s="119"/>
      <c r="K170" s="113"/>
      <c r="L170" s="120"/>
      <c r="M170" s="121"/>
      <c r="N170" s="111"/>
      <c r="O170" s="119"/>
      <c r="P170" s="119"/>
      <c r="Q170" s="113"/>
      <c r="R170" s="120"/>
      <c r="S170" s="121"/>
      <c r="T170" s="121"/>
      <c r="U170" s="116"/>
      <c r="V170" s="117">
        <f t="shared" si="17"/>
        <v>0</v>
      </c>
      <c r="W170" s="90">
        <f t="shared" si="18"/>
        <v>0</v>
      </c>
      <c r="X170" s="89"/>
      <c r="Y170" s="89"/>
      <c r="Z170" s="118"/>
      <c r="AA170" s="89"/>
      <c r="AB170" s="89"/>
      <c r="AC170" s="89"/>
      <c r="AD170" s="89"/>
      <c r="AE170" s="89"/>
      <c r="AF170" s="89"/>
      <c r="AG170" s="89"/>
    </row>
    <row r="171" spans="1:33" ht="11.25" hidden="1" customHeight="1" outlineLevel="1" x14ac:dyDescent="0.3">
      <c r="A171" s="110"/>
      <c r="B171" s="111"/>
      <c r="C171" s="119"/>
      <c r="D171" s="119"/>
      <c r="E171" s="113"/>
      <c r="F171" s="120"/>
      <c r="G171" s="121"/>
      <c r="H171" s="111"/>
      <c r="I171" s="119"/>
      <c r="J171" s="119"/>
      <c r="K171" s="113"/>
      <c r="L171" s="120"/>
      <c r="M171" s="121"/>
      <c r="N171" s="111"/>
      <c r="O171" s="119"/>
      <c r="P171" s="119"/>
      <c r="Q171" s="113"/>
      <c r="R171" s="120"/>
      <c r="S171" s="121"/>
      <c r="T171" s="121"/>
      <c r="U171" s="116"/>
      <c r="V171" s="117">
        <f t="shared" si="17"/>
        <v>0</v>
      </c>
      <c r="W171" s="90">
        <f t="shared" si="18"/>
        <v>0</v>
      </c>
      <c r="X171" s="89"/>
      <c r="Y171" s="89"/>
      <c r="Z171" s="118"/>
      <c r="AA171" s="89"/>
      <c r="AB171" s="89"/>
      <c r="AC171" s="89"/>
      <c r="AD171" s="89"/>
      <c r="AE171" s="89"/>
      <c r="AF171" s="89"/>
      <c r="AG171" s="89"/>
    </row>
    <row r="172" spans="1:33" ht="11.25" hidden="1" customHeight="1" outlineLevel="1" x14ac:dyDescent="0.3">
      <c r="A172" s="110"/>
      <c r="B172" s="111"/>
      <c r="C172" s="119"/>
      <c r="D172" s="119"/>
      <c r="E172" s="113"/>
      <c r="F172" s="120"/>
      <c r="G172" s="121"/>
      <c r="H172" s="111"/>
      <c r="I172" s="119"/>
      <c r="J172" s="119"/>
      <c r="K172" s="113"/>
      <c r="L172" s="120"/>
      <c r="M172" s="121"/>
      <c r="N172" s="111"/>
      <c r="O172" s="119"/>
      <c r="P172" s="119"/>
      <c r="Q172" s="113"/>
      <c r="R172" s="120"/>
      <c r="S172" s="121"/>
      <c r="T172" s="121"/>
      <c r="U172" s="116"/>
      <c r="V172" s="117">
        <f t="shared" si="17"/>
        <v>0</v>
      </c>
      <c r="W172" s="90">
        <f t="shared" si="18"/>
        <v>0</v>
      </c>
      <c r="X172" s="89"/>
      <c r="Y172" s="89"/>
      <c r="Z172" s="118"/>
      <c r="AA172" s="89"/>
      <c r="AB172" s="89"/>
      <c r="AC172" s="89"/>
      <c r="AD172" s="89"/>
      <c r="AE172" s="89"/>
      <c r="AF172" s="89"/>
      <c r="AG172" s="89"/>
    </row>
    <row r="173" spans="1:33" ht="11.25" hidden="1" customHeight="1" outlineLevel="1" x14ac:dyDescent="0.3">
      <c r="A173" s="110"/>
      <c r="B173" s="111"/>
      <c r="C173" s="119"/>
      <c r="D173" s="119"/>
      <c r="E173" s="113"/>
      <c r="F173" s="120"/>
      <c r="G173" s="121"/>
      <c r="H173" s="111"/>
      <c r="I173" s="119"/>
      <c r="J173" s="119"/>
      <c r="K173" s="113"/>
      <c r="L173" s="120"/>
      <c r="M173" s="121"/>
      <c r="N173" s="111"/>
      <c r="O173" s="119"/>
      <c r="P173" s="119"/>
      <c r="Q173" s="113"/>
      <c r="R173" s="120"/>
      <c r="S173" s="121"/>
      <c r="T173" s="121"/>
      <c r="U173" s="116"/>
      <c r="V173" s="117">
        <f t="shared" si="17"/>
        <v>0</v>
      </c>
      <c r="W173" s="90">
        <f t="shared" si="18"/>
        <v>0</v>
      </c>
      <c r="X173" s="89"/>
      <c r="Y173" s="89"/>
      <c r="Z173" s="118"/>
      <c r="AA173" s="89"/>
      <c r="AB173" s="89"/>
      <c r="AC173" s="89"/>
      <c r="AD173" s="89"/>
      <c r="AE173" s="89"/>
      <c r="AF173" s="89"/>
      <c r="AG173" s="89"/>
    </row>
    <row r="174" spans="1:33" ht="11.25" hidden="1" customHeight="1" outlineLevel="1" x14ac:dyDescent="0.3">
      <c r="A174" s="110"/>
      <c r="B174" s="111"/>
      <c r="C174" s="119"/>
      <c r="D174" s="119"/>
      <c r="E174" s="113"/>
      <c r="F174" s="120"/>
      <c r="G174" s="121"/>
      <c r="H174" s="111"/>
      <c r="I174" s="119"/>
      <c r="J174" s="119"/>
      <c r="K174" s="113"/>
      <c r="L174" s="120"/>
      <c r="M174" s="121"/>
      <c r="N174" s="111"/>
      <c r="O174" s="119"/>
      <c r="P174" s="119"/>
      <c r="Q174" s="113"/>
      <c r="R174" s="120"/>
      <c r="S174" s="121"/>
      <c r="T174" s="121"/>
      <c r="U174" s="116"/>
      <c r="V174" s="117">
        <f t="shared" si="17"/>
        <v>0</v>
      </c>
      <c r="W174" s="90">
        <f t="shared" si="18"/>
        <v>0</v>
      </c>
      <c r="X174" s="89"/>
      <c r="Y174" s="89"/>
      <c r="Z174" s="118"/>
      <c r="AA174" s="89"/>
      <c r="AB174" s="89"/>
      <c r="AC174" s="89"/>
      <c r="AD174" s="89"/>
      <c r="AE174" s="89"/>
      <c r="AF174" s="89"/>
      <c r="AG174" s="89"/>
    </row>
    <row r="175" spans="1:33" ht="11.25" hidden="1" customHeight="1" outlineLevel="1" x14ac:dyDescent="0.3">
      <c r="A175" s="110"/>
      <c r="B175" s="111"/>
      <c r="C175" s="119"/>
      <c r="D175" s="119"/>
      <c r="E175" s="113"/>
      <c r="F175" s="120"/>
      <c r="G175" s="121"/>
      <c r="H175" s="111"/>
      <c r="I175" s="119"/>
      <c r="J175" s="119"/>
      <c r="K175" s="113"/>
      <c r="L175" s="120"/>
      <c r="M175" s="121"/>
      <c r="N175" s="111"/>
      <c r="O175" s="119"/>
      <c r="P175" s="119"/>
      <c r="Q175" s="113"/>
      <c r="R175" s="120"/>
      <c r="S175" s="121"/>
      <c r="T175" s="121"/>
      <c r="U175" s="116"/>
      <c r="V175" s="117">
        <f t="shared" si="17"/>
        <v>0</v>
      </c>
      <c r="W175" s="90">
        <f t="shared" si="18"/>
        <v>0</v>
      </c>
      <c r="X175" s="89"/>
      <c r="Y175" s="89"/>
      <c r="Z175" s="118"/>
      <c r="AA175" s="89"/>
      <c r="AB175" s="89"/>
      <c r="AC175" s="89"/>
      <c r="AD175" s="89"/>
      <c r="AE175" s="89"/>
      <c r="AF175" s="89"/>
      <c r="AG175" s="89"/>
    </row>
    <row r="176" spans="1:33" ht="11.25" hidden="1" customHeight="1" outlineLevel="1" x14ac:dyDescent="0.3">
      <c r="A176" s="110"/>
      <c r="B176" s="111"/>
      <c r="C176" s="119"/>
      <c r="D176" s="119"/>
      <c r="E176" s="113"/>
      <c r="F176" s="120"/>
      <c r="G176" s="121"/>
      <c r="H176" s="111"/>
      <c r="I176" s="119"/>
      <c r="J176" s="119"/>
      <c r="K176" s="113"/>
      <c r="L176" s="120"/>
      <c r="M176" s="121"/>
      <c r="N176" s="111"/>
      <c r="O176" s="119"/>
      <c r="P176" s="119"/>
      <c r="Q176" s="113"/>
      <c r="R176" s="120"/>
      <c r="S176" s="121"/>
      <c r="T176" s="121"/>
      <c r="U176" s="116"/>
      <c r="V176" s="117">
        <f t="shared" si="17"/>
        <v>0</v>
      </c>
      <c r="W176" s="90">
        <f t="shared" si="18"/>
        <v>0</v>
      </c>
      <c r="X176" s="89"/>
      <c r="Y176" s="89"/>
      <c r="Z176" s="118"/>
      <c r="AA176" s="89"/>
      <c r="AB176" s="89"/>
      <c r="AC176" s="89"/>
      <c r="AD176" s="89"/>
      <c r="AE176" s="89"/>
      <c r="AF176" s="89"/>
      <c r="AG176" s="89"/>
    </row>
    <row r="177" spans="1:33" ht="11.25" hidden="1" customHeight="1" outlineLevel="1" x14ac:dyDescent="0.3">
      <c r="A177" s="110"/>
      <c r="B177" s="111"/>
      <c r="C177" s="119"/>
      <c r="D177" s="119"/>
      <c r="E177" s="113"/>
      <c r="F177" s="120"/>
      <c r="G177" s="121"/>
      <c r="H177" s="111"/>
      <c r="I177" s="119"/>
      <c r="J177" s="119"/>
      <c r="K177" s="113"/>
      <c r="L177" s="120"/>
      <c r="M177" s="121"/>
      <c r="N177" s="111"/>
      <c r="O177" s="119"/>
      <c r="P177" s="119"/>
      <c r="Q177" s="113"/>
      <c r="R177" s="120"/>
      <c r="S177" s="121"/>
      <c r="T177" s="121"/>
      <c r="U177" s="116"/>
      <c r="V177" s="117">
        <f t="shared" si="17"/>
        <v>0</v>
      </c>
      <c r="W177" s="90">
        <f t="shared" si="18"/>
        <v>0</v>
      </c>
      <c r="X177" s="89"/>
      <c r="Y177" s="89"/>
      <c r="Z177" s="118"/>
      <c r="AA177" s="89"/>
      <c r="AB177" s="89"/>
      <c r="AC177" s="89"/>
      <c r="AD177" s="89"/>
      <c r="AE177" s="89"/>
      <c r="AF177" s="89"/>
      <c r="AG177" s="89"/>
    </row>
    <row r="178" spans="1:33" ht="11.25" hidden="1" customHeight="1" outlineLevel="1" x14ac:dyDescent="0.3">
      <c r="A178" s="110"/>
      <c r="B178" s="111"/>
      <c r="C178" s="119"/>
      <c r="D178" s="119"/>
      <c r="E178" s="113"/>
      <c r="F178" s="120"/>
      <c r="G178" s="121"/>
      <c r="H178" s="111"/>
      <c r="I178" s="119"/>
      <c r="J178" s="119"/>
      <c r="K178" s="113"/>
      <c r="L178" s="120"/>
      <c r="M178" s="121"/>
      <c r="N178" s="111"/>
      <c r="O178" s="119"/>
      <c r="P178" s="119"/>
      <c r="Q178" s="113"/>
      <c r="R178" s="120"/>
      <c r="S178" s="121"/>
      <c r="T178" s="121"/>
      <c r="U178" s="116"/>
      <c r="V178" s="117">
        <f t="shared" si="17"/>
        <v>0</v>
      </c>
      <c r="W178" s="90">
        <f t="shared" si="18"/>
        <v>0</v>
      </c>
      <c r="X178" s="89"/>
      <c r="Y178" s="89"/>
      <c r="Z178" s="118"/>
      <c r="AA178" s="89"/>
      <c r="AB178" s="89"/>
      <c r="AC178" s="89"/>
      <c r="AD178" s="89"/>
      <c r="AE178" s="89"/>
      <c r="AF178" s="89"/>
      <c r="AG178" s="89"/>
    </row>
    <row r="179" spans="1:33" ht="11.25" hidden="1" customHeight="1" outlineLevel="1" x14ac:dyDescent="0.3">
      <c r="A179" s="110"/>
      <c r="B179" s="111"/>
      <c r="C179" s="119"/>
      <c r="D179" s="119"/>
      <c r="E179" s="113"/>
      <c r="F179" s="120"/>
      <c r="G179" s="121"/>
      <c r="H179" s="111"/>
      <c r="I179" s="119"/>
      <c r="J179" s="119"/>
      <c r="K179" s="113"/>
      <c r="L179" s="120"/>
      <c r="M179" s="121"/>
      <c r="N179" s="111"/>
      <c r="O179" s="119"/>
      <c r="P179" s="119"/>
      <c r="Q179" s="113"/>
      <c r="R179" s="120"/>
      <c r="S179" s="121"/>
      <c r="T179" s="121"/>
      <c r="U179" s="116"/>
      <c r="V179" s="117">
        <f t="shared" si="17"/>
        <v>0</v>
      </c>
      <c r="W179" s="90">
        <f t="shared" si="18"/>
        <v>0</v>
      </c>
      <c r="X179" s="89"/>
      <c r="Y179" s="89"/>
      <c r="Z179" s="118"/>
      <c r="AA179" s="89"/>
      <c r="AB179" s="89"/>
      <c r="AC179" s="89"/>
      <c r="AD179" s="89"/>
      <c r="AE179" s="89"/>
      <c r="AF179" s="89"/>
      <c r="AG179" s="89"/>
    </row>
    <row r="180" spans="1:33" ht="11.25" hidden="1" customHeight="1" outlineLevel="1" x14ac:dyDescent="0.3">
      <c r="A180" s="110"/>
      <c r="B180" s="111"/>
      <c r="C180" s="119"/>
      <c r="D180" s="119"/>
      <c r="E180" s="113"/>
      <c r="F180" s="120"/>
      <c r="G180" s="121"/>
      <c r="H180" s="111"/>
      <c r="I180" s="119"/>
      <c r="J180" s="119"/>
      <c r="K180" s="113"/>
      <c r="L180" s="120"/>
      <c r="M180" s="121"/>
      <c r="N180" s="111"/>
      <c r="O180" s="119"/>
      <c r="P180" s="119"/>
      <c r="Q180" s="113"/>
      <c r="R180" s="120"/>
      <c r="S180" s="121"/>
      <c r="T180" s="121"/>
      <c r="U180" s="116"/>
      <c r="V180" s="117">
        <f t="shared" si="17"/>
        <v>0</v>
      </c>
      <c r="W180" s="90">
        <f t="shared" si="18"/>
        <v>0</v>
      </c>
      <c r="X180" s="89"/>
      <c r="Y180" s="89"/>
      <c r="Z180" s="118"/>
      <c r="AA180" s="89"/>
      <c r="AB180" s="89"/>
      <c r="AC180" s="89"/>
      <c r="AD180" s="89"/>
      <c r="AE180" s="89"/>
      <c r="AF180" s="89"/>
      <c r="AG180" s="89"/>
    </row>
    <row r="181" spans="1:33" ht="11.25" hidden="1" customHeight="1" outlineLevel="1" x14ac:dyDescent="0.3">
      <c r="A181" s="110"/>
      <c r="B181" s="111"/>
      <c r="C181" s="119"/>
      <c r="D181" s="119"/>
      <c r="E181" s="113"/>
      <c r="F181" s="120"/>
      <c r="G181" s="121"/>
      <c r="H181" s="111"/>
      <c r="I181" s="119"/>
      <c r="J181" s="119"/>
      <c r="K181" s="113"/>
      <c r="L181" s="120"/>
      <c r="M181" s="121"/>
      <c r="N181" s="111"/>
      <c r="O181" s="119"/>
      <c r="P181" s="119"/>
      <c r="Q181" s="113"/>
      <c r="R181" s="120"/>
      <c r="S181" s="121"/>
      <c r="T181" s="121"/>
      <c r="U181" s="116"/>
      <c r="V181" s="117">
        <f t="shared" si="17"/>
        <v>0</v>
      </c>
      <c r="W181" s="90">
        <f t="shared" si="18"/>
        <v>0</v>
      </c>
      <c r="X181" s="89"/>
      <c r="Y181" s="89"/>
      <c r="Z181" s="118"/>
      <c r="AA181" s="89"/>
      <c r="AB181" s="89"/>
      <c r="AC181" s="89"/>
      <c r="AD181" s="89"/>
      <c r="AE181" s="89"/>
      <c r="AF181" s="89"/>
      <c r="AG181" s="89"/>
    </row>
    <row r="182" spans="1:33" ht="11.25" hidden="1" customHeight="1" outlineLevel="1" x14ac:dyDescent="0.3">
      <c r="A182" s="110"/>
      <c r="B182" s="111"/>
      <c r="C182" s="119"/>
      <c r="D182" s="119"/>
      <c r="E182" s="113"/>
      <c r="F182" s="120"/>
      <c r="G182" s="121"/>
      <c r="H182" s="111"/>
      <c r="I182" s="119"/>
      <c r="J182" s="119"/>
      <c r="K182" s="113"/>
      <c r="L182" s="120"/>
      <c r="M182" s="121"/>
      <c r="N182" s="111"/>
      <c r="O182" s="119"/>
      <c r="P182" s="119"/>
      <c r="Q182" s="113"/>
      <c r="R182" s="120"/>
      <c r="S182" s="121"/>
      <c r="T182" s="121"/>
      <c r="U182" s="116"/>
      <c r="V182" s="117">
        <f t="shared" si="17"/>
        <v>0</v>
      </c>
      <c r="W182" s="90">
        <f t="shared" si="18"/>
        <v>0</v>
      </c>
      <c r="X182" s="89"/>
      <c r="Y182" s="89"/>
      <c r="Z182" s="118"/>
      <c r="AA182" s="89"/>
      <c r="AB182" s="89"/>
      <c r="AC182" s="89"/>
      <c r="AD182" s="89"/>
      <c r="AE182" s="89"/>
      <c r="AF182" s="89"/>
      <c r="AG182" s="89"/>
    </row>
    <row r="183" spans="1:33" ht="11.25" hidden="1" customHeight="1" outlineLevel="1" x14ac:dyDescent="0.3">
      <c r="A183" s="110"/>
      <c r="B183" s="111"/>
      <c r="C183" s="119"/>
      <c r="D183" s="119"/>
      <c r="E183" s="113"/>
      <c r="F183" s="120"/>
      <c r="G183" s="121"/>
      <c r="H183" s="111"/>
      <c r="I183" s="119"/>
      <c r="J183" s="119"/>
      <c r="K183" s="113"/>
      <c r="L183" s="120"/>
      <c r="M183" s="121"/>
      <c r="N183" s="111"/>
      <c r="O183" s="119"/>
      <c r="P183" s="119"/>
      <c r="Q183" s="113"/>
      <c r="R183" s="120"/>
      <c r="S183" s="121"/>
      <c r="T183" s="121"/>
      <c r="U183" s="116"/>
      <c r="V183" s="117">
        <f t="shared" si="17"/>
        <v>0</v>
      </c>
      <c r="W183" s="90">
        <f t="shared" si="18"/>
        <v>0</v>
      </c>
      <c r="X183" s="89"/>
      <c r="Y183" s="89"/>
      <c r="Z183" s="118"/>
      <c r="AA183" s="89"/>
      <c r="AB183" s="89"/>
      <c r="AC183" s="89"/>
      <c r="AD183" s="89"/>
      <c r="AE183" s="89"/>
      <c r="AF183" s="89"/>
      <c r="AG183" s="89"/>
    </row>
    <row r="184" spans="1:33" ht="11.25" hidden="1" customHeight="1" outlineLevel="1" x14ac:dyDescent="0.3">
      <c r="A184" s="110"/>
      <c r="B184" s="111"/>
      <c r="C184" s="119"/>
      <c r="D184" s="119"/>
      <c r="E184" s="113"/>
      <c r="F184" s="120"/>
      <c r="G184" s="121"/>
      <c r="H184" s="111"/>
      <c r="I184" s="119"/>
      <c r="J184" s="119"/>
      <c r="K184" s="113"/>
      <c r="L184" s="120"/>
      <c r="M184" s="121"/>
      <c r="N184" s="111"/>
      <c r="O184" s="119"/>
      <c r="P184" s="119"/>
      <c r="Q184" s="113"/>
      <c r="R184" s="120"/>
      <c r="S184" s="121"/>
      <c r="T184" s="121"/>
      <c r="U184" s="116"/>
      <c r="V184" s="117">
        <f t="shared" si="17"/>
        <v>0</v>
      </c>
      <c r="W184" s="90">
        <f t="shared" si="18"/>
        <v>0</v>
      </c>
      <c r="X184" s="89"/>
      <c r="Y184" s="89"/>
      <c r="Z184" s="118"/>
      <c r="AA184" s="89"/>
      <c r="AB184" s="89"/>
      <c r="AC184" s="89"/>
      <c r="AD184" s="89"/>
      <c r="AE184" s="89"/>
      <c r="AF184" s="89"/>
      <c r="AG184" s="89"/>
    </row>
    <row r="185" spans="1:33" ht="11.25" hidden="1" customHeight="1" outlineLevel="1" x14ac:dyDescent="0.3">
      <c r="A185" s="110"/>
      <c r="B185" s="111"/>
      <c r="C185" s="119"/>
      <c r="D185" s="119"/>
      <c r="E185" s="113"/>
      <c r="F185" s="120"/>
      <c r="G185" s="121"/>
      <c r="H185" s="111"/>
      <c r="I185" s="119"/>
      <c r="J185" s="119"/>
      <c r="K185" s="113"/>
      <c r="L185" s="120"/>
      <c r="M185" s="121"/>
      <c r="N185" s="111"/>
      <c r="O185" s="119"/>
      <c r="P185" s="119"/>
      <c r="Q185" s="113"/>
      <c r="R185" s="120"/>
      <c r="S185" s="121"/>
      <c r="T185" s="121"/>
      <c r="U185" s="116"/>
      <c r="V185" s="117"/>
      <c r="W185" s="90"/>
      <c r="X185" s="89"/>
      <c r="Y185" s="89"/>
      <c r="Z185" s="118"/>
      <c r="AA185" s="89"/>
      <c r="AB185" s="89"/>
      <c r="AC185" s="89"/>
      <c r="AD185" s="89"/>
      <c r="AE185" s="89"/>
      <c r="AF185" s="89"/>
      <c r="AG185" s="89"/>
    </row>
    <row r="186" spans="1:33" ht="11.25" hidden="1" customHeight="1" outlineLevel="1" x14ac:dyDescent="0.3">
      <c r="A186" s="110"/>
      <c r="B186" s="111"/>
      <c r="C186" s="119"/>
      <c r="D186" s="119"/>
      <c r="E186" s="113"/>
      <c r="F186" s="120"/>
      <c r="G186" s="121"/>
      <c r="H186" s="111"/>
      <c r="I186" s="119"/>
      <c r="J186" s="119"/>
      <c r="K186" s="113"/>
      <c r="L186" s="120"/>
      <c r="M186" s="121"/>
      <c r="N186" s="111"/>
      <c r="O186" s="119"/>
      <c r="P186" s="119"/>
      <c r="Q186" s="113"/>
      <c r="R186" s="120"/>
      <c r="S186" s="121"/>
      <c r="T186" s="121"/>
      <c r="U186" s="116"/>
      <c r="V186" s="117"/>
      <c r="W186" s="90"/>
      <c r="X186" s="89"/>
      <c r="Y186" s="89"/>
      <c r="Z186" s="118"/>
      <c r="AA186" s="89"/>
      <c r="AB186" s="89"/>
      <c r="AC186" s="89"/>
      <c r="AD186" s="89"/>
      <c r="AE186" s="89"/>
      <c r="AF186" s="89"/>
      <c r="AG186" s="89"/>
    </row>
    <row r="187" spans="1:33" ht="11.25" hidden="1" customHeight="1" outlineLevel="1" x14ac:dyDescent="0.3">
      <c r="A187" s="110"/>
      <c r="B187" s="111"/>
      <c r="C187" s="119"/>
      <c r="D187" s="119"/>
      <c r="E187" s="113"/>
      <c r="F187" s="120"/>
      <c r="G187" s="121"/>
      <c r="H187" s="111"/>
      <c r="I187" s="119"/>
      <c r="J187" s="119"/>
      <c r="K187" s="113"/>
      <c r="L187" s="120"/>
      <c r="M187" s="121"/>
      <c r="N187" s="111"/>
      <c r="O187" s="119"/>
      <c r="P187" s="119"/>
      <c r="Q187" s="113"/>
      <c r="R187" s="120"/>
      <c r="S187" s="121"/>
      <c r="T187" s="121"/>
      <c r="U187" s="116"/>
      <c r="V187" s="117"/>
      <c r="W187" s="90"/>
      <c r="X187" s="89"/>
      <c r="Y187" s="89"/>
      <c r="Z187" s="118"/>
      <c r="AA187" s="89"/>
      <c r="AB187" s="89"/>
      <c r="AC187" s="89"/>
      <c r="AD187" s="89"/>
      <c r="AE187" s="89"/>
      <c r="AF187" s="89"/>
      <c r="AG187" s="89"/>
    </row>
    <row r="188" spans="1:33" ht="11.25" hidden="1" customHeight="1" outlineLevel="1" x14ac:dyDescent="0.3">
      <c r="A188" s="110"/>
      <c r="B188" s="111"/>
      <c r="C188" s="119"/>
      <c r="D188" s="119"/>
      <c r="E188" s="113"/>
      <c r="F188" s="120"/>
      <c r="G188" s="121"/>
      <c r="H188" s="111"/>
      <c r="I188" s="119"/>
      <c r="J188" s="119"/>
      <c r="K188" s="113"/>
      <c r="L188" s="120"/>
      <c r="M188" s="121"/>
      <c r="N188" s="111"/>
      <c r="O188" s="119"/>
      <c r="P188" s="119"/>
      <c r="Q188" s="113"/>
      <c r="R188" s="120"/>
      <c r="S188" s="121"/>
      <c r="T188" s="121"/>
      <c r="U188" s="116"/>
      <c r="V188" s="117"/>
      <c r="W188" s="90"/>
      <c r="X188" s="89"/>
      <c r="Y188" s="89"/>
      <c r="Z188" s="118"/>
      <c r="AA188" s="89"/>
      <c r="AB188" s="89"/>
      <c r="AC188" s="89"/>
      <c r="AD188" s="89"/>
      <c r="AE188" s="89"/>
      <c r="AF188" s="89"/>
      <c r="AG188" s="89"/>
    </row>
    <row r="189" spans="1:33" ht="11.25" hidden="1" customHeight="1" outlineLevel="1" x14ac:dyDescent="0.3">
      <c r="A189" s="110"/>
      <c r="B189" s="111"/>
      <c r="C189" s="119"/>
      <c r="D189" s="119"/>
      <c r="E189" s="113"/>
      <c r="F189" s="120"/>
      <c r="G189" s="121"/>
      <c r="H189" s="111"/>
      <c r="I189" s="119"/>
      <c r="J189" s="119"/>
      <c r="K189" s="113"/>
      <c r="L189" s="120"/>
      <c r="M189" s="121"/>
      <c r="N189" s="111"/>
      <c r="O189" s="119"/>
      <c r="P189" s="119"/>
      <c r="Q189" s="113"/>
      <c r="R189" s="120"/>
      <c r="S189" s="121"/>
      <c r="T189" s="121"/>
      <c r="U189" s="116"/>
      <c r="V189" s="117"/>
      <c r="W189" s="90"/>
      <c r="X189" s="89"/>
      <c r="Y189" s="89"/>
      <c r="Z189" s="118"/>
      <c r="AA189" s="89"/>
      <c r="AB189" s="89"/>
      <c r="AC189" s="89"/>
      <c r="AD189" s="89"/>
      <c r="AE189" s="89"/>
      <c r="AF189" s="89"/>
      <c r="AG189" s="89"/>
    </row>
    <row r="190" spans="1:33" ht="11.25" hidden="1" customHeight="1" outlineLevel="1" x14ac:dyDescent="0.3">
      <c r="A190" s="110"/>
      <c r="B190" s="111"/>
      <c r="C190" s="119"/>
      <c r="D190" s="119"/>
      <c r="E190" s="113"/>
      <c r="F190" s="120"/>
      <c r="G190" s="121"/>
      <c r="H190" s="111"/>
      <c r="I190" s="119"/>
      <c r="J190" s="119"/>
      <c r="K190" s="113"/>
      <c r="L190" s="120"/>
      <c r="M190" s="121"/>
      <c r="N190" s="111"/>
      <c r="O190" s="119"/>
      <c r="P190" s="119"/>
      <c r="Q190" s="113"/>
      <c r="R190" s="120"/>
      <c r="S190" s="121"/>
      <c r="T190" s="121"/>
      <c r="U190" s="116"/>
      <c r="V190" s="117"/>
      <c r="W190" s="90"/>
      <c r="X190" s="89"/>
      <c r="Y190" s="89"/>
      <c r="Z190" s="118"/>
      <c r="AA190" s="89"/>
      <c r="AB190" s="89"/>
      <c r="AC190" s="89"/>
      <c r="AD190" s="89"/>
      <c r="AE190" s="89"/>
      <c r="AF190" s="89"/>
      <c r="AG190" s="89"/>
    </row>
    <row r="191" spans="1:33" ht="11.25" hidden="1" customHeight="1" outlineLevel="1" x14ac:dyDescent="0.3">
      <c r="A191" s="110"/>
      <c r="B191" s="111"/>
      <c r="C191" s="119"/>
      <c r="D191" s="119"/>
      <c r="E191" s="113"/>
      <c r="F191" s="120"/>
      <c r="G191" s="121"/>
      <c r="H191" s="111"/>
      <c r="I191" s="119"/>
      <c r="J191" s="119"/>
      <c r="K191" s="113"/>
      <c r="L191" s="120"/>
      <c r="M191" s="121"/>
      <c r="N191" s="111"/>
      <c r="O191" s="119"/>
      <c r="P191" s="119"/>
      <c r="Q191" s="113"/>
      <c r="R191" s="120"/>
      <c r="S191" s="121"/>
      <c r="T191" s="121"/>
      <c r="U191" s="116"/>
      <c r="V191" s="117"/>
      <c r="W191" s="90"/>
      <c r="X191" s="89"/>
      <c r="Y191" s="89"/>
      <c r="Z191" s="118"/>
      <c r="AA191" s="89"/>
      <c r="AB191" s="89"/>
      <c r="AC191" s="89"/>
      <c r="AD191" s="89"/>
      <c r="AE191" s="89"/>
      <c r="AF191" s="89"/>
      <c r="AG191" s="89"/>
    </row>
    <row r="192" spans="1:33" ht="11.25" hidden="1" customHeight="1" outlineLevel="1" x14ac:dyDescent="0.3">
      <c r="A192" s="110"/>
      <c r="B192" s="111"/>
      <c r="C192" s="119"/>
      <c r="D192" s="119"/>
      <c r="E192" s="113"/>
      <c r="F192" s="120"/>
      <c r="G192" s="121"/>
      <c r="H192" s="111"/>
      <c r="I192" s="119"/>
      <c r="J192" s="119"/>
      <c r="K192" s="113"/>
      <c r="L192" s="120"/>
      <c r="M192" s="121"/>
      <c r="N192" s="111"/>
      <c r="O192" s="119"/>
      <c r="P192" s="119"/>
      <c r="Q192" s="113"/>
      <c r="R192" s="120"/>
      <c r="S192" s="121"/>
      <c r="T192" s="121"/>
      <c r="U192" s="116"/>
      <c r="V192" s="117"/>
      <c r="W192" s="90"/>
      <c r="X192" s="89"/>
      <c r="Y192" s="89"/>
      <c r="Z192" s="118"/>
      <c r="AA192" s="89"/>
      <c r="AB192" s="89"/>
      <c r="AC192" s="89"/>
      <c r="AD192" s="89"/>
      <c r="AE192" s="89"/>
      <c r="AF192" s="89"/>
      <c r="AG192" s="89"/>
    </row>
    <row r="193" spans="1:33" ht="11.25" hidden="1" customHeight="1" outlineLevel="1" x14ac:dyDescent="0.3">
      <c r="A193" s="110"/>
      <c r="B193" s="111"/>
      <c r="C193" s="119"/>
      <c r="D193" s="119"/>
      <c r="E193" s="113"/>
      <c r="F193" s="120"/>
      <c r="G193" s="121"/>
      <c r="H193" s="111"/>
      <c r="I193" s="119"/>
      <c r="J193" s="119"/>
      <c r="K193" s="113"/>
      <c r="L193" s="120"/>
      <c r="M193" s="121"/>
      <c r="N193" s="111"/>
      <c r="O193" s="119"/>
      <c r="P193" s="119"/>
      <c r="Q193" s="113"/>
      <c r="R193" s="120"/>
      <c r="S193" s="121"/>
      <c r="T193" s="121"/>
      <c r="U193" s="116"/>
      <c r="V193" s="117"/>
      <c r="W193" s="90"/>
      <c r="X193" s="89"/>
      <c r="Y193" s="89"/>
      <c r="Z193" s="118"/>
      <c r="AA193" s="89"/>
      <c r="AB193" s="89"/>
      <c r="AC193" s="89"/>
      <c r="AD193" s="89"/>
      <c r="AE193" s="89"/>
      <c r="AF193" s="89"/>
      <c r="AG193" s="89"/>
    </row>
    <row r="194" spans="1:33" ht="11.25" hidden="1" customHeight="1" outlineLevel="1" x14ac:dyDescent="0.3">
      <c r="A194" s="110"/>
      <c r="B194" s="111"/>
      <c r="C194" s="119"/>
      <c r="D194" s="119"/>
      <c r="E194" s="113"/>
      <c r="F194" s="120"/>
      <c r="G194" s="121"/>
      <c r="H194" s="111"/>
      <c r="I194" s="119"/>
      <c r="J194" s="119"/>
      <c r="K194" s="113"/>
      <c r="L194" s="120"/>
      <c r="M194" s="121"/>
      <c r="N194" s="111"/>
      <c r="O194" s="119"/>
      <c r="P194" s="119"/>
      <c r="Q194" s="113"/>
      <c r="R194" s="120"/>
      <c r="S194" s="121"/>
      <c r="T194" s="121"/>
      <c r="U194" s="116"/>
      <c r="V194" s="117"/>
      <c r="W194" s="90"/>
      <c r="X194" s="89"/>
      <c r="Y194" s="89"/>
      <c r="Z194" s="118"/>
      <c r="AA194" s="89"/>
      <c r="AB194" s="89"/>
      <c r="AC194" s="89"/>
      <c r="AD194" s="89"/>
      <c r="AE194" s="89"/>
      <c r="AF194" s="89"/>
      <c r="AG194" s="89"/>
    </row>
    <row r="195" spans="1:33" ht="11.25" hidden="1" customHeight="1" outlineLevel="1" x14ac:dyDescent="0.3">
      <c r="A195" s="110"/>
      <c r="B195" s="111"/>
      <c r="C195" s="119"/>
      <c r="D195" s="119"/>
      <c r="E195" s="113"/>
      <c r="F195" s="120"/>
      <c r="G195" s="121"/>
      <c r="H195" s="111"/>
      <c r="I195" s="119"/>
      <c r="J195" s="119"/>
      <c r="K195" s="113"/>
      <c r="L195" s="120"/>
      <c r="M195" s="121"/>
      <c r="N195" s="111"/>
      <c r="O195" s="119"/>
      <c r="P195" s="119"/>
      <c r="Q195" s="113"/>
      <c r="R195" s="120"/>
      <c r="S195" s="121"/>
      <c r="T195" s="121"/>
      <c r="U195" s="116"/>
      <c r="V195" s="117"/>
      <c r="W195" s="90"/>
      <c r="X195" s="89"/>
      <c r="Y195" s="89"/>
      <c r="Z195" s="118"/>
      <c r="AA195" s="89"/>
      <c r="AB195" s="89"/>
      <c r="AC195" s="89"/>
      <c r="AD195" s="89"/>
      <c r="AE195" s="89"/>
      <c r="AF195" s="89"/>
      <c r="AG195" s="89"/>
    </row>
    <row r="196" spans="1:33" ht="11.25" hidden="1" customHeight="1" outlineLevel="1" x14ac:dyDescent="0.3">
      <c r="A196" s="110"/>
      <c r="B196" s="111"/>
      <c r="C196" s="119"/>
      <c r="D196" s="119"/>
      <c r="E196" s="113"/>
      <c r="F196" s="120"/>
      <c r="G196" s="121"/>
      <c r="H196" s="111"/>
      <c r="I196" s="119"/>
      <c r="J196" s="119"/>
      <c r="K196" s="113"/>
      <c r="L196" s="120"/>
      <c r="M196" s="121"/>
      <c r="N196" s="111"/>
      <c r="O196" s="119"/>
      <c r="P196" s="119"/>
      <c r="Q196" s="113"/>
      <c r="R196" s="120"/>
      <c r="S196" s="121"/>
      <c r="T196" s="121"/>
      <c r="U196" s="116"/>
      <c r="V196" s="117"/>
      <c r="W196" s="90"/>
      <c r="X196" s="89"/>
      <c r="Y196" s="89"/>
      <c r="Z196" s="118"/>
      <c r="AA196" s="89"/>
      <c r="AB196" s="89"/>
      <c r="AC196" s="89"/>
      <c r="AD196" s="89"/>
      <c r="AE196" s="89"/>
      <c r="AF196" s="89"/>
      <c r="AG196" s="89"/>
    </row>
    <row r="197" spans="1:33" ht="11.25" hidden="1" customHeight="1" outlineLevel="1" x14ac:dyDescent="0.3">
      <c r="A197" s="110"/>
      <c r="B197" s="111"/>
      <c r="C197" s="119"/>
      <c r="D197" s="119"/>
      <c r="E197" s="113"/>
      <c r="F197" s="120"/>
      <c r="G197" s="121"/>
      <c r="H197" s="111"/>
      <c r="I197" s="119"/>
      <c r="J197" s="119"/>
      <c r="K197" s="113"/>
      <c r="L197" s="120"/>
      <c r="M197" s="121"/>
      <c r="N197" s="111"/>
      <c r="O197" s="119"/>
      <c r="P197" s="119"/>
      <c r="Q197" s="113"/>
      <c r="R197" s="120"/>
      <c r="S197" s="121"/>
      <c r="T197" s="121"/>
      <c r="U197" s="116"/>
      <c r="V197" s="117"/>
      <c r="W197" s="90"/>
      <c r="X197" s="89"/>
      <c r="Y197" s="89"/>
      <c r="Z197" s="118"/>
      <c r="AA197" s="89"/>
      <c r="AB197" s="89"/>
      <c r="AC197" s="89"/>
      <c r="AD197" s="89"/>
      <c r="AE197" s="89"/>
      <c r="AF197" s="89"/>
      <c r="AG197" s="89"/>
    </row>
    <row r="198" spans="1:33" ht="11.25" hidden="1" customHeight="1" outlineLevel="1" x14ac:dyDescent="0.3">
      <c r="A198" s="110"/>
      <c r="B198" s="111"/>
      <c r="C198" s="119"/>
      <c r="D198" s="119"/>
      <c r="E198" s="113"/>
      <c r="F198" s="120"/>
      <c r="G198" s="121"/>
      <c r="H198" s="111"/>
      <c r="I198" s="119"/>
      <c r="J198" s="119"/>
      <c r="K198" s="113"/>
      <c r="L198" s="120"/>
      <c r="M198" s="121"/>
      <c r="N198" s="111"/>
      <c r="O198" s="119"/>
      <c r="P198" s="119"/>
      <c r="Q198" s="113"/>
      <c r="R198" s="120"/>
      <c r="S198" s="121"/>
      <c r="T198" s="121"/>
      <c r="U198" s="116"/>
      <c r="V198" s="117"/>
      <c r="W198" s="90"/>
      <c r="X198" s="89"/>
      <c r="Y198" s="89"/>
      <c r="Z198" s="118"/>
      <c r="AA198" s="89"/>
      <c r="AB198" s="89"/>
      <c r="AC198" s="89"/>
      <c r="AD198" s="89"/>
      <c r="AE198" s="89"/>
      <c r="AF198" s="89"/>
      <c r="AG198" s="89"/>
    </row>
    <row r="199" spans="1:33" ht="11.25" hidden="1" customHeight="1" outlineLevel="1" x14ac:dyDescent="0.3">
      <c r="A199" s="110"/>
      <c r="B199" s="111"/>
      <c r="C199" s="119"/>
      <c r="D199" s="119"/>
      <c r="E199" s="113"/>
      <c r="F199" s="120"/>
      <c r="G199" s="121"/>
      <c r="H199" s="111"/>
      <c r="I199" s="119"/>
      <c r="J199" s="119"/>
      <c r="K199" s="113"/>
      <c r="L199" s="120"/>
      <c r="M199" s="121"/>
      <c r="N199" s="111"/>
      <c r="O199" s="119"/>
      <c r="P199" s="119"/>
      <c r="Q199" s="113"/>
      <c r="R199" s="120"/>
      <c r="S199" s="121"/>
      <c r="T199" s="121"/>
      <c r="U199" s="116"/>
      <c r="V199" s="117"/>
      <c r="W199" s="90"/>
      <c r="X199" s="89"/>
      <c r="Y199" s="89"/>
      <c r="Z199" s="118"/>
      <c r="AA199" s="89"/>
      <c r="AB199" s="89"/>
      <c r="AC199" s="89"/>
      <c r="AD199" s="89"/>
      <c r="AE199" s="89"/>
      <c r="AF199" s="89"/>
      <c r="AG199" s="89"/>
    </row>
    <row r="200" spans="1:33" ht="11.25" hidden="1" customHeight="1" outlineLevel="1" x14ac:dyDescent="0.3">
      <c r="A200" s="110"/>
      <c r="B200" s="111"/>
      <c r="C200" s="119"/>
      <c r="D200" s="119"/>
      <c r="E200" s="113"/>
      <c r="F200" s="120"/>
      <c r="G200" s="121"/>
      <c r="H200" s="111"/>
      <c r="I200" s="119"/>
      <c r="J200" s="119"/>
      <c r="K200" s="113"/>
      <c r="L200" s="120"/>
      <c r="M200" s="121"/>
      <c r="N200" s="111"/>
      <c r="O200" s="119"/>
      <c r="P200" s="119"/>
      <c r="Q200" s="113"/>
      <c r="R200" s="120"/>
      <c r="S200" s="121"/>
      <c r="T200" s="121"/>
      <c r="U200" s="116"/>
      <c r="V200" s="117"/>
      <c r="W200" s="90"/>
      <c r="X200" s="89"/>
      <c r="Y200" s="89"/>
      <c r="Z200" s="118"/>
      <c r="AA200" s="89"/>
      <c r="AB200" s="89"/>
      <c r="AC200" s="89"/>
      <c r="AD200" s="89"/>
      <c r="AE200" s="89"/>
      <c r="AF200" s="89"/>
      <c r="AG200" s="89"/>
    </row>
    <row r="201" spans="1:33" ht="11.25" hidden="1" customHeight="1" outlineLevel="1" x14ac:dyDescent="0.3">
      <c r="A201" s="110"/>
      <c r="B201" s="111"/>
      <c r="C201" s="119"/>
      <c r="D201" s="119"/>
      <c r="E201" s="113"/>
      <c r="F201" s="120"/>
      <c r="G201" s="121"/>
      <c r="H201" s="111"/>
      <c r="I201" s="119"/>
      <c r="J201" s="119"/>
      <c r="K201" s="113"/>
      <c r="L201" s="120"/>
      <c r="M201" s="121"/>
      <c r="N201" s="111"/>
      <c r="O201" s="119"/>
      <c r="P201" s="119"/>
      <c r="Q201" s="113"/>
      <c r="R201" s="120"/>
      <c r="S201" s="121"/>
      <c r="T201" s="121"/>
      <c r="U201" s="116"/>
      <c r="V201" s="117"/>
      <c r="W201" s="90"/>
      <c r="X201" s="89"/>
      <c r="Y201" s="89"/>
      <c r="Z201" s="118"/>
      <c r="AA201" s="89"/>
      <c r="AB201" s="89"/>
      <c r="AC201" s="89"/>
      <c r="AD201" s="89"/>
      <c r="AE201" s="89"/>
      <c r="AF201" s="89"/>
      <c r="AG201" s="89"/>
    </row>
    <row r="202" spans="1:33" ht="11.25" hidden="1" customHeight="1" outlineLevel="1" x14ac:dyDescent="0.3">
      <c r="A202" s="110"/>
      <c r="B202" s="111"/>
      <c r="C202" s="119"/>
      <c r="D202" s="119"/>
      <c r="E202" s="113"/>
      <c r="F202" s="120"/>
      <c r="G202" s="121"/>
      <c r="H202" s="111"/>
      <c r="I202" s="119"/>
      <c r="J202" s="119"/>
      <c r="K202" s="113"/>
      <c r="L202" s="120"/>
      <c r="M202" s="121"/>
      <c r="N202" s="111"/>
      <c r="O202" s="119"/>
      <c r="P202" s="119"/>
      <c r="Q202" s="113"/>
      <c r="R202" s="120"/>
      <c r="S202" s="121"/>
      <c r="T202" s="121"/>
      <c r="U202" s="116"/>
      <c r="V202" s="117"/>
      <c r="W202" s="90"/>
      <c r="X202" s="89"/>
      <c r="Y202" s="89"/>
      <c r="Z202" s="118"/>
      <c r="AA202" s="89"/>
      <c r="AB202" s="89"/>
      <c r="AC202" s="89"/>
      <c r="AD202" s="89"/>
      <c r="AE202" s="89"/>
      <c r="AF202" s="89"/>
      <c r="AG202" s="89"/>
    </row>
    <row r="203" spans="1:33" ht="11.25" hidden="1" customHeight="1" outlineLevel="1" x14ac:dyDescent="0.3">
      <c r="A203" s="110"/>
      <c r="B203" s="111"/>
      <c r="C203" s="119"/>
      <c r="D203" s="119"/>
      <c r="E203" s="113"/>
      <c r="F203" s="120"/>
      <c r="G203" s="121"/>
      <c r="H203" s="111"/>
      <c r="I203" s="119"/>
      <c r="J203" s="119"/>
      <c r="K203" s="113"/>
      <c r="L203" s="120"/>
      <c r="M203" s="121"/>
      <c r="N203" s="111"/>
      <c r="O203" s="119"/>
      <c r="P203" s="119"/>
      <c r="Q203" s="113"/>
      <c r="R203" s="120"/>
      <c r="S203" s="121"/>
      <c r="T203" s="121"/>
      <c r="U203" s="116"/>
      <c r="V203" s="117"/>
      <c r="W203" s="90"/>
      <c r="X203" s="89"/>
      <c r="Y203" s="89"/>
      <c r="Z203" s="118"/>
      <c r="AA203" s="89"/>
      <c r="AB203" s="89"/>
      <c r="AC203" s="89"/>
      <c r="AD203" s="89"/>
      <c r="AE203" s="89"/>
      <c r="AF203" s="89"/>
      <c r="AG203" s="89"/>
    </row>
    <row r="204" spans="1:33" ht="11.25" hidden="1" customHeight="1" outlineLevel="1" x14ac:dyDescent="0.3">
      <c r="A204" s="110"/>
      <c r="B204" s="111"/>
      <c r="C204" s="119"/>
      <c r="D204" s="119"/>
      <c r="E204" s="113"/>
      <c r="F204" s="120"/>
      <c r="G204" s="121"/>
      <c r="H204" s="111"/>
      <c r="I204" s="119"/>
      <c r="J204" s="119"/>
      <c r="K204" s="113"/>
      <c r="L204" s="120"/>
      <c r="M204" s="121"/>
      <c r="N204" s="111"/>
      <c r="O204" s="119"/>
      <c r="P204" s="119"/>
      <c r="Q204" s="113"/>
      <c r="R204" s="120"/>
      <c r="S204" s="121"/>
      <c r="T204" s="121"/>
      <c r="U204" s="116"/>
      <c r="V204" s="117"/>
      <c r="W204" s="90"/>
      <c r="X204" s="89"/>
      <c r="Y204" s="89"/>
      <c r="Z204" s="118"/>
      <c r="AA204" s="89"/>
      <c r="AB204" s="89"/>
      <c r="AC204" s="89"/>
      <c r="AD204" s="89"/>
      <c r="AE204" s="89"/>
      <c r="AF204" s="89"/>
      <c r="AG204" s="89"/>
    </row>
    <row r="205" spans="1:33" ht="11.25" hidden="1" customHeight="1" outlineLevel="1" x14ac:dyDescent="0.3">
      <c r="A205" s="110"/>
      <c r="B205" s="111"/>
      <c r="C205" s="119"/>
      <c r="D205" s="119"/>
      <c r="E205" s="113"/>
      <c r="F205" s="120"/>
      <c r="G205" s="121"/>
      <c r="H205" s="111"/>
      <c r="I205" s="119"/>
      <c r="J205" s="119"/>
      <c r="K205" s="113"/>
      <c r="L205" s="120"/>
      <c r="M205" s="121"/>
      <c r="N205" s="111"/>
      <c r="O205" s="119"/>
      <c r="P205" s="119"/>
      <c r="Q205" s="113"/>
      <c r="R205" s="120"/>
      <c r="S205" s="121"/>
      <c r="T205" s="121"/>
      <c r="U205" s="116"/>
      <c r="V205" s="117"/>
      <c r="W205" s="90"/>
      <c r="X205" s="89"/>
      <c r="Y205" s="89"/>
      <c r="Z205" s="118"/>
      <c r="AA205" s="89"/>
      <c r="AB205" s="89"/>
      <c r="AC205" s="89"/>
      <c r="AD205" s="89"/>
      <c r="AE205" s="89"/>
      <c r="AF205" s="89"/>
      <c r="AG205" s="89"/>
    </row>
    <row r="206" spans="1:33" ht="11.25" hidden="1" customHeight="1" outlineLevel="1" x14ac:dyDescent="0.3">
      <c r="A206" s="110"/>
      <c r="B206" s="111"/>
      <c r="C206" s="119"/>
      <c r="D206" s="119"/>
      <c r="E206" s="113"/>
      <c r="F206" s="120"/>
      <c r="G206" s="121"/>
      <c r="H206" s="111"/>
      <c r="I206" s="119"/>
      <c r="J206" s="119"/>
      <c r="K206" s="113"/>
      <c r="L206" s="120"/>
      <c r="M206" s="121"/>
      <c r="N206" s="111"/>
      <c r="O206" s="119"/>
      <c r="P206" s="119"/>
      <c r="Q206" s="113"/>
      <c r="R206" s="120"/>
      <c r="S206" s="121"/>
      <c r="T206" s="121"/>
      <c r="U206" s="116"/>
      <c r="V206" s="117"/>
      <c r="W206" s="90"/>
      <c r="X206" s="89"/>
      <c r="Y206" s="89"/>
      <c r="Z206" s="118"/>
      <c r="AA206" s="89"/>
      <c r="AB206" s="89"/>
      <c r="AC206" s="89"/>
      <c r="AD206" s="89"/>
      <c r="AE206" s="89"/>
      <c r="AF206" s="89"/>
      <c r="AG206" s="89"/>
    </row>
    <row r="207" spans="1:33" ht="11.25" hidden="1" customHeight="1" outlineLevel="1" x14ac:dyDescent="0.3">
      <c r="A207" s="110"/>
      <c r="B207" s="111"/>
      <c r="C207" s="119"/>
      <c r="D207" s="119"/>
      <c r="E207" s="113"/>
      <c r="F207" s="120"/>
      <c r="G207" s="121"/>
      <c r="H207" s="111"/>
      <c r="I207" s="119"/>
      <c r="J207" s="119"/>
      <c r="K207" s="113"/>
      <c r="L207" s="120"/>
      <c r="M207" s="121"/>
      <c r="N207" s="111"/>
      <c r="O207" s="119"/>
      <c r="P207" s="119"/>
      <c r="Q207" s="113"/>
      <c r="R207" s="120"/>
      <c r="S207" s="121"/>
      <c r="T207" s="121"/>
      <c r="U207" s="116"/>
      <c r="V207" s="117"/>
      <c r="W207" s="90"/>
      <c r="X207" s="89"/>
      <c r="Y207" s="89"/>
      <c r="Z207" s="118"/>
      <c r="AA207" s="89"/>
      <c r="AB207" s="89"/>
      <c r="AC207" s="89"/>
      <c r="AD207" s="89"/>
      <c r="AE207" s="89"/>
      <c r="AF207" s="89"/>
      <c r="AG207" s="89"/>
    </row>
    <row r="208" spans="1:33" ht="11.25" hidden="1" customHeight="1" outlineLevel="1" x14ac:dyDescent="0.3">
      <c r="A208" s="110"/>
      <c r="B208" s="111"/>
      <c r="C208" s="119"/>
      <c r="D208" s="119"/>
      <c r="E208" s="113"/>
      <c r="F208" s="120"/>
      <c r="G208" s="121"/>
      <c r="H208" s="111"/>
      <c r="I208" s="119"/>
      <c r="J208" s="119"/>
      <c r="K208" s="113"/>
      <c r="L208" s="120"/>
      <c r="M208" s="121"/>
      <c r="N208" s="111"/>
      <c r="O208" s="119"/>
      <c r="P208" s="119"/>
      <c r="Q208" s="113"/>
      <c r="R208" s="120"/>
      <c r="S208" s="121"/>
      <c r="T208" s="121"/>
      <c r="U208" s="116"/>
      <c r="V208" s="117"/>
      <c r="W208" s="90"/>
      <c r="X208" s="89"/>
      <c r="Y208" s="89"/>
      <c r="Z208" s="118"/>
      <c r="AA208" s="89"/>
      <c r="AB208" s="89"/>
      <c r="AC208" s="89"/>
      <c r="AD208" s="89"/>
      <c r="AE208" s="89"/>
      <c r="AF208" s="89"/>
      <c r="AG208" s="89"/>
    </row>
    <row r="209" spans="1:33" ht="11.25" hidden="1" customHeight="1" outlineLevel="1" x14ac:dyDescent="0.3">
      <c r="A209" s="110"/>
      <c r="B209" s="111"/>
      <c r="C209" s="119"/>
      <c r="D209" s="119"/>
      <c r="E209" s="113"/>
      <c r="F209" s="120"/>
      <c r="G209" s="121"/>
      <c r="H209" s="111"/>
      <c r="I209" s="119"/>
      <c r="J209" s="119"/>
      <c r="K209" s="113"/>
      <c r="L209" s="120"/>
      <c r="M209" s="121"/>
      <c r="N209" s="111"/>
      <c r="O209" s="119"/>
      <c r="P209" s="119"/>
      <c r="Q209" s="113"/>
      <c r="R209" s="120"/>
      <c r="S209" s="121"/>
      <c r="T209" s="121"/>
      <c r="U209" s="116"/>
      <c r="V209" s="117"/>
      <c r="W209" s="90"/>
      <c r="X209" s="89"/>
      <c r="Y209" s="89"/>
      <c r="Z209" s="118"/>
      <c r="AA209" s="89"/>
      <c r="AB209" s="89"/>
      <c r="AC209" s="89"/>
      <c r="AD209" s="89"/>
      <c r="AE209" s="89"/>
      <c r="AF209" s="89"/>
      <c r="AG209" s="89"/>
    </row>
    <row r="210" spans="1:33" ht="11.25" hidden="1" customHeight="1" outlineLevel="1" x14ac:dyDescent="0.3">
      <c r="A210" s="110"/>
      <c r="B210" s="111"/>
      <c r="C210" s="119"/>
      <c r="D210" s="119"/>
      <c r="E210" s="113"/>
      <c r="F210" s="120"/>
      <c r="G210" s="121"/>
      <c r="H210" s="111"/>
      <c r="I210" s="119"/>
      <c r="J210" s="119"/>
      <c r="K210" s="113"/>
      <c r="L210" s="120"/>
      <c r="M210" s="121"/>
      <c r="N210" s="111"/>
      <c r="O210" s="119"/>
      <c r="P210" s="119"/>
      <c r="Q210" s="113"/>
      <c r="R210" s="120"/>
      <c r="S210" s="121"/>
      <c r="T210" s="121"/>
      <c r="U210" s="116"/>
      <c r="V210" s="117"/>
      <c r="W210" s="90"/>
      <c r="X210" s="89"/>
      <c r="Y210" s="89"/>
      <c r="Z210" s="118"/>
      <c r="AA210" s="89"/>
      <c r="AB210" s="89"/>
      <c r="AC210" s="89"/>
      <c r="AD210" s="89"/>
      <c r="AE210" s="89"/>
      <c r="AF210" s="89"/>
      <c r="AG210" s="89"/>
    </row>
    <row r="211" spans="1:33" ht="11.25" hidden="1" customHeight="1" outlineLevel="1" x14ac:dyDescent="0.3">
      <c r="A211" s="110"/>
      <c r="B211" s="111"/>
      <c r="C211" s="119"/>
      <c r="D211" s="119"/>
      <c r="E211" s="113"/>
      <c r="F211" s="120"/>
      <c r="G211" s="121"/>
      <c r="H211" s="111"/>
      <c r="I211" s="119"/>
      <c r="J211" s="119"/>
      <c r="K211" s="113"/>
      <c r="L211" s="120"/>
      <c r="M211" s="121"/>
      <c r="N211" s="111"/>
      <c r="O211" s="119"/>
      <c r="P211" s="119"/>
      <c r="Q211" s="113"/>
      <c r="R211" s="120"/>
      <c r="S211" s="121"/>
      <c r="T211" s="121"/>
      <c r="U211" s="116"/>
      <c r="V211" s="117"/>
      <c r="W211" s="90"/>
      <c r="X211" s="89"/>
      <c r="Y211" s="89"/>
      <c r="Z211" s="118"/>
      <c r="AA211" s="89"/>
      <c r="AB211" s="89"/>
      <c r="AC211" s="89"/>
      <c r="AD211" s="89"/>
      <c r="AE211" s="89"/>
      <c r="AF211" s="89"/>
      <c r="AG211" s="89"/>
    </row>
    <row r="212" spans="1:33" ht="11.25" hidden="1" customHeight="1" outlineLevel="1" x14ac:dyDescent="0.3">
      <c r="A212" s="110"/>
      <c r="B212" s="111"/>
      <c r="C212" s="119"/>
      <c r="D212" s="119"/>
      <c r="E212" s="113"/>
      <c r="F212" s="120"/>
      <c r="G212" s="121"/>
      <c r="H212" s="111"/>
      <c r="I212" s="119"/>
      <c r="J212" s="119"/>
      <c r="K212" s="113"/>
      <c r="L212" s="120"/>
      <c r="M212" s="121"/>
      <c r="N212" s="111"/>
      <c r="O212" s="119"/>
      <c r="P212" s="119"/>
      <c r="Q212" s="113"/>
      <c r="R212" s="120"/>
      <c r="S212" s="121"/>
      <c r="T212" s="121"/>
      <c r="U212" s="116"/>
      <c r="V212" s="117"/>
      <c r="W212" s="90"/>
      <c r="X212" s="89"/>
      <c r="Y212" s="89"/>
      <c r="Z212" s="118"/>
      <c r="AA212" s="89"/>
      <c r="AB212" s="89"/>
      <c r="AC212" s="89"/>
      <c r="AD212" s="89"/>
      <c r="AE212" s="89"/>
      <c r="AF212" s="89"/>
      <c r="AG212" s="89"/>
    </row>
    <row r="213" spans="1:33" ht="11.25" hidden="1" customHeight="1" outlineLevel="1" x14ac:dyDescent="0.3">
      <c r="A213" s="110"/>
      <c r="B213" s="111"/>
      <c r="C213" s="119"/>
      <c r="D213" s="119"/>
      <c r="E213" s="113"/>
      <c r="F213" s="120"/>
      <c r="G213" s="121"/>
      <c r="H213" s="111"/>
      <c r="I213" s="119"/>
      <c r="J213" s="119"/>
      <c r="K213" s="113"/>
      <c r="L213" s="120"/>
      <c r="M213" s="121"/>
      <c r="N213" s="111"/>
      <c r="O213" s="119"/>
      <c r="P213" s="119"/>
      <c r="Q213" s="113"/>
      <c r="R213" s="120"/>
      <c r="S213" s="121"/>
      <c r="T213" s="121"/>
      <c r="U213" s="116"/>
      <c r="V213" s="117"/>
      <c r="W213" s="90"/>
      <c r="X213" s="89"/>
      <c r="Y213" s="89"/>
      <c r="Z213" s="118"/>
      <c r="AA213" s="89"/>
      <c r="AB213" s="89"/>
      <c r="AC213" s="89"/>
      <c r="AD213" s="89"/>
      <c r="AE213" s="89"/>
      <c r="AF213" s="89"/>
      <c r="AG213" s="89"/>
    </row>
    <row r="214" spans="1:33" ht="11.25" hidden="1" customHeight="1" outlineLevel="1" x14ac:dyDescent="0.3">
      <c r="A214" s="110"/>
      <c r="B214" s="111"/>
      <c r="C214" s="119"/>
      <c r="D214" s="119"/>
      <c r="E214" s="113"/>
      <c r="F214" s="120"/>
      <c r="G214" s="121"/>
      <c r="H214" s="111"/>
      <c r="I214" s="119"/>
      <c r="J214" s="119"/>
      <c r="K214" s="113"/>
      <c r="L214" s="120"/>
      <c r="M214" s="121"/>
      <c r="N214" s="111"/>
      <c r="O214" s="119"/>
      <c r="P214" s="119"/>
      <c r="Q214" s="113"/>
      <c r="R214" s="120"/>
      <c r="S214" s="121"/>
      <c r="T214" s="121"/>
      <c r="U214" s="116"/>
      <c r="V214" s="117"/>
      <c r="W214" s="90"/>
      <c r="X214" s="89"/>
      <c r="Y214" s="89"/>
      <c r="Z214" s="118"/>
      <c r="AA214" s="89"/>
      <c r="AB214" s="89"/>
      <c r="AC214" s="89"/>
      <c r="AD214" s="89"/>
      <c r="AE214" s="89"/>
      <c r="AF214" s="89"/>
      <c r="AG214" s="89"/>
    </row>
    <row r="215" spans="1:33" ht="11.25" hidden="1" customHeight="1" outlineLevel="1" x14ac:dyDescent="0.3">
      <c r="A215" s="110"/>
      <c r="B215" s="111"/>
      <c r="C215" s="119"/>
      <c r="D215" s="119"/>
      <c r="E215" s="113"/>
      <c r="F215" s="120"/>
      <c r="G215" s="121"/>
      <c r="H215" s="111"/>
      <c r="I215" s="119"/>
      <c r="J215" s="119"/>
      <c r="K215" s="113"/>
      <c r="L215" s="120"/>
      <c r="M215" s="121"/>
      <c r="N215" s="111"/>
      <c r="O215" s="119"/>
      <c r="P215" s="119"/>
      <c r="Q215" s="113"/>
      <c r="R215" s="120"/>
      <c r="S215" s="121"/>
      <c r="T215" s="121"/>
      <c r="U215" s="116"/>
      <c r="V215" s="117">
        <f t="shared" ref="V215:V231" si="25">+A215</f>
        <v>0</v>
      </c>
      <c r="W215" s="90">
        <v>1</v>
      </c>
      <c r="X215" s="89"/>
      <c r="Y215" s="89" t="str">
        <f t="shared" ref="Y215:Y231" si="26">+IF(I215="","",1)</f>
        <v/>
      </c>
      <c r="Z215" s="118" t="str">
        <f t="shared" ref="Z215:Z231" si="27">+IF(C215="","",1)</f>
        <v/>
      </c>
      <c r="AA215" s="89"/>
      <c r="AB215" s="89"/>
      <c r="AC215" s="89"/>
      <c r="AD215" s="89"/>
      <c r="AE215" s="89"/>
      <c r="AF215" s="89"/>
      <c r="AG215" s="89"/>
    </row>
    <row r="216" spans="1:33" ht="11.25" hidden="1" customHeight="1" outlineLevel="1" x14ac:dyDescent="0.3">
      <c r="A216" s="110"/>
      <c r="B216" s="111"/>
      <c r="C216" s="119"/>
      <c r="D216" s="119"/>
      <c r="E216" s="113"/>
      <c r="F216" s="120"/>
      <c r="G216" s="121"/>
      <c r="H216" s="111"/>
      <c r="I216" s="119"/>
      <c r="J216" s="119"/>
      <c r="K216" s="113"/>
      <c r="L216" s="120"/>
      <c r="M216" s="121"/>
      <c r="N216" s="111"/>
      <c r="O216" s="119"/>
      <c r="P216" s="119"/>
      <c r="Q216" s="113"/>
      <c r="R216" s="120"/>
      <c r="S216" s="121"/>
      <c r="T216" s="121"/>
      <c r="U216" s="116"/>
      <c r="V216" s="117">
        <f t="shared" si="25"/>
        <v>0</v>
      </c>
      <c r="W216" s="90">
        <v>1</v>
      </c>
      <c r="X216" s="89"/>
      <c r="Y216" s="89" t="str">
        <f t="shared" si="26"/>
        <v/>
      </c>
      <c r="Z216" s="118" t="str">
        <f t="shared" si="27"/>
        <v/>
      </c>
      <c r="AA216" s="89"/>
      <c r="AB216" s="89"/>
      <c r="AC216" s="89"/>
      <c r="AD216" s="89"/>
      <c r="AE216" s="89"/>
      <c r="AF216" s="89"/>
      <c r="AG216" s="89"/>
    </row>
    <row r="217" spans="1:33" ht="11.25" hidden="1" customHeight="1" outlineLevel="1" x14ac:dyDescent="0.3">
      <c r="A217" s="110"/>
      <c r="B217" s="111"/>
      <c r="C217" s="119"/>
      <c r="D217" s="119"/>
      <c r="E217" s="113"/>
      <c r="F217" s="120"/>
      <c r="G217" s="121"/>
      <c r="H217" s="111"/>
      <c r="I217" s="119"/>
      <c r="J217" s="119"/>
      <c r="K217" s="113"/>
      <c r="L217" s="120"/>
      <c r="M217" s="121"/>
      <c r="N217" s="111"/>
      <c r="O217" s="119"/>
      <c r="P217" s="119"/>
      <c r="Q217" s="113"/>
      <c r="R217" s="120"/>
      <c r="S217" s="121"/>
      <c r="T217" s="121"/>
      <c r="U217" s="116"/>
      <c r="V217" s="117">
        <f t="shared" si="25"/>
        <v>0</v>
      </c>
      <c r="W217" s="90">
        <v>1</v>
      </c>
      <c r="X217" s="89"/>
      <c r="Y217" s="89" t="str">
        <f t="shared" si="26"/>
        <v/>
      </c>
      <c r="Z217" s="118" t="str">
        <f t="shared" si="27"/>
        <v/>
      </c>
      <c r="AA217" s="89"/>
      <c r="AB217" s="89"/>
      <c r="AC217" s="89"/>
      <c r="AD217" s="89"/>
      <c r="AE217" s="89"/>
      <c r="AF217" s="89"/>
      <c r="AG217" s="89"/>
    </row>
    <row r="218" spans="1:33" ht="11.25" hidden="1" customHeight="1" outlineLevel="1" x14ac:dyDescent="0.3">
      <c r="A218" s="110"/>
      <c r="B218" s="111"/>
      <c r="C218" s="119"/>
      <c r="D218" s="119"/>
      <c r="E218" s="113"/>
      <c r="F218" s="120"/>
      <c r="G218" s="121"/>
      <c r="H218" s="111"/>
      <c r="I218" s="119"/>
      <c r="J218" s="119"/>
      <c r="K218" s="113"/>
      <c r="L218" s="120"/>
      <c r="M218" s="121"/>
      <c r="N218" s="111"/>
      <c r="O218" s="119"/>
      <c r="P218" s="119"/>
      <c r="Q218" s="113"/>
      <c r="R218" s="120"/>
      <c r="S218" s="121"/>
      <c r="T218" s="121"/>
      <c r="U218" s="116"/>
      <c r="V218" s="117">
        <f t="shared" si="25"/>
        <v>0</v>
      </c>
      <c r="W218" s="90">
        <v>1</v>
      </c>
      <c r="X218" s="89"/>
      <c r="Y218" s="89" t="str">
        <f t="shared" si="26"/>
        <v/>
      </c>
      <c r="Z218" s="118" t="str">
        <f t="shared" si="27"/>
        <v/>
      </c>
      <c r="AA218" s="89"/>
      <c r="AB218" s="89"/>
      <c r="AC218" s="89"/>
      <c r="AD218" s="89"/>
      <c r="AE218" s="89"/>
      <c r="AF218" s="89"/>
      <c r="AG218" s="89"/>
    </row>
    <row r="219" spans="1:33" ht="11.25" hidden="1" customHeight="1" outlineLevel="1" x14ac:dyDescent="0.3">
      <c r="A219" s="110"/>
      <c r="B219" s="111"/>
      <c r="C219" s="119"/>
      <c r="D219" s="119"/>
      <c r="E219" s="113"/>
      <c r="F219" s="120"/>
      <c r="G219" s="121"/>
      <c r="H219" s="111"/>
      <c r="I219" s="119"/>
      <c r="J219" s="119"/>
      <c r="K219" s="113"/>
      <c r="L219" s="120"/>
      <c r="M219" s="121"/>
      <c r="N219" s="111"/>
      <c r="O219" s="119"/>
      <c r="P219" s="119"/>
      <c r="Q219" s="113"/>
      <c r="R219" s="120"/>
      <c r="S219" s="121"/>
      <c r="T219" s="121"/>
      <c r="U219" s="116"/>
      <c r="V219" s="117">
        <f t="shared" si="25"/>
        <v>0</v>
      </c>
      <c r="W219" s="90">
        <v>1</v>
      </c>
      <c r="X219" s="89"/>
      <c r="Y219" s="89" t="str">
        <f t="shared" si="26"/>
        <v/>
      </c>
      <c r="Z219" s="118" t="str">
        <f t="shared" si="27"/>
        <v/>
      </c>
      <c r="AA219" s="89"/>
      <c r="AB219" s="89"/>
      <c r="AC219" s="89"/>
      <c r="AD219" s="89"/>
      <c r="AE219" s="89"/>
      <c r="AF219" s="89"/>
      <c r="AG219" s="89"/>
    </row>
    <row r="220" spans="1:33" ht="11.25" hidden="1" customHeight="1" outlineLevel="1" x14ac:dyDescent="0.3">
      <c r="A220" s="110"/>
      <c r="B220" s="111"/>
      <c r="C220" s="119"/>
      <c r="D220" s="119"/>
      <c r="E220" s="113"/>
      <c r="F220" s="120"/>
      <c r="G220" s="121"/>
      <c r="H220" s="111"/>
      <c r="I220" s="119"/>
      <c r="J220" s="119"/>
      <c r="K220" s="113"/>
      <c r="L220" s="120"/>
      <c r="M220" s="121"/>
      <c r="N220" s="111"/>
      <c r="O220" s="119"/>
      <c r="P220" s="119"/>
      <c r="Q220" s="113"/>
      <c r="R220" s="120"/>
      <c r="S220" s="121"/>
      <c r="T220" s="121"/>
      <c r="U220" s="116"/>
      <c r="V220" s="117">
        <f t="shared" si="25"/>
        <v>0</v>
      </c>
      <c r="W220" s="90">
        <v>1</v>
      </c>
      <c r="X220" s="89"/>
      <c r="Y220" s="89" t="str">
        <f t="shared" si="26"/>
        <v/>
      </c>
      <c r="Z220" s="118" t="str">
        <f t="shared" si="27"/>
        <v/>
      </c>
      <c r="AA220" s="89"/>
      <c r="AB220" s="89"/>
      <c r="AC220" s="89"/>
      <c r="AD220" s="89"/>
      <c r="AE220" s="89"/>
      <c r="AF220" s="89"/>
      <c r="AG220" s="89"/>
    </row>
    <row r="221" spans="1:33" ht="11.25" hidden="1" customHeight="1" outlineLevel="1" x14ac:dyDescent="0.3">
      <c r="A221" s="110"/>
      <c r="B221" s="111"/>
      <c r="C221" s="119"/>
      <c r="D221" s="119"/>
      <c r="E221" s="113"/>
      <c r="F221" s="120"/>
      <c r="G221" s="121"/>
      <c r="H221" s="111"/>
      <c r="I221" s="119"/>
      <c r="J221" s="119"/>
      <c r="K221" s="113"/>
      <c r="L221" s="120"/>
      <c r="M221" s="121"/>
      <c r="N221" s="111"/>
      <c r="O221" s="119"/>
      <c r="P221" s="119"/>
      <c r="Q221" s="113"/>
      <c r="R221" s="120"/>
      <c r="S221" s="121"/>
      <c r="T221" s="121"/>
      <c r="U221" s="116"/>
      <c r="V221" s="117">
        <f t="shared" si="25"/>
        <v>0</v>
      </c>
      <c r="W221" s="90">
        <v>1</v>
      </c>
      <c r="X221" s="89"/>
      <c r="Y221" s="89" t="str">
        <f t="shared" si="26"/>
        <v/>
      </c>
      <c r="Z221" s="118" t="str">
        <f t="shared" si="27"/>
        <v/>
      </c>
      <c r="AA221" s="89"/>
      <c r="AB221" s="89"/>
      <c r="AC221" s="89"/>
      <c r="AD221" s="89"/>
      <c r="AE221" s="89"/>
      <c r="AF221" s="89"/>
      <c r="AG221" s="89"/>
    </row>
    <row r="222" spans="1:33" ht="11.25" hidden="1" customHeight="1" outlineLevel="1" x14ac:dyDescent="0.3">
      <c r="A222" s="110"/>
      <c r="B222" s="111"/>
      <c r="C222" s="119"/>
      <c r="D222" s="119"/>
      <c r="E222" s="113"/>
      <c r="F222" s="120"/>
      <c r="G222" s="121"/>
      <c r="H222" s="111"/>
      <c r="I222" s="119"/>
      <c r="J222" s="119"/>
      <c r="K222" s="113"/>
      <c r="L222" s="120"/>
      <c r="M222" s="121"/>
      <c r="N222" s="111"/>
      <c r="O222" s="119"/>
      <c r="P222" s="119"/>
      <c r="Q222" s="113"/>
      <c r="R222" s="120"/>
      <c r="S222" s="121"/>
      <c r="T222" s="121"/>
      <c r="U222" s="116"/>
      <c r="V222" s="117">
        <f t="shared" si="25"/>
        <v>0</v>
      </c>
      <c r="W222" s="90">
        <v>1</v>
      </c>
      <c r="X222" s="89"/>
      <c r="Y222" s="89" t="str">
        <f t="shared" si="26"/>
        <v/>
      </c>
      <c r="Z222" s="118" t="str">
        <f t="shared" si="27"/>
        <v/>
      </c>
      <c r="AA222" s="89"/>
      <c r="AB222" s="89"/>
      <c r="AC222" s="89"/>
      <c r="AD222" s="89"/>
      <c r="AE222" s="89"/>
      <c r="AF222" s="89"/>
      <c r="AG222" s="89"/>
    </row>
    <row r="223" spans="1:33" ht="11.25" hidden="1" customHeight="1" outlineLevel="1" x14ac:dyDescent="0.3">
      <c r="A223" s="110"/>
      <c r="B223" s="111"/>
      <c r="C223" s="119"/>
      <c r="D223" s="119"/>
      <c r="E223" s="113"/>
      <c r="F223" s="120"/>
      <c r="G223" s="121"/>
      <c r="H223" s="111"/>
      <c r="I223" s="119"/>
      <c r="J223" s="119"/>
      <c r="K223" s="113"/>
      <c r="L223" s="120"/>
      <c r="M223" s="121"/>
      <c r="N223" s="111"/>
      <c r="O223" s="119"/>
      <c r="P223" s="119"/>
      <c r="Q223" s="113"/>
      <c r="R223" s="120"/>
      <c r="S223" s="121"/>
      <c r="T223" s="121"/>
      <c r="U223" s="116"/>
      <c r="V223" s="117">
        <f t="shared" si="25"/>
        <v>0</v>
      </c>
      <c r="W223" s="90">
        <v>1</v>
      </c>
      <c r="X223" s="89"/>
      <c r="Y223" s="89" t="str">
        <f t="shared" si="26"/>
        <v/>
      </c>
      <c r="Z223" s="118" t="str">
        <f t="shared" si="27"/>
        <v/>
      </c>
      <c r="AA223" s="89"/>
      <c r="AB223" s="89"/>
      <c r="AC223" s="89"/>
      <c r="AD223" s="89"/>
      <c r="AE223" s="89"/>
      <c r="AF223" s="89"/>
      <c r="AG223" s="89"/>
    </row>
    <row r="224" spans="1:33" ht="11.25" hidden="1" customHeight="1" outlineLevel="1" x14ac:dyDescent="0.3">
      <c r="A224" s="110"/>
      <c r="B224" s="111"/>
      <c r="C224" s="119"/>
      <c r="D224" s="119"/>
      <c r="E224" s="113"/>
      <c r="F224" s="120"/>
      <c r="G224" s="121"/>
      <c r="H224" s="111"/>
      <c r="I224" s="119"/>
      <c r="J224" s="119"/>
      <c r="K224" s="113"/>
      <c r="L224" s="120"/>
      <c r="M224" s="121"/>
      <c r="N224" s="111"/>
      <c r="O224" s="119"/>
      <c r="P224" s="119"/>
      <c r="Q224" s="113"/>
      <c r="R224" s="120"/>
      <c r="S224" s="121"/>
      <c r="T224" s="121"/>
      <c r="U224" s="116"/>
      <c r="V224" s="117">
        <f t="shared" si="25"/>
        <v>0</v>
      </c>
      <c r="W224" s="90">
        <v>1</v>
      </c>
      <c r="X224" s="89"/>
      <c r="Y224" s="89" t="str">
        <f t="shared" si="26"/>
        <v/>
      </c>
      <c r="Z224" s="118" t="str">
        <f t="shared" si="27"/>
        <v/>
      </c>
      <c r="AA224" s="89"/>
      <c r="AB224" s="89"/>
      <c r="AC224" s="89"/>
      <c r="AD224" s="89"/>
      <c r="AE224" s="89"/>
      <c r="AF224" s="89"/>
      <c r="AG224" s="89"/>
    </row>
    <row r="225" spans="1:33" ht="11.25" hidden="1" customHeight="1" outlineLevel="1" x14ac:dyDescent="0.3">
      <c r="A225" s="110"/>
      <c r="B225" s="111"/>
      <c r="C225" s="119"/>
      <c r="D225" s="119"/>
      <c r="E225" s="113"/>
      <c r="F225" s="120"/>
      <c r="G225" s="121"/>
      <c r="H225" s="111"/>
      <c r="I225" s="119"/>
      <c r="J225" s="119"/>
      <c r="K225" s="113"/>
      <c r="L225" s="120"/>
      <c r="M225" s="121"/>
      <c r="N225" s="111"/>
      <c r="O225" s="119"/>
      <c r="P225" s="119"/>
      <c r="Q225" s="113"/>
      <c r="R225" s="120"/>
      <c r="S225" s="121"/>
      <c r="T225" s="121"/>
      <c r="U225" s="116"/>
      <c r="V225" s="117">
        <f t="shared" si="25"/>
        <v>0</v>
      </c>
      <c r="W225" s="90">
        <v>1</v>
      </c>
      <c r="X225" s="89"/>
      <c r="Y225" s="89" t="str">
        <f t="shared" si="26"/>
        <v/>
      </c>
      <c r="Z225" s="118" t="str">
        <f t="shared" si="27"/>
        <v/>
      </c>
      <c r="AA225" s="89"/>
      <c r="AB225" s="89"/>
      <c r="AC225" s="89"/>
      <c r="AD225" s="89"/>
      <c r="AE225" s="89"/>
      <c r="AF225" s="89"/>
      <c r="AG225" s="89"/>
    </row>
    <row r="226" spans="1:33" ht="11.25" hidden="1" customHeight="1" outlineLevel="1" x14ac:dyDescent="0.3">
      <c r="A226" s="110"/>
      <c r="B226" s="111"/>
      <c r="C226" s="119"/>
      <c r="D226" s="119"/>
      <c r="E226" s="113"/>
      <c r="F226" s="120"/>
      <c r="G226" s="121"/>
      <c r="H226" s="111"/>
      <c r="I226" s="119"/>
      <c r="J226" s="119"/>
      <c r="K226" s="113"/>
      <c r="L226" s="120"/>
      <c r="M226" s="121"/>
      <c r="N226" s="111"/>
      <c r="O226" s="119"/>
      <c r="P226" s="119"/>
      <c r="Q226" s="113"/>
      <c r="R226" s="120"/>
      <c r="S226" s="121"/>
      <c r="T226" s="121"/>
      <c r="U226" s="116"/>
      <c r="V226" s="117">
        <f t="shared" si="25"/>
        <v>0</v>
      </c>
      <c r="W226" s="90">
        <v>1</v>
      </c>
      <c r="X226" s="89"/>
      <c r="Y226" s="89" t="str">
        <f t="shared" si="26"/>
        <v/>
      </c>
      <c r="Z226" s="118" t="str">
        <f t="shared" si="27"/>
        <v/>
      </c>
      <c r="AA226" s="89"/>
      <c r="AB226" s="89"/>
      <c r="AC226" s="89"/>
      <c r="AD226" s="89"/>
      <c r="AE226" s="89"/>
      <c r="AF226" s="89"/>
      <c r="AG226" s="89"/>
    </row>
    <row r="227" spans="1:33" ht="11.25" hidden="1" customHeight="1" outlineLevel="1" x14ac:dyDescent="0.3">
      <c r="A227" s="110"/>
      <c r="B227" s="111"/>
      <c r="C227" s="119"/>
      <c r="D227" s="119"/>
      <c r="E227" s="113"/>
      <c r="F227" s="120"/>
      <c r="G227" s="121"/>
      <c r="H227" s="111"/>
      <c r="I227" s="119"/>
      <c r="J227" s="119"/>
      <c r="K227" s="113"/>
      <c r="L227" s="120"/>
      <c r="M227" s="121"/>
      <c r="N227" s="111"/>
      <c r="O227" s="119"/>
      <c r="P227" s="119"/>
      <c r="Q227" s="113"/>
      <c r="R227" s="120"/>
      <c r="S227" s="121"/>
      <c r="T227" s="121"/>
      <c r="U227" s="116"/>
      <c r="V227" s="117">
        <f t="shared" si="25"/>
        <v>0</v>
      </c>
      <c r="W227" s="90">
        <v>1</v>
      </c>
      <c r="X227" s="89"/>
      <c r="Y227" s="89" t="str">
        <f t="shared" si="26"/>
        <v/>
      </c>
      <c r="Z227" s="118" t="str">
        <f t="shared" si="27"/>
        <v/>
      </c>
      <c r="AA227" s="89"/>
      <c r="AB227" s="89"/>
      <c r="AC227" s="89"/>
      <c r="AD227" s="89"/>
      <c r="AE227" s="89"/>
      <c r="AF227" s="89"/>
      <c r="AG227" s="89"/>
    </row>
    <row r="228" spans="1:33" ht="11.25" hidden="1" customHeight="1" outlineLevel="1" x14ac:dyDescent="0.3">
      <c r="A228" s="110"/>
      <c r="B228" s="111"/>
      <c r="C228" s="119"/>
      <c r="D228" s="119"/>
      <c r="E228" s="113"/>
      <c r="F228" s="120"/>
      <c r="G228" s="121"/>
      <c r="H228" s="111"/>
      <c r="I228" s="119"/>
      <c r="J228" s="119"/>
      <c r="K228" s="113"/>
      <c r="L228" s="120"/>
      <c r="M228" s="121"/>
      <c r="N228" s="111"/>
      <c r="O228" s="119"/>
      <c r="P228" s="119"/>
      <c r="Q228" s="113"/>
      <c r="R228" s="120"/>
      <c r="S228" s="121"/>
      <c r="T228" s="121"/>
      <c r="U228" s="116"/>
      <c r="V228" s="117">
        <f t="shared" si="25"/>
        <v>0</v>
      </c>
      <c r="W228" s="90">
        <v>1</v>
      </c>
      <c r="X228" s="89"/>
      <c r="Y228" s="89" t="str">
        <f t="shared" si="26"/>
        <v/>
      </c>
      <c r="Z228" s="118" t="str">
        <f t="shared" si="27"/>
        <v/>
      </c>
      <c r="AA228" s="89"/>
      <c r="AB228" s="89"/>
      <c r="AC228" s="89"/>
      <c r="AD228" s="89"/>
      <c r="AE228" s="89"/>
      <c r="AF228" s="89"/>
      <c r="AG228" s="89"/>
    </row>
    <row r="229" spans="1:33" ht="11.25" hidden="1" customHeight="1" outlineLevel="1" x14ac:dyDescent="0.3">
      <c r="A229" s="110"/>
      <c r="B229" s="111"/>
      <c r="C229" s="119"/>
      <c r="D229" s="119"/>
      <c r="E229" s="113"/>
      <c r="F229" s="120"/>
      <c r="G229" s="121"/>
      <c r="H229" s="111"/>
      <c r="I229" s="119"/>
      <c r="J229" s="119"/>
      <c r="K229" s="113"/>
      <c r="L229" s="120"/>
      <c r="M229" s="121"/>
      <c r="N229" s="111"/>
      <c r="O229" s="119"/>
      <c r="P229" s="119"/>
      <c r="Q229" s="113"/>
      <c r="R229" s="120"/>
      <c r="S229" s="121"/>
      <c r="T229" s="121"/>
      <c r="U229" s="116"/>
      <c r="V229" s="117">
        <f t="shared" si="25"/>
        <v>0</v>
      </c>
      <c r="W229" s="90">
        <v>1</v>
      </c>
      <c r="X229" s="89"/>
      <c r="Y229" s="89" t="str">
        <f t="shared" si="26"/>
        <v/>
      </c>
      <c r="Z229" s="118" t="str">
        <f t="shared" si="27"/>
        <v/>
      </c>
      <c r="AA229" s="89"/>
      <c r="AB229" s="89"/>
      <c r="AC229" s="89"/>
      <c r="AD229" s="89"/>
      <c r="AE229" s="89"/>
      <c r="AF229" s="89"/>
      <c r="AG229" s="89"/>
    </row>
    <row r="230" spans="1:33" ht="11.25" hidden="1" customHeight="1" outlineLevel="1" x14ac:dyDescent="0.3">
      <c r="A230" s="123"/>
      <c r="B230" s="124"/>
      <c r="C230" s="125"/>
      <c r="D230" s="126"/>
      <c r="E230" s="127"/>
      <c r="F230" s="128"/>
      <c r="G230" s="128"/>
      <c r="H230" s="124"/>
      <c r="I230" s="129"/>
      <c r="J230" s="124"/>
      <c r="K230" s="124"/>
      <c r="L230" s="128"/>
      <c r="M230" s="128"/>
      <c r="N230" s="129"/>
      <c r="O230" s="129"/>
      <c r="P230" s="124"/>
      <c r="Q230" s="113"/>
      <c r="R230" s="114"/>
      <c r="S230" s="114"/>
      <c r="T230" s="130"/>
      <c r="U230" s="131"/>
      <c r="V230" s="117">
        <f t="shared" si="25"/>
        <v>0</v>
      </c>
      <c r="W230" s="90">
        <v>1</v>
      </c>
      <c r="X230" s="89"/>
      <c r="Y230" s="89" t="str">
        <f t="shared" si="26"/>
        <v/>
      </c>
      <c r="Z230" s="118" t="str">
        <f t="shared" si="27"/>
        <v/>
      </c>
      <c r="AA230" s="89"/>
      <c r="AB230" s="89"/>
      <c r="AC230" s="89"/>
      <c r="AD230" s="89"/>
      <c r="AE230" s="89"/>
      <c r="AF230" s="89"/>
      <c r="AG230" s="89"/>
    </row>
    <row r="231" spans="1:33" ht="11.25" customHeight="1" outlineLevel="1" x14ac:dyDescent="0.3">
      <c r="A231" s="132"/>
      <c r="B231" s="133"/>
      <c r="C231" s="134"/>
      <c r="D231" s="134"/>
      <c r="E231" s="135"/>
      <c r="F231" s="136"/>
      <c r="G231" s="137"/>
      <c r="H231" s="133"/>
      <c r="I231" s="134"/>
      <c r="J231" s="134"/>
      <c r="K231" s="135"/>
      <c r="L231" s="136"/>
      <c r="M231" s="137"/>
      <c r="N231" s="133"/>
      <c r="O231" s="134"/>
      <c r="P231" s="134"/>
      <c r="Q231" s="135"/>
      <c r="R231" s="136"/>
      <c r="S231" s="136"/>
      <c r="T231" s="137"/>
      <c r="U231" s="138"/>
      <c r="V231" s="117">
        <f t="shared" si="25"/>
        <v>0</v>
      </c>
      <c r="W231" s="90">
        <v>1</v>
      </c>
      <c r="X231" s="89"/>
      <c r="Y231" s="89" t="str">
        <f t="shared" si="26"/>
        <v/>
      </c>
      <c r="Z231" s="118" t="str">
        <f t="shared" si="27"/>
        <v/>
      </c>
      <c r="AA231" s="89"/>
      <c r="AB231" s="89"/>
      <c r="AC231" s="89"/>
      <c r="AD231" s="89"/>
      <c r="AE231" s="89"/>
      <c r="AF231" s="89"/>
      <c r="AG231" s="89"/>
    </row>
    <row r="232" spans="1:33" ht="29.25" customHeight="1" x14ac:dyDescent="0.3">
      <c r="A232" s="333"/>
      <c r="B232" s="210"/>
      <c r="C232" s="334" t="s">
        <v>0</v>
      </c>
      <c r="D232" s="211"/>
      <c r="E232" s="211"/>
      <c r="F232" s="211"/>
      <c r="G232" s="211"/>
      <c r="H232" s="211"/>
      <c r="I232" s="211"/>
      <c r="J232" s="213"/>
      <c r="K232" s="333"/>
      <c r="L232" s="210"/>
      <c r="M232" s="334" t="s">
        <v>3</v>
      </c>
      <c r="N232" s="211"/>
      <c r="O232" s="211"/>
      <c r="P232" s="211"/>
      <c r="Q232" s="211"/>
      <c r="R232" s="211"/>
      <c r="S232" s="211"/>
      <c r="T232" s="211"/>
      <c r="U232" s="213"/>
      <c r="V232" s="117"/>
      <c r="W232" s="90"/>
      <c r="X232" s="89"/>
      <c r="Y232" s="89"/>
      <c r="Z232" s="118"/>
      <c r="AA232" s="89"/>
      <c r="AB232" s="89"/>
      <c r="AC232" s="89"/>
      <c r="AD232" s="89"/>
      <c r="AE232" s="89"/>
      <c r="AF232" s="89"/>
      <c r="AG232" s="89"/>
    </row>
    <row r="233" spans="1:33" ht="27.75" customHeight="1" x14ac:dyDescent="0.3">
      <c r="A233" s="330" t="s">
        <v>1</v>
      </c>
      <c r="B233" s="255"/>
      <c r="C233" s="331" t="s">
        <v>4</v>
      </c>
      <c r="D233" s="257"/>
      <c r="E233" s="257"/>
      <c r="F233" s="257"/>
      <c r="G233" s="331" t="s">
        <v>5</v>
      </c>
      <c r="H233" s="257"/>
      <c r="I233" s="257"/>
      <c r="J233" s="258"/>
      <c r="K233" s="330" t="s">
        <v>189</v>
      </c>
      <c r="L233" s="255"/>
      <c r="M233" s="331" t="s">
        <v>6</v>
      </c>
      <c r="N233" s="257"/>
      <c r="O233" s="257"/>
      <c r="P233" s="257"/>
      <c r="Q233" s="257"/>
      <c r="R233" s="331" t="s">
        <v>7</v>
      </c>
      <c r="S233" s="257"/>
      <c r="T233" s="257"/>
      <c r="U233" s="258"/>
      <c r="V233" s="89"/>
      <c r="W233" s="90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</row>
    <row r="234" spans="1:33" ht="19.5" customHeight="1" x14ac:dyDescent="0.3">
      <c r="A234" s="335" t="s">
        <v>8</v>
      </c>
      <c r="B234" s="265"/>
      <c r="C234" s="332"/>
      <c r="D234" s="270"/>
      <c r="E234" s="270"/>
      <c r="F234" s="270"/>
      <c r="G234" s="332"/>
      <c r="H234" s="270"/>
      <c r="I234" s="270"/>
      <c r="J234" s="271"/>
      <c r="K234" s="335" t="s">
        <v>190</v>
      </c>
      <c r="L234" s="265"/>
      <c r="M234" s="332"/>
      <c r="N234" s="270"/>
      <c r="O234" s="270"/>
      <c r="P234" s="270"/>
      <c r="Q234" s="270"/>
      <c r="R234" s="332"/>
      <c r="S234" s="270"/>
      <c r="T234" s="270"/>
      <c r="U234" s="271"/>
      <c r="V234" s="89"/>
      <c r="W234" s="90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</row>
    <row r="235" spans="1:33" ht="19.5" customHeight="1" x14ac:dyDescent="0.3">
      <c r="A235" s="335" t="s">
        <v>2</v>
      </c>
      <c r="B235" s="265"/>
      <c r="C235" s="332"/>
      <c r="D235" s="270"/>
      <c r="E235" s="270"/>
      <c r="F235" s="270"/>
      <c r="G235" s="332"/>
      <c r="H235" s="270"/>
      <c r="I235" s="270"/>
      <c r="J235" s="271"/>
      <c r="K235" s="335" t="s">
        <v>191</v>
      </c>
      <c r="L235" s="265"/>
      <c r="M235" s="332"/>
      <c r="N235" s="270"/>
      <c r="O235" s="270"/>
      <c r="P235" s="270"/>
      <c r="Q235" s="270"/>
      <c r="R235" s="332"/>
      <c r="S235" s="270"/>
      <c r="T235" s="270"/>
      <c r="U235" s="271"/>
      <c r="V235" s="89"/>
      <c r="W235" s="90"/>
      <c r="X235" s="336"/>
      <c r="Y235" s="216"/>
      <c r="Z235" s="216"/>
      <c r="AA235" s="216"/>
      <c r="AB235" s="216"/>
      <c r="AC235" s="216"/>
      <c r="AD235" s="89"/>
      <c r="AE235" s="89"/>
      <c r="AF235" s="89"/>
      <c r="AG235" s="89"/>
    </row>
    <row r="236" spans="1:33" ht="19.5" customHeight="1" x14ac:dyDescent="0.3">
      <c r="A236" s="337" t="s">
        <v>192</v>
      </c>
      <c r="B236" s="338"/>
      <c r="C236" s="339"/>
      <c r="D236" s="340"/>
      <c r="E236" s="340"/>
      <c r="F236" s="340"/>
      <c r="G236" s="339"/>
      <c r="H236" s="340"/>
      <c r="I236" s="340"/>
      <c r="J236" s="341"/>
      <c r="K236" s="337" t="s">
        <v>192</v>
      </c>
      <c r="L236" s="338"/>
      <c r="M236" s="339"/>
      <c r="N236" s="340"/>
      <c r="O236" s="340"/>
      <c r="P236" s="340"/>
      <c r="Q236" s="340"/>
      <c r="R236" s="339"/>
      <c r="S236" s="340"/>
      <c r="T236" s="340"/>
      <c r="U236" s="341"/>
      <c r="V236" s="89"/>
      <c r="W236" s="90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</row>
    <row r="237" spans="1:33" ht="11.25" customHeight="1" x14ac:dyDescent="0.3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</row>
    <row r="238" spans="1:33" ht="11.25" customHeight="1" x14ac:dyDescent="0.3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</row>
    <row r="239" spans="1:33" ht="11.25" customHeight="1" x14ac:dyDescent="0.3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</row>
    <row r="240" spans="1:33" ht="11.25" customHeight="1" x14ac:dyDescent="0.3">
      <c r="A240" s="89"/>
      <c r="B240" s="89"/>
      <c r="C240" s="89"/>
      <c r="D240" s="89"/>
      <c r="E240" s="89"/>
      <c r="F240" s="89"/>
      <c r="G240" s="89" t="e">
        <f>+AVERAGE(G94:G100)</f>
        <v>#DIV/0!</v>
      </c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</row>
    <row r="241" spans="1:33" ht="11.25" customHeight="1" x14ac:dyDescent="0.3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</row>
    <row r="242" spans="1:33" ht="11.25" customHeight="1" x14ac:dyDescent="0.3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</row>
    <row r="243" spans="1:33" ht="11.25" customHeight="1" x14ac:dyDescent="0.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</row>
    <row r="244" spans="1:33" ht="11.25" customHeight="1" x14ac:dyDescent="0.3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</row>
    <row r="245" spans="1:33" ht="11.25" customHeight="1" x14ac:dyDescent="0.3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</row>
    <row r="246" spans="1:33" ht="11.25" customHeight="1" x14ac:dyDescent="0.3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</row>
    <row r="247" spans="1:33" ht="11.25" customHeight="1" x14ac:dyDescent="0.3">
      <c r="A247" s="323"/>
      <c r="B247" s="216"/>
      <c r="C247" s="324"/>
      <c r="D247" s="216"/>
      <c r="E247" s="216"/>
      <c r="F247" s="216"/>
      <c r="G247" s="216"/>
      <c r="H247" s="216"/>
      <c r="I247" s="216"/>
      <c r="J247" s="216"/>
      <c r="K247" s="323"/>
      <c r="L247" s="216"/>
      <c r="M247" s="324"/>
      <c r="N247" s="216"/>
      <c r="O247" s="216"/>
      <c r="P247" s="216"/>
      <c r="Q247" s="216"/>
      <c r="R247" s="216"/>
      <c r="S247" s="216"/>
      <c r="T247" s="216"/>
      <c r="U247" s="216"/>
      <c r="V247" s="89"/>
      <c r="W247" s="90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</row>
    <row r="248" spans="1:33" ht="11.25" customHeight="1" x14ac:dyDescent="0.3">
      <c r="A248" s="326"/>
      <c r="B248" s="216"/>
      <c r="C248" s="325"/>
      <c r="D248" s="216"/>
      <c r="E248" s="216"/>
      <c r="F248" s="216"/>
      <c r="G248" s="216"/>
      <c r="H248" s="216"/>
      <c r="I248" s="216"/>
      <c r="J248" s="216"/>
      <c r="K248" s="326"/>
      <c r="L248" s="216"/>
      <c r="M248" s="325"/>
      <c r="N248" s="216"/>
      <c r="O248" s="216"/>
      <c r="P248" s="216"/>
      <c r="Q248" s="216"/>
      <c r="R248" s="216"/>
      <c r="S248" s="216"/>
      <c r="T248" s="216"/>
      <c r="U248" s="216"/>
      <c r="V248" s="89"/>
      <c r="W248" s="90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</row>
    <row r="249" spans="1:33" ht="11.25" customHeight="1" x14ac:dyDescent="0.3">
      <c r="A249" s="326"/>
      <c r="B249" s="216"/>
      <c r="C249" s="325"/>
      <c r="D249" s="216"/>
      <c r="E249" s="216"/>
      <c r="F249" s="216"/>
      <c r="G249" s="216"/>
      <c r="H249" s="216"/>
      <c r="I249" s="216"/>
      <c r="J249" s="216"/>
      <c r="K249" s="326"/>
      <c r="L249" s="216"/>
      <c r="M249" s="325"/>
      <c r="N249" s="216"/>
      <c r="O249" s="216"/>
      <c r="P249" s="216"/>
      <c r="Q249" s="216"/>
      <c r="R249" s="216"/>
      <c r="S249" s="216"/>
      <c r="T249" s="216"/>
      <c r="U249" s="216"/>
      <c r="V249" s="89"/>
      <c r="W249" s="90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</row>
    <row r="250" spans="1:33" ht="11.25" customHeight="1" x14ac:dyDescent="0.3">
      <c r="A250" s="326"/>
      <c r="B250" s="216"/>
      <c r="C250" s="325"/>
      <c r="D250" s="216"/>
      <c r="E250" s="216"/>
      <c r="F250" s="216"/>
      <c r="G250" s="216"/>
      <c r="H250" s="216"/>
      <c r="I250" s="216"/>
      <c r="J250" s="216"/>
      <c r="K250" s="326"/>
      <c r="L250" s="216"/>
      <c r="M250" s="325"/>
      <c r="N250" s="216"/>
      <c r="O250" s="216"/>
      <c r="P250" s="216"/>
      <c r="Q250" s="216"/>
      <c r="R250" s="216"/>
      <c r="S250" s="216"/>
      <c r="T250" s="216"/>
      <c r="U250" s="216"/>
      <c r="V250" s="89"/>
      <c r="W250" s="90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</row>
    <row r="251" spans="1:33" ht="11.25" customHeight="1" x14ac:dyDescent="0.3">
      <c r="A251" s="326"/>
      <c r="B251" s="216"/>
      <c r="C251" s="325"/>
      <c r="D251" s="216"/>
      <c r="E251" s="216"/>
      <c r="F251" s="216"/>
      <c r="G251" s="216"/>
      <c r="H251" s="216"/>
      <c r="I251" s="216"/>
      <c r="J251" s="216"/>
      <c r="K251" s="326"/>
      <c r="L251" s="216"/>
      <c r="M251" s="325"/>
      <c r="N251" s="216"/>
      <c r="O251" s="216"/>
      <c r="P251" s="216"/>
      <c r="Q251" s="216"/>
      <c r="R251" s="216"/>
      <c r="S251" s="216"/>
      <c r="T251" s="216"/>
      <c r="U251" s="216"/>
      <c r="V251" s="89"/>
      <c r="W251" s="90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</row>
    <row r="252" spans="1:33" ht="11.25" customHeight="1" x14ac:dyDescent="0.3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</row>
    <row r="253" spans="1:33" ht="11.25" customHeight="1" x14ac:dyDescent="0.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</row>
    <row r="254" spans="1:33" ht="11.25" customHeight="1" x14ac:dyDescent="0.3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</row>
    <row r="255" spans="1:33" ht="11.25" customHeight="1" x14ac:dyDescent="0.3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</row>
    <row r="256" spans="1:33" ht="11.25" customHeight="1" x14ac:dyDescent="0.3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</row>
    <row r="257" spans="1:33" ht="11.25" customHeight="1" x14ac:dyDescent="0.3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</row>
    <row r="258" spans="1:33" ht="11.25" customHeight="1" x14ac:dyDescent="0.3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</row>
    <row r="259" spans="1:33" ht="11.25" customHeight="1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</row>
    <row r="260" spans="1:33" ht="11.25" customHeight="1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</row>
    <row r="261" spans="1:33" ht="11.25" customHeight="1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</row>
    <row r="262" spans="1:33" ht="11.25" customHeight="1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</row>
    <row r="263" spans="1:33" ht="11.25" customHeight="1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</row>
    <row r="264" spans="1:33" ht="11.25" customHeight="1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</row>
    <row r="265" spans="1:33" ht="11.25" customHeight="1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</row>
    <row r="266" spans="1:33" ht="11.25" customHeight="1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</row>
    <row r="267" spans="1:33" ht="11.25" customHeight="1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</row>
    <row r="268" spans="1:33" ht="11.25" customHeight="1" x14ac:dyDescent="0.3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</row>
    <row r="269" spans="1:33" ht="11.25" customHeight="1" x14ac:dyDescent="0.3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</row>
    <row r="270" spans="1:33" ht="11.25" customHeight="1" x14ac:dyDescent="0.3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</row>
    <row r="271" spans="1:33" ht="11.25" customHeight="1" x14ac:dyDescent="0.3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</row>
    <row r="272" spans="1:33" ht="11.25" customHeight="1" x14ac:dyDescent="0.3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</row>
    <row r="273" spans="1:33" ht="11.25" customHeight="1" x14ac:dyDescent="0.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</row>
    <row r="274" spans="1:33" ht="11.25" customHeight="1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</row>
    <row r="275" spans="1:33" ht="11.25" customHeight="1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</row>
    <row r="276" spans="1:33" ht="11.25" customHeight="1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</row>
    <row r="277" spans="1:33" ht="11.25" customHeight="1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</row>
    <row r="278" spans="1:33" ht="11.25" customHeight="1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</row>
    <row r="279" spans="1:33" ht="11.25" customHeight="1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</row>
    <row r="280" spans="1:33" ht="11.25" customHeight="1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</row>
    <row r="281" spans="1:33" ht="11.2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</row>
    <row r="282" spans="1:33" ht="11.25" customHeight="1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</row>
    <row r="283" spans="1:33" ht="11.25" customHeight="1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</row>
    <row r="284" spans="1:33" ht="11.2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</row>
    <row r="285" spans="1:33" ht="11.25" customHeight="1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</row>
    <row r="286" spans="1:33" ht="11.25" customHeight="1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</row>
    <row r="287" spans="1:33" ht="11.2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</row>
    <row r="288" spans="1:33" ht="11.25" customHeight="1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</row>
    <row r="289" spans="1:33" ht="11.25" customHeight="1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</row>
    <row r="290" spans="1:33" ht="11.2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</row>
    <row r="291" spans="1:33" ht="11.25" customHeight="1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</row>
    <row r="292" spans="1:33" ht="11.25" customHeight="1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</row>
    <row r="293" spans="1:33" ht="11.25" customHeight="1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</row>
    <row r="294" spans="1:33" ht="11.25" customHeight="1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</row>
    <row r="295" spans="1:33" ht="11.25" customHeight="1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</row>
    <row r="296" spans="1:33" ht="11.25" customHeight="1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</row>
    <row r="297" spans="1:33" ht="11.25" customHeight="1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</row>
    <row r="298" spans="1:33" ht="11.25" customHeight="1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</row>
    <row r="299" spans="1:33" ht="11.25" customHeight="1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</row>
    <row r="300" spans="1:33" ht="11.25" customHeight="1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</row>
    <row r="301" spans="1:33" ht="11.25" customHeight="1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</row>
    <row r="302" spans="1:33" ht="11.25" customHeight="1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</row>
    <row r="303" spans="1:33" ht="11.25" customHeight="1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</row>
    <row r="304" spans="1:33" ht="11.25" customHeight="1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</row>
    <row r="305" spans="1:33" ht="11.25" customHeight="1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</row>
    <row r="306" spans="1:33" ht="11.25" customHeight="1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</row>
    <row r="307" spans="1:33" ht="11.25" customHeight="1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</row>
    <row r="308" spans="1:33" ht="11.25" customHeight="1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</row>
    <row r="309" spans="1:33" ht="11.25" customHeight="1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</row>
    <row r="310" spans="1:33" ht="11.25" customHeight="1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</row>
    <row r="311" spans="1:33" ht="11.25" customHeight="1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</row>
    <row r="312" spans="1:33" ht="11.25" customHeight="1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</row>
    <row r="313" spans="1:33" ht="11.25" customHeight="1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</row>
    <row r="314" spans="1:33" ht="11.25" customHeight="1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</row>
    <row r="315" spans="1:33" ht="11.25" customHeight="1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</row>
    <row r="316" spans="1:33" ht="11.25" customHeight="1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</row>
    <row r="317" spans="1:33" ht="11.25" customHeight="1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</row>
    <row r="318" spans="1:33" ht="11.25" customHeight="1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</row>
    <row r="319" spans="1:33" ht="11.25" customHeight="1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</row>
    <row r="320" spans="1:33" ht="11.25" customHeight="1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</row>
    <row r="321" spans="1:33" ht="11.25" customHeight="1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</row>
    <row r="322" spans="1:33" ht="11.25" customHeight="1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</row>
    <row r="323" spans="1:33" ht="11.25" customHeight="1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</row>
    <row r="324" spans="1:33" ht="11.25" customHeight="1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</row>
    <row r="325" spans="1:33" ht="11.25" customHeight="1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</row>
    <row r="326" spans="1:33" ht="11.25" customHeight="1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</row>
    <row r="327" spans="1:33" ht="11.25" customHeight="1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</row>
    <row r="328" spans="1:33" ht="11.25" customHeight="1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</row>
    <row r="329" spans="1:33" ht="11.25" customHeight="1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</row>
    <row r="330" spans="1:33" ht="11.25" customHeight="1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</row>
    <row r="331" spans="1:33" ht="11.25" customHeight="1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</row>
    <row r="332" spans="1:33" ht="11.25" customHeight="1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</row>
    <row r="333" spans="1:33" ht="11.25" customHeight="1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</row>
    <row r="334" spans="1:33" ht="11.25" customHeight="1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</row>
    <row r="335" spans="1:33" ht="11.25" customHeight="1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</row>
    <row r="336" spans="1:33" ht="11.25" customHeight="1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</row>
    <row r="337" spans="1:33" ht="11.25" customHeight="1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</row>
    <row r="338" spans="1:33" ht="11.25" customHeight="1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</row>
    <row r="339" spans="1:33" ht="11.25" customHeight="1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</row>
    <row r="340" spans="1:33" ht="11.25" customHeight="1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</row>
    <row r="341" spans="1:33" ht="11.25" customHeight="1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</row>
    <row r="342" spans="1:33" ht="11.25" customHeight="1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</row>
    <row r="343" spans="1:33" ht="11.25" customHeight="1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</row>
    <row r="344" spans="1:33" ht="11.25" customHeight="1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</row>
    <row r="345" spans="1:33" ht="11.25" customHeight="1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</row>
    <row r="346" spans="1:33" ht="11.25" customHeight="1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</row>
    <row r="347" spans="1:33" ht="11.25" customHeight="1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</row>
    <row r="348" spans="1:33" ht="11.25" customHeight="1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</row>
    <row r="349" spans="1:33" ht="11.25" customHeight="1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</row>
    <row r="350" spans="1:33" ht="11.25" customHeight="1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</row>
    <row r="351" spans="1:33" ht="11.25" customHeight="1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</row>
    <row r="352" spans="1:33" ht="11.25" customHeight="1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</row>
    <row r="353" spans="1:33" ht="11.25" customHeight="1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</row>
    <row r="354" spans="1:33" ht="11.25" customHeight="1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</row>
    <row r="355" spans="1:33" ht="11.25" customHeight="1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</row>
    <row r="356" spans="1:33" ht="11.25" customHeight="1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</row>
    <row r="357" spans="1:33" ht="11.25" customHeight="1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</row>
    <row r="358" spans="1:33" ht="11.25" customHeight="1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</row>
    <row r="359" spans="1:33" ht="11.25" customHeight="1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</row>
    <row r="360" spans="1:33" ht="11.25" customHeight="1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</row>
    <row r="361" spans="1:33" ht="11.25" customHeight="1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</row>
    <row r="362" spans="1:33" ht="11.25" customHeight="1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</row>
    <row r="363" spans="1:33" ht="11.25" customHeight="1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</row>
    <row r="364" spans="1:33" ht="11.25" customHeight="1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</row>
    <row r="365" spans="1:33" ht="11.25" customHeight="1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</row>
    <row r="366" spans="1:33" ht="11.25" customHeight="1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</row>
    <row r="367" spans="1:33" ht="11.25" customHeight="1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</row>
    <row r="368" spans="1:33" ht="11.25" customHeight="1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</row>
    <row r="369" spans="1:33" ht="11.25" customHeight="1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</row>
    <row r="370" spans="1:33" ht="11.25" customHeight="1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</row>
    <row r="371" spans="1:33" ht="11.25" customHeight="1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</row>
    <row r="372" spans="1:33" ht="11.25" customHeight="1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</row>
    <row r="373" spans="1:33" ht="11.25" customHeight="1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</row>
    <row r="374" spans="1:33" ht="11.25" customHeight="1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</row>
    <row r="375" spans="1:33" ht="11.25" customHeight="1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</row>
    <row r="376" spans="1:33" ht="11.25" customHeight="1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</row>
    <row r="377" spans="1:33" ht="11.25" customHeight="1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</row>
    <row r="378" spans="1:33" ht="11.25" customHeight="1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</row>
    <row r="379" spans="1:33" ht="11.25" customHeight="1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</row>
    <row r="380" spans="1:33" ht="11.25" customHeight="1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</row>
    <row r="381" spans="1:33" ht="11.25" customHeight="1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</row>
    <row r="382" spans="1:33" ht="11.25" customHeight="1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</row>
    <row r="383" spans="1:33" ht="11.25" customHeight="1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</row>
    <row r="384" spans="1:33" ht="11.25" customHeight="1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</row>
    <row r="385" spans="1:33" ht="11.25" customHeight="1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</row>
    <row r="386" spans="1:33" ht="11.25" customHeight="1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</row>
    <row r="387" spans="1:33" ht="11.25" customHeight="1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</row>
    <row r="388" spans="1:33" ht="11.25" customHeight="1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</row>
    <row r="389" spans="1:33" ht="11.25" customHeight="1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</row>
    <row r="390" spans="1:33" ht="11.25" customHeight="1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</row>
    <row r="391" spans="1:33" ht="11.25" customHeight="1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</row>
    <row r="392" spans="1:33" ht="11.25" customHeight="1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</row>
    <row r="393" spans="1:33" ht="11.25" customHeight="1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</row>
    <row r="394" spans="1:33" ht="11.25" customHeight="1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</row>
    <row r="395" spans="1:33" ht="11.25" customHeight="1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</row>
    <row r="396" spans="1:33" ht="11.25" customHeight="1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</row>
    <row r="397" spans="1:33" ht="11.25" customHeight="1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</row>
    <row r="398" spans="1:33" ht="11.25" customHeight="1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</row>
    <row r="399" spans="1:33" ht="11.25" customHeight="1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</row>
    <row r="400" spans="1:33" ht="11.25" customHeight="1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</row>
    <row r="401" spans="1:33" ht="11.25" customHeight="1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</row>
    <row r="402" spans="1:33" ht="11.25" customHeight="1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</row>
    <row r="403" spans="1:33" ht="11.25" customHeight="1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</row>
    <row r="404" spans="1:33" ht="11.25" customHeight="1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</row>
    <row r="405" spans="1:33" ht="11.25" customHeight="1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</row>
    <row r="406" spans="1:33" ht="11.25" customHeight="1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</row>
    <row r="407" spans="1:33" ht="11.25" customHeight="1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</row>
    <row r="408" spans="1:33" ht="11.25" customHeight="1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</row>
    <row r="409" spans="1:33" ht="11.25" customHeight="1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</row>
    <row r="410" spans="1:33" ht="11.25" customHeight="1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</row>
    <row r="411" spans="1:33" ht="11.25" customHeight="1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</row>
    <row r="412" spans="1:33" ht="11.25" customHeight="1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</row>
    <row r="413" spans="1:33" ht="11.25" customHeight="1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</row>
    <row r="414" spans="1:33" ht="11.25" customHeight="1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</row>
    <row r="415" spans="1:33" ht="11.25" customHeight="1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</row>
    <row r="416" spans="1:33" ht="11.25" customHeight="1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</row>
    <row r="417" spans="1:33" ht="11.25" customHeight="1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</row>
    <row r="418" spans="1:33" ht="11.25" customHeight="1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</row>
    <row r="419" spans="1:33" ht="11.25" customHeight="1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</row>
    <row r="420" spans="1:33" ht="11.25" customHeight="1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</row>
    <row r="421" spans="1:33" ht="11.25" customHeight="1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</row>
    <row r="422" spans="1:33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</row>
    <row r="423" spans="1:33" ht="11.25" customHeight="1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</row>
    <row r="424" spans="1:33" ht="11.25" customHeight="1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</row>
    <row r="425" spans="1:33" ht="11.25" customHeight="1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</row>
    <row r="426" spans="1:33" ht="11.25" customHeight="1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</row>
    <row r="427" spans="1:33" ht="11.25" customHeight="1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</row>
    <row r="428" spans="1:33" ht="11.25" customHeight="1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</row>
    <row r="429" spans="1:33" ht="11.25" customHeight="1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</row>
    <row r="430" spans="1:33" ht="11.25" customHeight="1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</row>
    <row r="431" spans="1:33" ht="11.25" customHeight="1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</row>
    <row r="432" spans="1:33" ht="11.25" customHeight="1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</row>
    <row r="433" spans="1:33" ht="11.25" customHeight="1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</row>
    <row r="434" spans="1:33" ht="11.25" customHeight="1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</row>
    <row r="435" spans="1:33" ht="11.25" customHeight="1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</row>
    <row r="436" spans="1:33" ht="11.25" customHeight="1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</row>
    <row r="437" spans="1:33" ht="11.25" customHeight="1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</row>
    <row r="438" spans="1:33" ht="11.25" customHeight="1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</row>
    <row r="439" spans="1:33" ht="11.25" customHeight="1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</row>
    <row r="440" spans="1:33" ht="11.25" customHeight="1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</row>
    <row r="441" spans="1:33" ht="15.75" customHeight="1" x14ac:dyDescent="0.3"/>
    <row r="442" spans="1:33" ht="15.75" customHeight="1" x14ac:dyDescent="0.3"/>
    <row r="443" spans="1:33" ht="15.75" customHeight="1" x14ac:dyDescent="0.3"/>
    <row r="444" spans="1:33" ht="15.75" customHeight="1" x14ac:dyDescent="0.3"/>
    <row r="445" spans="1:33" ht="15.75" customHeight="1" x14ac:dyDescent="0.3"/>
    <row r="446" spans="1:33" ht="15.75" customHeight="1" x14ac:dyDescent="0.3"/>
    <row r="447" spans="1:33" ht="15.75" customHeight="1" x14ac:dyDescent="0.3"/>
    <row r="448" spans="1:33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2">
    <mergeCell ref="G235:J235"/>
    <mergeCell ref="K235:L235"/>
    <mergeCell ref="M235:Q235"/>
    <mergeCell ref="R235:U235"/>
    <mergeCell ref="X235:AC235"/>
    <mergeCell ref="A236:B236"/>
    <mergeCell ref="C236:F236"/>
    <mergeCell ref="G236:J236"/>
    <mergeCell ref="K236:L236"/>
    <mergeCell ref="M236:Q236"/>
    <mergeCell ref="R236:U236"/>
    <mergeCell ref="A235:B235"/>
    <mergeCell ref="C235:F235"/>
    <mergeCell ref="K233:L233"/>
    <mergeCell ref="M233:Q233"/>
    <mergeCell ref="M234:Q234"/>
    <mergeCell ref="R234:U234"/>
    <mergeCell ref="A232:B232"/>
    <mergeCell ref="C232:J232"/>
    <mergeCell ref="K232:L232"/>
    <mergeCell ref="M232:U232"/>
    <mergeCell ref="C233:F233"/>
    <mergeCell ref="G233:J233"/>
    <mergeCell ref="R233:U233"/>
    <mergeCell ref="A233:B233"/>
    <mergeCell ref="A234:B234"/>
    <mergeCell ref="C234:F234"/>
    <mergeCell ref="G234:J234"/>
    <mergeCell ref="K234:L234"/>
    <mergeCell ref="A251:B251"/>
    <mergeCell ref="C251:J251"/>
    <mergeCell ref="K251:L251"/>
    <mergeCell ref="M251:U251"/>
    <mergeCell ref="A248:B248"/>
    <mergeCell ref="A249:B249"/>
    <mergeCell ref="C249:J249"/>
    <mergeCell ref="K249:L249"/>
    <mergeCell ref="M249:U249"/>
    <mergeCell ref="A250:B250"/>
    <mergeCell ref="C250:J250"/>
    <mergeCell ref="A247:B247"/>
    <mergeCell ref="C247:J247"/>
    <mergeCell ref="K247:L247"/>
    <mergeCell ref="M247:U247"/>
    <mergeCell ref="C248:J248"/>
    <mergeCell ref="K248:L248"/>
    <mergeCell ref="M248:U248"/>
    <mergeCell ref="K250:L250"/>
    <mergeCell ref="M250:U250"/>
    <mergeCell ref="R19:R20"/>
    <mergeCell ref="S19:S20"/>
    <mergeCell ref="B18:G18"/>
    <mergeCell ref="H18:M18"/>
    <mergeCell ref="N18:S18"/>
    <mergeCell ref="T18:T20"/>
    <mergeCell ref="U18:U21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D14:E14"/>
    <mergeCell ref="F14:G14"/>
    <mergeCell ref="H14:I14"/>
    <mergeCell ref="J14:K14"/>
    <mergeCell ref="L14:M14"/>
    <mergeCell ref="N14:O14"/>
    <mergeCell ref="P14:Q14"/>
    <mergeCell ref="A13:A15"/>
    <mergeCell ref="A18:A21"/>
    <mergeCell ref="B15:C15"/>
    <mergeCell ref="D15:E15"/>
    <mergeCell ref="H15:I15"/>
    <mergeCell ref="J15:K15"/>
    <mergeCell ref="L15:M15"/>
    <mergeCell ref="N15:O15"/>
    <mergeCell ref="P15:Q15"/>
    <mergeCell ref="H13:I13"/>
    <mergeCell ref="J13:K13"/>
    <mergeCell ref="B13:C13"/>
    <mergeCell ref="D13:E13"/>
    <mergeCell ref="F13:G13"/>
    <mergeCell ref="B14:C14"/>
    <mergeCell ref="F15:G15"/>
    <mergeCell ref="L12:M12"/>
    <mergeCell ref="N12:O12"/>
    <mergeCell ref="L13:M13"/>
    <mergeCell ref="N13:O13"/>
    <mergeCell ref="P13:Q13"/>
    <mergeCell ref="R13:U13"/>
    <mergeCell ref="A7:J7"/>
    <mergeCell ref="K7:U7"/>
    <mergeCell ref="A8:U8"/>
    <mergeCell ref="A9:U9"/>
    <mergeCell ref="A11:A12"/>
    <mergeCell ref="B11:C12"/>
    <mergeCell ref="R11:U12"/>
    <mergeCell ref="P12:Q12"/>
    <mergeCell ref="H12:I12"/>
    <mergeCell ref="J12:K12"/>
    <mergeCell ref="D11:E12"/>
    <mergeCell ref="F12:G12"/>
    <mergeCell ref="A1:U1"/>
    <mergeCell ref="A2:U2"/>
    <mergeCell ref="A3:U3"/>
    <mergeCell ref="A4:U4"/>
    <mergeCell ref="A5:U5"/>
    <mergeCell ref="A6:J6"/>
    <mergeCell ref="K6:U6"/>
    <mergeCell ref="F11:M11"/>
    <mergeCell ref="N11:Q11"/>
  </mergeCells>
  <conditionalFormatting sqref="G23:G63">
    <cfRule type="cellIs" dxfId="38" priority="1" operator="notBetween">
      <formula>10</formula>
      <formula>40</formula>
    </cfRule>
  </conditionalFormatting>
  <conditionalFormatting sqref="M23:M63">
    <cfRule type="cellIs" dxfId="37" priority="2" operator="notBetween">
      <formula>10</formula>
      <formula>40</formula>
    </cfRule>
  </conditionalFormatting>
  <conditionalFormatting sqref="S23:S63">
    <cfRule type="cellIs" dxfId="36" priority="3" operator="notBetween">
      <formula>10</formula>
      <formula>40</formula>
    </cfRule>
  </conditionalFormatting>
  <conditionalFormatting sqref="T8:T232">
    <cfRule type="cellIs" dxfId="35" priority="4" operator="lessThan">
      <formula>60</formula>
    </cfRule>
  </conditionalFormatting>
  <conditionalFormatting sqref="T237:T1000">
    <cfRule type="cellIs" dxfId="34" priority="5" operator="lessThan">
      <formula>60</formula>
    </cfRule>
  </conditionalFormatting>
  <printOptions horizontalCentered="1"/>
  <pageMargins left="0.39370078740157483" right="0.19685039370078741" top="0.98425196850393704" bottom="0.31496062992125984" header="0" footer="0"/>
  <pageSetup paperSize="9" scale="85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00FF00"/>
  </sheetPr>
  <dimension ref="A1:A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outlineLevelRow="1" x14ac:dyDescent="0.3"/>
  <cols>
    <col min="1" max="1" width="12.109375" customWidth="1"/>
    <col min="2" max="20" width="8.6640625" customWidth="1"/>
    <col min="21" max="21" width="12.109375" customWidth="1"/>
    <col min="22" max="22" width="12.44140625" customWidth="1"/>
    <col min="23" max="30" width="10.44140625" customWidth="1"/>
  </cols>
  <sheetData>
    <row r="1" spans="1:30" ht="18" customHeight="1" x14ac:dyDescent="0.3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1"/>
      <c r="V1" s="89"/>
      <c r="W1" s="90"/>
      <c r="X1" s="89"/>
      <c r="Y1" s="89"/>
      <c r="Z1" s="89"/>
      <c r="AA1" s="89"/>
      <c r="AB1" s="89"/>
      <c r="AC1" s="89"/>
      <c r="AD1" s="89"/>
    </row>
    <row r="2" spans="1:30" ht="15" customHeight="1" x14ac:dyDescent="0.3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  <c r="V2" s="89"/>
      <c r="W2" s="90"/>
      <c r="X2" s="89"/>
      <c r="Y2" s="89"/>
      <c r="Z2" s="89"/>
      <c r="AA2" s="89"/>
      <c r="AB2" s="89"/>
      <c r="AC2" s="89"/>
      <c r="AD2" s="89"/>
    </row>
    <row r="3" spans="1:30" ht="15" customHeight="1" x14ac:dyDescent="0.3">
      <c r="A3" s="1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6"/>
      <c r="V3" s="89"/>
      <c r="W3" s="90"/>
      <c r="X3" s="89"/>
      <c r="Y3" s="89"/>
      <c r="Z3" s="89"/>
      <c r="AA3" s="89"/>
      <c r="AB3" s="89"/>
      <c r="AC3" s="89"/>
      <c r="AD3" s="89"/>
    </row>
    <row r="4" spans="1:30" ht="15" customHeight="1" x14ac:dyDescent="0.3">
      <c r="A4" s="1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6"/>
      <c r="V4" s="89"/>
      <c r="W4" s="90"/>
      <c r="X4" s="89"/>
      <c r="Y4" s="89"/>
      <c r="Z4" s="89"/>
      <c r="AA4" s="89"/>
      <c r="AB4" s="89"/>
      <c r="AC4" s="89"/>
      <c r="AD4" s="89"/>
    </row>
    <row r="5" spans="1:30" ht="15" customHeight="1" x14ac:dyDescent="0.3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4"/>
      <c r="V5" s="89"/>
      <c r="W5" s="90"/>
      <c r="X5" s="89"/>
      <c r="Y5" s="89"/>
      <c r="Z5" s="89"/>
      <c r="AA5" s="89"/>
      <c r="AB5" s="89"/>
      <c r="AC5" s="89"/>
      <c r="AD5" s="89"/>
    </row>
    <row r="6" spans="1:30" ht="15" customHeight="1" x14ac:dyDescent="0.3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4"/>
      <c r="V6" s="89"/>
      <c r="W6" s="90"/>
      <c r="X6" s="89"/>
      <c r="Y6" s="89"/>
      <c r="Z6" s="89"/>
      <c r="AA6" s="89"/>
      <c r="AB6" s="89"/>
      <c r="AC6" s="89"/>
      <c r="AD6" s="89"/>
    </row>
    <row r="7" spans="1:30" ht="15" customHeight="1" x14ac:dyDescent="0.3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9"/>
      <c r="V7" s="89"/>
      <c r="W7" s="90"/>
      <c r="X7" s="89"/>
      <c r="Y7" s="89"/>
      <c r="Z7" s="89"/>
      <c r="AA7" s="89"/>
      <c r="AB7" s="89"/>
      <c r="AC7" s="89"/>
      <c r="AD7" s="89"/>
    </row>
    <row r="8" spans="1:30" ht="15" customHeight="1" x14ac:dyDescent="0.3">
      <c r="A8" s="150"/>
      <c r="B8" s="350" t="s">
        <v>193</v>
      </c>
      <c r="C8" s="216"/>
      <c r="D8" s="216"/>
      <c r="E8" s="216"/>
      <c r="F8" s="216"/>
      <c r="G8" s="216"/>
      <c r="H8" s="216"/>
      <c r="I8" s="151"/>
      <c r="J8" s="151"/>
      <c r="K8" s="350" t="s">
        <v>194</v>
      </c>
      <c r="L8" s="216"/>
      <c r="M8" s="216"/>
      <c r="N8" s="216"/>
      <c r="O8" s="216"/>
      <c r="P8" s="216"/>
      <c r="Q8" s="216"/>
      <c r="R8" s="216"/>
      <c r="S8" s="216"/>
      <c r="T8" s="216"/>
      <c r="U8" s="217"/>
      <c r="V8" s="89"/>
      <c r="W8" s="90"/>
      <c r="X8" s="89"/>
      <c r="Y8" s="89"/>
      <c r="Z8" s="89"/>
      <c r="AA8" s="89"/>
      <c r="AB8" s="89"/>
      <c r="AC8" s="89"/>
      <c r="AD8" s="89"/>
    </row>
    <row r="9" spans="1:30" ht="19.5" customHeight="1" x14ac:dyDescent="0.3">
      <c r="A9" s="351" t="s">
        <v>195</v>
      </c>
      <c r="B9" s="216"/>
      <c r="C9" s="216"/>
      <c r="D9" s="216"/>
      <c r="E9" s="216"/>
      <c r="F9" s="216"/>
      <c r="G9" s="216"/>
      <c r="H9" s="216"/>
      <c r="I9" s="216"/>
      <c r="J9" s="232" t="s">
        <v>196</v>
      </c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7"/>
      <c r="V9" s="89"/>
      <c r="W9" s="90"/>
      <c r="X9" s="89"/>
      <c r="Y9" s="89"/>
      <c r="Z9" s="89"/>
      <c r="AA9" s="89"/>
      <c r="AB9" s="89"/>
      <c r="AC9" s="89"/>
      <c r="AD9" s="89"/>
    </row>
    <row r="10" spans="1:30" ht="19.5" customHeight="1" x14ac:dyDescent="0.3">
      <c r="A10" s="352" t="s">
        <v>18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7"/>
      <c r="V10" s="89"/>
      <c r="W10" s="90"/>
      <c r="X10" s="89"/>
      <c r="Y10" s="89"/>
      <c r="Z10" s="89"/>
      <c r="AA10" s="89"/>
      <c r="AB10" s="89"/>
      <c r="AC10" s="89"/>
      <c r="AD10" s="89"/>
    </row>
    <row r="11" spans="1:30" ht="19.5" customHeight="1" x14ac:dyDescent="0.3">
      <c r="A11" s="353" t="str">
        <f>+""&amp;B15&amp;", "&amp;B16&amp;", "&amp;B17&amp;" - "&amp;A15&amp;""</f>
        <v>SSP2-1, SSP2-2, SSP2-3 - VÙNG 2A (ĐƯỜNG N1)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89"/>
      <c r="W11" s="90"/>
      <c r="X11" s="89"/>
      <c r="Y11" s="89"/>
      <c r="Z11" s="89"/>
      <c r="AA11" s="89"/>
      <c r="AB11" s="89"/>
      <c r="AC11" s="89"/>
      <c r="AD11" s="89"/>
    </row>
    <row r="12" spans="1:30" ht="11.25" customHeight="1" x14ac:dyDescent="0.3">
      <c r="A12" s="152" t="s">
        <v>19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92"/>
      <c r="V12" s="89"/>
      <c r="W12" s="90"/>
      <c r="X12" s="89"/>
      <c r="Y12" s="89"/>
      <c r="Z12" s="89"/>
      <c r="AA12" s="89"/>
      <c r="AB12" s="89"/>
      <c r="AC12" s="89"/>
      <c r="AD12" s="89"/>
    </row>
    <row r="13" spans="1:30" ht="12" customHeight="1" x14ac:dyDescent="0.3">
      <c r="A13" s="346" t="s">
        <v>20</v>
      </c>
      <c r="B13" s="309" t="s">
        <v>21</v>
      </c>
      <c r="C13" s="212"/>
      <c r="D13" s="309" t="s">
        <v>22</v>
      </c>
      <c r="E13" s="262"/>
      <c r="F13" s="344" t="str">
        <f>+"Cao trình nghiệm thu [m] ("&amp;TEXT(A27,"dd/mm/yy")&amp;")"</f>
        <v>Cao trình nghiệm thu [m] (#REF!)</v>
      </c>
      <c r="G13" s="211"/>
      <c r="H13" s="211"/>
      <c r="I13" s="211"/>
      <c r="J13" s="211"/>
      <c r="K13" s="211"/>
      <c r="L13" s="211"/>
      <c r="M13" s="210"/>
      <c r="N13" s="345" t="s">
        <v>23</v>
      </c>
      <c r="O13" s="211"/>
      <c r="P13" s="211"/>
      <c r="Q13" s="211"/>
      <c r="R13" s="309" t="s">
        <v>24</v>
      </c>
      <c r="S13" s="262"/>
      <c r="T13" s="262"/>
      <c r="U13" s="231"/>
      <c r="V13" s="89"/>
      <c r="W13" s="90"/>
      <c r="X13" s="89"/>
      <c r="Y13" s="89"/>
      <c r="Z13" s="89"/>
      <c r="AA13" s="89"/>
      <c r="AB13" s="89"/>
      <c r="AC13" s="89"/>
      <c r="AD13" s="89"/>
    </row>
    <row r="14" spans="1:30" ht="34.5" customHeight="1" x14ac:dyDescent="0.3">
      <c r="A14" s="233"/>
      <c r="B14" s="229"/>
      <c r="C14" s="230"/>
      <c r="D14" s="229"/>
      <c r="E14" s="219"/>
      <c r="F14" s="347" t="s">
        <v>25</v>
      </c>
      <c r="G14" s="210"/>
      <c r="H14" s="347" t="s">
        <v>26</v>
      </c>
      <c r="I14" s="210"/>
      <c r="J14" s="347" t="s">
        <v>27</v>
      </c>
      <c r="K14" s="210"/>
      <c r="L14" s="347" t="s">
        <v>28</v>
      </c>
      <c r="M14" s="210"/>
      <c r="N14" s="345" t="s">
        <v>29</v>
      </c>
      <c r="O14" s="210"/>
      <c r="P14" s="345" t="s">
        <v>30</v>
      </c>
      <c r="Q14" s="211"/>
      <c r="R14" s="229"/>
      <c r="S14" s="219"/>
      <c r="T14" s="219"/>
      <c r="U14" s="220"/>
      <c r="V14" s="89" t="s">
        <v>136</v>
      </c>
      <c r="W14" s="90" t="s">
        <v>137</v>
      </c>
      <c r="X14" s="89"/>
      <c r="Y14" s="89"/>
      <c r="Z14" s="89"/>
      <c r="AA14" s="89"/>
      <c r="AB14" s="89"/>
      <c r="AC14" s="89"/>
      <c r="AD14" s="89"/>
    </row>
    <row r="15" spans="1:30" ht="12.75" customHeight="1" x14ac:dyDescent="0.3">
      <c r="A15" s="354" t="s">
        <v>31</v>
      </c>
      <c r="B15" s="327" t="s">
        <v>197</v>
      </c>
      <c r="C15" s="255"/>
      <c r="D15" s="328" t="s">
        <v>198</v>
      </c>
      <c r="E15" s="255"/>
      <c r="F15" s="348" t="s">
        <v>198</v>
      </c>
      <c r="G15" s="255"/>
      <c r="H15" s="302" t="str">
        <f>+C27</f>
        <v>#REF!</v>
      </c>
      <c r="I15" s="255"/>
      <c r="J15" s="302" t="s">
        <v>198</v>
      </c>
      <c r="K15" s="255"/>
      <c r="L15" s="302" t="s">
        <v>198</v>
      </c>
      <c r="M15" s="255"/>
      <c r="N15" s="303" t="s">
        <v>198</v>
      </c>
      <c r="O15" s="255"/>
      <c r="P15" s="303" t="s">
        <v>198</v>
      </c>
      <c r="Q15" s="255"/>
      <c r="R15" s="304" t="s">
        <v>33</v>
      </c>
      <c r="S15" s="257"/>
      <c r="T15" s="257"/>
      <c r="U15" s="258"/>
      <c r="V15" s="89">
        <v>1</v>
      </c>
      <c r="W15" s="90">
        <v>1</v>
      </c>
      <c r="X15" s="89"/>
      <c r="Y15" s="89"/>
      <c r="Z15" s="89"/>
      <c r="AA15" s="89"/>
      <c r="AB15" s="89"/>
      <c r="AC15" s="89"/>
      <c r="AD15" s="89"/>
    </row>
    <row r="16" spans="1:30" ht="12.75" customHeight="1" x14ac:dyDescent="0.3">
      <c r="A16" s="275"/>
      <c r="B16" s="329" t="s">
        <v>199</v>
      </c>
      <c r="C16" s="265"/>
      <c r="D16" s="310" t="s">
        <v>198</v>
      </c>
      <c r="E16" s="265"/>
      <c r="F16" s="349" t="s">
        <v>198</v>
      </c>
      <c r="G16" s="265"/>
      <c r="H16" s="311" t="str">
        <f>+I27</f>
        <v>#REF!</v>
      </c>
      <c r="I16" s="265"/>
      <c r="J16" s="311" t="s">
        <v>198</v>
      </c>
      <c r="K16" s="265"/>
      <c r="L16" s="311" t="s">
        <v>198</v>
      </c>
      <c r="M16" s="265"/>
      <c r="N16" s="312" t="s">
        <v>198</v>
      </c>
      <c r="O16" s="265"/>
      <c r="P16" s="312" t="s">
        <v>198</v>
      </c>
      <c r="Q16" s="265"/>
      <c r="R16" s="310" t="s">
        <v>200</v>
      </c>
      <c r="S16" s="270"/>
      <c r="T16" s="270"/>
      <c r="U16" s="271"/>
      <c r="V16" s="89"/>
      <c r="W16" s="90"/>
      <c r="X16" s="89"/>
      <c r="Y16" s="89"/>
      <c r="Z16" s="89"/>
      <c r="AA16" s="89"/>
      <c r="AB16" s="89"/>
      <c r="AC16" s="89"/>
      <c r="AD16" s="89"/>
    </row>
    <row r="17" spans="1:30" ht="12.75" customHeight="1" x14ac:dyDescent="0.3">
      <c r="A17" s="276"/>
      <c r="B17" s="315" t="s">
        <v>201</v>
      </c>
      <c r="C17" s="238"/>
      <c r="D17" s="316" t="s">
        <v>198</v>
      </c>
      <c r="E17" s="238"/>
      <c r="F17" s="343" t="s">
        <v>198</v>
      </c>
      <c r="G17" s="238"/>
      <c r="H17" s="317" t="str">
        <f>+O27</f>
        <v>#REF!</v>
      </c>
      <c r="I17" s="238"/>
      <c r="J17" s="317" t="s">
        <v>198</v>
      </c>
      <c r="K17" s="238"/>
      <c r="L17" s="317" t="s">
        <v>198</v>
      </c>
      <c r="M17" s="238"/>
      <c r="N17" s="318" t="s">
        <v>198</v>
      </c>
      <c r="O17" s="238"/>
      <c r="P17" s="318" t="s">
        <v>198</v>
      </c>
      <c r="Q17" s="238"/>
      <c r="R17" s="342" t="s">
        <v>198</v>
      </c>
      <c r="S17" s="242"/>
      <c r="T17" s="242"/>
      <c r="U17" s="243"/>
      <c r="V17" s="89"/>
      <c r="W17" s="90"/>
      <c r="X17" s="89"/>
      <c r="Y17" s="89"/>
      <c r="Z17" s="89"/>
      <c r="AA17" s="89"/>
      <c r="AB17" s="89"/>
      <c r="AC17" s="89"/>
      <c r="AD17" s="89"/>
    </row>
    <row r="18" spans="1:30" ht="11.25" customHeight="1" x14ac:dyDescent="0.3">
      <c r="A18" s="100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92"/>
      <c r="V18" s="89"/>
      <c r="W18" s="90"/>
      <c r="X18" s="89"/>
      <c r="Y18" s="89"/>
      <c r="Z18" s="89"/>
      <c r="AA18" s="89"/>
      <c r="AB18" s="89"/>
      <c r="AC18" s="89"/>
      <c r="AD18" s="89"/>
    </row>
    <row r="19" spans="1:30" ht="11.25" customHeight="1" x14ac:dyDescent="0.3">
      <c r="A19" s="152" t="s">
        <v>36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92"/>
      <c r="V19" s="89"/>
      <c r="W19" s="90"/>
      <c r="X19" s="89"/>
      <c r="Y19" s="89"/>
      <c r="Z19" s="89"/>
      <c r="AA19" s="89"/>
      <c r="AB19" s="89"/>
      <c r="AC19" s="89"/>
      <c r="AD19" s="89"/>
    </row>
    <row r="20" spans="1:30" ht="12" customHeight="1" x14ac:dyDescent="0.3">
      <c r="A20" s="314" t="s">
        <v>37</v>
      </c>
      <c r="B20" s="320" t="str">
        <f>IF(B15="","",B15)</f>
        <v>SSP2-1</v>
      </c>
      <c r="C20" s="211"/>
      <c r="D20" s="211"/>
      <c r="E20" s="211"/>
      <c r="F20" s="211"/>
      <c r="G20" s="210"/>
      <c r="H20" s="320" t="str">
        <f>+B16</f>
        <v>SSP2-2</v>
      </c>
      <c r="I20" s="211"/>
      <c r="J20" s="211"/>
      <c r="K20" s="211"/>
      <c r="L20" s="211"/>
      <c r="M20" s="210"/>
      <c r="N20" s="320" t="str">
        <f>+B17</f>
        <v>SSP2-3</v>
      </c>
      <c r="O20" s="211"/>
      <c r="P20" s="211"/>
      <c r="Q20" s="211"/>
      <c r="R20" s="211"/>
      <c r="S20" s="210"/>
      <c r="T20" s="321" t="s">
        <v>202</v>
      </c>
      <c r="U20" s="322" t="s">
        <v>203</v>
      </c>
      <c r="V20" s="89"/>
      <c r="W20" s="90"/>
      <c r="X20" s="89"/>
      <c r="Y20" s="89"/>
      <c r="Z20" s="89"/>
      <c r="AA20" s="89"/>
      <c r="AB20" s="89"/>
      <c r="AC20" s="89"/>
      <c r="AD20" s="89"/>
    </row>
    <row r="21" spans="1:30" ht="19.5" customHeight="1" x14ac:dyDescent="0.3">
      <c r="A21" s="275"/>
      <c r="B21" s="321" t="s">
        <v>41</v>
      </c>
      <c r="C21" s="321" t="s">
        <v>26</v>
      </c>
      <c r="D21" s="321" t="s">
        <v>204</v>
      </c>
      <c r="E21" s="321" t="s">
        <v>55</v>
      </c>
      <c r="F21" s="321" t="s">
        <v>43</v>
      </c>
      <c r="G21" s="321" t="s">
        <v>205</v>
      </c>
      <c r="H21" s="321" t="s">
        <v>41</v>
      </c>
      <c r="I21" s="321" t="s">
        <v>26</v>
      </c>
      <c r="J21" s="321" t="s">
        <v>206</v>
      </c>
      <c r="K21" s="321" t="s">
        <v>55</v>
      </c>
      <c r="L21" s="321" t="s">
        <v>43</v>
      </c>
      <c r="M21" s="321" t="s">
        <v>205</v>
      </c>
      <c r="N21" s="321" t="s">
        <v>41</v>
      </c>
      <c r="O21" s="321" t="s">
        <v>26</v>
      </c>
      <c r="P21" s="321" t="s">
        <v>204</v>
      </c>
      <c r="Q21" s="321" t="s">
        <v>55</v>
      </c>
      <c r="R21" s="321" t="s">
        <v>207</v>
      </c>
      <c r="S21" s="321" t="s">
        <v>205</v>
      </c>
      <c r="T21" s="249"/>
      <c r="U21" s="251"/>
      <c r="V21" s="89"/>
      <c r="W21" s="90"/>
      <c r="X21" s="89"/>
      <c r="Y21" s="89"/>
      <c r="Z21" s="89"/>
      <c r="AA21" s="89"/>
      <c r="AB21" s="89"/>
      <c r="AC21" s="89"/>
      <c r="AD21" s="89"/>
    </row>
    <row r="22" spans="1:30" ht="24.75" customHeight="1" x14ac:dyDescent="0.3">
      <c r="A22" s="275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51"/>
      <c r="V22" s="89"/>
      <c r="W22" s="90"/>
      <c r="X22" s="89"/>
      <c r="Y22" s="89"/>
      <c r="Z22" s="89"/>
      <c r="AA22" s="89"/>
      <c r="AB22" s="89"/>
      <c r="AC22" s="89"/>
      <c r="AD22" s="89"/>
    </row>
    <row r="23" spans="1:30" ht="11.25" customHeight="1" x14ac:dyDescent="0.3">
      <c r="A23" s="276"/>
      <c r="B23" s="101" t="s">
        <v>46</v>
      </c>
      <c r="C23" s="102" t="s">
        <v>187</v>
      </c>
      <c r="D23" s="102" t="s">
        <v>187</v>
      </c>
      <c r="E23" s="102" t="s">
        <v>187</v>
      </c>
      <c r="F23" s="102" t="s">
        <v>187</v>
      </c>
      <c r="G23" s="103" t="s">
        <v>188</v>
      </c>
      <c r="H23" s="101" t="s">
        <v>46</v>
      </c>
      <c r="I23" s="102" t="s">
        <v>187</v>
      </c>
      <c r="J23" s="102" t="s">
        <v>187</v>
      </c>
      <c r="K23" s="102" t="s">
        <v>187</v>
      </c>
      <c r="L23" s="102" t="s">
        <v>187</v>
      </c>
      <c r="M23" s="103" t="s">
        <v>188</v>
      </c>
      <c r="N23" s="101" t="s">
        <v>46</v>
      </c>
      <c r="O23" s="102" t="s">
        <v>187</v>
      </c>
      <c r="P23" s="102" t="s">
        <v>187</v>
      </c>
      <c r="Q23" s="102" t="s">
        <v>187</v>
      </c>
      <c r="R23" s="93" t="s">
        <v>187</v>
      </c>
      <c r="S23" s="103" t="s">
        <v>188</v>
      </c>
      <c r="T23" s="104" t="s">
        <v>47</v>
      </c>
      <c r="U23" s="252"/>
      <c r="V23" s="89"/>
      <c r="W23" s="90"/>
      <c r="X23" s="90"/>
      <c r="Y23" s="90"/>
      <c r="Z23" s="90"/>
      <c r="AA23" s="89"/>
      <c r="AB23" s="89"/>
      <c r="AC23" s="89"/>
      <c r="AD23" s="89"/>
    </row>
    <row r="24" spans="1:30" ht="11.25" customHeight="1" x14ac:dyDescent="0.3">
      <c r="A24" s="105"/>
      <c r="B24" s="106"/>
      <c r="C24" s="106" t="s">
        <v>198</v>
      </c>
      <c r="D24" s="106" t="e">
        <f>+C24+1</f>
        <v>#VALUE!</v>
      </c>
      <c r="E24" s="106"/>
      <c r="F24" s="106"/>
      <c r="G24" s="106"/>
      <c r="H24" s="106"/>
      <c r="I24" s="106" t="s">
        <v>198</v>
      </c>
      <c r="J24" s="106" t="e">
        <f>+I24+1</f>
        <v>#VALUE!</v>
      </c>
      <c r="K24" s="106"/>
      <c r="L24" s="106"/>
      <c r="M24" s="106"/>
      <c r="N24" s="106"/>
      <c r="O24" s="106" t="s">
        <v>198</v>
      </c>
      <c r="P24" s="106" t="e">
        <f>+O24+1</f>
        <v>#VALUE!</v>
      </c>
      <c r="Q24" s="106"/>
      <c r="R24" s="106"/>
      <c r="S24" s="106"/>
      <c r="T24" s="106"/>
      <c r="U24" s="107"/>
      <c r="V24" s="108"/>
      <c r="W24" s="109"/>
      <c r="X24" s="108"/>
      <c r="Y24" s="108"/>
      <c r="Z24" s="108"/>
      <c r="AA24" s="108"/>
      <c r="AB24" s="108"/>
      <c r="AC24" s="108"/>
      <c r="AD24" s="108"/>
    </row>
    <row r="25" spans="1:30" ht="11.25" customHeight="1" x14ac:dyDescent="0.3">
      <c r="A25" s="153"/>
      <c r="B25" s="154"/>
      <c r="C25" s="154"/>
      <c r="D25" s="154"/>
      <c r="E25" s="154"/>
      <c r="F25" s="154" t="str">
        <f>+B20</f>
        <v>SSP2-1</v>
      </c>
      <c r="G25" s="154"/>
      <c r="H25" s="154"/>
      <c r="I25" s="154"/>
      <c r="J25" s="154"/>
      <c r="K25" s="154"/>
      <c r="L25" s="154" t="str">
        <f>+H20</f>
        <v>SSP2-2</v>
      </c>
      <c r="M25" s="154"/>
      <c r="N25" s="154"/>
      <c r="O25" s="154"/>
      <c r="P25" s="154"/>
      <c r="Q25" s="154"/>
      <c r="R25" s="154" t="str">
        <f>+N20</f>
        <v>SSP2-3</v>
      </c>
      <c r="S25" s="154"/>
      <c r="T25" s="154"/>
      <c r="U25" s="155"/>
      <c r="V25" s="108"/>
      <c r="W25" s="109" t="s">
        <v>208</v>
      </c>
      <c r="X25" s="108"/>
      <c r="Y25" s="108"/>
      <c r="Z25" s="108"/>
      <c r="AA25" s="108"/>
      <c r="AB25" s="108"/>
      <c r="AC25" s="108"/>
      <c r="AD25" s="108"/>
    </row>
    <row r="26" spans="1:30" ht="11.25" customHeight="1" x14ac:dyDescent="0.3">
      <c r="A26" s="153">
        <v>1</v>
      </c>
      <c r="B26" s="154">
        <f t="shared" ref="B26:W26" si="0">+A26+1</f>
        <v>2</v>
      </c>
      <c r="C26" s="154">
        <f t="shared" si="0"/>
        <v>3</v>
      </c>
      <c r="D26" s="154">
        <f t="shared" si="0"/>
        <v>4</v>
      </c>
      <c r="E26" s="154">
        <f t="shared" si="0"/>
        <v>5</v>
      </c>
      <c r="F26" s="154">
        <f t="shared" si="0"/>
        <v>6</v>
      </c>
      <c r="G26" s="154">
        <f t="shared" si="0"/>
        <v>7</v>
      </c>
      <c r="H26" s="154">
        <f t="shared" si="0"/>
        <v>8</v>
      </c>
      <c r="I26" s="154">
        <f t="shared" si="0"/>
        <v>9</v>
      </c>
      <c r="J26" s="154">
        <f t="shared" si="0"/>
        <v>10</v>
      </c>
      <c r="K26" s="154">
        <f t="shared" si="0"/>
        <v>11</v>
      </c>
      <c r="L26" s="154">
        <f t="shared" si="0"/>
        <v>12</v>
      </c>
      <c r="M26" s="154">
        <f t="shared" si="0"/>
        <v>13</v>
      </c>
      <c r="N26" s="154">
        <f t="shared" si="0"/>
        <v>14</v>
      </c>
      <c r="O26" s="154">
        <f t="shared" si="0"/>
        <v>15</v>
      </c>
      <c r="P26" s="154">
        <f t="shared" si="0"/>
        <v>16</v>
      </c>
      <c r="Q26" s="154">
        <f t="shared" si="0"/>
        <v>17</v>
      </c>
      <c r="R26" s="154">
        <f t="shared" si="0"/>
        <v>18</v>
      </c>
      <c r="S26" s="154">
        <f t="shared" si="0"/>
        <v>19</v>
      </c>
      <c r="T26" s="154">
        <f t="shared" si="0"/>
        <v>20</v>
      </c>
      <c r="U26" s="155">
        <f t="shared" si="0"/>
        <v>21</v>
      </c>
      <c r="V26" s="108">
        <f t="shared" si="0"/>
        <v>22</v>
      </c>
      <c r="W26" s="109">
        <f t="shared" si="0"/>
        <v>23</v>
      </c>
      <c r="X26" s="108"/>
      <c r="Y26" s="108"/>
      <c r="Z26" s="108"/>
      <c r="AA26" s="108"/>
      <c r="AB26" s="108"/>
      <c r="AC26" s="108"/>
      <c r="AD26" s="108"/>
    </row>
    <row r="27" spans="1:30" ht="11.25" customHeight="1" outlineLevel="1" x14ac:dyDescent="0.3">
      <c r="A27" s="156" t="s">
        <v>198</v>
      </c>
      <c r="B27" s="111" t="e">
        <f t="shared" ref="B27:B48" si="1">+A27-$A$27</f>
        <v>#VALUE!</v>
      </c>
      <c r="C27" s="112" t="s">
        <v>198</v>
      </c>
      <c r="D27" s="112" t="s">
        <v>198</v>
      </c>
      <c r="E27" s="113" t="e">
        <f t="shared" ref="E27:E48" si="2">+C27-($H$15)+F27</f>
        <v>#VALUE!</v>
      </c>
      <c r="F27" s="114" t="e">
        <f t="shared" ref="F27:F48" si="3">+$D$27-D27</f>
        <v>#VALUE!</v>
      </c>
      <c r="G27" s="115">
        <v>0</v>
      </c>
      <c r="H27" s="111" t="e">
        <f t="shared" ref="H27:H48" si="4">+A27-$A$27</f>
        <v>#VALUE!</v>
      </c>
      <c r="I27" s="112" t="s">
        <v>198</v>
      </c>
      <c r="J27" s="112" t="s">
        <v>198</v>
      </c>
      <c r="K27" s="113" t="e">
        <f t="shared" ref="K27:K48" si="5">+I27-($H$16)+L27</f>
        <v>#VALUE!</v>
      </c>
      <c r="L27" s="114" t="e">
        <f t="shared" ref="L27:L48" si="6">+$J$27-J27</f>
        <v>#VALUE!</v>
      </c>
      <c r="M27" s="115">
        <v>0</v>
      </c>
      <c r="N27" s="111" t="e">
        <f t="shared" ref="N27:N48" si="7">+A27-$A$27</f>
        <v>#VALUE!</v>
      </c>
      <c r="O27" s="112" t="s">
        <v>198</v>
      </c>
      <c r="P27" s="112" t="s">
        <v>198</v>
      </c>
      <c r="Q27" s="113" t="e">
        <f t="shared" ref="Q27:Q48" si="8">+(O27-$H$17+R27)</f>
        <v>#VALUE!</v>
      </c>
      <c r="R27" s="114" t="e">
        <f>+$O$27-O27</f>
        <v>#VALUE!</v>
      </c>
      <c r="S27" s="115">
        <v>0</v>
      </c>
      <c r="T27" s="115" t="e">
        <f>+VLOOKUP(A27,#REF!,10,0)</f>
        <v>#REF!</v>
      </c>
      <c r="U27" s="116"/>
      <c r="V27" s="117" t="str">
        <f t="shared" ref="V27:V48" si="9">+A27</f>
        <v>#REF!</v>
      </c>
      <c r="W27" s="90" t="e">
        <f t="shared" ref="W27:W48" si="10">+(E27+2*K27+Q27)/4</f>
        <v>#VALUE!</v>
      </c>
      <c r="X27" s="89"/>
      <c r="Y27" s="89"/>
      <c r="Z27" s="118"/>
      <c r="AA27" s="89"/>
      <c r="AB27" s="89"/>
      <c r="AC27" s="89"/>
      <c r="AD27" s="89"/>
    </row>
    <row r="28" spans="1:30" ht="11.25" customHeight="1" outlineLevel="1" x14ac:dyDescent="0.3">
      <c r="A28" s="156" t="s">
        <v>198</v>
      </c>
      <c r="B28" s="111" t="e">
        <f t="shared" si="1"/>
        <v>#VALUE!</v>
      </c>
      <c r="C28" s="157" t="e">
        <f t="shared" ref="C28:C47" si="11">+$C$27-F28</f>
        <v>#VALUE!</v>
      </c>
      <c r="D28" s="157" t="s">
        <v>198</v>
      </c>
      <c r="E28" s="113" t="e">
        <f t="shared" si="2"/>
        <v>#VALUE!</v>
      </c>
      <c r="F28" s="114" t="e">
        <f t="shared" si="3"/>
        <v>#VALUE!</v>
      </c>
      <c r="G28" s="115" t="e">
        <f t="shared" ref="G28:G48" si="12">+(F28-F27)/(A28-A27)*1000</f>
        <v>#VALUE!</v>
      </c>
      <c r="H28" s="111" t="e">
        <f t="shared" si="4"/>
        <v>#VALUE!</v>
      </c>
      <c r="I28" s="157" t="e">
        <f t="shared" ref="I28:I47" si="13">+$I$27-L28</f>
        <v>#VALUE!</v>
      </c>
      <c r="J28" s="157" t="s">
        <v>198</v>
      </c>
      <c r="K28" s="113" t="e">
        <f t="shared" si="5"/>
        <v>#VALUE!</v>
      </c>
      <c r="L28" s="114" t="e">
        <f t="shared" si="6"/>
        <v>#VALUE!</v>
      </c>
      <c r="M28" s="115" t="e">
        <f t="shared" ref="M28:M48" si="14">+(L28-L27)/(A28-A27)*1000</f>
        <v>#VALUE!</v>
      </c>
      <c r="N28" s="111" t="e">
        <f t="shared" si="7"/>
        <v>#VALUE!</v>
      </c>
      <c r="O28" s="157" t="e">
        <f t="shared" ref="O28:O47" si="15">+$O$27-R28</f>
        <v>#VALUE!</v>
      </c>
      <c r="P28" s="157" t="s">
        <v>198</v>
      </c>
      <c r="Q28" s="113" t="e">
        <f t="shared" si="8"/>
        <v>#VALUE!</v>
      </c>
      <c r="R28" s="114" t="e">
        <f t="shared" ref="R28:R48" si="16">+$P$27-P28</f>
        <v>#VALUE!</v>
      </c>
      <c r="S28" s="115" t="e">
        <f t="shared" ref="S28:S48" si="17">+(R28-R27)/(A28-A27)*1000</f>
        <v>#VALUE!</v>
      </c>
      <c r="T28" s="115" t="e">
        <f>+VLOOKUP(A28,#REF!,10,0)</f>
        <v>#REF!</v>
      </c>
      <c r="U28" s="116"/>
      <c r="V28" s="117" t="str">
        <f t="shared" si="9"/>
        <v>#REF!</v>
      </c>
      <c r="W28" s="90" t="e">
        <f t="shared" si="10"/>
        <v>#VALUE!</v>
      </c>
      <c r="X28" s="89"/>
      <c r="Y28" s="158"/>
      <c r="Z28" s="159"/>
      <c r="AA28" s="158"/>
      <c r="AB28" s="158"/>
      <c r="AC28" s="158"/>
      <c r="AD28" s="158"/>
    </row>
    <row r="29" spans="1:30" ht="11.25" customHeight="1" outlineLevel="1" x14ac:dyDescent="0.3">
      <c r="A29" s="156" t="s">
        <v>198</v>
      </c>
      <c r="B29" s="111" t="e">
        <f t="shared" si="1"/>
        <v>#VALUE!</v>
      </c>
      <c r="C29" s="157" t="e">
        <f t="shared" si="11"/>
        <v>#VALUE!</v>
      </c>
      <c r="D29" s="157" t="s">
        <v>198</v>
      </c>
      <c r="E29" s="113" t="e">
        <f t="shared" si="2"/>
        <v>#VALUE!</v>
      </c>
      <c r="F29" s="114" t="e">
        <f t="shared" si="3"/>
        <v>#VALUE!</v>
      </c>
      <c r="G29" s="115" t="e">
        <f t="shared" si="12"/>
        <v>#VALUE!</v>
      </c>
      <c r="H29" s="111" t="e">
        <f t="shared" si="4"/>
        <v>#VALUE!</v>
      </c>
      <c r="I29" s="157" t="e">
        <f t="shared" si="13"/>
        <v>#VALUE!</v>
      </c>
      <c r="J29" s="157" t="s">
        <v>198</v>
      </c>
      <c r="K29" s="113" t="e">
        <f t="shared" si="5"/>
        <v>#VALUE!</v>
      </c>
      <c r="L29" s="114" t="e">
        <f t="shared" si="6"/>
        <v>#VALUE!</v>
      </c>
      <c r="M29" s="115" t="e">
        <f t="shared" si="14"/>
        <v>#VALUE!</v>
      </c>
      <c r="N29" s="111" t="e">
        <f t="shared" si="7"/>
        <v>#VALUE!</v>
      </c>
      <c r="O29" s="157" t="e">
        <f t="shared" si="15"/>
        <v>#VALUE!</v>
      </c>
      <c r="P29" s="157" t="s">
        <v>198</v>
      </c>
      <c r="Q29" s="113" t="e">
        <f t="shared" si="8"/>
        <v>#VALUE!</v>
      </c>
      <c r="R29" s="114" t="e">
        <f t="shared" si="16"/>
        <v>#VALUE!</v>
      </c>
      <c r="S29" s="115" t="e">
        <f t="shared" si="17"/>
        <v>#VALUE!</v>
      </c>
      <c r="T29" s="115" t="e">
        <f>+VLOOKUP(A29,#REF!,10,0)</f>
        <v>#REF!</v>
      </c>
      <c r="U29" s="116"/>
      <c r="V29" s="117" t="str">
        <f t="shared" si="9"/>
        <v>#REF!</v>
      </c>
      <c r="W29" s="90" t="e">
        <f t="shared" si="10"/>
        <v>#VALUE!</v>
      </c>
      <c r="X29" s="89"/>
      <c r="Y29" s="158"/>
      <c r="Z29" s="159"/>
      <c r="AA29" s="158"/>
      <c r="AB29" s="158"/>
      <c r="AC29" s="158"/>
      <c r="AD29" s="158"/>
    </row>
    <row r="30" spans="1:30" ht="11.25" customHeight="1" outlineLevel="1" x14ac:dyDescent="0.3">
      <c r="A30" s="156" t="s">
        <v>198</v>
      </c>
      <c r="B30" s="111" t="e">
        <f t="shared" si="1"/>
        <v>#VALUE!</v>
      </c>
      <c r="C30" s="157" t="e">
        <f t="shared" si="11"/>
        <v>#VALUE!</v>
      </c>
      <c r="D30" s="157" t="s">
        <v>198</v>
      </c>
      <c r="E30" s="113" t="e">
        <f t="shared" si="2"/>
        <v>#VALUE!</v>
      </c>
      <c r="F30" s="114" t="e">
        <f t="shared" si="3"/>
        <v>#VALUE!</v>
      </c>
      <c r="G30" s="115" t="e">
        <f t="shared" si="12"/>
        <v>#VALUE!</v>
      </c>
      <c r="H30" s="111" t="e">
        <f t="shared" si="4"/>
        <v>#VALUE!</v>
      </c>
      <c r="I30" s="157" t="e">
        <f t="shared" si="13"/>
        <v>#VALUE!</v>
      </c>
      <c r="J30" s="157" t="s">
        <v>198</v>
      </c>
      <c r="K30" s="113" t="e">
        <f t="shared" si="5"/>
        <v>#VALUE!</v>
      </c>
      <c r="L30" s="114" t="e">
        <f t="shared" si="6"/>
        <v>#VALUE!</v>
      </c>
      <c r="M30" s="115" t="e">
        <f t="shared" si="14"/>
        <v>#VALUE!</v>
      </c>
      <c r="N30" s="111" t="e">
        <f t="shared" si="7"/>
        <v>#VALUE!</v>
      </c>
      <c r="O30" s="157" t="e">
        <f t="shared" si="15"/>
        <v>#VALUE!</v>
      </c>
      <c r="P30" s="157" t="s">
        <v>198</v>
      </c>
      <c r="Q30" s="113" t="e">
        <f t="shared" si="8"/>
        <v>#VALUE!</v>
      </c>
      <c r="R30" s="114" t="e">
        <f t="shared" si="16"/>
        <v>#VALUE!</v>
      </c>
      <c r="S30" s="115" t="e">
        <f t="shared" si="17"/>
        <v>#VALUE!</v>
      </c>
      <c r="T30" s="115" t="e">
        <f>+VLOOKUP(A30,#REF!,10,0)</f>
        <v>#REF!</v>
      </c>
      <c r="U30" s="116"/>
      <c r="V30" s="117" t="str">
        <f t="shared" si="9"/>
        <v>#REF!</v>
      </c>
      <c r="W30" s="90" t="e">
        <f t="shared" si="10"/>
        <v>#VALUE!</v>
      </c>
      <c r="X30" s="89"/>
      <c r="Y30" s="158"/>
      <c r="Z30" s="159"/>
      <c r="AA30" s="158"/>
      <c r="AB30" s="158"/>
      <c r="AC30" s="158"/>
      <c r="AD30" s="158"/>
    </row>
    <row r="31" spans="1:30" ht="11.25" customHeight="1" outlineLevel="1" x14ac:dyDescent="0.3">
      <c r="A31" s="156" t="s">
        <v>198</v>
      </c>
      <c r="B31" s="111" t="e">
        <f t="shared" si="1"/>
        <v>#VALUE!</v>
      </c>
      <c r="C31" s="157" t="e">
        <f t="shared" si="11"/>
        <v>#VALUE!</v>
      </c>
      <c r="D31" s="157" t="s">
        <v>198</v>
      </c>
      <c r="E31" s="113" t="e">
        <f t="shared" si="2"/>
        <v>#VALUE!</v>
      </c>
      <c r="F31" s="114" t="e">
        <f t="shared" si="3"/>
        <v>#VALUE!</v>
      </c>
      <c r="G31" s="115" t="e">
        <f t="shared" si="12"/>
        <v>#VALUE!</v>
      </c>
      <c r="H31" s="111" t="e">
        <f t="shared" si="4"/>
        <v>#VALUE!</v>
      </c>
      <c r="I31" s="157" t="e">
        <f t="shared" si="13"/>
        <v>#VALUE!</v>
      </c>
      <c r="J31" s="157" t="s">
        <v>198</v>
      </c>
      <c r="K31" s="113" t="e">
        <f t="shared" si="5"/>
        <v>#VALUE!</v>
      </c>
      <c r="L31" s="114" t="e">
        <f t="shared" si="6"/>
        <v>#VALUE!</v>
      </c>
      <c r="M31" s="115" t="e">
        <f t="shared" si="14"/>
        <v>#VALUE!</v>
      </c>
      <c r="N31" s="111" t="e">
        <f t="shared" si="7"/>
        <v>#VALUE!</v>
      </c>
      <c r="O31" s="157" t="e">
        <f t="shared" si="15"/>
        <v>#VALUE!</v>
      </c>
      <c r="P31" s="157" t="s">
        <v>198</v>
      </c>
      <c r="Q31" s="113" t="e">
        <f t="shared" si="8"/>
        <v>#VALUE!</v>
      </c>
      <c r="R31" s="114" t="e">
        <f t="shared" si="16"/>
        <v>#VALUE!</v>
      </c>
      <c r="S31" s="115" t="e">
        <f t="shared" si="17"/>
        <v>#VALUE!</v>
      </c>
      <c r="T31" s="115" t="e">
        <f>+VLOOKUP(A31,#REF!,10,0)</f>
        <v>#REF!</v>
      </c>
      <c r="U31" s="116"/>
      <c r="V31" s="117" t="str">
        <f t="shared" si="9"/>
        <v>#REF!</v>
      </c>
      <c r="W31" s="90" t="e">
        <f t="shared" si="10"/>
        <v>#VALUE!</v>
      </c>
      <c r="X31" s="89"/>
      <c r="Y31" s="158"/>
      <c r="Z31" s="159"/>
      <c r="AA31" s="158"/>
      <c r="AB31" s="158"/>
      <c r="AC31" s="158"/>
      <c r="AD31" s="158"/>
    </row>
    <row r="32" spans="1:30" ht="11.25" customHeight="1" outlineLevel="1" x14ac:dyDescent="0.3">
      <c r="A32" s="156" t="s">
        <v>198</v>
      </c>
      <c r="B32" s="111" t="e">
        <f t="shared" si="1"/>
        <v>#VALUE!</v>
      </c>
      <c r="C32" s="157" t="e">
        <f t="shared" si="11"/>
        <v>#VALUE!</v>
      </c>
      <c r="D32" s="157" t="s">
        <v>198</v>
      </c>
      <c r="E32" s="113" t="e">
        <f t="shared" si="2"/>
        <v>#VALUE!</v>
      </c>
      <c r="F32" s="114" t="e">
        <f t="shared" si="3"/>
        <v>#VALUE!</v>
      </c>
      <c r="G32" s="115" t="e">
        <f t="shared" si="12"/>
        <v>#VALUE!</v>
      </c>
      <c r="H32" s="111" t="e">
        <f t="shared" si="4"/>
        <v>#VALUE!</v>
      </c>
      <c r="I32" s="157" t="e">
        <f t="shared" si="13"/>
        <v>#VALUE!</v>
      </c>
      <c r="J32" s="157" t="s">
        <v>198</v>
      </c>
      <c r="K32" s="113" t="e">
        <f t="shared" si="5"/>
        <v>#VALUE!</v>
      </c>
      <c r="L32" s="114" t="e">
        <f t="shared" si="6"/>
        <v>#VALUE!</v>
      </c>
      <c r="M32" s="115" t="e">
        <f t="shared" si="14"/>
        <v>#VALUE!</v>
      </c>
      <c r="N32" s="111" t="e">
        <f t="shared" si="7"/>
        <v>#VALUE!</v>
      </c>
      <c r="O32" s="157" t="e">
        <f t="shared" si="15"/>
        <v>#VALUE!</v>
      </c>
      <c r="P32" s="157" t="s">
        <v>198</v>
      </c>
      <c r="Q32" s="113" t="e">
        <f t="shared" si="8"/>
        <v>#VALUE!</v>
      </c>
      <c r="R32" s="114" t="e">
        <f t="shared" si="16"/>
        <v>#VALUE!</v>
      </c>
      <c r="S32" s="115" t="e">
        <f t="shared" si="17"/>
        <v>#VALUE!</v>
      </c>
      <c r="T32" s="115" t="e">
        <f>+VLOOKUP(A32,#REF!,10,0)</f>
        <v>#REF!</v>
      </c>
      <c r="U32" s="116"/>
      <c r="V32" s="117" t="str">
        <f t="shared" si="9"/>
        <v>#REF!</v>
      </c>
      <c r="W32" s="90" t="e">
        <f t="shared" si="10"/>
        <v>#VALUE!</v>
      </c>
      <c r="X32" s="89"/>
      <c r="Y32" s="158"/>
      <c r="Z32" s="159"/>
      <c r="AA32" s="158"/>
      <c r="AB32" s="158"/>
      <c r="AC32" s="158"/>
      <c r="AD32" s="158"/>
    </row>
    <row r="33" spans="1:30" ht="11.25" customHeight="1" outlineLevel="1" x14ac:dyDescent="0.3">
      <c r="A33" s="156" t="s">
        <v>198</v>
      </c>
      <c r="B33" s="111" t="e">
        <f t="shared" si="1"/>
        <v>#VALUE!</v>
      </c>
      <c r="C33" s="157" t="e">
        <f t="shared" si="11"/>
        <v>#VALUE!</v>
      </c>
      <c r="D33" s="157" t="s">
        <v>198</v>
      </c>
      <c r="E33" s="113" t="e">
        <f t="shared" si="2"/>
        <v>#VALUE!</v>
      </c>
      <c r="F33" s="114" t="e">
        <f t="shared" si="3"/>
        <v>#VALUE!</v>
      </c>
      <c r="G33" s="115" t="e">
        <f t="shared" si="12"/>
        <v>#VALUE!</v>
      </c>
      <c r="H33" s="111" t="e">
        <f t="shared" si="4"/>
        <v>#VALUE!</v>
      </c>
      <c r="I33" s="157" t="e">
        <f t="shared" si="13"/>
        <v>#VALUE!</v>
      </c>
      <c r="J33" s="157" t="s">
        <v>198</v>
      </c>
      <c r="K33" s="113" t="e">
        <f t="shared" si="5"/>
        <v>#VALUE!</v>
      </c>
      <c r="L33" s="114" t="e">
        <f t="shared" si="6"/>
        <v>#VALUE!</v>
      </c>
      <c r="M33" s="115" t="e">
        <f t="shared" si="14"/>
        <v>#VALUE!</v>
      </c>
      <c r="N33" s="111" t="e">
        <f t="shared" si="7"/>
        <v>#VALUE!</v>
      </c>
      <c r="O33" s="157" t="e">
        <f t="shared" si="15"/>
        <v>#VALUE!</v>
      </c>
      <c r="P33" s="157" t="s">
        <v>198</v>
      </c>
      <c r="Q33" s="113" t="e">
        <f t="shared" si="8"/>
        <v>#VALUE!</v>
      </c>
      <c r="R33" s="114" t="e">
        <f t="shared" si="16"/>
        <v>#VALUE!</v>
      </c>
      <c r="S33" s="115" t="e">
        <f t="shared" si="17"/>
        <v>#VALUE!</v>
      </c>
      <c r="T33" s="115" t="e">
        <f>+VLOOKUP(A33,#REF!,10,0)</f>
        <v>#REF!</v>
      </c>
      <c r="U33" s="116"/>
      <c r="V33" s="117" t="str">
        <f t="shared" si="9"/>
        <v>#REF!</v>
      </c>
      <c r="W33" s="90" t="e">
        <f t="shared" si="10"/>
        <v>#VALUE!</v>
      </c>
      <c r="X33" s="89"/>
      <c r="Y33" s="158"/>
      <c r="Z33" s="159"/>
      <c r="AA33" s="158"/>
      <c r="AB33" s="158"/>
      <c r="AC33" s="158"/>
      <c r="AD33" s="158"/>
    </row>
    <row r="34" spans="1:30" ht="11.25" customHeight="1" outlineLevel="1" x14ac:dyDescent="0.3">
      <c r="A34" s="156" t="s">
        <v>198</v>
      </c>
      <c r="B34" s="111" t="e">
        <f t="shared" si="1"/>
        <v>#VALUE!</v>
      </c>
      <c r="C34" s="157" t="e">
        <f t="shared" si="11"/>
        <v>#VALUE!</v>
      </c>
      <c r="D34" s="157" t="s">
        <v>198</v>
      </c>
      <c r="E34" s="113" t="e">
        <f t="shared" si="2"/>
        <v>#VALUE!</v>
      </c>
      <c r="F34" s="114" t="e">
        <f t="shared" si="3"/>
        <v>#VALUE!</v>
      </c>
      <c r="G34" s="115" t="e">
        <f t="shared" si="12"/>
        <v>#VALUE!</v>
      </c>
      <c r="H34" s="111" t="e">
        <f t="shared" si="4"/>
        <v>#VALUE!</v>
      </c>
      <c r="I34" s="157" t="e">
        <f t="shared" si="13"/>
        <v>#VALUE!</v>
      </c>
      <c r="J34" s="157" t="s">
        <v>198</v>
      </c>
      <c r="K34" s="113" t="e">
        <f t="shared" si="5"/>
        <v>#VALUE!</v>
      </c>
      <c r="L34" s="114" t="e">
        <f t="shared" si="6"/>
        <v>#VALUE!</v>
      </c>
      <c r="M34" s="115" t="e">
        <f t="shared" si="14"/>
        <v>#VALUE!</v>
      </c>
      <c r="N34" s="111" t="e">
        <f t="shared" si="7"/>
        <v>#VALUE!</v>
      </c>
      <c r="O34" s="157" t="e">
        <f t="shared" si="15"/>
        <v>#VALUE!</v>
      </c>
      <c r="P34" s="157" t="s">
        <v>198</v>
      </c>
      <c r="Q34" s="113" t="e">
        <f t="shared" si="8"/>
        <v>#VALUE!</v>
      </c>
      <c r="R34" s="114" t="e">
        <f t="shared" si="16"/>
        <v>#VALUE!</v>
      </c>
      <c r="S34" s="115" t="e">
        <f t="shared" si="17"/>
        <v>#VALUE!</v>
      </c>
      <c r="T34" s="115" t="e">
        <f>+VLOOKUP(A34,#REF!,10,0)</f>
        <v>#REF!</v>
      </c>
      <c r="U34" s="116"/>
      <c r="V34" s="117" t="str">
        <f t="shared" si="9"/>
        <v>#REF!</v>
      </c>
      <c r="W34" s="90" t="e">
        <f t="shared" si="10"/>
        <v>#VALUE!</v>
      </c>
      <c r="X34" s="89"/>
      <c r="Y34" s="158"/>
      <c r="Z34" s="159"/>
      <c r="AA34" s="158"/>
      <c r="AB34" s="158"/>
      <c r="AC34" s="158"/>
      <c r="AD34" s="158"/>
    </row>
    <row r="35" spans="1:30" ht="11.25" customHeight="1" outlineLevel="1" x14ac:dyDescent="0.3">
      <c r="A35" s="156" t="s">
        <v>198</v>
      </c>
      <c r="B35" s="111" t="e">
        <f t="shared" si="1"/>
        <v>#VALUE!</v>
      </c>
      <c r="C35" s="157" t="e">
        <f t="shared" si="11"/>
        <v>#VALUE!</v>
      </c>
      <c r="D35" s="157" t="s">
        <v>198</v>
      </c>
      <c r="E35" s="113" t="e">
        <f t="shared" si="2"/>
        <v>#VALUE!</v>
      </c>
      <c r="F35" s="114" t="e">
        <f t="shared" si="3"/>
        <v>#VALUE!</v>
      </c>
      <c r="G35" s="115" t="e">
        <f t="shared" si="12"/>
        <v>#VALUE!</v>
      </c>
      <c r="H35" s="111" t="e">
        <f t="shared" si="4"/>
        <v>#VALUE!</v>
      </c>
      <c r="I35" s="157" t="e">
        <f t="shared" si="13"/>
        <v>#VALUE!</v>
      </c>
      <c r="J35" s="157" t="s">
        <v>198</v>
      </c>
      <c r="K35" s="113" t="e">
        <f t="shared" si="5"/>
        <v>#VALUE!</v>
      </c>
      <c r="L35" s="114" t="e">
        <f t="shared" si="6"/>
        <v>#VALUE!</v>
      </c>
      <c r="M35" s="115" t="e">
        <f t="shared" si="14"/>
        <v>#VALUE!</v>
      </c>
      <c r="N35" s="111" t="e">
        <f t="shared" si="7"/>
        <v>#VALUE!</v>
      </c>
      <c r="O35" s="157" t="e">
        <f t="shared" si="15"/>
        <v>#VALUE!</v>
      </c>
      <c r="P35" s="157" t="s">
        <v>198</v>
      </c>
      <c r="Q35" s="113" t="e">
        <f t="shared" si="8"/>
        <v>#VALUE!</v>
      </c>
      <c r="R35" s="114" t="e">
        <f t="shared" si="16"/>
        <v>#VALUE!</v>
      </c>
      <c r="S35" s="115" t="e">
        <f t="shared" si="17"/>
        <v>#VALUE!</v>
      </c>
      <c r="T35" s="115" t="e">
        <f>+VLOOKUP(A35,#REF!,10,0)</f>
        <v>#REF!</v>
      </c>
      <c r="U35" s="116"/>
      <c r="V35" s="117" t="str">
        <f t="shared" si="9"/>
        <v>#REF!</v>
      </c>
      <c r="W35" s="90" t="e">
        <f t="shared" si="10"/>
        <v>#VALUE!</v>
      </c>
      <c r="X35" s="89"/>
      <c r="Y35" s="158"/>
      <c r="Z35" s="159"/>
      <c r="AA35" s="158"/>
      <c r="AB35" s="158"/>
      <c r="AC35" s="158"/>
      <c r="AD35" s="158"/>
    </row>
    <row r="36" spans="1:30" ht="11.25" customHeight="1" outlineLevel="1" x14ac:dyDescent="0.3">
      <c r="A36" s="156" t="s">
        <v>198</v>
      </c>
      <c r="B36" s="111" t="e">
        <f t="shared" si="1"/>
        <v>#VALUE!</v>
      </c>
      <c r="C36" s="157" t="e">
        <f t="shared" si="11"/>
        <v>#VALUE!</v>
      </c>
      <c r="D36" s="157" t="s">
        <v>198</v>
      </c>
      <c r="E36" s="113" t="e">
        <f t="shared" si="2"/>
        <v>#VALUE!</v>
      </c>
      <c r="F36" s="114" t="e">
        <f t="shared" si="3"/>
        <v>#VALUE!</v>
      </c>
      <c r="G36" s="115" t="e">
        <f t="shared" si="12"/>
        <v>#VALUE!</v>
      </c>
      <c r="H36" s="111" t="e">
        <f t="shared" si="4"/>
        <v>#VALUE!</v>
      </c>
      <c r="I36" s="157" t="e">
        <f t="shared" si="13"/>
        <v>#VALUE!</v>
      </c>
      <c r="J36" s="157" t="s">
        <v>198</v>
      </c>
      <c r="K36" s="113" t="e">
        <f t="shared" si="5"/>
        <v>#VALUE!</v>
      </c>
      <c r="L36" s="114" t="e">
        <f t="shared" si="6"/>
        <v>#VALUE!</v>
      </c>
      <c r="M36" s="115" t="e">
        <f t="shared" si="14"/>
        <v>#VALUE!</v>
      </c>
      <c r="N36" s="111" t="e">
        <f t="shared" si="7"/>
        <v>#VALUE!</v>
      </c>
      <c r="O36" s="157" t="e">
        <f t="shared" si="15"/>
        <v>#VALUE!</v>
      </c>
      <c r="P36" s="157" t="s">
        <v>198</v>
      </c>
      <c r="Q36" s="113" t="e">
        <f t="shared" si="8"/>
        <v>#VALUE!</v>
      </c>
      <c r="R36" s="114" t="e">
        <f t="shared" si="16"/>
        <v>#VALUE!</v>
      </c>
      <c r="S36" s="115" t="e">
        <f t="shared" si="17"/>
        <v>#VALUE!</v>
      </c>
      <c r="T36" s="115" t="e">
        <f>+VLOOKUP(A36,#REF!,10,0)</f>
        <v>#REF!</v>
      </c>
      <c r="U36" s="116"/>
      <c r="V36" s="117" t="str">
        <f t="shared" si="9"/>
        <v>#REF!</v>
      </c>
      <c r="W36" s="90" t="e">
        <f t="shared" si="10"/>
        <v>#VALUE!</v>
      </c>
      <c r="X36" s="89"/>
      <c r="Y36" s="158"/>
      <c r="Z36" s="159"/>
      <c r="AA36" s="158"/>
      <c r="AB36" s="158"/>
      <c r="AC36" s="158"/>
      <c r="AD36" s="158"/>
    </row>
    <row r="37" spans="1:30" ht="11.25" customHeight="1" outlineLevel="1" x14ac:dyDescent="0.3">
      <c r="A37" s="156" t="s">
        <v>198</v>
      </c>
      <c r="B37" s="111" t="e">
        <f t="shared" si="1"/>
        <v>#VALUE!</v>
      </c>
      <c r="C37" s="157" t="e">
        <f t="shared" si="11"/>
        <v>#VALUE!</v>
      </c>
      <c r="D37" s="157" t="s">
        <v>198</v>
      </c>
      <c r="E37" s="113" t="e">
        <f t="shared" si="2"/>
        <v>#VALUE!</v>
      </c>
      <c r="F37" s="114" t="e">
        <f t="shared" si="3"/>
        <v>#VALUE!</v>
      </c>
      <c r="G37" s="115" t="e">
        <f t="shared" si="12"/>
        <v>#VALUE!</v>
      </c>
      <c r="H37" s="111" t="e">
        <f t="shared" si="4"/>
        <v>#VALUE!</v>
      </c>
      <c r="I37" s="157" t="e">
        <f t="shared" si="13"/>
        <v>#VALUE!</v>
      </c>
      <c r="J37" s="157" t="s">
        <v>198</v>
      </c>
      <c r="K37" s="113" t="e">
        <f t="shared" si="5"/>
        <v>#VALUE!</v>
      </c>
      <c r="L37" s="114" t="e">
        <f t="shared" si="6"/>
        <v>#VALUE!</v>
      </c>
      <c r="M37" s="115" t="e">
        <f t="shared" si="14"/>
        <v>#VALUE!</v>
      </c>
      <c r="N37" s="111" t="e">
        <f t="shared" si="7"/>
        <v>#VALUE!</v>
      </c>
      <c r="O37" s="157" t="e">
        <f t="shared" si="15"/>
        <v>#VALUE!</v>
      </c>
      <c r="P37" s="157" t="s">
        <v>198</v>
      </c>
      <c r="Q37" s="113" t="e">
        <f t="shared" si="8"/>
        <v>#VALUE!</v>
      </c>
      <c r="R37" s="114" t="e">
        <f t="shared" si="16"/>
        <v>#VALUE!</v>
      </c>
      <c r="S37" s="115" t="e">
        <f t="shared" si="17"/>
        <v>#VALUE!</v>
      </c>
      <c r="T37" s="115" t="e">
        <f>+VLOOKUP(A37,#REF!,10,0)</f>
        <v>#REF!</v>
      </c>
      <c r="U37" s="116"/>
      <c r="V37" s="117" t="str">
        <f t="shared" si="9"/>
        <v>#REF!</v>
      </c>
      <c r="W37" s="90" t="e">
        <f t="shared" si="10"/>
        <v>#VALUE!</v>
      </c>
      <c r="X37" s="89"/>
      <c r="Y37" s="158"/>
      <c r="Z37" s="159"/>
      <c r="AA37" s="158"/>
      <c r="AB37" s="158"/>
      <c r="AC37" s="158"/>
      <c r="AD37" s="158"/>
    </row>
    <row r="38" spans="1:30" ht="11.25" customHeight="1" outlineLevel="1" x14ac:dyDescent="0.3">
      <c r="A38" s="156" t="s">
        <v>198</v>
      </c>
      <c r="B38" s="111" t="e">
        <f t="shared" si="1"/>
        <v>#VALUE!</v>
      </c>
      <c r="C38" s="157" t="e">
        <f t="shared" si="11"/>
        <v>#VALUE!</v>
      </c>
      <c r="D38" s="157" t="s">
        <v>198</v>
      </c>
      <c r="E38" s="113" t="e">
        <f t="shared" si="2"/>
        <v>#VALUE!</v>
      </c>
      <c r="F38" s="114" t="e">
        <f t="shared" si="3"/>
        <v>#VALUE!</v>
      </c>
      <c r="G38" s="115" t="e">
        <f t="shared" si="12"/>
        <v>#VALUE!</v>
      </c>
      <c r="H38" s="111" t="e">
        <f t="shared" si="4"/>
        <v>#VALUE!</v>
      </c>
      <c r="I38" s="157" t="e">
        <f t="shared" si="13"/>
        <v>#VALUE!</v>
      </c>
      <c r="J38" s="157" t="s">
        <v>198</v>
      </c>
      <c r="K38" s="113" t="e">
        <f t="shared" si="5"/>
        <v>#VALUE!</v>
      </c>
      <c r="L38" s="114" t="e">
        <f t="shared" si="6"/>
        <v>#VALUE!</v>
      </c>
      <c r="M38" s="115" t="e">
        <f t="shared" si="14"/>
        <v>#VALUE!</v>
      </c>
      <c r="N38" s="111" t="e">
        <f t="shared" si="7"/>
        <v>#VALUE!</v>
      </c>
      <c r="O38" s="157" t="e">
        <f t="shared" si="15"/>
        <v>#VALUE!</v>
      </c>
      <c r="P38" s="157" t="s">
        <v>198</v>
      </c>
      <c r="Q38" s="113" t="e">
        <f t="shared" si="8"/>
        <v>#VALUE!</v>
      </c>
      <c r="R38" s="114" t="e">
        <f t="shared" si="16"/>
        <v>#VALUE!</v>
      </c>
      <c r="S38" s="115" t="e">
        <f t="shared" si="17"/>
        <v>#VALUE!</v>
      </c>
      <c r="T38" s="115" t="e">
        <f>+VLOOKUP(A38,#REF!,10,0)</f>
        <v>#REF!</v>
      </c>
      <c r="U38" s="116"/>
      <c r="V38" s="117" t="str">
        <f t="shared" si="9"/>
        <v>#REF!</v>
      </c>
      <c r="W38" s="90" t="e">
        <f t="shared" si="10"/>
        <v>#VALUE!</v>
      </c>
      <c r="X38" s="89"/>
      <c r="Y38" s="158"/>
      <c r="Z38" s="159"/>
      <c r="AA38" s="158"/>
      <c r="AB38" s="158"/>
      <c r="AC38" s="158"/>
      <c r="AD38" s="158"/>
    </row>
    <row r="39" spans="1:30" ht="11.25" customHeight="1" outlineLevel="1" x14ac:dyDescent="0.3">
      <c r="A39" s="156" t="s">
        <v>198</v>
      </c>
      <c r="B39" s="111" t="e">
        <f t="shared" si="1"/>
        <v>#VALUE!</v>
      </c>
      <c r="C39" s="157" t="e">
        <f t="shared" si="11"/>
        <v>#VALUE!</v>
      </c>
      <c r="D39" s="157" t="s">
        <v>198</v>
      </c>
      <c r="E39" s="113" t="e">
        <f t="shared" si="2"/>
        <v>#VALUE!</v>
      </c>
      <c r="F39" s="114" t="e">
        <f t="shared" si="3"/>
        <v>#VALUE!</v>
      </c>
      <c r="G39" s="115" t="e">
        <f t="shared" si="12"/>
        <v>#VALUE!</v>
      </c>
      <c r="H39" s="111" t="e">
        <f t="shared" si="4"/>
        <v>#VALUE!</v>
      </c>
      <c r="I39" s="157" t="e">
        <f t="shared" si="13"/>
        <v>#VALUE!</v>
      </c>
      <c r="J39" s="157" t="s">
        <v>198</v>
      </c>
      <c r="K39" s="113" t="e">
        <f t="shared" si="5"/>
        <v>#VALUE!</v>
      </c>
      <c r="L39" s="114" t="e">
        <f t="shared" si="6"/>
        <v>#VALUE!</v>
      </c>
      <c r="M39" s="115" t="e">
        <f t="shared" si="14"/>
        <v>#VALUE!</v>
      </c>
      <c r="N39" s="111" t="e">
        <f t="shared" si="7"/>
        <v>#VALUE!</v>
      </c>
      <c r="O39" s="157" t="e">
        <f t="shared" si="15"/>
        <v>#VALUE!</v>
      </c>
      <c r="P39" s="157" t="s">
        <v>198</v>
      </c>
      <c r="Q39" s="113" t="e">
        <f t="shared" si="8"/>
        <v>#VALUE!</v>
      </c>
      <c r="R39" s="114" t="e">
        <f t="shared" si="16"/>
        <v>#VALUE!</v>
      </c>
      <c r="S39" s="115" t="e">
        <f t="shared" si="17"/>
        <v>#VALUE!</v>
      </c>
      <c r="T39" s="115" t="e">
        <f>+VLOOKUP(A39,#REF!,10,0)</f>
        <v>#REF!</v>
      </c>
      <c r="U39" s="116"/>
      <c r="V39" s="117" t="str">
        <f t="shared" si="9"/>
        <v>#REF!</v>
      </c>
      <c r="W39" s="90" t="e">
        <f t="shared" si="10"/>
        <v>#VALUE!</v>
      </c>
      <c r="X39" s="89"/>
      <c r="Y39" s="158"/>
      <c r="Z39" s="159"/>
      <c r="AA39" s="158"/>
      <c r="AB39" s="158"/>
      <c r="AC39" s="158"/>
      <c r="AD39" s="158"/>
    </row>
    <row r="40" spans="1:30" ht="11.25" customHeight="1" outlineLevel="1" x14ac:dyDescent="0.3">
      <c r="A40" s="156" t="s">
        <v>198</v>
      </c>
      <c r="B40" s="111" t="e">
        <f t="shared" si="1"/>
        <v>#VALUE!</v>
      </c>
      <c r="C40" s="157" t="e">
        <f t="shared" si="11"/>
        <v>#VALUE!</v>
      </c>
      <c r="D40" s="157" t="s">
        <v>198</v>
      </c>
      <c r="E40" s="113" t="e">
        <f t="shared" si="2"/>
        <v>#VALUE!</v>
      </c>
      <c r="F40" s="114" t="e">
        <f t="shared" si="3"/>
        <v>#VALUE!</v>
      </c>
      <c r="G40" s="115" t="e">
        <f t="shared" si="12"/>
        <v>#VALUE!</v>
      </c>
      <c r="H40" s="111" t="e">
        <f t="shared" si="4"/>
        <v>#VALUE!</v>
      </c>
      <c r="I40" s="157" t="e">
        <f t="shared" si="13"/>
        <v>#VALUE!</v>
      </c>
      <c r="J40" s="157" t="s">
        <v>198</v>
      </c>
      <c r="K40" s="113" t="e">
        <f t="shared" si="5"/>
        <v>#VALUE!</v>
      </c>
      <c r="L40" s="114" t="e">
        <f t="shared" si="6"/>
        <v>#VALUE!</v>
      </c>
      <c r="M40" s="115" t="e">
        <f t="shared" si="14"/>
        <v>#VALUE!</v>
      </c>
      <c r="N40" s="111" t="e">
        <f t="shared" si="7"/>
        <v>#VALUE!</v>
      </c>
      <c r="O40" s="157" t="e">
        <f t="shared" si="15"/>
        <v>#VALUE!</v>
      </c>
      <c r="P40" s="157" t="s">
        <v>198</v>
      </c>
      <c r="Q40" s="113" t="e">
        <f t="shared" si="8"/>
        <v>#VALUE!</v>
      </c>
      <c r="R40" s="114" t="e">
        <f t="shared" si="16"/>
        <v>#VALUE!</v>
      </c>
      <c r="S40" s="115" t="e">
        <f t="shared" si="17"/>
        <v>#VALUE!</v>
      </c>
      <c r="T40" s="115" t="e">
        <f>+VLOOKUP(A40,#REF!,10,0)</f>
        <v>#REF!</v>
      </c>
      <c r="U40" s="116"/>
      <c r="V40" s="117" t="str">
        <f t="shared" si="9"/>
        <v>#REF!</v>
      </c>
      <c r="W40" s="90" t="e">
        <f t="shared" si="10"/>
        <v>#VALUE!</v>
      </c>
      <c r="X40" s="89"/>
      <c r="Y40" s="158"/>
      <c r="Z40" s="159"/>
      <c r="AA40" s="158"/>
      <c r="AB40" s="158"/>
      <c r="AC40" s="158"/>
      <c r="AD40" s="158"/>
    </row>
    <row r="41" spans="1:30" ht="11.25" customHeight="1" outlineLevel="1" x14ac:dyDescent="0.3">
      <c r="A41" s="156" t="s">
        <v>198</v>
      </c>
      <c r="B41" s="111" t="e">
        <f t="shared" si="1"/>
        <v>#VALUE!</v>
      </c>
      <c r="C41" s="157" t="e">
        <f t="shared" si="11"/>
        <v>#VALUE!</v>
      </c>
      <c r="D41" s="157" t="s">
        <v>198</v>
      </c>
      <c r="E41" s="113" t="e">
        <f t="shared" si="2"/>
        <v>#VALUE!</v>
      </c>
      <c r="F41" s="114" t="e">
        <f t="shared" si="3"/>
        <v>#VALUE!</v>
      </c>
      <c r="G41" s="115" t="e">
        <f t="shared" si="12"/>
        <v>#VALUE!</v>
      </c>
      <c r="H41" s="111" t="e">
        <f t="shared" si="4"/>
        <v>#VALUE!</v>
      </c>
      <c r="I41" s="157" t="e">
        <f t="shared" si="13"/>
        <v>#VALUE!</v>
      </c>
      <c r="J41" s="157" t="s">
        <v>198</v>
      </c>
      <c r="K41" s="113" t="e">
        <f t="shared" si="5"/>
        <v>#VALUE!</v>
      </c>
      <c r="L41" s="114" t="e">
        <f t="shared" si="6"/>
        <v>#VALUE!</v>
      </c>
      <c r="M41" s="115" t="e">
        <f t="shared" si="14"/>
        <v>#VALUE!</v>
      </c>
      <c r="N41" s="111" t="e">
        <f t="shared" si="7"/>
        <v>#VALUE!</v>
      </c>
      <c r="O41" s="157" t="e">
        <f t="shared" si="15"/>
        <v>#VALUE!</v>
      </c>
      <c r="P41" s="157" t="s">
        <v>198</v>
      </c>
      <c r="Q41" s="113" t="e">
        <f t="shared" si="8"/>
        <v>#VALUE!</v>
      </c>
      <c r="R41" s="114" t="e">
        <f t="shared" si="16"/>
        <v>#VALUE!</v>
      </c>
      <c r="S41" s="115" t="e">
        <f t="shared" si="17"/>
        <v>#VALUE!</v>
      </c>
      <c r="T41" s="115" t="e">
        <f>+VLOOKUP(A41,#REF!,10,0)</f>
        <v>#REF!</v>
      </c>
      <c r="U41" s="116"/>
      <c r="V41" s="117" t="str">
        <f t="shared" si="9"/>
        <v>#REF!</v>
      </c>
      <c r="W41" s="90" t="e">
        <f t="shared" si="10"/>
        <v>#VALUE!</v>
      </c>
      <c r="X41" s="89"/>
      <c r="Y41" s="158"/>
      <c r="Z41" s="159"/>
      <c r="AA41" s="158"/>
      <c r="AB41" s="158"/>
      <c r="AC41" s="158"/>
      <c r="AD41" s="158"/>
    </row>
    <row r="42" spans="1:30" ht="11.25" customHeight="1" outlineLevel="1" x14ac:dyDescent="0.3">
      <c r="A42" s="156" t="s">
        <v>198</v>
      </c>
      <c r="B42" s="111" t="e">
        <f t="shared" si="1"/>
        <v>#VALUE!</v>
      </c>
      <c r="C42" s="157" t="e">
        <f t="shared" si="11"/>
        <v>#VALUE!</v>
      </c>
      <c r="D42" s="157" t="s">
        <v>198</v>
      </c>
      <c r="E42" s="113" t="e">
        <f t="shared" si="2"/>
        <v>#VALUE!</v>
      </c>
      <c r="F42" s="114" t="e">
        <f t="shared" si="3"/>
        <v>#VALUE!</v>
      </c>
      <c r="G42" s="115" t="e">
        <f t="shared" si="12"/>
        <v>#VALUE!</v>
      </c>
      <c r="H42" s="111" t="e">
        <f t="shared" si="4"/>
        <v>#VALUE!</v>
      </c>
      <c r="I42" s="157" t="e">
        <f t="shared" si="13"/>
        <v>#VALUE!</v>
      </c>
      <c r="J42" s="157" t="s">
        <v>198</v>
      </c>
      <c r="K42" s="113" t="e">
        <f t="shared" si="5"/>
        <v>#VALUE!</v>
      </c>
      <c r="L42" s="114" t="e">
        <f t="shared" si="6"/>
        <v>#VALUE!</v>
      </c>
      <c r="M42" s="115" t="e">
        <f t="shared" si="14"/>
        <v>#VALUE!</v>
      </c>
      <c r="N42" s="111" t="e">
        <f t="shared" si="7"/>
        <v>#VALUE!</v>
      </c>
      <c r="O42" s="157" t="e">
        <f t="shared" si="15"/>
        <v>#VALUE!</v>
      </c>
      <c r="P42" s="157" t="s">
        <v>198</v>
      </c>
      <c r="Q42" s="113" t="e">
        <f t="shared" si="8"/>
        <v>#VALUE!</v>
      </c>
      <c r="R42" s="114" t="e">
        <f t="shared" si="16"/>
        <v>#VALUE!</v>
      </c>
      <c r="S42" s="115" t="e">
        <f t="shared" si="17"/>
        <v>#VALUE!</v>
      </c>
      <c r="T42" s="115" t="e">
        <f>+VLOOKUP(A42,#REF!,10,0)</f>
        <v>#REF!</v>
      </c>
      <c r="U42" s="116"/>
      <c r="V42" s="117" t="str">
        <f t="shared" si="9"/>
        <v>#REF!</v>
      </c>
      <c r="W42" s="90" t="e">
        <f t="shared" si="10"/>
        <v>#VALUE!</v>
      </c>
      <c r="X42" s="89"/>
      <c r="Y42" s="158"/>
      <c r="Z42" s="159"/>
      <c r="AA42" s="158"/>
      <c r="AB42" s="158"/>
      <c r="AC42" s="158"/>
      <c r="AD42" s="158"/>
    </row>
    <row r="43" spans="1:30" ht="11.25" customHeight="1" outlineLevel="1" x14ac:dyDescent="0.3">
      <c r="A43" s="156" t="s">
        <v>198</v>
      </c>
      <c r="B43" s="111" t="e">
        <f t="shared" si="1"/>
        <v>#VALUE!</v>
      </c>
      <c r="C43" s="157" t="e">
        <f t="shared" si="11"/>
        <v>#VALUE!</v>
      </c>
      <c r="D43" s="157" t="s">
        <v>198</v>
      </c>
      <c r="E43" s="113" t="e">
        <f t="shared" si="2"/>
        <v>#VALUE!</v>
      </c>
      <c r="F43" s="114" t="e">
        <f t="shared" si="3"/>
        <v>#VALUE!</v>
      </c>
      <c r="G43" s="115" t="e">
        <f t="shared" si="12"/>
        <v>#VALUE!</v>
      </c>
      <c r="H43" s="111" t="e">
        <f t="shared" si="4"/>
        <v>#VALUE!</v>
      </c>
      <c r="I43" s="157" t="e">
        <f t="shared" si="13"/>
        <v>#VALUE!</v>
      </c>
      <c r="J43" s="157" t="s">
        <v>198</v>
      </c>
      <c r="K43" s="113" t="e">
        <f t="shared" si="5"/>
        <v>#VALUE!</v>
      </c>
      <c r="L43" s="114" t="e">
        <f t="shared" si="6"/>
        <v>#VALUE!</v>
      </c>
      <c r="M43" s="115" t="e">
        <f t="shared" si="14"/>
        <v>#VALUE!</v>
      </c>
      <c r="N43" s="111" t="e">
        <f t="shared" si="7"/>
        <v>#VALUE!</v>
      </c>
      <c r="O43" s="157" t="e">
        <f t="shared" si="15"/>
        <v>#VALUE!</v>
      </c>
      <c r="P43" s="157" t="s">
        <v>198</v>
      </c>
      <c r="Q43" s="113" t="e">
        <f t="shared" si="8"/>
        <v>#VALUE!</v>
      </c>
      <c r="R43" s="114" t="e">
        <f t="shared" si="16"/>
        <v>#VALUE!</v>
      </c>
      <c r="S43" s="115" t="e">
        <f t="shared" si="17"/>
        <v>#VALUE!</v>
      </c>
      <c r="T43" s="115" t="e">
        <f>+VLOOKUP(A43,#REF!,10,0)</f>
        <v>#REF!</v>
      </c>
      <c r="U43" s="116"/>
      <c r="V43" s="117" t="str">
        <f t="shared" si="9"/>
        <v>#REF!</v>
      </c>
      <c r="W43" s="90" t="e">
        <f t="shared" si="10"/>
        <v>#VALUE!</v>
      </c>
      <c r="X43" s="89"/>
      <c r="Y43" s="158"/>
      <c r="Z43" s="159"/>
      <c r="AA43" s="158"/>
      <c r="AB43" s="158"/>
      <c r="AC43" s="158"/>
      <c r="AD43" s="158"/>
    </row>
    <row r="44" spans="1:30" ht="11.25" customHeight="1" outlineLevel="1" x14ac:dyDescent="0.3">
      <c r="A44" s="156" t="s">
        <v>198</v>
      </c>
      <c r="B44" s="111" t="e">
        <f t="shared" si="1"/>
        <v>#VALUE!</v>
      </c>
      <c r="C44" s="157" t="e">
        <f t="shared" si="11"/>
        <v>#VALUE!</v>
      </c>
      <c r="D44" s="157" t="s">
        <v>198</v>
      </c>
      <c r="E44" s="113" t="e">
        <f t="shared" si="2"/>
        <v>#VALUE!</v>
      </c>
      <c r="F44" s="114" t="e">
        <f t="shared" si="3"/>
        <v>#VALUE!</v>
      </c>
      <c r="G44" s="115" t="e">
        <f t="shared" si="12"/>
        <v>#VALUE!</v>
      </c>
      <c r="H44" s="111" t="e">
        <f t="shared" si="4"/>
        <v>#VALUE!</v>
      </c>
      <c r="I44" s="157" t="e">
        <f t="shared" si="13"/>
        <v>#VALUE!</v>
      </c>
      <c r="J44" s="157" t="s">
        <v>198</v>
      </c>
      <c r="K44" s="113" t="e">
        <f t="shared" si="5"/>
        <v>#VALUE!</v>
      </c>
      <c r="L44" s="114" t="e">
        <f t="shared" si="6"/>
        <v>#VALUE!</v>
      </c>
      <c r="M44" s="115" t="e">
        <f t="shared" si="14"/>
        <v>#VALUE!</v>
      </c>
      <c r="N44" s="111" t="e">
        <f t="shared" si="7"/>
        <v>#VALUE!</v>
      </c>
      <c r="O44" s="157" t="e">
        <f t="shared" si="15"/>
        <v>#VALUE!</v>
      </c>
      <c r="P44" s="157" t="s">
        <v>198</v>
      </c>
      <c r="Q44" s="113" t="e">
        <f t="shared" si="8"/>
        <v>#VALUE!</v>
      </c>
      <c r="R44" s="114" t="e">
        <f t="shared" si="16"/>
        <v>#VALUE!</v>
      </c>
      <c r="S44" s="115" t="e">
        <f t="shared" si="17"/>
        <v>#VALUE!</v>
      </c>
      <c r="T44" s="115" t="e">
        <f>+VLOOKUP(A44,#REF!,10,0)</f>
        <v>#REF!</v>
      </c>
      <c r="U44" s="116"/>
      <c r="V44" s="117" t="str">
        <f t="shared" si="9"/>
        <v>#REF!</v>
      </c>
      <c r="W44" s="90" t="e">
        <f t="shared" si="10"/>
        <v>#VALUE!</v>
      </c>
      <c r="X44" s="89"/>
      <c r="Y44" s="158"/>
      <c r="Z44" s="159"/>
      <c r="AA44" s="158"/>
      <c r="AB44" s="158"/>
      <c r="AC44" s="158"/>
      <c r="AD44" s="158"/>
    </row>
    <row r="45" spans="1:30" ht="11.25" customHeight="1" outlineLevel="1" x14ac:dyDescent="0.3">
      <c r="A45" s="156" t="s">
        <v>198</v>
      </c>
      <c r="B45" s="111" t="e">
        <f t="shared" si="1"/>
        <v>#VALUE!</v>
      </c>
      <c r="C45" s="157" t="e">
        <f t="shared" si="11"/>
        <v>#VALUE!</v>
      </c>
      <c r="D45" s="157" t="s">
        <v>198</v>
      </c>
      <c r="E45" s="113" t="e">
        <f t="shared" si="2"/>
        <v>#VALUE!</v>
      </c>
      <c r="F45" s="114" t="e">
        <f t="shared" si="3"/>
        <v>#VALUE!</v>
      </c>
      <c r="G45" s="115" t="e">
        <f t="shared" si="12"/>
        <v>#VALUE!</v>
      </c>
      <c r="H45" s="111" t="e">
        <f t="shared" si="4"/>
        <v>#VALUE!</v>
      </c>
      <c r="I45" s="157" t="e">
        <f t="shared" si="13"/>
        <v>#VALUE!</v>
      </c>
      <c r="J45" s="157" t="s">
        <v>198</v>
      </c>
      <c r="K45" s="113" t="e">
        <f t="shared" si="5"/>
        <v>#VALUE!</v>
      </c>
      <c r="L45" s="114" t="e">
        <f t="shared" si="6"/>
        <v>#VALUE!</v>
      </c>
      <c r="M45" s="115" t="e">
        <f t="shared" si="14"/>
        <v>#VALUE!</v>
      </c>
      <c r="N45" s="111" t="e">
        <f t="shared" si="7"/>
        <v>#VALUE!</v>
      </c>
      <c r="O45" s="157" t="e">
        <f t="shared" si="15"/>
        <v>#VALUE!</v>
      </c>
      <c r="P45" s="157" t="s">
        <v>198</v>
      </c>
      <c r="Q45" s="113" t="e">
        <f t="shared" si="8"/>
        <v>#VALUE!</v>
      </c>
      <c r="R45" s="114" t="e">
        <f t="shared" si="16"/>
        <v>#VALUE!</v>
      </c>
      <c r="S45" s="115" t="e">
        <f t="shared" si="17"/>
        <v>#VALUE!</v>
      </c>
      <c r="T45" s="115" t="e">
        <f>+VLOOKUP(A45,#REF!,10,0)</f>
        <v>#REF!</v>
      </c>
      <c r="U45" s="116"/>
      <c r="V45" s="117" t="str">
        <f t="shared" si="9"/>
        <v>#REF!</v>
      </c>
      <c r="W45" s="90" t="e">
        <f t="shared" si="10"/>
        <v>#VALUE!</v>
      </c>
      <c r="X45" s="89"/>
      <c r="Y45" s="158"/>
      <c r="Z45" s="159"/>
      <c r="AA45" s="158"/>
      <c r="AB45" s="158"/>
      <c r="AC45" s="158"/>
      <c r="AD45" s="158"/>
    </row>
    <row r="46" spans="1:30" ht="11.25" customHeight="1" outlineLevel="1" x14ac:dyDescent="0.3">
      <c r="A46" s="156" t="s">
        <v>198</v>
      </c>
      <c r="B46" s="111" t="e">
        <f t="shared" si="1"/>
        <v>#VALUE!</v>
      </c>
      <c r="C46" s="157" t="e">
        <f t="shared" si="11"/>
        <v>#VALUE!</v>
      </c>
      <c r="D46" s="157" t="s">
        <v>198</v>
      </c>
      <c r="E46" s="113" t="e">
        <f t="shared" si="2"/>
        <v>#VALUE!</v>
      </c>
      <c r="F46" s="114" t="e">
        <f t="shared" si="3"/>
        <v>#VALUE!</v>
      </c>
      <c r="G46" s="115" t="e">
        <f t="shared" si="12"/>
        <v>#VALUE!</v>
      </c>
      <c r="H46" s="111" t="e">
        <f t="shared" si="4"/>
        <v>#VALUE!</v>
      </c>
      <c r="I46" s="157" t="e">
        <f t="shared" si="13"/>
        <v>#VALUE!</v>
      </c>
      <c r="J46" s="157" t="s">
        <v>198</v>
      </c>
      <c r="K46" s="113" t="e">
        <f t="shared" si="5"/>
        <v>#VALUE!</v>
      </c>
      <c r="L46" s="114" t="e">
        <f t="shared" si="6"/>
        <v>#VALUE!</v>
      </c>
      <c r="M46" s="115" t="e">
        <f t="shared" si="14"/>
        <v>#VALUE!</v>
      </c>
      <c r="N46" s="111" t="e">
        <f t="shared" si="7"/>
        <v>#VALUE!</v>
      </c>
      <c r="O46" s="157" t="e">
        <f t="shared" si="15"/>
        <v>#VALUE!</v>
      </c>
      <c r="P46" s="157" t="s">
        <v>198</v>
      </c>
      <c r="Q46" s="113" t="e">
        <f t="shared" si="8"/>
        <v>#VALUE!</v>
      </c>
      <c r="R46" s="114" t="e">
        <f t="shared" si="16"/>
        <v>#VALUE!</v>
      </c>
      <c r="S46" s="115" t="e">
        <f t="shared" si="17"/>
        <v>#VALUE!</v>
      </c>
      <c r="T46" s="115" t="e">
        <f>+VLOOKUP(A46,#REF!,10,0)</f>
        <v>#REF!</v>
      </c>
      <c r="U46" s="116"/>
      <c r="V46" s="117" t="str">
        <f t="shared" si="9"/>
        <v>#REF!</v>
      </c>
      <c r="W46" s="90" t="e">
        <f t="shared" si="10"/>
        <v>#VALUE!</v>
      </c>
      <c r="X46" s="89"/>
      <c r="Y46" s="158"/>
      <c r="Z46" s="159"/>
      <c r="AA46" s="158"/>
      <c r="AB46" s="158"/>
      <c r="AC46" s="158"/>
      <c r="AD46" s="158"/>
    </row>
    <row r="47" spans="1:30" ht="11.25" customHeight="1" outlineLevel="1" x14ac:dyDescent="0.3">
      <c r="A47" s="156" t="s">
        <v>198</v>
      </c>
      <c r="B47" s="111" t="e">
        <f t="shared" si="1"/>
        <v>#VALUE!</v>
      </c>
      <c r="C47" s="157" t="e">
        <f t="shared" si="11"/>
        <v>#VALUE!</v>
      </c>
      <c r="D47" s="157" t="s">
        <v>198</v>
      </c>
      <c r="E47" s="113" t="e">
        <f t="shared" si="2"/>
        <v>#VALUE!</v>
      </c>
      <c r="F47" s="114" t="e">
        <f t="shared" si="3"/>
        <v>#VALUE!</v>
      </c>
      <c r="G47" s="115" t="e">
        <f t="shared" si="12"/>
        <v>#VALUE!</v>
      </c>
      <c r="H47" s="111" t="e">
        <f t="shared" si="4"/>
        <v>#VALUE!</v>
      </c>
      <c r="I47" s="157" t="e">
        <f t="shared" si="13"/>
        <v>#VALUE!</v>
      </c>
      <c r="J47" s="157" t="s">
        <v>198</v>
      </c>
      <c r="K47" s="113" t="e">
        <f t="shared" si="5"/>
        <v>#VALUE!</v>
      </c>
      <c r="L47" s="114" t="e">
        <f t="shared" si="6"/>
        <v>#VALUE!</v>
      </c>
      <c r="M47" s="115" t="e">
        <f t="shared" si="14"/>
        <v>#VALUE!</v>
      </c>
      <c r="N47" s="111" t="e">
        <f t="shared" si="7"/>
        <v>#VALUE!</v>
      </c>
      <c r="O47" s="157" t="e">
        <f t="shared" si="15"/>
        <v>#VALUE!</v>
      </c>
      <c r="P47" s="157" t="s">
        <v>198</v>
      </c>
      <c r="Q47" s="113" t="e">
        <f t="shared" si="8"/>
        <v>#VALUE!</v>
      </c>
      <c r="R47" s="114" t="e">
        <f t="shared" si="16"/>
        <v>#VALUE!</v>
      </c>
      <c r="S47" s="115" t="e">
        <f t="shared" si="17"/>
        <v>#VALUE!</v>
      </c>
      <c r="T47" s="115" t="e">
        <f>+VLOOKUP(A47,#REF!,10,0)</f>
        <v>#REF!</v>
      </c>
      <c r="U47" s="116"/>
      <c r="V47" s="117" t="str">
        <f t="shared" si="9"/>
        <v>#REF!</v>
      </c>
      <c r="W47" s="90" t="e">
        <f t="shared" si="10"/>
        <v>#VALUE!</v>
      </c>
      <c r="X47" s="89"/>
      <c r="Y47" s="158"/>
      <c r="Z47" s="159"/>
      <c r="AA47" s="158"/>
      <c r="AB47" s="158"/>
      <c r="AC47" s="158"/>
      <c r="AD47" s="158"/>
    </row>
    <row r="48" spans="1:30" ht="11.25" customHeight="1" outlineLevel="1" x14ac:dyDescent="0.3">
      <c r="A48" s="156" t="s">
        <v>198</v>
      </c>
      <c r="B48" s="111" t="e">
        <f t="shared" si="1"/>
        <v>#VALUE!</v>
      </c>
      <c r="C48" s="157" t="s">
        <v>198</v>
      </c>
      <c r="D48" s="157" t="s">
        <v>198</v>
      </c>
      <c r="E48" s="113" t="e">
        <f t="shared" si="2"/>
        <v>#VALUE!</v>
      </c>
      <c r="F48" s="114" t="e">
        <f t="shared" si="3"/>
        <v>#VALUE!</v>
      </c>
      <c r="G48" s="115" t="e">
        <f t="shared" si="12"/>
        <v>#VALUE!</v>
      </c>
      <c r="H48" s="111" t="e">
        <f t="shared" si="4"/>
        <v>#VALUE!</v>
      </c>
      <c r="I48" s="157" t="s">
        <v>198</v>
      </c>
      <c r="J48" s="157" t="s">
        <v>198</v>
      </c>
      <c r="K48" s="113" t="e">
        <f t="shared" si="5"/>
        <v>#VALUE!</v>
      </c>
      <c r="L48" s="114" t="e">
        <f t="shared" si="6"/>
        <v>#VALUE!</v>
      </c>
      <c r="M48" s="115" t="e">
        <f t="shared" si="14"/>
        <v>#VALUE!</v>
      </c>
      <c r="N48" s="111" t="e">
        <f t="shared" si="7"/>
        <v>#VALUE!</v>
      </c>
      <c r="O48" s="157" t="s">
        <v>198</v>
      </c>
      <c r="P48" s="157" t="s">
        <v>198</v>
      </c>
      <c r="Q48" s="113" t="e">
        <f t="shared" si="8"/>
        <v>#VALUE!</v>
      </c>
      <c r="R48" s="114" t="e">
        <f t="shared" si="16"/>
        <v>#VALUE!</v>
      </c>
      <c r="S48" s="115" t="e">
        <f t="shared" si="17"/>
        <v>#VALUE!</v>
      </c>
      <c r="T48" s="115" t="e">
        <f>+VLOOKUP(A48,#REF!,10,0)</f>
        <v>#REF!</v>
      </c>
      <c r="U48" s="116"/>
      <c r="V48" s="117" t="str">
        <f t="shared" si="9"/>
        <v>#REF!</v>
      </c>
      <c r="W48" s="90" t="e">
        <f t="shared" si="10"/>
        <v>#VALUE!</v>
      </c>
      <c r="X48" s="89"/>
      <c r="Y48" s="89"/>
      <c r="Z48" s="118"/>
      <c r="AA48" s="89"/>
      <c r="AB48" s="89"/>
      <c r="AC48" s="89"/>
      <c r="AD48" s="89"/>
    </row>
    <row r="49" spans="1:30" ht="11.25" customHeight="1" outlineLevel="1" x14ac:dyDescent="0.3">
      <c r="A49" s="156"/>
      <c r="B49" s="111"/>
      <c r="C49" s="157"/>
      <c r="D49" s="157">
        <v>2.7620000000000005</v>
      </c>
      <c r="E49" s="113"/>
      <c r="F49" s="114"/>
      <c r="G49" s="115"/>
      <c r="H49" s="111"/>
      <c r="I49" s="157"/>
      <c r="J49" s="157">
        <v>2.5610000000000004</v>
      </c>
      <c r="K49" s="114"/>
      <c r="L49" s="114"/>
      <c r="M49" s="115"/>
      <c r="N49" s="111"/>
      <c r="O49" s="157"/>
      <c r="P49" s="114">
        <v>2.7700000000000005</v>
      </c>
      <c r="Q49" s="113"/>
      <c r="R49" s="114"/>
      <c r="S49" s="115"/>
      <c r="T49" s="115"/>
      <c r="U49" s="116"/>
      <c r="V49" s="117"/>
      <c r="W49" s="90"/>
      <c r="X49" s="89"/>
      <c r="Y49" s="89"/>
      <c r="Z49" s="118"/>
      <c r="AA49" s="89"/>
      <c r="AB49" s="89"/>
      <c r="AC49" s="89"/>
      <c r="AD49" s="89"/>
    </row>
    <row r="50" spans="1:30" ht="11.25" customHeight="1" outlineLevel="1" x14ac:dyDescent="0.3">
      <c r="A50" s="156" t="s">
        <v>198</v>
      </c>
      <c r="B50" s="111" t="e">
        <f t="shared" ref="B50:B73" si="18">+A50-$A$27</f>
        <v>#VALUE!</v>
      </c>
      <c r="C50" s="157" t="s">
        <v>198</v>
      </c>
      <c r="D50" s="157" t="s">
        <v>198</v>
      </c>
      <c r="E50" s="113" t="e">
        <f t="shared" ref="E50:E73" si="19">+C50-($H$15)+F50</f>
        <v>#VALUE!</v>
      </c>
      <c r="F50" s="114" t="e">
        <f t="shared" ref="F50:F73" si="20">+$F$48+$D$49-D50</f>
        <v>#VALUE!</v>
      </c>
      <c r="G50" s="115" t="e">
        <f>+(F50-F48)/(A50-A48)*1000</f>
        <v>#VALUE!</v>
      </c>
      <c r="H50" s="111" t="e">
        <f t="shared" ref="H50:H73" si="21">+A50-$A$27</f>
        <v>#VALUE!</v>
      </c>
      <c r="I50" s="157" t="s">
        <v>198</v>
      </c>
      <c r="J50" s="157" t="s">
        <v>198</v>
      </c>
      <c r="K50" s="113" t="e">
        <f t="shared" ref="K50:K73" si="22">+I50-($H$16)+L50</f>
        <v>#VALUE!</v>
      </c>
      <c r="L50" s="114" t="e">
        <f t="shared" ref="L50:L73" si="23">+$L$48+$J$49-J50</f>
        <v>#VALUE!</v>
      </c>
      <c r="M50" s="115" t="e">
        <f>+(L50-L48)/(A50-A48)*1000</f>
        <v>#VALUE!</v>
      </c>
      <c r="N50" s="111" t="e">
        <f t="shared" ref="N50:N73" si="24">+A50-$A$27</f>
        <v>#VALUE!</v>
      </c>
      <c r="O50" s="157" t="s">
        <v>198</v>
      </c>
      <c r="P50" s="157" t="s">
        <v>198</v>
      </c>
      <c r="Q50" s="113" t="e">
        <f t="shared" ref="Q50:Q73" si="25">+(O50-$H$17+R50)</f>
        <v>#VALUE!</v>
      </c>
      <c r="R50" s="114" t="e">
        <f t="shared" ref="R50:R73" si="26">+$R$48+$P$49-P50</f>
        <v>#VALUE!</v>
      </c>
      <c r="S50" s="115" t="e">
        <f>+(R50-R48)/(A50-A48)*1000</f>
        <v>#VALUE!</v>
      </c>
      <c r="T50" s="115" t="e">
        <f>+VLOOKUP(A50,#REF!,10,0)</f>
        <v>#REF!</v>
      </c>
      <c r="U50" s="116"/>
      <c r="V50" s="117" t="str">
        <f t="shared" ref="V50:V73" si="27">+A50</f>
        <v>#REF!</v>
      </c>
      <c r="W50" s="90" t="e">
        <f t="shared" ref="W50:W73" si="28">+(E50+2*K50+Q50)/4</f>
        <v>#VALUE!</v>
      </c>
      <c r="X50" s="89"/>
      <c r="Y50" s="89"/>
      <c r="Z50" s="118"/>
      <c r="AA50" s="89"/>
      <c r="AB50" s="89"/>
      <c r="AC50" s="89"/>
      <c r="AD50" s="89"/>
    </row>
    <row r="51" spans="1:30" ht="11.25" customHeight="1" outlineLevel="1" x14ac:dyDescent="0.3">
      <c r="A51" s="156" t="s">
        <v>198</v>
      </c>
      <c r="B51" s="111" t="e">
        <f t="shared" si="18"/>
        <v>#VALUE!</v>
      </c>
      <c r="C51" s="157" t="s">
        <v>198</v>
      </c>
      <c r="D51" s="157" t="s">
        <v>198</v>
      </c>
      <c r="E51" s="113" t="e">
        <f t="shared" si="19"/>
        <v>#VALUE!</v>
      </c>
      <c r="F51" s="114" t="e">
        <f t="shared" si="20"/>
        <v>#VALUE!</v>
      </c>
      <c r="G51" s="115" t="e">
        <f t="shared" ref="G51:G73" si="29">+(F51-F50)/(A51-A50)*1000</f>
        <v>#VALUE!</v>
      </c>
      <c r="H51" s="111" t="e">
        <f t="shared" si="21"/>
        <v>#VALUE!</v>
      </c>
      <c r="I51" s="157" t="s">
        <v>198</v>
      </c>
      <c r="J51" s="157" t="s">
        <v>198</v>
      </c>
      <c r="K51" s="113" t="e">
        <f t="shared" si="22"/>
        <v>#VALUE!</v>
      </c>
      <c r="L51" s="114" t="e">
        <f t="shared" si="23"/>
        <v>#VALUE!</v>
      </c>
      <c r="M51" s="115" t="e">
        <f t="shared" ref="M51:M73" si="30">+(L51-L50)/(A51-A50)*1000</f>
        <v>#VALUE!</v>
      </c>
      <c r="N51" s="111" t="e">
        <f t="shared" si="24"/>
        <v>#VALUE!</v>
      </c>
      <c r="O51" s="157" t="s">
        <v>198</v>
      </c>
      <c r="P51" s="157" t="s">
        <v>198</v>
      </c>
      <c r="Q51" s="113" t="e">
        <f t="shared" si="25"/>
        <v>#VALUE!</v>
      </c>
      <c r="R51" s="114" t="e">
        <f t="shared" si="26"/>
        <v>#VALUE!</v>
      </c>
      <c r="S51" s="115" t="e">
        <f t="shared" ref="S51:S73" si="31">+(R51-R50)/(A51-A50)*1000</f>
        <v>#VALUE!</v>
      </c>
      <c r="T51" s="115" t="e">
        <f>+VLOOKUP(A51,#REF!,10,0)</f>
        <v>#REF!</v>
      </c>
      <c r="U51" s="116"/>
      <c r="V51" s="117" t="str">
        <f t="shared" si="27"/>
        <v>#REF!</v>
      </c>
      <c r="W51" s="90" t="e">
        <f t="shared" si="28"/>
        <v>#VALUE!</v>
      </c>
      <c r="X51" s="89"/>
      <c r="Y51" s="89"/>
      <c r="Z51" s="118"/>
      <c r="AA51" s="89"/>
      <c r="AB51" s="89"/>
      <c r="AC51" s="89"/>
      <c r="AD51" s="89"/>
    </row>
    <row r="52" spans="1:30" ht="11.25" customHeight="1" outlineLevel="1" x14ac:dyDescent="0.3">
      <c r="A52" s="156" t="s">
        <v>198</v>
      </c>
      <c r="B52" s="111" t="e">
        <f t="shared" si="18"/>
        <v>#VALUE!</v>
      </c>
      <c r="C52" s="119" t="s">
        <v>198</v>
      </c>
      <c r="D52" s="119" t="s">
        <v>198</v>
      </c>
      <c r="E52" s="113" t="e">
        <f t="shared" si="19"/>
        <v>#VALUE!</v>
      </c>
      <c r="F52" s="120" t="e">
        <f t="shared" si="20"/>
        <v>#VALUE!</v>
      </c>
      <c r="G52" s="121" t="e">
        <f t="shared" si="29"/>
        <v>#VALUE!</v>
      </c>
      <c r="H52" s="111" t="e">
        <f t="shared" si="21"/>
        <v>#VALUE!</v>
      </c>
      <c r="I52" s="119" t="s">
        <v>198</v>
      </c>
      <c r="J52" s="119" t="s">
        <v>198</v>
      </c>
      <c r="K52" s="113" t="e">
        <f t="shared" si="22"/>
        <v>#VALUE!</v>
      </c>
      <c r="L52" s="120" t="e">
        <f t="shared" si="23"/>
        <v>#VALUE!</v>
      </c>
      <c r="M52" s="121" t="e">
        <f t="shared" si="30"/>
        <v>#VALUE!</v>
      </c>
      <c r="N52" s="111" t="e">
        <f t="shared" si="24"/>
        <v>#VALUE!</v>
      </c>
      <c r="O52" s="119" t="s">
        <v>198</v>
      </c>
      <c r="P52" s="119" t="s">
        <v>198</v>
      </c>
      <c r="Q52" s="113" t="e">
        <f t="shared" si="25"/>
        <v>#VALUE!</v>
      </c>
      <c r="R52" s="120" t="e">
        <f t="shared" si="26"/>
        <v>#VALUE!</v>
      </c>
      <c r="S52" s="121" t="e">
        <f t="shared" si="31"/>
        <v>#VALUE!</v>
      </c>
      <c r="T52" s="121" t="e">
        <f>+VLOOKUP(A52,#REF!,10,0)</f>
        <v>#REF!</v>
      </c>
      <c r="U52" s="116"/>
      <c r="V52" s="117" t="str">
        <f t="shared" si="27"/>
        <v>#REF!</v>
      </c>
      <c r="W52" s="90" t="e">
        <f t="shared" si="28"/>
        <v>#VALUE!</v>
      </c>
      <c r="X52" s="89"/>
      <c r="Y52" s="89"/>
      <c r="Z52" s="118"/>
      <c r="AA52" s="89"/>
      <c r="AB52" s="89"/>
      <c r="AC52" s="89"/>
      <c r="AD52" s="89"/>
    </row>
    <row r="53" spans="1:30" ht="11.25" customHeight="1" outlineLevel="1" x14ac:dyDescent="0.3">
      <c r="A53" s="156" t="s">
        <v>198</v>
      </c>
      <c r="B53" s="111" t="e">
        <f t="shared" si="18"/>
        <v>#VALUE!</v>
      </c>
      <c r="C53" s="119" t="s">
        <v>198</v>
      </c>
      <c r="D53" s="119" t="s">
        <v>198</v>
      </c>
      <c r="E53" s="113" t="e">
        <f t="shared" si="19"/>
        <v>#VALUE!</v>
      </c>
      <c r="F53" s="120" t="e">
        <f t="shared" si="20"/>
        <v>#VALUE!</v>
      </c>
      <c r="G53" s="121" t="e">
        <f t="shared" si="29"/>
        <v>#VALUE!</v>
      </c>
      <c r="H53" s="111" t="e">
        <f t="shared" si="21"/>
        <v>#VALUE!</v>
      </c>
      <c r="I53" s="119" t="s">
        <v>198</v>
      </c>
      <c r="J53" s="119" t="s">
        <v>198</v>
      </c>
      <c r="K53" s="113" t="e">
        <f t="shared" si="22"/>
        <v>#VALUE!</v>
      </c>
      <c r="L53" s="120" t="e">
        <f t="shared" si="23"/>
        <v>#VALUE!</v>
      </c>
      <c r="M53" s="121" t="e">
        <f t="shared" si="30"/>
        <v>#VALUE!</v>
      </c>
      <c r="N53" s="111" t="e">
        <f t="shared" si="24"/>
        <v>#VALUE!</v>
      </c>
      <c r="O53" s="119" t="s">
        <v>198</v>
      </c>
      <c r="P53" s="119" t="s">
        <v>198</v>
      </c>
      <c r="Q53" s="113" t="e">
        <f t="shared" si="25"/>
        <v>#VALUE!</v>
      </c>
      <c r="R53" s="120" t="e">
        <f t="shared" si="26"/>
        <v>#VALUE!</v>
      </c>
      <c r="S53" s="121" t="e">
        <f t="shared" si="31"/>
        <v>#VALUE!</v>
      </c>
      <c r="T53" s="121" t="e">
        <f>+VLOOKUP(A53,#REF!,10,0)</f>
        <v>#REF!</v>
      </c>
      <c r="U53" s="116"/>
      <c r="V53" s="117" t="str">
        <f t="shared" si="27"/>
        <v>#REF!</v>
      </c>
      <c r="W53" s="90" t="e">
        <f t="shared" si="28"/>
        <v>#VALUE!</v>
      </c>
      <c r="X53" s="89"/>
      <c r="Y53" s="89"/>
      <c r="Z53" s="118"/>
      <c r="AA53" s="89"/>
      <c r="AB53" s="89"/>
      <c r="AC53" s="89"/>
      <c r="AD53" s="89"/>
    </row>
    <row r="54" spans="1:30" ht="11.25" customHeight="1" outlineLevel="1" x14ac:dyDescent="0.3">
      <c r="A54" s="156" t="s">
        <v>198</v>
      </c>
      <c r="B54" s="111" t="e">
        <f t="shared" si="18"/>
        <v>#VALUE!</v>
      </c>
      <c r="C54" s="119" t="s">
        <v>198</v>
      </c>
      <c r="D54" s="119" t="s">
        <v>198</v>
      </c>
      <c r="E54" s="113" t="e">
        <f t="shared" si="19"/>
        <v>#VALUE!</v>
      </c>
      <c r="F54" s="120" t="e">
        <f t="shared" si="20"/>
        <v>#VALUE!</v>
      </c>
      <c r="G54" s="121" t="e">
        <f t="shared" si="29"/>
        <v>#VALUE!</v>
      </c>
      <c r="H54" s="111" t="e">
        <f t="shared" si="21"/>
        <v>#VALUE!</v>
      </c>
      <c r="I54" s="119" t="s">
        <v>198</v>
      </c>
      <c r="J54" s="119" t="s">
        <v>198</v>
      </c>
      <c r="K54" s="113" t="e">
        <f t="shared" si="22"/>
        <v>#VALUE!</v>
      </c>
      <c r="L54" s="120" t="e">
        <f t="shared" si="23"/>
        <v>#VALUE!</v>
      </c>
      <c r="M54" s="121" t="e">
        <f t="shared" si="30"/>
        <v>#VALUE!</v>
      </c>
      <c r="N54" s="111" t="e">
        <f t="shared" si="24"/>
        <v>#VALUE!</v>
      </c>
      <c r="O54" s="119" t="s">
        <v>198</v>
      </c>
      <c r="P54" s="119" t="s">
        <v>198</v>
      </c>
      <c r="Q54" s="113" t="e">
        <f t="shared" si="25"/>
        <v>#VALUE!</v>
      </c>
      <c r="R54" s="120" t="e">
        <f t="shared" si="26"/>
        <v>#VALUE!</v>
      </c>
      <c r="S54" s="121" t="e">
        <f t="shared" si="31"/>
        <v>#VALUE!</v>
      </c>
      <c r="T54" s="121" t="e">
        <f>+VLOOKUP(A54,#REF!,10,0)</f>
        <v>#REF!</v>
      </c>
      <c r="U54" s="116"/>
      <c r="V54" s="117" t="str">
        <f t="shared" si="27"/>
        <v>#REF!</v>
      </c>
      <c r="W54" s="90" t="e">
        <f t="shared" si="28"/>
        <v>#VALUE!</v>
      </c>
      <c r="X54" s="89"/>
      <c r="Y54" s="89"/>
      <c r="Z54" s="118"/>
      <c r="AA54" s="89"/>
      <c r="AB54" s="89"/>
      <c r="AC54" s="89"/>
      <c r="AD54" s="89"/>
    </row>
    <row r="55" spans="1:30" ht="11.25" customHeight="1" outlineLevel="1" x14ac:dyDescent="0.3">
      <c r="A55" s="156" t="s">
        <v>198</v>
      </c>
      <c r="B55" s="111" t="e">
        <f t="shared" si="18"/>
        <v>#VALUE!</v>
      </c>
      <c r="C55" s="119" t="s">
        <v>198</v>
      </c>
      <c r="D55" s="119" t="s">
        <v>198</v>
      </c>
      <c r="E55" s="113" t="e">
        <f t="shared" si="19"/>
        <v>#VALUE!</v>
      </c>
      <c r="F55" s="120" t="e">
        <f t="shared" si="20"/>
        <v>#VALUE!</v>
      </c>
      <c r="G55" s="121" t="e">
        <f t="shared" si="29"/>
        <v>#VALUE!</v>
      </c>
      <c r="H55" s="111" t="e">
        <f t="shared" si="21"/>
        <v>#VALUE!</v>
      </c>
      <c r="I55" s="119" t="s">
        <v>198</v>
      </c>
      <c r="J55" s="119" t="s">
        <v>198</v>
      </c>
      <c r="K55" s="113" t="e">
        <f t="shared" si="22"/>
        <v>#VALUE!</v>
      </c>
      <c r="L55" s="120" t="e">
        <f t="shared" si="23"/>
        <v>#VALUE!</v>
      </c>
      <c r="M55" s="121" t="e">
        <f t="shared" si="30"/>
        <v>#VALUE!</v>
      </c>
      <c r="N55" s="111" t="e">
        <f t="shared" si="24"/>
        <v>#VALUE!</v>
      </c>
      <c r="O55" s="119" t="s">
        <v>198</v>
      </c>
      <c r="P55" s="119" t="s">
        <v>198</v>
      </c>
      <c r="Q55" s="113" t="e">
        <f t="shared" si="25"/>
        <v>#VALUE!</v>
      </c>
      <c r="R55" s="120" t="e">
        <f t="shared" si="26"/>
        <v>#VALUE!</v>
      </c>
      <c r="S55" s="121" t="e">
        <f t="shared" si="31"/>
        <v>#VALUE!</v>
      </c>
      <c r="T55" s="121" t="e">
        <f>+VLOOKUP(A55,#REF!,10,0)</f>
        <v>#REF!</v>
      </c>
      <c r="U55" s="116"/>
      <c r="V55" s="117" t="str">
        <f t="shared" si="27"/>
        <v>#REF!</v>
      </c>
      <c r="W55" s="90" t="e">
        <f t="shared" si="28"/>
        <v>#VALUE!</v>
      </c>
      <c r="X55" s="89"/>
      <c r="Y55" s="89"/>
      <c r="Z55" s="118"/>
      <c r="AA55" s="89"/>
      <c r="AB55" s="89"/>
      <c r="AC55" s="89"/>
      <c r="AD55" s="89"/>
    </row>
    <row r="56" spans="1:30" ht="11.25" customHeight="1" outlineLevel="1" x14ac:dyDescent="0.3">
      <c r="A56" s="156" t="s">
        <v>198</v>
      </c>
      <c r="B56" s="111" t="e">
        <f t="shared" si="18"/>
        <v>#VALUE!</v>
      </c>
      <c r="C56" s="119" t="s">
        <v>198</v>
      </c>
      <c r="D56" s="119" t="s">
        <v>198</v>
      </c>
      <c r="E56" s="113" t="e">
        <f t="shared" si="19"/>
        <v>#VALUE!</v>
      </c>
      <c r="F56" s="120" t="e">
        <f t="shared" si="20"/>
        <v>#VALUE!</v>
      </c>
      <c r="G56" s="121" t="e">
        <f t="shared" si="29"/>
        <v>#VALUE!</v>
      </c>
      <c r="H56" s="111" t="e">
        <f t="shared" si="21"/>
        <v>#VALUE!</v>
      </c>
      <c r="I56" s="119" t="s">
        <v>198</v>
      </c>
      <c r="J56" s="119" t="s">
        <v>198</v>
      </c>
      <c r="K56" s="113" t="e">
        <f t="shared" si="22"/>
        <v>#VALUE!</v>
      </c>
      <c r="L56" s="120" t="e">
        <f t="shared" si="23"/>
        <v>#VALUE!</v>
      </c>
      <c r="M56" s="121" t="e">
        <f t="shared" si="30"/>
        <v>#VALUE!</v>
      </c>
      <c r="N56" s="111" t="e">
        <f t="shared" si="24"/>
        <v>#VALUE!</v>
      </c>
      <c r="O56" s="119" t="s">
        <v>198</v>
      </c>
      <c r="P56" s="119" t="s">
        <v>198</v>
      </c>
      <c r="Q56" s="113" t="e">
        <f t="shared" si="25"/>
        <v>#VALUE!</v>
      </c>
      <c r="R56" s="120" t="e">
        <f t="shared" si="26"/>
        <v>#VALUE!</v>
      </c>
      <c r="S56" s="121" t="e">
        <f t="shared" si="31"/>
        <v>#VALUE!</v>
      </c>
      <c r="T56" s="121" t="e">
        <f>+VLOOKUP(A56,#REF!,10,0)</f>
        <v>#REF!</v>
      </c>
      <c r="U56" s="116"/>
      <c r="V56" s="117" t="str">
        <f t="shared" si="27"/>
        <v>#REF!</v>
      </c>
      <c r="W56" s="90" t="e">
        <f t="shared" si="28"/>
        <v>#VALUE!</v>
      </c>
      <c r="X56" s="89"/>
      <c r="Y56" s="89"/>
      <c r="Z56" s="118"/>
      <c r="AA56" s="89"/>
      <c r="AB56" s="89"/>
      <c r="AC56" s="89"/>
      <c r="AD56" s="89"/>
    </row>
    <row r="57" spans="1:30" ht="11.25" customHeight="1" outlineLevel="1" x14ac:dyDescent="0.3">
      <c r="A57" s="156" t="s">
        <v>198</v>
      </c>
      <c r="B57" s="111" t="e">
        <f t="shared" si="18"/>
        <v>#VALUE!</v>
      </c>
      <c r="C57" s="119" t="s">
        <v>198</v>
      </c>
      <c r="D57" s="119" t="s">
        <v>198</v>
      </c>
      <c r="E57" s="113" t="e">
        <f t="shared" si="19"/>
        <v>#VALUE!</v>
      </c>
      <c r="F57" s="120" t="e">
        <f t="shared" si="20"/>
        <v>#VALUE!</v>
      </c>
      <c r="G57" s="121" t="e">
        <f t="shared" si="29"/>
        <v>#VALUE!</v>
      </c>
      <c r="H57" s="111" t="e">
        <f t="shared" si="21"/>
        <v>#VALUE!</v>
      </c>
      <c r="I57" s="119" t="s">
        <v>198</v>
      </c>
      <c r="J57" s="119" t="s">
        <v>198</v>
      </c>
      <c r="K57" s="113" t="e">
        <f t="shared" si="22"/>
        <v>#VALUE!</v>
      </c>
      <c r="L57" s="120" t="e">
        <f t="shared" si="23"/>
        <v>#VALUE!</v>
      </c>
      <c r="M57" s="121" t="e">
        <f t="shared" si="30"/>
        <v>#VALUE!</v>
      </c>
      <c r="N57" s="111" t="e">
        <f t="shared" si="24"/>
        <v>#VALUE!</v>
      </c>
      <c r="O57" s="119" t="s">
        <v>198</v>
      </c>
      <c r="P57" s="119" t="s">
        <v>198</v>
      </c>
      <c r="Q57" s="113" t="e">
        <f t="shared" si="25"/>
        <v>#VALUE!</v>
      </c>
      <c r="R57" s="120" t="e">
        <f t="shared" si="26"/>
        <v>#VALUE!</v>
      </c>
      <c r="S57" s="121" t="e">
        <f t="shared" si="31"/>
        <v>#VALUE!</v>
      </c>
      <c r="T57" s="121" t="e">
        <f>+VLOOKUP(A57,#REF!,10,0)</f>
        <v>#REF!</v>
      </c>
      <c r="U57" s="116"/>
      <c r="V57" s="117" t="str">
        <f t="shared" si="27"/>
        <v>#REF!</v>
      </c>
      <c r="W57" s="90" t="e">
        <f t="shared" si="28"/>
        <v>#VALUE!</v>
      </c>
      <c r="X57" s="89"/>
      <c r="Y57" s="89"/>
      <c r="Z57" s="118"/>
      <c r="AA57" s="89"/>
      <c r="AB57" s="89"/>
      <c r="AC57" s="89"/>
      <c r="AD57" s="89"/>
    </row>
    <row r="58" spans="1:30" ht="11.25" customHeight="1" outlineLevel="1" x14ac:dyDescent="0.3">
      <c r="A58" s="156" t="s">
        <v>198</v>
      </c>
      <c r="B58" s="111" t="e">
        <f t="shared" si="18"/>
        <v>#VALUE!</v>
      </c>
      <c r="C58" s="119" t="s">
        <v>198</v>
      </c>
      <c r="D58" s="119" t="s">
        <v>198</v>
      </c>
      <c r="E58" s="113" t="e">
        <f t="shared" si="19"/>
        <v>#VALUE!</v>
      </c>
      <c r="F58" s="120" t="e">
        <f t="shared" si="20"/>
        <v>#VALUE!</v>
      </c>
      <c r="G58" s="121" t="e">
        <f t="shared" si="29"/>
        <v>#VALUE!</v>
      </c>
      <c r="H58" s="111" t="e">
        <f t="shared" si="21"/>
        <v>#VALUE!</v>
      </c>
      <c r="I58" s="119" t="s">
        <v>198</v>
      </c>
      <c r="J58" s="119" t="s">
        <v>198</v>
      </c>
      <c r="K58" s="113" t="e">
        <f t="shared" si="22"/>
        <v>#VALUE!</v>
      </c>
      <c r="L58" s="120" t="e">
        <f t="shared" si="23"/>
        <v>#VALUE!</v>
      </c>
      <c r="M58" s="121" t="e">
        <f t="shared" si="30"/>
        <v>#VALUE!</v>
      </c>
      <c r="N58" s="111" t="e">
        <f t="shared" si="24"/>
        <v>#VALUE!</v>
      </c>
      <c r="O58" s="119" t="s">
        <v>198</v>
      </c>
      <c r="P58" s="119" t="s">
        <v>198</v>
      </c>
      <c r="Q58" s="113" t="e">
        <f t="shared" si="25"/>
        <v>#VALUE!</v>
      </c>
      <c r="R58" s="120" t="e">
        <f t="shared" si="26"/>
        <v>#VALUE!</v>
      </c>
      <c r="S58" s="121" t="e">
        <f t="shared" si="31"/>
        <v>#VALUE!</v>
      </c>
      <c r="T58" s="121" t="e">
        <f>+VLOOKUP(A58,#REF!,10,0)</f>
        <v>#REF!</v>
      </c>
      <c r="U58" s="116"/>
      <c r="V58" s="117" t="str">
        <f t="shared" si="27"/>
        <v>#REF!</v>
      </c>
      <c r="W58" s="90" t="e">
        <f t="shared" si="28"/>
        <v>#VALUE!</v>
      </c>
      <c r="X58" s="89"/>
      <c r="Y58" s="89"/>
      <c r="Z58" s="118"/>
      <c r="AA58" s="89"/>
      <c r="AB58" s="89"/>
      <c r="AC58" s="89"/>
      <c r="AD58" s="89"/>
    </row>
    <row r="59" spans="1:30" ht="11.25" customHeight="1" outlineLevel="1" x14ac:dyDescent="0.3">
      <c r="A59" s="156" t="s">
        <v>198</v>
      </c>
      <c r="B59" s="111" t="e">
        <f t="shared" si="18"/>
        <v>#VALUE!</v>
      </c>
      <c r="C59" s="119" t="s">
        <v>198</v>
      </c>
      <c r="D59" s="119" t="s">
        <v>198</v>
      </c>
      <c r="E59" s="113" t="e">
        <f t="shared" si="19"/>
        <v>#VALUE!</v>
      </c>
      <c r="F59" s="120" t="e">
        <f t="shared" si="20"/>
        <v>#VALUE!</v>
      </c>
      <c r="G59" s="121" t="e">
        <f t="shared" si="29"/>
        <v>#VALUE!</v>
      </c>
      <c r="H59" s="111" t="e">
        <f t="shared" si="21"/>
        <v>#VALUE!</v>
      </c>
      <c r="I59" s="119" t="s">
        <v>198</v>
      </c>
      <c r="J59" s="119" t="s">
        <v>198</v>
      </c>
      <c r="K59" s="113" t="e">
        <f t="shared" si="22"/>
        <v>#VALUE!</v>
      </c>
      <c r="L59" s="120" t="e">
        <f t="shared" si="23"/>
        <v>#VALUE!</v>
      </c>
      <c r="M59" s="121" t="e">
        <f t="shared" si="30"/>
        <v>#VALUE!</v>
      </c>
      <c r="N59" s="111" t="e">
        <f t="shared" si="24"/>
        <v>#VALUE!</v>
      </c>
      <c r="O59" s="119" t="s">
        <v>198</v>
      </c>
      <c r="P59" s="119" t="s">
        <v>198</v>
      </c>
      <c r="Q59" s="113" t="e">
        <f t="shared" si="25"/>
        <v>#VALUE!</v>
      </c>
      <c r="R59" s="120" t="e">
        <f t="shared" si="26"/>
        <v>#VALUE!</v>
      </c>
      <c r="S59" s="121" t="e">
        <f t="shared" si="31"/>
        <v>#VALUE!</v>
      </c>
      <c r="T59" s="121" t="e">
        <f>+VLOOKUP(A59,#REF!,10,0)</f>
        <v>#REF!</v>
      </c>
      <c r="U59" s="116"/>
      <c r="V59" s="117" t="str">
        <f t="shared" si="27"/>
        <v>#REF!</v>
      </c>
      <c r="W59" s="90" t="e">
        <f t="shared" si="28"/>
        <v>#VALUE!</v>
      </c>
      <c r="X59" s="89"/>
      <c r="Y59" s="89"/>
      <c r="Z59" s="118"/>
      <c r="AA59" s="89"/>
      <c r="AB59" s="89"/>
      <c r="AC59" s="89"/>
      <c r="AD59" s="89"/>
    </row>
    <row r="60" spans="1:30" ht="11.25" customHeight="1" outlineLevel="1" x14ac:dyDescent="0.3">
      <c r="A60" s="156" t="s">
        <v>198</v>
      </c>
      <c r="B60" s="111" t="e">
        <f t="shared" si="18"/>
        <v>#VALUE!</v>
      </c>
      <c r="C60" s="119" t="s">
        <v>198</v>
      </c>
      <c r="D60" s="119" t="e">
        <f>+D59-0.01</f>
        <v>#VALUE!</v>
      </c>
      <c r="E60" s="113" t="e">
        <f t="shared" si="19"/>
        <v>#VALUE!</v>
      </c>
      <c r="F60" s="120" t="e">
        <f t="shared" si="20"/>
        <v>#VALUE!</v>
      </c>
      <c r="G60" s="121" t="e">
        <f t="shared" si="29"/>
        <v>#VALUE!</v>
      </c>
      <c r="H60" s="111" t="e">
        <f t="shared" si="21"/>
        <v>#VALUE!</v>
      </c>
      <c r="I60" s="119" t="s">
        <v>198</v>
      </c>
      <c r="J60" s="119" t="s">
        <v>198</v>
      </c>
      <c r="K60" s="113" t="e">
        <f t="shared" si="22"/>
        <v>#VALUE!</v>
      </c>
      <c r="L60" s="120" t="e">
        <f t="shared" si="23"/>
        <v>#VALUE!</v>
      </c>
      <c r="M60" s="121" t="e">
        <f t="shared" si="30"/>
        <v>#VALUE!</v>
      </c>
      <c r="N60" s="111" t="e">
        <f t="shared" si="24"/>
        <v>#VALUE!</v>
      </c>
      <c r="O60" s="119" t="s">
        <v>198</v>
      </c>
      <c r="P60" s="119" t="s">
        <v>198</v>
      </c>
      <c r="Q60" s="113" t="e">
        <f t="shared" si="25"/>
        <v>#VALUE!</v>
      </c>
      <c r="R60" s="120" t="e">
        <f t="shared" si="26"/>
        <v>#VALUE!</v>
      </c>
      <c r="S60" s="121" t="e">
        <f t="shared" si="31"/>
        <v>#VALUE!</v>
      </c>
      <c r="T60" s="121" t="e">
        <f>+VLOOKUP(A60,#REF!,10,0)</f>
        <v>#REF!</v>
      </c>
      <c r="U60" s="116"/>
      <c r="V60" s="117" t="str">
        <f t="shared" si="27"/>
        <v>#REF!</v>
      </c>
      <c r="W60" s="90" t="e">
        <f t="shared" si="28"/>
        <v>#VALUE!</v>
      </c>
      <c r="X60" s="89"/>
      <c r="Y60" s="89"/>
      <c r="Z60" s="118"/>
      <c r="AA60" s="89"/>
      <c r="AB60" s="89"/>
      <c r="AC60" s="89"/>
      <c r="AD60" s="89"/>
    </row>
    <row r="61" spans="1:30" ht="11.25" customHeight="1" outlineLevel="1" x14ac:dyDescent="0.3">
      <c r="A61" s="156" t="s">
        <v>198</v>
      </c>
      <c r="B61" s="111" t="e">
        <f t="shared" si="18"/>
        <v>#VALUE!</v>
      </c>
      <c r="C61" s="119" t="s">
        <v>198</v>
      </c>
      <c r="D61" s="119" t="e">
        <f>+D60-0.011</f>
        <v>#VALUE!</v>
      </c>
      <c r="E61" s="113" t="e">
        <f t="shared" si="19"/>
        <v>#VALUE!</v>
      </c>
      <c r="F61" s="120" t="e">
        <f t="shared" si="20"/>
        <v>#VALUE!</v>
      </c>
      <c r="G61" s="121" t="e">
        <f t="shared" si="29"/>
        <v>#VALUE!</v>
      </c>
      <c r="H61" s="111" t="e">
        <f t="shared" si="21"/>
        <v>#VALUE!</v>
      </c>
      <c r="I61" s="119" t="s">
        <v>198</v>
      </c>
      <c r="J61" s="119" t="s">
        <v>198</v>
      </c>
      <c r="K61" s="113" t="e">
        <f t="shared" si="22"/>
        <v>#VALUE!</v>
      </c>
      <c r="L61" s="120" t="e">
        <f t="shared" si="23"/>
        <v>#VALUE!</v>
      </c>
      <c r="M61" s="121" t="e">
        <f t="shared" si="30"/>
        <v>#VALUE!</v>
      </c>
      <c r="N61" s="111" t="e">
        <f t="shared" si="24"/>
        <v>#VALUE!</v>
      </c>
      <c r="O61" s="119" t="s">
        <v>198</v>
      </c>
      <c r="P61" s="119" t="s">
        <v>198</v>
      </c>
      <c r="Q61" s="113" t="e">
        <f t="shared" si="25"/>
        <v>#VALUE!</v>
      </c>
      <c r="R61" s="120" t="e">
        <f t="shared" si="26"/>
        <v>#VALUE!</v>
      </c>
      <c r="S61" s="121" t="e">
        <f t="shared" si="31"/>
        <v>#VALUE!</v>
      </c>
      <c r="T61" s="121" t="e">
        <f>+VLOOKUP(A61,#REF!,10,0)</f>
        <v>#REF!</v>
      </c>
      <c r="U61" s="116"/>
      <c r="V61" s="117" t="str">
        <f t="shared" si="27"/>
        <v>#REF!</v>
      </c>
      <c r="W61" s="90" t="e">
        <f t="shared" si="28"/>
        <v>#VALUE!</v>
      </c>
      <c r="X61" s="89"/>
      <c r="Y61" s="89"/>
      <c r="Z61" s="118"/>
      <c r="AA61" s="89"/>
      <c r="AB61" s="89"/>
      <c r="AC61" s="89"/>
      <c r="AD61" s="89"/>
    </row>
    <row r="62" spans="1:30" ht="11.25" customHeight="1" outlineLevel="1" x14ac:dyDescent="0.3">
      <c r="A62" s="156" t="s">
        <v>198</v>
      </c>
      <c r="B62" s="111" t="e">
        <f t="shared" si="18"/>
        <v>#VALUE!</v>
      </c>
      <c r="C62" s="119" t="s">
        <v>198</v>
      </c>
      <c r="D62" s="119" t="s">
        <v>198</v>
      </c>
      <c r="E62" s="113" t="e">
        <f t="shared" si="19"/>
        <v>#VALUE!</v>
      </c>
      <c r="F62" s="120" t="e">
        <f t="shared" si="20"/>
        <v>#VALUE!</v>
      </c>
      <c r="G62" s="121" t="e">
        <f t="shared" si="29"/>
        <v>#VALUE!</v>
      </c>
      <c r="H62" s="111" t="e">
        <f t="shared" si="21"/>
        <v>#VALUE!</v>
      </c>
      <c r="I62" s="119" t="s">
        <v>198</v>
      </c>
      <c r="J62" s="119" t="s">
        <v>198</v>
      </c>
      <c r="K62" s="113" t="e">
        <f t="shared" si="22"/>
        <v>#VALUE!</v>
      </c>
      <c r="L62" s="120" t="e">
        <f t="shared" si="23"/>
        <v>#VALUE!</v>
      </c>
      <c r="M62" s="121" t="e">
        <f t="shared" si="30"/>
        <v>#VALUE!</v>
      </c>
      <c r="N62" s="111" t="e">
        <f t="shared" si="24"/>
        <v>#VALUE!</v>
      </c>
      <c r="O62" s="119" t="s">
        <v>198</v>
      </c>
      <c r="P62" s="119" t="s">
        <v>198</v>
      </c>
      <c r="Q62" s="113" t="e">
        <f t="shared" si="25"/>
        <v>#VALUE!</v>
      </c>
      <c r="R62" s="120" t="e">
        <f t="shared" si="26"/>
        <v>#VALUE!</v>
      </c>
      <c r="S62" s="121" t="e">
        <f t="shared" si="31"/>
        <v>#VALUE!</v>
      </c>
      <c r="T62" s="121" t="e">
        <f>+VLOOKUP(A62,#REF!,10,0)</f>
        <v>#REF!</v>
      </c>
      <c r="U62" s="116"/>
      <c r="V62" s="117" t="str">
        <f t="shared" si="27"/>
        <v>#REF!</v>
      </c>
      <c r="W62" s="90" t="e">
        <f t="shared" si="28"/>
        <v>#VALUE!</v>
      </c>
      <c r="X62" s="89"/>
      <c r="Y62" s="89"/>
      <c r="Z62" s="118"/>
      <c r="AA62" s="89"/>
      <c r="AB62" s="89"/>
      <c r="AC62" s="89"/>
      <c r="AD62" s="89"/>
    </row>
    <row r="63" spans="1:30" ht="11.25" customHeight="1" outlineLevel="1" x14ac:dyDescent="0.3">
      <c r="A63" s="156" t="s">
        <v>198</v>
      </c>
      <c r="B63" s="111" t="e">
        <f t="shared" si="18"/>
        <v>#VALUE!</v>
      </c>
      <c r="C63" s="119" t="s">
        <v>198</v>
      </c>
      <c r="D63" s="119" t="s">
        <v>198</v>
      </c>
      <c r="E63" s="113" t="e">
        <f t="shared" si="19"/>
        <v>#VALUE!</v>
      </c>
      <c r="F63" s="120" t="e">
        <f t="shared" si="20"/>
        <v>#VALUE!</v>
      </c>
      <c r="G63" s="121" t="e">
        <f t="shared" si="29"/>
        <v>#VALUE!</v>
      </c>
      <c r="H63" s="111" t="e">
        <f t="shared" si="21"/>
        <v>#VALUE!</v>
      </c>
      <c r="I63" s="119" t="s">
        <v>198</v>
      </c>
      <c r="J63" s="119" t="s">
        <v>198</v>
      </c>
      <c r="K63" s="113" t="e">
        <f t="shared" si="22"/>
        <v>#VALUE!</v>
      </c>
      <c r="L63" s="120" t="e">
        <f t="shared" si="23"/>
        <v>#VALUE!</v>
      </c>
      <c r="M63" s="121" t="e">
        <f t="shared" si="30"/>
        <v>#VALUE!</v>
      </c>
      <c r="N63" s="111" t="e">
        <f t="shared" si="24"/>
        <v>#VALUE!</v>
      </c>
      <c r="O63" s="119" t="s">
        <v>198</v>
      </c>
      <c r="P63" s="119" t="s">
        <v>198</v>
      </c>
      <c r="Q63" s="113" t="e">
        <f t="shared" si="25"/>
        <v>#VALUE!</v>
      </c>
      <c r="R63" s="120" t="e">
        <f t="shared" si="26"/>
        <v>#VALUE!</v>
      </c>
      <c r="S63" s="121" t="e">
        <f t="shared" si="31"/>
        <v>#VALUE!</v>
      </c>
      <c r="T63" s="121" t="e">
        <f>+VLOOKUP(A63,#REF!,10,0)</f>
        <v>#REF!</v>
      </c>
      <c r="U63" s="116"/>
      <c r="V63" s="117" t="str">
        <f t="shared" si="27"/>
        <v>#REF!</v>
      </c>
      <c r="W63" s="90" t="e">
        <f t="shared" si="28"/>
        <v>#VALUE!</v>
      </c>
      <c r="X63" s="89"/>
      <c r="Y63" s="89"/>
      <c r="Z63" s="118"/>
      <c r="AA63" s="89"/>
      <c r="AB63" s="89"/>
      <c r="AC63" s="89"/>
      <c r="AD63" s="89"/>
    </row>
    <row r="64" spans="1:30" ht="11.25" customHeight="1" outlineLevel="1" x14ac:dyDescent="0.3">
      <c r="A64" s="156" t="s">
        <v>198</v>
      </c>
      <c r="B64" s="111" t="e">
        <f t="shared" si="18"/>
        <v>#VALUE!</v>
      </c>
      <c r="C64" s="119" t="s">
        <v>198</v>
      </c>
      <c r="D64" s="119" t="s">
        <v>198</v>
      </c>
      <c r="E64" s="113" t="e">
        <f t="shared" si="19"/>
        <v>#VALUE!</v>
      </c>
      <c r="F64" s="120" t="e">
        <f t="shared" si="20"/>
        <v>#VALUE!</v>
      </c>
      <c r="G64" s="121" t="e">
        <f t="shared" si="29"/>
        <v>#VALUE!</v>
      </c>
      <c r="H64" s="111" t="e">
        <f t="shared" si="21"/>
        <v>#VALUE!</v>
      </c>
      <c r="I64" s="119" t="s">
        <v>198</v>
      </c>
      <c r="J64" s="119" t="s">
        <v>198</v>
      </c>
      <c r="K64" s="113" t="e">
        <f t="shared" si="22"/>
        <v>#VALUE!</v>
      </c>
      <c r="L64" s="120" t="e">
        <f t="shared" si="23"/>
        <v>#VALUE!</v>
      </c>
      <c r="M64" s="121" t="e">
        <f t="shared" si="30"/>
        <v>#VALUE!</v>
      </c>
      <c r="N64" s="111" t="e">
        <f t="shared" si="24"/>
        <v>#VALUE!</v>
      </c>
      <c r="O64" s="119" t="s">
        <v>198</v>
      </c>
      <c r="P64" s="119" t="s">
        <v>198</v>
      </c>
      <c r="Q64" s="113" t="e">
        <f t="shared" si="25"/>
        <v>#VALUE!</v>
      </c>
      <c r="R64" s="120" t="e">
        <f t="shared" si="26"/>
        <v>#VALUE!</v>
      </c>
      <c r="S64" s="121" t="e">
        <f t="shared" si="31"/>
        <v>#VALUE!</v>
      </c>
      <c r="T64" s="121" t="e">
        <f>+VLOOKUP(A64,#REF!,10,0)</f>
        <v>#REF!</v>
      </c>
      <c r="U64" s="116"/>
      <c r="V64" s="117" t="str">
        <f t="shared" si="27"/>
        <v>#REF!</v>
      </c>
      <c r="W64" s="90" t="e">
        <f t="shared" si="28"/>
        <v>#VALUE!</v>
      </c>
      <c r="X64" s="89"/>
      <c r="Y64" s="89"/>
      <c r="Z64" s="118"/>
      <c r="AA64" s="89"/>
      <c r="AB64" s="89"/>
      <c r="AC64" s="89"/>
      <c r="AD64" s="89"/>
    </row>
    <row r="65" spans="1:30" ht="11.25" customHeight="1" outlineLevel="1" x14ac:dyDescent="0.3">
      <c r="A65" s="156" t="s">
        <v>198</v>
      </c>
      <c r="B65" s="111" t="e">
        <f t="shared" si="18"/>
        <v>#VALUE!</v>
      </c>
      <c r="C65" s="119" t="s">
        <v>198</v>
      </c>
      <c r="D65" s="119" t="s">
        <v>198</v>
      </c>
      <c r="E65" s="113" t="e">
        <f t="shared" si="19"/>
        <v>#VALUE!</v>
      </c>
      <c r="F65" s="120" t="e">
        <f t="shared" si="20"/>
        <v>#VALUE!</v>
      </c>
      <c r="G65" s="121" t="e">
        <f t="shared" si="29"/>
        <v>#VALUE!</v>
      </c>
      <c r="H65" s="111" t="e">
        <f t="shared" si="21"/>
        <v>#VALUE!</v>
      </c>
      <c r="I65" s="119" t="s">
        <v>198</v>
      </c>
      <c r="J65" s="119" t="s">
        <v>198</v>
      </c>
      <c r="K65" s="113" t="e">
        <f t="shared" si="22"/>
        <v>#VALUE!</v>
      </c>
      <c r="L65" s="120" t="e">
        <f t="shared" si="23"/>
        <v>#VALUE!</v>
      </c>
      <c r="M65" s="121" t="e">
        <f t="shared" si="30"/>
        <v>#VALUE!</v>
      </c>
      <c r="N65" s="111" t="e">
        <f t="shared" si="24"/>
        <v>#VALUE!</v>
      </c>
      <c r="O65" s="119" t="s">
        <v>198</v>
      </c>
      <c r="P65" s="119" t="s">
        <v>198</v>
      </c>
      <c r="Q65" s="113" t="e">
        <f t="shared" si="25"/>
        <v>#VALUE!</v>
      </c>
      <c r="R65" s="120" t="e">
        <f t="shared" si="26"/>
        <v>#VALUE!</v>
      </c>
      <c r="S65" s="121" t="e">
        <f t="shared" si="31"/>
        <v>#VALUE!</v>
      </c>
      <c r="T65" s="121" t="e">
        <f>+VLOOKUP(A65,#REF!,10,0)</f>
        <v>#REF!</v>
      </c>
      <c r="U65" s="116"/>
      <c r="V65" s="117" t="str">
        <f t="shared" si="27"/>
        <v>#REF!</v>
      </c>
      <c r="W65" s="90" t="e">
        <f t="shared" si="28"/>
        <v>#VALUE!</v>
      </c>
      <c r="X65" s="89"/>
      <c r="Y65" s="89"/>
      <c r="Z65" s="118"/>
      <c r="AA65" s="89"/>
      <c r="AB65" s="89"/>
      <c r="AC65" s="89"/>
      <c r="AD65" s="89"/>
    </row>
    <row r="66" spans="1:30" ht="11.25" customHeight="1" outlineLevel="1" x14ac:dyDescent="0.3">
      <c r="A66" s="156" t="s">
        <v>198</v>
      </c>
      <c r="B66" s="111" t="e">
        <f t="shared" si="18"/>
        <v>#VALUE!</v>
      </c>
      <c r="C66" s="119" t="s">
        <v>198</v>
      </c>
      <c r="D66" s="119" t="s">
        <v>198</v>
      </c>
      <c r="E66" s="113" t="e">
        <f t="shared" si="19"/>
        <v>#VALUE!</v>
      </c>
      <c r="F66" s="120" t="e">
        <f t="shared" si="20"/>
        <v>#VALUE!</v>
      </c>
      <c r="G66" s="121" t="e">
        <f t="shared" si="29"/>
        <v>#VALUE!</v>
      </c>
      <c r="H66" s="111" t="e">
        <f t="shared" si="21"/>
        <v>#VALUE!</v>
      </c>
      <c r="I66" s="119" t="s">
        <v>198</v>
      </c>
      <c r="J66" s="119" t="s">
        <v>198</v>
      </c>
      <c r="K66" s="113" t="e">
        <f t="shared" si="22"/>
        <v>#VALUE!</v>
      </c>
      <c r="L66" s="120" t="e">
        <f t="shared" si="23"/>
        <v>#VALUE!</v>
      </c>
      <c r="M66" s="121" t="e">
        <f t="shared" si="30"/>
        <v>#VALUE!</v>
      </c>
      <c r="N66" s="111" t="e">
        <f t="shared" si="24"/>
        <v>#VALUE!</v>
      </c>
      <c r="O66" s="119" t="s">
        <v>198</v>
      </c>
      <c r="P66" s="119" t="s">
        <v>198</v>
      </c>
      <c r="Q66" s="113" t="e">
        <f t="shared" si="25"/>
        <v>#VALUE!</v>
      </c>
      <c r="R66" s="120" t="e">
        <f t="shared" si="26"/>
        <v>#VALUE!</v>
      </c>
      <c r="S66" s="121" t="e">
        <f t="shared" si="31"/>
        <v>#VALUE!</v>
      </c>
      <c r="T66" s="121" t="e">
        <f>+VLOOKUP(A66,#REF!,10,0)</f>
        <v>#REF!</v>
      </c>
      <c r="U66" s="116"/>
      <c r="V66" s="117" t="str">
        <f t="shared" si="27"/>
        <v>#REF!</v>
      </c>
      <c r="W66" s="90" t="e">
        <f t="shared" si="28"/>
        <v>#VALUE!</v>
      </c>
      <c r="X66" s="89"/>
      <c r="Y66" s="89"/>
      <c r="Z66" s="118"/>
      <c r="AA66" s="89"/>
      <c r="AB66" s="89"/>
      <c r="AC66" s="89"/>
      <c r="AD66" s="89"/>
    </row>
    <row r="67" spans="1:30" ht="11.25" customHeight="1" outlineLevel="1" x14ac:dyDescent="0.3">
      <c r="A67" s="156" t="s">
        <v>198</v>
      </c>
      <c r="B67" s="111" t="e">
        <f t="shared" si="18"/>
        <v>#VALUE!</v>
      </c>
      <c r="C67" s="119" t="s">
        <v>198</v>
      </c>
      <c r="D67" s="119" t="s">
        <v>198</v>
      </c>
      <c r="E67" s="113" t="e">
        <f t="shared" si="19"/>
        <v>#VALUE!</v>
      </c>
      <c r="F67" s="120" t="e">
        <f t="shared" si="20"/>
        <v>#VALUE!</v>
      </c>
      <c r="G67" s="121" t="e">
        <f t="shared" si="29"/>
        <v>#VALUE!</v>
      </c>
      <c r="H67" s="111" t="e">
        <f t="shared" si="21"/>
        <v>#VALUE!</v>
      </c>
      <c r="I67" s="119" t="s">
        <v>198</v>
      </c>
      <c r="J67" s="119" t="s">
        <v>198</v>
      </c>
      <c r="K67" s="113" t="e">
        <f t="shared" si="22"/>
        <v>#VALUE!</v>
      </c>
      <c r="L67" s="120" t="e">
        <f t="shared" si="23"/>
        <v>#VALUE!</v>
      </c>
      <c r="M67" s="121" t="e">
        <f t="shared" si="30"/>
        <v>#VALUE!</v>
      </c>
      <c r="N67" s="111" t="e">
        <f t="shared" si="24"/>
        <v>#VALUE!</v>
      </c>
      <c r="O67" s="119" t="s">
        <v>198</v>
      </c>
      <c r="P67" s="119" t="s">
        <v>198</v>
      </c>
      <c r="Q67" s="113" t="e">
        <f t="shared" si="25"/>
        <v>#VALUE!</v>
      </c>
      <c r="R67" s="120" t="e">
        <f t="shared" si="26"/>
        <v>#VALUE!</v>
      </c>
      <c r="S67" s="121" t="e">
        <f t="shared" si="31"/>
        <v>#VALUE!</v>
      </c>
      <c r="T67" s="121" t="e">
        <f>+VLOOKUP(A67,#REF!,10,0)</f>
        <v>#REF!</v>
      </c>
      <c r="U67" s="116"/>
      <c r="V67" s="117" t="str">
        <f t="shared" si="27"/>
        <v>#REF!</v>
      </c>
      <c r="W67" s="90" t="e">
        <f t="shared" si="28"/>
        <v>#VALUE!</v>
      </c>
      <c r="X67" s="89"/>
      <c r="Y67" s="89"/>
      <c r="Z67" s="118"/>
      <c r="AA67" s="89"/>
      <c r="AB67" s="89"/>
      <c r="AC67" s="89"/>
      <c r="AD67" s="89"/>
    </row>
    <row r="68" spans="1:30" ht="11.25" customHeight="1" outlineLevel="1" x14ac:dyDescent="0.3">
      <c r="A68" s="156" t="s">
        <v>198</v>
      </c>
      <c r="B68" s="111" t="e">
        <f t="shared" si="18"/>
        <v>#VALUE!</v>
      </c>
      <c r="C68" s="119" t="s">
        <v>198</v>
      </c>
      <c r="D68" s="119" t="s">
        <v>198</v>
      </c>
      <c r="E68" s="113" t="e">
        <f t="shared" si="19"/>
        <v>#VALUE!</v>
      </c>
      <c r="F68" s="120" t="e">
        <f t="shared" si="20"/>
        <v>#VALUE!</v>
      </c>
      <c r="G68" s="121" t="e">
        <f t="shared" si="29"/>
        <v>#VALUE!</v>
      </c>
      <c r="H68" s="111" t="e">
        <f t="shared" si="21"/>
        <v>#VALUE!</v>
      </c>
      <c r="I68" s="119" t="s">
        <v>198</v>
      </c>
      <c r="J68" s="119" t="s">
        <v>198</v>
      </c>
      <c r="K68" s="113" t="e">
        <f t="shared" si="22"/>
        <v>#VALUE!</v>
      </c>
      <c r="L68" s="120" t="e">
        <f t="shared" si="23"/>
        <v>#VALUE!</v>
      </c>
      <c r="M68" s="121" t="e">
        <f t="shared" si="30"/>
        <v>#VALUE!</v>
      </c>
      <c r="N68" s="111" t="e">
        <f t="shared" si="24"/>
        <v>#VALUE!</v>
      </c>
      <c r="O68" s="119" t="s">
        <v>198</v>
      </c>
      <c r="P68" s="119" t="s">
        <v>198</v>
      </c>
      <c r="Q68" s="113" t="e">
        <f t="shared" si="25"/>
        <v>#VALUE!</v>
      </c>
      <c r="R68" s="120" t="e">
        <f t="shared" si="26"/>
        <v>#VALUE!</v>
      </c>
      <c r="S68" s="121" t="e">
        <f t="shared" si="31"/>
        <v>#VALUE!</v>
      </c>
      <c r="T68" s="121" t="e">
        <f>+VLOOKUP(A68,#REF!,10,0)</f>
        <v>#REF!</v>
      </c>
      <c r="U68" s="116"/>
      <c r="V68" s="117" t="str">
        <f t="shared" si="27"/>
        <v>#REF!</v>
      </c>
      <c r="W68" s="90" t="e">
        <f t="shared" si="28"/>
        <v>#VALUE!</v>
      </c>
      <c r="X68" s="89"/>
      <c r="Y68" s="89"/>
      <c r="Z68" s="118"/>
      <c r="AA68" s="89"/>
      <c r="AB68" s="89"/>
      <c r="AC68" s="89"/>
      <c r="AD68" s="89"/>
    </row>
    <row r="69" spans="1:30" ht="11.25" customHeight="1" outlineLevel="1" x14ac:dyDescent="0.3">
      <c r="A69" s="156" t="s">
        <v>198</v>
      </c>
      <c r="B69" s="111" t="e">
        <f t="shared" si="18"/>
        <v>#VALUE!</v>
      </c>
      <c r="C69" s="119" t="s">
        <v>198</v>
      </c>
      <c r="D69" s="119" t="s">
        <v>198</v>
      </c>
      <c r="E69" s="113" t="e">
        <f t="shared" si="19"/>
        <v>#VALUE!</v>
      </c>
      <c r="F69" s="120" t="e">
        <f t="shared" si="20"/>
        <v>#VALUE!</v>
      </c>
      <c r="G69" s="121" t="e">
        <f t="shared" si="29"/>
        <v>#VALUE!</v>
      </c>
      <c r="H69" s="111" t="e">
        <f t="shared" si="21"/>
        <v>#VALUE!</v>
      </c>
      <c r="I69" s="119" t="s">
        <v>198</v>
      </c>
      <c r="J69" s="119" t="s">
        <v>198</v>
      </c>
      <c r="K69" s="113" t="e">
        <f t="shared" si="22"/>
        <v>#VALUE!</v>
      </c>
      <c r="L69" s="120" t="e">
        <f t="shared" si="23"/>
        <v>#VALUE!</v>
      </c>
      <c r="M69" s="121" t="e">
        <f t="shared" si="30"/>
        <v>#VALUE!</v>
      </c>
      <c r="N69" s="111" t="e">
        <f t="shared" si="24"/>
        <v>#VALUE!</v>
      </c>
      <c r="O69" s="119" t="s">
        <v>198</v>
      </c>
      <c r="P69" s="119" t="s">
        <v>198</v>
      </c>
      <c r="Q69" s="113" t="e">
        <f t="shared" si="25"/>
        <v>#VALUE!</v>
      </c>
      <c r="R69" s="120" t="e">
        <f t="shared" si="26"/>
        <v>#VALUE!</v>
      </c>
      <c r="S69" s="121" t="e">
        <f t="shared" si="31"/>
        <v>#VALUE!</v>
      </c>
      <c r="T69" s="121" t="e">
        <f>+VLOOKUP(A69,#REF!,10,0)</f>
        <v>#REF!</v>
      </c>
      <c r="U69" s="116"/>
      <c r="V69" s="117" t="str">
        <f t="shared" si="27"/>
        <v>#REF!</v>
      </c>
      <c r="W69" s="90" t="e">
        <f t="shared" si="28"/>
        <v>#VALUE!</v>
      </c>
      <c r="X69" s="89"/>
      <c r="Y69" s="89"/>
      <c r="Z69" s="118"/>
      <c r="AA69" s="89"/>
      <c r="AB69" s="89"/>
      <c r="AC69" s="89"/>
      <c r="AD69" s="89"/>
    </row>
    <row r="70" spans="1:30" ht="11.25" customHeight="1" outlineLevel="1" x14ac:dyDescent="0.3">
      <c r="A70" s="156" t="s">
        <v>198</v>
      </c>
      <c r="B70" s="111" t="e">
        <f t="shared" si="18"/>
        <v>#VALUE!</v>
      </c>
      <c r="C70" s="119" t="s">
        <v>198</v>
      </c>
      <c r="D70" s="119" t="s">
        <v>198</v>
      </c>
      <c r="E70" s="113" t="e">
        <f t="shared" si="19"/>
        <v>#VALUE!</v>
      </c>
      <c r="F70" s="120" t="e">
        <f t="shared" si="20"/>
        <v>#VALUE!</v>
      </c>
      <c r="G70" s="121" t="e">
        <f t="shared" si="29"/>
        <v>#VALUE!</v>
      </c>
      <c r="H70" s="111" t="e">
        <f t="shared" si="21"/>
        <v>#VALUE!</v>
      </c>
      <c r="I70" s="119" t="s">
        <v>198</v>
      </c>
      <c r="J70" s="119" t="s">
        <v>198</v>
      </c>
      <c r="K70" s="113" t="e">
        <f t="shared" si="22"/>
        <v>#VALUE!</v>
      </c>
      <c r="L70" s="120" t="e">
        <f t="shared" si="23"/>
        <v>#VALUE!</v>
      </c>
      <c r="M70" s="121" t="e">
        <f t="shared" si="30"/>
        <v>#VALUE!</v>
      </c>
      <c r="N70" s="111" t="e">
        <f t="shared" si="24"/>
        <v>#VALUE!</v>
      </c>
      <c r="O70" s="119" t="s">
        <v>198</v>
      </c>
      <c r="P70" s="119" t="s">
        <v>198</v>
      </c>
      <c r="Q70" s="113" t="e">
        <f t="shared" si="25"/>
        <v>#VALUE!</v>
      </c>
      <c r="R70" s="120" t="e">
        <f t="shared" si="26"/>
        <v>#VALUE!</v>
      </c>
      <c r="S70" s="121" t="e">
        <f t="shared" si="31"/>
        <v>#VALUE!</v>
      </c>
      <c r="T70" s="121" t="e">
        <f>+VLOOKUP(A70,#REF!,10,0)</f>
        <v>#REF!</v>
      </c>
      <c r="U70" s="116"/>
      <c r="V70" s="117" t="str">
        <f t="shared" si="27"/>
        <v>#REF!</v>
      </c>
      <c r="W70" s="90" t="e">
        <f t="shared" si="28"/>
        <v>#VALUE!</v>
      </c>
      <c r="X70" s="89"/>
      <c r="Y70" s="89"/>
      <c r="Z70" s="118"/>
      <c r="AA70" s="89"/>
      <c r="AB70" s="89"/>
      <c r="AC70" s="89"/>
      <c r="AD70" s="89"/>
    </row>
    <row r="71" spans="1:30" ht="11.25" customHeight="1" outlineLevel="1" x14ac:dyDescent="0.3">
      <c r="A71" s="156" t="s">
        <v>198</v>
      </c>
      <c r="B71" s="111" t="e">
        <f t="shared" si="18"/>
        <v>#VALUE!</v>
      </c>
      <c r="C71" s="119" t="s">
        <v>198</v>
      </c>
      <c r="D71" s="119" t="s">
        <v>198</v>
      </c>
      <c r="E71" s="113" t="e">
        <f t="shared" si="19"/>
        <v>#VALUE!</v>
      </c>
      <c r="F71" s="120" t="e">
        <f t="shared" si="20"/>
        <v>#VALUE!</v>
      </c>
      <c r="G71" s="121" t="e">
        <f t="shared" si="29"/>
        <v>#VALUE!</v>
      </c>
      <c r="H71" s="111" t="e">
        <f t="shared" si="21"/>
        <v>#VALUE!</v>
      </c>
      <c r="I71" s="119" t="s">
        <v>198</v>
      </c>
      <c r="J71" s="119" t="s">
        <v>198</v>
      </c>
      <c r="K71" s="113" t="e">
        <f t="shared" si="22"/>
        <v>#VALUE!</v>
      </c>
      <c r="L71" s="120" t="e">
        <f t="shared" si="23"/>
        <v>#VALUE!</v>
      </c>
      <c r="M71" s="121" t="e">
        <f t="shared" si="30"/>
        <v>#VALUE!</v>
      </c>
      <c r="N71" s="111" t="e">
        <f t="shared" si="24"/>
        <v>#VALUE!</v>
      </c>
      <c r="O71" s="119" t="s">
        <v>198</v>
      </c>
      <c r="P71" s="119" t="s">
        <v>198</v>
      </c>
      <c r="Q71" s="113" t="e">
        <f t="shared" si="25"/>
        <v>#VALUE!</v>
      </c>
      <c r="R71" s="120" t="e">
        <f t="shared" si="26"/>
        <v>#VALUE!</v>
      </c>
      <c r="S71" s="121" t="e">
        <f t="shared" si="31"/>
        <v>#VALUE!</v>
      </c>
      <c r="T71" s="121" t="e">
        <f>+VLOOKUP(A71,#REF!,10,0)</f>
        <v>#REF!</v>
      </c>
      <c r="U71" s="116"/>
      <c r="V71" s="117" t="str">
        <f t="shared" si="27"/>
        <v>#REF!</v>
      </c>
      <c r="W71" s="90" t="e">
        <f t="shared" si="28"/>
        <v>#VALUE!</v>
      </c>
      <c r="X71" s="89"/>
      <c r="Y71" s="89"/>
      <c r="Z71" s="118"/>
      <c r="AA71" s="89"/>
      <c r="AB71" s="89"/>
      <c r="AC71" s="89"/>
      <c r="AD71" s="89"/>
    </row>
    <row r="72" spans="1:30" ht="11.25" customHeight="1" outlineLevel="1" x14ac:dyDescent="0.3">
      <c r="A72" s="156" t="s">
        <v>198</v>
      </c>
      <c r="B72" s="111" t="e">
        <f t="shared" si="18"/>
        <v>#VALUE!</v>
      </c>
      <c r="C72" s="119" t="s">
        <v>198</v>
      </c>
      <c r="D72" s="119" t="s">
        <v>198</v>
      </c>
      <c r="E72" s="113" t="e">
        <f t="shared" si="19"/>
        <v>#VALUE!</v>
      </c>
      <c r="F72" s="120" t="e">
        <f t="shared" si="20"/>
        <v>#VALUE!</v>
      </c>
      <c r="G72" s="121" t="e">
        <f t="shared" si="29"/>
        <v>#VALUE!</v>
      </c>
      <c r="H72" s="111" t="e">
        <f t="shared" si="21"/>
        <v>#VALUE!</v>
      </c>
      <c r="I72" s="119" t="s">
        <v>198</v>
      </c>
      <c r="J72" s="119" t="s">
        <v>198</v>
      </c>
      <c r="K72" s="113" t="e">
        <f t="shared" si="22"/>
        <v>#VALUE!</v>
      </c>
      <c r="L72" s="120" t="e">
        <f t="shared" si="23"/>
        <v>#VALUE!</v>
      </c>
      <c r="M72" s="121" t="e">
        <f t="shared" si="30"/>
        <v>#VALUE!</v>
      </c>
      <c r="N72" s="111" t="e">
        <f t="shared" si="24"/>
        <v>#VALUE!</v>
      </c>
      <c r="O72" s="119" t="s">
        <v>198</v>
      </c>
      <c r="P72" s="119" t="s">
        <v>198</v>
      </c>
      <c r="Q72" s="113" t="e">
        <f t="shared" si="25"/>
        <v>#VALUE!</v>
      </c>
      <c r="R72" s="120" t="e">
        <f t="shared" si="26"/>
        <v>#VALUE!</v>
      </c>
      <c r="S72" s="121" t="e">
        <f t="shared" si="31"/>
        <v>#VALUE!</v>
      </c>
      <c r="T72" s="121" t="e">
        <f>+VLOOKUP(A72,#REF!,10,0)</f>
        <v>#REF!</v>
      </c>
      <c r="U72" s="116"/>
      <c r="V72" s="117" t="str">
        <f t="shared" si="27"/>
        <v>#REF!</v>
      </c>
      <c r="W72" s="90" t="e">
        <f t="shared" si="28"/>
        <v>#VALUE!</v>
      </c>
      <c r="X72" s="89"/>
      <c r="Y72" s="89"/>
      <c r="Z72" s="118"/>
      <c r="AA72" s="89"/>
      <c r="AB72" s="89"/>
      <c r="AC72" s="89"/>
      <c r="AD72" s="89"/>
    </row>
    <row r="73" spans="1:30" ht="11.25" customHeight="1" outlineLevel="1" x14ac:dyDescent="0.3">
      <c r="A73" s="156" t="s">
        <v>198</v>
      </c>
      <c r="B73" s="111" t="e">
        <f t="shared" si="18"/>
        <v>#VALUE!</v>
      </c>
      <c r="C73" s="119" t="s">
        <v>198</v>
      </c>
      <c r="D73" s="119" t="s">
        <v>198</v>
      </c>
      <c r="E73" s="113" t="e">
        <f t="shared" si="19"/>
        <v>#VALUE!</v>
      </c>
      <c r="F73" s="120" t="e">
        <f t="shared" si="20"/>
        <v>#VALUE!</v>
      </c>
      <c r="G73" s="121" t="e">
        <f t="shared" si="29"/>
        <v>#VALUE!</v>
      </c>
      <c r="H73" s="111" t="e">
        <f t="shared" si="21"/>
        <v>#VALUE!</v>
      </c>
      <c r="I73" s="119" t="s">
        <v>198</v>
      </c>
      <c r="J73" s="119" t="s">
        <v>198</v>
      </c>
      <c r="K73" s="113" t="e">
        <f t="shared" si="22"/>
        <v>#VALUE!</v>
      </c>
      <c r="L73" s="120" t="e">
        <f t="shared" si="23"/>
        <v>#VALUE!</v>
      </c>
      <c r="M73" s="121" t="e">
        <f t="shared" si="30"/>
        <v>#VALUE!</v>
      </c>
      <c r="N73" s="111" t="e">
        <f t="shared" si="24"/>
        <v>#VALUE!</v>
      </c>
      <c r="O73" s="119" t="s">
        <v>198</v>
      </c>
      <c r="P73" s="119" t="s">
        <v>198</v>
      </c>
      <c r="Q73" s="113" t="e">
        <f t="shared" si="25"/>
        <v>#VALUE!</v>
      </c>
      <c r="R73" s="120" t="e">
        <f t="shared" si="26"/>
        <v>#VALUE!</v>
      </c>
      <c r="S73" s="121" t="e">
        <f t="shared" si="31"/>
        <v>#VALUE!</v>
      </c>
      <c r="T73" s="121" t="e">
        <f>+VLOOKUP(A73,#REF!,10,0)</f>
        <v>#REF!</v>
      </c>
      <c r="U73" s="116"/>
      <c r="V73" s="117" t="str">
        <f t="shared" si="27"/>
        <v>#REF!</v>
      </c>
      <c r="W73" s="90" t="e">
        <f t="shared" si="28"/>
        <v>#VALUE!</v>
      </c>
      <c r="X73" s="89"/>
      <c r="Y73" s="89"/>
      <c r="Z73" s="118"/>
      <c r="AA73" s="89"/>
      <c r="AB73" s="89"/>
      <c r="AC73" s="89"/>
      <c r="AD73" s="89"/>
    </row>
    <row r="74" spans="1:30" ht="11.25" customHeight="1" outlineLevel="1" x14ac:dyDescent="0.3">
      <c r="A74" s="156"/>
      <c r="B74" s="111"/>
      <c r="C74" s="119"/>
      <c r="D74" s="119">
        <v>3.5579999999999998</v>
      </c>
      <c r="E74" s="113"/>
      <c r="F74" s="120"/>
      <c r="G74" s="121"/>
      <c r="H74" s="111"/>
      <c r="I74" s="119"/>
      <c r="J74" s="119">
        <v>3.3639999999999999</v>
      </c>
      <c r="K74" s="113"/>
      <c r="L74" s="120"/>
      <c r="M74" s="121"/>
      <c r="N74" s="111"/>
      <c r="O74" s="119"/>
      <c r="P74" s="119">
        <v>3.4780000000000002</v>
      </c>
      <c r="Q74" s="113"/>
      <c r="R74" s="120"/>
      <c r="S74" s="121"/>
      <c r="T74" s="121"/>
      <c r="U74" s="116"/>
      <c r="V74" s="117"/>
      <c r="W74" s="90"/>
      <c r="X74" s="89"/>
      <c r="Y74" s="89"/>
      <c r="Z74" s="118"/>
      <c r="AA74" s="89"/>
      <c r="AB74" s="89"/>
      <c r="AC74" s="89"/>
      <c r="AD74" s="89"/>
    </row>
    <row r="75" spans="1:30" ht="11.25" customHeight="1" outlineLevel="1" x14ac:dyDescent="0.3">
      <c r="A75" s="156" t="s">
        <v>198</v>
      </c>
      <c r="B75" s="111" t="e">
        <f t="shared" ref="B75:B144" si="32">+A75-$A$27</f>
        <v>#VALUE!</v>
      </c>
      <c r="C75" s="119" t="s">
        <v>198</v>
      </c>
      <c r="D75" s="119" t="s">
        <v>198</v>
      </c>
      <c r="E75" s="113" t="e">
        <f t="shared" ref="E75:E144" si="33">+C75-($H$15)+F75</f>
        <v>#VALUE!</v>
      </c>
      <c r="F75" s="120" t="e">
        <f t="shared" ref="F75:F144" si="34">$F$73+$D$74-D75</f>
        <v>#VALUE!</v>
      </c>
      <c r="G75" s="121" t="e">
        <f>+(F75-F73)/(A75-A73)*1000</f>
        <v>#VALUE!</v>
      </c>
      <c r="H75" s="111" t="e">
        <f t="shared" ref="H75:H144" si="35">+A75-$A$27</f>
        <v>#VALUE!</v>
      </c>
      <c r="I75" s="119" t="s">
        <v>198</v>
      </c>
      <c r="J75" s="119" t="s">
        <v>198</v>
      </c>
      <c r="K75" s="113" t="e">
        <f t="shared" ref="K75:K144" si="36">+I75-($H$16)+L75</f>
        <v>#VALUE!</v>
      </c>
      <c r="L75" s="120" t="e">
        <f t="shared" ref="L75:L144" si="37">$L$73+$J$74-J75</f>
        <v>#VALUE!</v>
      </c>
      <c r="M75" s="121" t="e">
        <f>+(L75-L73)/(A75-A73)*1000</f>
        <v>#VALUE!</v>
      </c>
      <c r="N75" s="111" t="e">
        <f t="shared" ref="N75:N144" si="38">+A75-$A$27</f>
        <v>#VALUE!</v>
      </c>
      <c r="O75" s="119" t="s">
        <v>198</v>
      </c>
      <c r="P75" s="119" t="s">
        <v>198</v>
      </c>
      <c r="Q75" s="113" t="e">
        <f t="shared" ref="Q75:Q144" si="39">+(O75-$H$17+R75)</f>
        <v>#VALUE!</v>
      </c>
      <c r="R75" s="120" t="e">
        <f t="shared" ref="R75:R144" si="40">$R$73+$P$74-P75</f>
        <v>#VALUE!</v>
      </c>
      <c r="S75" s="121" t="e">
        <f>+(R75-R73)/(A75-A73)*1000</f>
        <v>#VALUE!</v>
      </c>
      <c r="T75" s="121" t="e">
        <f>+VLOOKUP(A75,#REF!,10,0)</f>
        <v>#REF!</v>
      </c>
      <c r="U75" s="116"/>
      <c r="V75" s="160" t="str">
        <f t="shared" ref="V75:V143" si="41">+A75</f>
        <v>#REF!</v>
      </c>
      <c r="W75" s="161" t="e">
        <f t="shared" ref="W75:W143" si="42">+(E75+2*K75+Q75)/4</f>
        <v>#VALUE!</v>
      </c>
      <c r="X75" s="162"/>
      <c r="Y75" s="162"/>
      <c r="Z75" s="163"/>
      <c r="AA75" s="162"/>
      <c r="AB75" s="162"/>
      <c r="AC75" s="162"/>
      <c r="AD75" s="162"/>
    </row>
    <row r="76" spans="1:30" ht="11.25" customHeight="1" outlineLevel="1" x14ac:dyDescent="0.3">
      <c r="A76" s="156" t="s">
        <v>198</v>
      </c>
      <c r="B76" s="111" t="e">
        <f t="shared" si="32"/>
        <v>#VALUE!</v>
      </c>
      <c r="C76" s="119" t="s">
        <v>198</v>
      </c>
      <c r="D76" s="119" t="s">
        <v>198</v>
      </c>
      <c r="E76" s="113" t="e">
        <f t="shared" si="33"/>
        <v>#VALUE!</v>
      </c>
      <c r="F76" s="120" t="e">
        <f t="shared" si="34"/>
        <v>#VALUE!</v>
      </c>
      <c r="G76" s="121" t="e">
        <f t="shared" ref="G76:G144" si="43">+(F76-F75)/(A76-A75)*1000</f>
        <v>#VALUE!</v>
      </c>
      <c r="H76" s="111" t="e">
        <f t="shared" si="35"/>
        <v>#VALUE!</v>
      </c>
      <c r="I76" s="119" t="s">
        <v>198</v>
      </c>
      <c r="J76" s="119" t="s">
        <v>198</v>
      </c>
      <c r="K76" s="113" t="e">
        <f t="shared" si="36"/>
        <v>#VALUE!</v>
      </c>
      <c r="L76" s="120" t="e">
        <f t="shared" si="37"/>
        <v>#VALUE!</v>
      </c>
      <c r="M76" s="121" t="e">
        <f t="shared" ref="M76:M144" si="44">+(L76-L75)/(A76-A75)*1000</f>
        <v>#VALUE!</v>
      </c>
      <c r="N76" s="111" t="e">
        <f t="shared" si="38"/>
        <v>#VALUE!</v>
      </c>
      <c r="O76" s="119" t="s">
        <v>198</v>
      </c>
      <c r="P76" s="119" t="s">
        <v>198</v>
      </c>
      <c r="Q76" s="113" t="e">
        <f t="shared" si="39"/>
        <v>#VALUE!</v>
      </c>
      <c r="R76" s="120" t="e">
        <f t="shared" si="40"/>
        <v>#VALUE!</v>
      </c>
      <c r="S76" s="121" t="e">
        <f t="shared" ref="S76:S144" si="45">+(R76-R75)/(A76-A75)*1000</f>
        <v>#VALUE!</v>
      </c>
      <c r="T76" s="121" t="e">
        <f>+VLOOKUP(A76,#REF!,10,0)</f>
        <v>#REF!</v>
      </c>
      <c r="U76" s="116"/>
      <c r="V76" s="117" t="str">
        <f t="shared" si="41"/>
        <v>#REF!</v>
      </c>
      <c r="W76" s="90" t="e">
        <f t="shared" si="42"/>
        <v>#VALUE!</v>
      </c>
      <c r="X76" s="89"/>
      <c r="Y76" s="89"/>
      <c r="Z76" s="118"/>
      <c r="AA76" s="89"/>
      <c r="AB76" s="89"/>
      <c r="AC76" s="89"/>
      <c r="AD76" s="89"/>
    </row>
    <row r="77" spans="1:30" ht="11.25" customHeight="1" outlineLevel="1" x14ac:dyDescent="0.3">
      <c r="A77" s="156" t="s">
        <v>198</v>
      </c>
      <c r="B77" s="111" t="e">
        <f t="shared" si="32"/>
        <v>#VALUE!</v>
      </c>
      <c r="C77" s="119" t="s">
        <v>198</v>
      </c>
      <c r="D77" s="119" t="s">
        <v>198</v>
      </c>
      <c r="E77" s="113" t="e">
        <f t="shared" si="33"/>
        <v>#VALUE!</v>
      </c>
      <c r="F77" s="120" t="e">
        <f t="shared" si="34"/>
        <v>#VALUE!</v>
      </c>
      <c r="G77" s="121" t="e">
        <f t="shared" si="43"/>
        <v>#VALUE!</v>
      </c>
      <c r="H77" s="111" t="e">
        <f t="shared" si="35"/>
        <v>#VALUE!</v>
      </c>
      <c r="I77" s="119" t="s">
        <v>198</v>
      </c>
      <c r="J77" s="119" t="s">
        <v>198</v>
      </c>
      <c r="K77" s="113" t="e">
        <f t="shared" si="36"/>
        <v>#VALUE!</v>
      </c>
      <c r="L77" s="120" t="e">
        <f t="shared" si="37"/>
        <v>#VALUE!</v>
      </c>
      <c r="M77" s="121" t="e">
        <f t="shared" si="44"/>
        <v>#VALUE!</v>
      </c>
      <c r="N77" s="111" t="e">
        <f t="shared" si="38"/>
        <v>#VALUE!</v>
      </c>
      <c r="O77" s="119" t="s">
        <v>198</v>
      </c>
      <c r="P77" s="119" t="s">
        <v>198</v>
      </c>
      <c r="Q77" s="113" t="e">
        <f t="shared" si="39"/>
        <v>#VALUE!</v>
      </c>
      <c r="R77" s="120" t="e">
        <f t="shared" si="40"/>
        <v>#VALUE!</v>
      </c>
      <c r="S77" s="121" t="e">
        <f t="shared" si="45"/>
        <v>#VALUE!</v>
      </c>
      <c r="T77" s="121" t="e">
        <f>+VLOOKUP(A77,#REF!,10,0)</f>
        <v>#REF!</v>
      </c>
      <c r="U77" s="116"/>
      <c r="V77" s="117" t="str">
        <f t="shared" si="41"/>
        <v>#REF!</v>
      </c>
      <c r="W77" s="90" t="e">
        <f t="shared" si="42"/>
        <v>#VALUE!</v>
      </c>
      <c r="X77" s="89"/>
      <c r="Y77" s="89"/>
      <c r="Z77" s="118"/>
      <c r="AA77" s="89"/>
      <c r="AB77" s="89"/>
      <c r="AC77" s="89"/>
      <c r="AD77" s="89"/>
    </row>
    <row r="78" spans="1:30" ht="11.25" customHeight="1" outlineLevel="1" x14ac:dyDescent="0.3">
      <c r="A78" s="156" t="s">
        <v>198</v>
      </c>
      <c r="B78" s="111" t="e">
        <f t="shared" si="32"/>
        <v>#VALUE!</v>
      </c>
      <c r="C78" s="119" t="s">
        <v>198</v>
      </c>
      <c r="D78" s="119" t="s">
        <v>198</v>
      </c>
      <c r="E78" s="113" t="e">
        <f t="shared" si="33"/>
        <v>#VALUE!</v>
      </c>
      <c r="F78" s="120" t="e">
        <f t="shared" si="34"/>
        <v>#VALUE!</v>
      </c>
      <c r="G78" s="121" t="e">
        <f t="shared" si="43"/>
        <v>#VALUE!</v>
      </c>
      <c r="H78" s="111" t="e">
        <f t="shared" si="35"/>
        <v>#VALUE!</v>
      </c>
      <c r="I78" s="119" t="s">
        <v>198</v>
      </c>
      <c r="J78" s="119" t="s">
        <v>198</v>
      </c>
      <c r="K78" s="113" t="e">
        <f t="shared" si="36"/>
        <v>#VALUE!</v>
      </c>
      <c r="L78" s="120" t="e">
        <f t="shared" si="37"/>
        <v>#VALUE!</v>
      </c>
      <c r="M78" s="121" t="e">
        <f t="shared" si="44"/>
        <v>#VALUE!</v>
      </c>
      <c r="N78" s="111" t="e">
        <f t="shared" si="38"/>
        <v>#VALUE!</v>
      </c>
      <c r="O78" s="119" t="s">
        <v>198</v>
      </c>
      <c r="P78" s="119" t="s">
        <v>198</v>
      </c>
      <c r="Q78" s="113" t="e">
        <f t="shared" si="39"/>
        <v>#VALUE!</v>
      </c>
      <c r="R78" s="120" t="e">
        <f t="shared" si="40"/>
        <v>#VALUE!</v>
      </c>
      <c r="S78" s="121" t="e">
        <f t="shared" si="45"/>
        <v>#VALUE!</v>
      </c>
      <c r="T78" s="121" t="e">
        <f>+VLOOKUP(A78,#REF!,10,0)</f>
        <v>#REF!</v>
      </c>
      <c r="U78" s="116"/>
      <c r="V78" s="117" t="str">
        <f t="shared" si="41"/>
        <v>#REF!</v>
      </c>
      <c r="W78" s="90" t="e">
        <f t="shared" si="42"/>
        <v>#VALUE!</v>
      </c>
      <c r="X78" s="89"/>
      <c r="Y78" s="89"/>
      <c r="Z78" s="118"/>
      <c r="AA78" s="89"/>
      <c r="AB78" s="89"/>
      <c r="AC78" s="89"/>
      <c r="AD78" s="89"/>
    </row>
    <row r="79" spans="1:30" ht="11.25" customHeight="1" outlineLevel="1" x14ac:dyDescent="0.3">
      <c r="A79" s="156" t="s">
        <v>198</v>
      </c>
      <c r="B79" s="111" t="e">
        <f t="shared" si="32"/>
        <v>#VALUE!</v>
      </c>
      <c r="C79" s="119" t="s">
        <v>198</v>
      </c>
      <c r="D79" s="119" t="s">
        <v>198</v>
      </c>
      <c r="E79" s="113" t="e">
        <f t="shared" si="33"/>
        <v>#VALUE!</v>
      </c>
      <c r="F79" s="120" t="e">
        <f t="shared" si="34"/>
        <v>#VALUE!</v>
      </c>
      <c r="G79" s="121" t="e">
        <f t="shared" si="43"/>
        <v>#VALUE!</v>
      </c>
      <c r="H79" s="111" t="e">
        <f t="shared" si="35"/>
        <v>#VALUE!</v>
      </c>
      <c r="I79" s="119" t="s">
        <v>198</v>
      </c>
      <c r="J79" s="119" t="s">
        <v>198</v>
      </c>
      <c r="K79" s="113" t="e">
        <f t="shared" si="36"/>
        <v>#VALUE!</v>
      </c>
      <c r="L79" s="120" t="e">
        <f t="shared" si="37"/>
        <v>#VALUE!</v>
      </c>
      <c r="M79" s="121" t="e">
        <f t="shared" si="44"/>
        <v>#VALUE!</v>
      </c>
      <c r="N79" s="111" t="e">
        <f t="shared" si="38"/>
        <v>#VALUE!</v>
      </c>
      <c r="O79" s="119" t="s">
        <v>198</v>
      </c>
      <c r="P79" s="119" t="s">
        <v>198</v>
      </c>
      <c r="Q79" s="113" t="e">
        <f t="shared" si="39"/>
        <v>#VALUE!</v>
      </c>
      <c r="R79" s="120" t="e">
        <f t="shared" si="40"/>
        <v>#VALUE!</v>
      </c>
      <c r="S79" s="121" t="e">
        <f t="shared" si="45"/>
        <v>#VALUE!</v>
      </c>
      <c r="T79" s="121" t="e">
        <f>+VLOOKUP(A79,#REF!,10,0)</f>
        <v>#REF!</v>
      </c>
      <c r="U79" s="116"/>
      <c r="V79" s="117" t="str">
        <f t="shared" si="41"/>
        <v>#REF!</v>
      </c>
      <c r="W79" s="90" t="e">
        <f t="shared" si="42"/>
        <v>#VALUE!</v>
      </c>
      <c r="X79" s="89"/>
      <c r="Y79" s="89"/>
      <c r="Z79" s="118"/>
      <c r="AA79" s="89"/>
      <c r="AB79" s="89"/>
      <c r="AC79" s="89"/>
      <c r="AD79" s="89"/>
    </row>
    <row r="80" spans="1:30" ht="11.25" customHeight="1" outlineLevel="1" x14ac:dyDescent="0.3">
      <c r="A80" s="156" t="s">
        <v>198</v>
      </c>
      <c r="B80" s="111" t="e">
        <f t="shared" si="32"/>
        <v>#VALUE!</v>
      </c>
      <c r="C80" s="119" t="s">
        <v>198</v>
      </c>
      <c r="D80" s="119" t="s">
        <v>198</v>
      </c>
      <c r="E80" s="113" t="e">
        <f t="shared" si="33"/>
        <v>#VALUE!</v>
      </c>
      <c r="F80" s="120" t="e">
        <f t="shared" si="34"/>
        <v>#VALUE!</v>
      </c>
      <c r="G80" s="121" t="e">
        <f t="shared" si="43"/>
        <v>#VALUE!</v>
      </c>
      <c r="H80" s="111" t="e">
        <f t="shared" si="35"/>
        <v>#VALUE!</v>
      </c>
      <c r="I80" s="119" t="s">
        <v>198</v>
      </c>
      <c r="J80" s="119" t="s">
        <v>198</v>
      </c>
      <c r="K80" s="113" t="e">
        <f t="shared" si="36"/>
        <v>#VALUE!</v>
      </c>
      <c r="L80" s="120" t="e">
        <f t="shared" si="37"/>
        <v>#VALUE!</v>
      </c>
      <c r="M80" s="121" t="e">
        <f t="shared" si="44"/>
        <v>#VALUE!</v>
      </c>
      <c r="N80" s="111" t="e">
        <f t="shared" si="38"/>
        <v>#VALUE!</v>
      </c>
      <c r="O80" s="119" t="s">
        <v>198</v>
      </c>
      <c r="P80" s="119" t="s">
        <v>198</v>
      </c>
      <c r="Q80" s="113" t="e">
        <f t="shared" si="39"/>
        <v>#VALUE!</v>
      </c>
      <c r="R80" s="120" t="e">
        <f t="shared" si="40"/>
        <v>#VALUE!</v>
      </c>
      <c r="S80" s="121" t="e">
        <f t="shared" si="45"/>
        <v>#VALUE!</v>
      </c>
      <c r="T80" s="121" t="e">
        <f>+VLOOKUP(A80,#REF!,10,0)</f>
        <v>#REF!</v>
      </c>
      <c r="U80" s="116"/>
      <c r="V80" s="117" t="str">
        <f t="shared" si="41"/>
        <v>#REF!</v>
      </c>
      <c r="W80" s="90" t="e">
        <f t="shared" si="42"/>
        <v>#VALUE!</v>
      </c>
      <c r="X80" s="89"/>
      <c r="Y80" s="89"/>
      <c r="Z80" s="118"/>
      <c r="AA80" s="89"/>
      <c r="AB80" s="89"/>
      <c r="AC80" s="89"/>
      <c r="AD80" s="89"/>
    </row>
    <row r="81" spans="1:30" ht="11.25" customHeight="1" outlineLevel="1" x14ac:dyDescent="0.3">
      <c r="A81" s="156" t="s">
        <v>198</v>
      </c>
      <c r="B81" s="111" t="e">
        <f t="shared" si="32"/>
        <v>#VALUE!</v>
      </c>
      <c r="C81" s="119" t="s">
        <v>198</v>
      </c>
      <c r="D81" s="119" t="s">
        <v>198</v>
      </c>
      <c r="E81" s="113" t="e">
        <f t="shared" si="33"/>
        <v>#VALUE!</v>
      </c>
      <c r="F81" s="120" t="e">
        <f t="shared" si="34"/>
        <v>#VALUE!</v>
      </c>
      <c r="G81" s="121" t="e">
        <f t="shared" si="43"/>
        <v>#VALUE!</v>
      </c>
      <c r="H81" s="111" t="e">
        <f t="shared" si="35"/>
        <v>#VALUE!</v>
      </c>
      <c r="I81" s="119" t="s">
        <v>198</v>
      </c>
      <c r="J81" s="119" t="s">
        <v>198</v>
      </c>
      <c r="K81" s="113" t="e">
        <f t="shared" si="36"/>
        <v>#VALUE!</v>
      </c>
      <c r="L81" s="120" t="e">
        <f t="shared" si="37"/>
        <v>#VALUE!</v>
      </c>
      <c r="M81" s="121" t="e">
        <f t="shared" si="44"/>
        <v>#VALUE!</v>
      </c>
      <c r="N81" s="111" t="e">
        <f t="shared" si="38"/>
        <v>#VALUE!</v>
      </c>
      <c r="O81" s="119" t="s">
        <v>198</v>
      </c>
      <c r="P81" s="119" t="s">
        <v>198</v>
      </c>
      <c r="Q81" s="113" t="e">
        <f t="shared" si="39"/>
        <v>#VALUE!</v>
      </c>
      <c r="R81" s="120" t="e">
        <f t="shared" si="40"/>
        <v>#VALUE!</v>
      </c>
      <c r="S81" s="121" t="e">
        <f t="shared" si="45"/>
        <v>#VALUE!</v>
      </c>
      <c r="T81" s="121" t="e">
        <f>+VLOOKUP(A81,#REF!,10,0)</f>
        <v>#REF!</v>
      </c>
      <c r="U81" s="116"/>
      <c r="V81" s="117" t="str">
        <f t="shared" si="41"/>
        <v>#REF!</v>
      </c>
      <c r="W81" s="90" t="e">
        <f t="shared" si="42"/>
        <v>#VALUE!</v>
      </c>
      <c r="X81" s="89"/>
      <c r="Y81" s="89"/>
      <c r="Z81" s="118"/>
      <c r="AA81" s="89"/>
      <c r="AB81" s="89"/>
      <c r="AC81" s="89"/>
      <c r="AD81" s="89"/>
    </row>
    <row r="82" spans="1:30" ht="11.25" customHeight="1" outlineLevel="1" x14ac:dyDescent="0.3">
      <c r="A82" s="156" t="s">
        <v>198</v>
      </c>
      <c r="B82" s="111" t="e">
        <f t="shared" si="32"/>
        <v>#VALUE!</v>
      </c>
      <c r="C82" s="119" t="s">
        <v>198</v>
      </c>
      <c r="D82" s="119" t="s">
        <v>198</v>
      </c>
      <c r="E82" s="113" t="e">
        <f t="shared" si="33"/>
        <v>#VALUE!</v>
      </c>
      <c r="F82" s="120" t="e">
        <f t="shared" si="34"/>
        <v>#VALUE!</v>
      </c>
      <c r="G82" s="121" t="e">
        <f t="shared" si="43"/>
        <v>#VALUE!</v>
      </c>
      <c r="H82" s="111" t="e">
        <f t="shared" si="35"/>
        <v>#VALUE!</v>
      </c>
      <c r="I82" s="119" t="s">
        <v>198</v>
      </c>
      <c r="J82" s="119" t="s">
        <v>198</v>
      </c>
      <c r="K82" s="113" t="e">
        <f t="shared" si="36"/>
        <v>#VALUE!</v>
      </c>
      <c r="L82" s="120" t="e">
        <f t="shared" si="37"/>
        <v>#VALUE!</v>
      </c>
      <c r="M82" s="121" t="e">
        <f t="shared" si="44"/>
        <v>#VALUE!</v>
      </c>
      <c r="N82" s="111" t="e">
        <f t="shared" si="38"/>
        <v>#VALUE!</v>
      </c>
      <c r="O82" s="119" t="s">
        <v>198</v>
      </c>
      <c r="P82" s="119" t="s">
        <v>198</v>
      </c>
      <c r="Q82" s="113" t="e">
        <f t="shared" si="39"/>
        <v>#VALUE!</v>
      </c>
      <c r="R82" s="120" t="e">
        <f t="shared" si="40"/>
        <v>#VALUE!</v>
      </c>
      <c r="S82" s="121" t="e">
        <f t="shared" si="45"/>
        <v>#VALUE!</v>
      </c>
      <c r="T82" s="121" t="e">
        <f>+VLOOKUP(A82,#REF!,10,0)</f>
        <v>#REF!</v>
      </c>
      <c r="U82" s="116"/>
      <c r="V82" s="117" t="str">
        <f t="shared" si="41"/>
        <v>#REF!</v>
      </c>
      <c r="W82" s="90" t="e">
        <f t="shared" si="42"/>
        <v>#VALUE!</v>
      </c>
      <c r="X82" s="89"/>
      <c r="Y82" s="89"/>
      <c r="Z82" s="118"/>
      <c r="AA82" s="89"/>
      <c r="AB82" s="89"/>
      <c r="AC82" s="89"/>
      <c r="AD82" s="89"/>
    </row>
    <row r="83" spans="1:30" ht="11.25" customHeight="1" outlineLevel="1" x14ac:dyDescent="0.3">
      <c r="A83" s="156" t="s">
        <v>198</v>
      </c>
      <c r="B83" s="111" t="e">
        <f t="shared" si="32"/>
        <v>#VALUE!</v>
      </c>
      <c r="C83" s="119" t="s">
        <v>198</v>
      </c>
      <c r="D83" s="119" t="s">
        <v>198</v>
      </c>
      <c r="E83" s="113" t="e">
        <f t="shared" si="33"/>
        <v>#VALUE!</v>
      </c>
      <c r="F83" s="120" t="e">
        <f t="shared" si="34"/>
        <v>#VALUE!</v>
      </c>
      <c r="G83" s="121" t="e">
        <f t="shared" si="43"/>
        <v>#VALUE!</v>
      </c>
      <c r="H83" s="111" t="e">
        <f t="shared" si="35"/>
        <v>#VALUE!</v>
      </c>
      <c r="I83" s="119" t="s">
        <v>198</v>
      </c>
      <c r="J83" s="119" t="s">
        <v>198</v>
      </c>
      <c r="K83" s="113" t="e">
        <f t="shared" si="36"/>
        <v>#VALUE!</v>
      </c>
      <c r="L83" s="120" t="e">
        <f t="shared" si="37"/>
        <v>#VALUE!</v>
      </c>
      <c r="M83" s="121" t="e">
        <f t="shared" si="44"/>
        <v>#VALUE!</v>
      </c>
      <c r="N83" s="111" t="e">
        <f t="shared" si="38"/>
        <v>#VALUE!</v>
      </c>
      <c r="O83" s="119" t="s">
        <v>198</v>
      </c>
      <c r="P83" s="119" t="s">
        <v>198</v>
      </c>
      <c r="Q83" s="113" t="e">
        <f t="shared" si="39"/>
        <v>#VALUE!</v>
      </c>
      <c r="R83" s="120" t="e">
        <f t="shared" si="40"/>
        <v>#VALUE!</v>
      </c>
      <c r="S83" s="121" t="e">
        <f t="shared" si="45"/>
        <v>#VALUE!</v>
      </c>
      <c r="T83" s="121" t="e">
        <f>+VLOOKUP(A83,#REF!,10,0)</f>
        <v>#REF!</v>
      </c>
      <c r="U83" s="116"/>
      <c r="V83" s="117" t="str">
        <f t="shared" si="41"/>
        <v>#REF!</v>
      </c>
      <c r="W83" s="90" t="e">
        <f t="shared" si="42"/>
        <v>#VALUE!</v>
      </c>
      <c r="X83" s="89"/>
      <c r="Y83" s="89"/>
      <c r="Z83" s="118"/>
      <c r="AA83" s="89"/>
      <c r="AB83" s="89"/>
      <c r="AC83" s="89"/>
      <c r="AD83" s="89"/>
    </row>
    <row r="84" spans="1:30" ht="11.25" customHeight="1" outlineLevel="1" x14ac:dyDescent="0.3">
      <c r="A84" s="156" t="s">
        <v>198</v>
      </c>
      <c r="B84" s="111" t="e">
        <f t="shared" si="32"/>
        <v>#VALUE!</v>
      </c>
      <c r="C84" s="119" t="s">
        <v>198</v>
      </c>
      <c r="D84" s="119" t="s">
        <v>198</v>
      </c>
      <c r="E84" s="113" t="e">
        <f t="shared" si="33"/>
        <v>#VALUE!</v>
      </c>
      <c r="F84" s="120" t="e">
        <f t="shared" si="34"/>
        <v>#VALUE!</v>
      </c>
      <c r="G84" s="121" t="e">
        <f t="shared" si="43"/>
        <v>#VALUE!</v>
      </c>
      <c r="H84" s="111" t="e">
        <f t="shared" si="35"/>
        <v>#VALUE!</v>
      </c>
      <c r="I84" s="119" t="s">
        <v>198</v>
      </c>
      <c r="J84" s="119" t="s">
        <v>198</v>
      </c>
      <c r="K84" s="113" t="e">
        <f t="shared" si="36"/>
        <v>#VALUE!</v>
      </c>
      <c r="L84" s="120" t="e">
        <f t="shared" si="37"/>
        <v>#VALUE!</v>
      </c>
      <c r="M84" s="121" t="e">
        <f t="shared" si="44"/>
        <v>#VALUE!</v>
      </c>
      <c r="N84" s="111" t="e">
        <f t="shared" si="38"/>
        <v>#VALUE!</v>
      </c>
      <c r="O84" s="119" t="s">
        <v>198</v>
      </c>
      <c r="P84" s="119" t="s">
        <v>198</v>
      </c>
      <c r="Q84" s="113" t="e">
        <f t="shared" si="39"/>
        <v>#VALUE!</v>
      </c>
      <c r="R84" s="120" t="e">
        <f t="shared" si="40"/>
        <v>#VALUE!</v>
      </c>
      <c r="S84" s="121" t="e">
        <f t="shared" si="45"/>
        <v>#VALUE!</v>
      </c>
      <c r="T84" s="121" t="e">
        <f>+VLOOKUP(A84,#REF!,10,0)</f>
        <v>#REF!</v>
      </c>
      <c r="U84" s="116"/>
      <c r="V84" s="117" t="str">
        <f t="shared" si="41"/>
        <v>#REF!</v>
      </c>
      <c r="W84" s="90" t="e">
        <f t="shared" si="42"/>
        <v>#VALUE!</v>
      </c>
      <c r="X84" s="89"/>
      <c r="Y84" s="89"/>
      <c r="Z84" s="118"/>
      <c r="AA84" s="89"/>
      <c r="AB84" s="89"/>
      <c r="AC84" s="89"/>
      <c r="AD84" s="89"/>
    </row>
    <row r="85" spans="1:30" ht="11.25" customHeight="1" outlineLevel="1" x14ac:dyDescent="0.3">
      <c r="A85" s="156" t="s">
        <v>198</v>
      </c>
      <c r="B85" s="111" t="e">
        <f t="shared" si="32"/>
        <v>#VALUE!</v>
      </c>
      <c r="C85" s="119" t="s">
        <v>198</v>
      </c>
      <c r="D85" s="119" t="s">
        <v>198</v>
      </c>
      <c r="E85" s="113" t="e">
        <f t="shared" si="33"/>
        <v>#VALUE!</v>
      </c>
      <c r="F85" s="120" t="e">
        <f t="shared" si="34"/>
        <v>#VALUE!</v>
      </c>
      <c r="G85" s="121" t="e">
        <f t="shared" si="43"/>
        <v>#VALUE!</v>
      </c>
      <c r="H85" s="111" t="e">
        <f t="shared" si="35"/>
        <v>#VALUE!</v>
      </c>
      <c r="I85" s="119" t="s">
        <v>198</v>
      </c>
      <c r="J85" s="119" t="s">
        <v>198</v>
      </c>
      <c r="K85" s="113" t="e">
        <f t="shared" si="36"/>
        <v>#VALUE!</v>
      </c>
      <c r="L85" s="120" t="e">
        <f t="shared" si="37"/>
        <v>#VALUE!</v>
      </c>
      <c r="M85" s="121" t="e">
        <f t="shared" si="44"/>
        <v>#VALUE!</v>
      </c>
      <c r="N85" s="111" t="e">
        <f t="shared" si="38"/>
        <v>#VALUE!</v>
      </c>
      <c r="O85" s="119" t="s">
        <v>198</v>
      </c>
      <c r="P85" s="119" t="s">
        <v>198</v>
      </c>
      <c r="Q85" s="113" t="e">
        <f t="shared" si="39"/>
        <v>#VALUE!</v>
      </c>
      <c r="R85" s="120" t="e">
        <f t="shared" si="40"/>
        <v>#VALUE!</v>
      </c>
      <c r="S85" s="121" t="e">
        <f t="shared" si="45"/>
        <v>#VALUE!</v>
      </c>
      <c r="T85" s="121" t="e">
        <f>+VLOOKUP(A85,#REF!,10,0)</f>
        <v>#REF!</v>
      </c>
      <c r="U85" s="116"/>
      <c r="V85" s="117" t="str">
        <f t="shared" si="41"/>
        <v>#REF!</v>
      </c>
      <c r="W85" s="90" t="e">
        <f t="shared" si="42"/>
        <v>#VALUE!</v>
      </c>
      <c r="X85" s="89"/>
      <c r="Y85" s="89"/>
      <c r="Z85" s="118"/>
      <c r="AA85" s="89"/>
      <c r="AB85" s="89"/>
      <c r="AC85" s="89"/>
      <c r="AD85" s="89"/>
    </row>
    <row r="86" spans="1:30" ht="11.25" customHeight="1" outlineLevel="1" x14ac:dyDescent="0.3">
      <c r="A86" s="156" t="s">
        <v>198</v>
      </c>
      <c r="B86" s="111" t="e">
        <f t="shared" si="32"/>
        <v>#VALUE!</v>
      </c>
      <c r="C86" s="119" t="s">
        <v>198</v>
      </c>
      <c r="D86" s="119" t="s">
        <v>198</v>
      </c>
      <c r="E86" s="113" t="e">
        <f t="shared" si="33"/>
        <v>#VALUE!</v>
      </c>
      <c r="F86" s="120" t="e">
        <f t="shared" si="34"/>
        <v>#VALUE!</v>
      </c>
      <c r="G86" s="121" t="e">
        <f t="shared" si="43"/>
        <v>#VALUE!</v>
      </c>
      <c r="H86" s="111" t="e">
        <f t="shared" si="35"/>
        <v>#VALUE!</v>
      </c>
      <c r="I86" s="119" t="s">
        <v>198</v>
      </c>
      <c r="J86" s="119" t="s">
        <v>198</v>
      </c>
      <c r="K86" s="113" t="e">
        <f t="shared" si="36"/>
        <v>#VALUE!</v>
      </c>
      <c r="L86" s="120" t="e">
        <f t="shared" si="37"/>
        <v>#VALUE!</v>
      </c>
      <c r="M86" s="121" t="e">
        <f t="shared" si="44"/>
        <v>#VALUE!</v>
      </c>
      <c r="N86" s="111" t="e">
        <f t="shared" si="38"/>
        <v>#VALUE!</v>
      </c>
      <c r="O86" s="119" t="s">
        <v>198</v>
      </c>
      <c r="P86" s="119" t="s">
        <v>198</v>
      </c>
      <c r="Q86" s="113" t="e">
        <f t="shared" si="39"/>
        <v>#VALUE!</v>
      </c>
      <c r="R86" s="120" t="e">
        <f t="shared" si="40"/>
        <v>#VALUE!</v>
      </c>
      <c r="S86" s="121" t="e">
        <f t="shared" si="45"/>
        <v>#VALUE!</v>
      </c>
      <c r="T86" s="121" t="e">
        <f>+VLOOKUP(A86,#REF!,10,0)</f>
        <v>#REF!</v>
      </c>
      <c r="U86" s="116"/>
      <c r="V86" s="117" t="str">
        <f t="shared" si="41"/>
        <v>#REF!</v>
      </c>
      <c r="W86" s="90" t="e">
        <f t="shared" si="42"/>
        <v>#VALUE!</v>
      </c>
      <c r="X86" s="89"/>
      <c r="Y86" s="89"/>
      <c r="Z86" s="118"/>
      <c r="AA86" s="89"/>
      <c r="AB86" s="89"/>
      <c r="AC86" s="89"/>
      <c r="AD86" s="89"/>
    </row>
    <row r="87" spans="1:30" ht="11.25" customHeight="1" outlineLevel="1" x14ac:dyDescent="0.3">
      <c r="A87" s="156" t="s">
        <v>198</v>
      </c>
      <c r="B87" s="111" t="e">
        <f t="shared" si="32"/>
        <v>#VALUE!</v>
      </c>
      <c r="C87" s="119" t="s">
        <v>198</v>
      </c>
      <c r="D87" s="119" t="s">
        <v>198</v>
      </c>
      <c r="E87" s="113" t="e">
        <f t="shared" si="33"/>
        <v>#VALUE!</v>
      </c>
      <c r="F87" s="120" t="e">
        <f t="shared" si="34"/>
        <v>#VALUE!</v>
      </c>
      <c r="G87" s="121" t="e">
        <f t="shared" si="43"/>
        <v>#VALUE!</v>
      </c>
      <c r="H87" s="111" t="e">
        <f t="shared" si="35"/>
        <v>#VALUE!</v>
      </c>
      <c r="I87" s="119" t="s">
        <v>198</v>
      </c>
      <c r="J87" s="119" t="s">
        <v>198</v>
      </c>
      <c r="K87" s="113" t="e">
        <f t="shared" si="36"/>
        <v>#VALUE!</v>
      </c>
      <c r="L87" s="120" t="e">
        <f t="shared" si="37"/>
        <v>#VALUE!</v>
      </c>
      <c r="M87" s="121" t="e">
        <f t="shared" si="44"/>
        <v>#VALUE!</v>
      </c>
      <c r="N87" s="111" t="e">
        <f t="shared" si="38"/>
        <v>#VALUE!</v>
      </c>
      <c r="O87" s="119" t="s">
        <v>198</v>
      </c>
      <c r="P87" s="119" t="s">
        <v>198</v>
      </c>
      <c r="Q87" s="113" t="e">
        <f t="shared" si="39"/>
        <v>#VALUE!</v>
      </c>
      <c r="R87" s="120" t="e">
        <f t="shared" si="40"/>
        <v>#VALUE!</v>
      </c>
      <c r="S87" s="121" t="e">
        <f t="shared" si="45"/>
        <v>#VALUE!</v>
      </c>
      <c r="T87" s="121" t="e">
        <f>+VLOOKUP(A87,#REF!,10,0)</f>
        <v>#REF!</v>
      </c>
      <c r="U87" s="116"/>
      <c r="V87" s="117" t="str">
        <f t="shared" si="41"/>
        <v>#REF!</v>
      </c>
      <c r="W87" s="90" t="e">
        <f t="shared" si="42"/>
        <v>#VALUE!</v>
      </c>
      <c r="X87" s="89"/>
      <c r="Y87" s="89"/>
      <c r="Z87" s="118"/>
      <c r="AA87" s="89"/>
      <c r="AB87" s="89"/>
      <c r="AC87" s="89"/>
      <c r="AD87" s="89"/>
    </row>
    <row r="88" spans="1:30" ht="11.25" customHeight="1" outlineLevel="1" x14ac:dyDescent="0.3">
      <c r="A88" s="156" t="s">
        <v>198</v>
      </c>
      <c r="B88" s="111" t="e">
        <f t="shared" si="32"/>
        <v>#VALUE!</v>
      </c>
      <c r="C88" s="119" t="s">
        <v>198</v>
      </c>
      <c r="D88" s="119" t="s">
        <v>198</v>
      </c>
      <c r="E88" s="113" t="e">
        <f t="shared" si="33"/>
        <v>#VALUE!</v>
      </c>
      <c r="F88" s="120" t="e">
        <f t="shared" si="34"/>
        <v>#VALUE!</v>
      </c>
      <c r="G88" s="121" t="e">
        <f t="shared" si="43"/>
        <v>#VALUE!</v>
      </c>
      <c r="H88" s="111" t="e">
        <f t="shared" si="35"/>
        <v>#VALUE!</v>
      </c>
      <c r="I88" s="119" t="s">
        <v>198</v>
      </c>
      <c r="J88" s="119" t="s">
        <v>198</v>
      </c>
      <c r="K88" s="113" t="e">
        <f t="shared" si="36"/>
        <v>#VALUE!</v>
      </c>
      <c r="L88" s="120" t="e">
        <f t="shared" si="37"/>
        <v>#VALUE!</v>
      </c>
      <c r="M88" s="121" t="e">
        <f t="shared" si="44"/>
        <v>#VALUE!</v>
      </c>
      <c r="N88" s="111" t="e">
        <f t="shared" si="38"/>
        <v>#VALUE!</v>
      </c>
      <c r="O88" s="119" t="s">
        <v>198</v>
      </c>
      <c r="P88" s="119" t="s">
        <v>198</v>
      </c>
      <c r="Q88" s="113" t="e">
        <f t="shared" si="39"/>
        <v>#VALUE!</v>
      </c>
      <c r="R88" s="120" t="e">
        <f t="shared" si="40"/>
        <v>#VALUE!</v>
      </c>
      <c r="S88" s="121" t="e">
        <f t="shared" si="45"/>
        <v>#VALUE!</v>
      </c>
      <c r="T88" s="121" t="e">
        <f>+VLOOKUP(A88,#REF!,10,0)</f>
        <v>#REF!</v>
      </c>
      <c r="U88" s="116"/>
      <c r="V88" s="117" t="str">
        <f t="shared" si="41"/>
        <v>#REF!</v>
      </c>
      <c r="W88" s="90" t="e">
        <f t="shared" si="42"/>
        <v>#VALUE!</v>
      </c>
      <c r="X88" s="89"/>
      <c r="Y88" s="89"/>
      <c r="Z88" s="118"/>
      <c r="AA88" s="89"/>
      <c r="AB88" s="89"/>
      <c r="AC88" s="89"/>
      <c r="AD88" s="89"/>
    </row>
    <row r="89" spans="1:30" ht="11.25" customHeight="1" outlineLevel="1" x14ac:dyDescent="0.3">
      <c r="A89" s="156" t="s">
        <v>198</v>
      </c>
      <c r="B89" s="111" t="e">
        <f t="shared" si="32"/>
        <v>#VALUE!</v>
      </c>
      <c r="C89" s="119" t="s">
        <v>198</v>
      </c>
      <c r="D89" s="119" t="s">
        <v>198</v>
      </c>
      <c r="E89" s="113" t="e">
        <f t="shared" si="33"/>
        <v>#VALUE!</v>
      </c>
      <c r="F89" s="120" t="e">
        <f t="shared" si="34"/>
        <v>#VALUE!</v>
      </c>
      <c r="G89" s="121" t="e">
        <f t="shared" si="43"/>
        <v>#VALUE!</v>
      </c>
      <c r="H89" s="111" t="e">
        <f t="shared" si="35"/>
        <v>#VALUE!</v>
      </c>
      <c r="I89" s="119" t="s">
        <v>198</v>
      </c>
      <c r="J89" s="119" t="s">
        <v>198</v>
      </c>
      <c r="K89" s="113" t="e">
        <f t="shared" si="36"/>
        <v>#VALUE!</v>
      </c>
      <c r="L89" s="120" t="e">
        <f t="shared" si="37"/>
        <v>#VALUE!</v>
      </c>
      <c r="M89" s="121" t="e">
        <f t="shared" si="44"/>
        <v>#VALUE!</v>
      </c>
      <c r="N89" s="111" t="e">
        <f t="shared" si="38"/>
        <v>#VALUE!</v>
      </c>
      <c r="O89" s="119" t="s">
        <v>198</v>
      </c>
      <c r="P89" s="119" t="s">
        <v>198</v>
      </c>
      <c r="Q89" s="113" t="e">
        <f t="shared" si="39"/>
        <v>#VALUE!</v>
      </c>
      <c r="R89" s="120" t="e">
        <f t="shared" si="40"/>
        <v>#VALUE!</v>
      </c>
      <c r="S89" s="121" t="e">
        <f t="shared" si="45"/>
        <v>#VALUE!</v>
      </c>
      <c r="T89" s="121" t="e">
        <f>+VLOOKUP(A89,#REF!,10,0)</f>
        <v>#REF!</v>
      </c>
      <c r="U89" s="116"/>
      <c r="V89" s="117" t="str">
        <f t="shared" si="41"/>
        <v>#REF!</v>
      </c>
      <c r="W89" s="90" t="e">
        <f t="shared" si="42"/>
        <v>#VALUE!</v>
      </c>
      <c r="X89" s="89"/>
      <c r="Y89" s="89"/>
      <c r="Z89" s="118"/>
      <c r="AA89" s="89"/>
      <c r="AB89" s="89"/>
      <c r="AC89" s="89"/>
      <c r="AD89" s="89"/>
    </row>
    <row r="90" spans="1:30" ht="11.25" customHeight="1" outlineLevel="1" x14ac:dyDescent="0.3">
      <c r="A90" s="156" t="s">
        <v>198</v>
      </c>
      <c r="B90" s="111" t="e">
        <f t="shared" si="32"/>
        <v>#VALUE!</v>
      </c>
      <c r="C90" s="119" t="s">
        <v>198</v>
      </c>
      <c r="D90" s="119" t="s">
        <v>198</v>
      </c>
      <c r="E90" s="113" t="e">
        <f t="shared" si="33"/>
        <v>#VALUE!</v>
      </c>
      <c r="F90" s="120" t="e">
        <f t="shared" si="34"/>
        <v>#VALUE!</v>
      </c>
      <c r="G90" s="121" t="e">
        <f t="shared" si="43"/>
        <v>#VALUE!</v>
      </c>
      <c r="H90" s="111" t="e">
        <f t="shared" si="35"/>
        <v>#VALUE!</v>
      </c>
      <c r="I90" s="119" t="s">
        <v>198</v>
      </c>
      <c r="J90" s="119" t="s">
        <v>198</v>
      </c>
      <c r="K90" s="113" t="e">
        <f t="shared" si="36"/>
        <v>#VALUE!</v>
      </c>
      <c r="L90" s="120" t="e">
        <f t="shared" si="37"/>
        <v>#VALUE!</v>
      </c>
      <c r="M90" s="121" t="e">
        <f t="shared" si="44"/>
        <v>#VALUE!</v>
      </c>
      <c r="N90" s="111" t="e">
        <f t="shared" si="38"/>
        <v>#VALUE!</v>
      </c>
      <c r="O90" s="119" t="s">
        <v>198</v>
      </c>
      <c r="P90" s="119" t="s">
        <v>198</v>
      </c>
      <c r="Q90" s="113" t="e">
        <f t="shared" si="39"/>
        <v>#VALUE!</v>
      </c>
      <c r="R90" s="120" t="e">
        <f t="shared" si="40"/>
        <v>#VALUE!</v>
      </c>
      <c r="S90" s="121" t="e">
        <f t="shared" si="45"/>
        <v>#VALUE!</v>
      </c>
      <c r="T90" s="121" t="e">
        <f>+VLOOKUP(A90,#REF!,10,0)</f>
        <v>#REF!</v>
      </c>
      <c r="U90" s="116"/>
      <c r="V90" s="117" t="str">
        <f t="shared" si="41"/>
        <v>#REF!</v>
      </c>
      <c r="W90" s="90" t="e">
        <f t="shared" si="42"/>
        <v>#VALUE!</v>
      </c>
      <c r="X90" s="89"/>
      <c r="Y90" s="89"/>
      <c r="Z90" s="118"/>
      <c r="AA90" s="89"/>
      <c r="AB90" s="89"/>
      <c r="AC90" s="89"/>
      <c r="AD90" s="89"/>
    </row>
    <row r="91" spans="1:30" ht="11.25" customHeight="1" outlineLevel="1" x14ac:dyDescent="0.3">
      <c r="A91" s="156" t="s">
        <v>198</v>
      </c>
      <c r="B91" s="111" t="e">
        <f t="shared" si="32"/>
        <v>#VALUE!</v>
      </c>
      <c r="C91" s="119" t="s">
        <v>198</v>
      </c>
      <c r="D91" s="119" t="s">
        <v>198</v>
      </c>
      <c r="E91" s="113" t="e">
        <f t="shared" si="33"/>
        <v>#VALUE!</v>
      </c>
      <c r="F91" s="120" t="e">
        <f t="shared" si="34"/>
        <v>#VALUE!</v>
      </c>
      <c r="G91" s="121" t="e">
        <f t="shared" si="43"/>
        <v>#VALUE!</v>
      </c>
      <c r="H91" s="111" t="e">
        <f t="shared" si="35"/>
        <v>#VALUE!</v>
      </c>
      <c r="I91" s="119" t="s">
        <v>198</v>
      </c>
      <c r="J91" s="119" t="s">
        <v>198</v>
      </c>
      <c r="K91" s="113" t="e">
        <f t="shared" si="36"/>
        <v>#VALUE!</v>
      </c>
      <c r="L91" s="120" t="e">
        <f t="shared" si="37"/>
        <v>#VALUE!</v>
      </c>
      <c r="M91" s="121" t="e">
        <f t="shared" si="44"/>
        <v>#VALUE!</v>
      </c>
      <c r="N91" s="111" t="e">
        <f t="shared" si="38"/>
        <v>#VALUE!</v>
      </c>
      <c r="O91" s="119" t="s">
        <v>198</v>
      </c>
      <c r="P91" s="119" t="s">
        <v>198</v>
      </c>
      <c r="Q91" s="113" t="e">
        <f t="shared" si="39"/>
        <v>#VALUE!</v>
      </c>
      <c r="R91" s="120" t="e">
        <f t="shared" si="40"/>
        <v>#VALUE!</v>
      </c>
      <c r="S91" s="121" t="e">
        <f t="shared" si="45"/>
        <v>#VALUE!</v>
      </c>
      <c r="T91" s="121" t="e">
        <f>+VLOOKUP(A91,#REF!,10,0)</f>
        <v>#REF!</v>
      </c>
      <c r="U91" s="116"/>
      <c r="V91" s="117" t="str">
        <f t="shared" si="41"/>
        <v>#REF!</v>
      </c>
      <c r="W91" s="90" t="e">
        <f t="shared" si="42"/>
        <v>#VALUE!</v>
      </c>
      <c r="X91" s="89"/>
      <c r="Y91" s="89"/>
      <c r="Z91" s="118"/>
      <c r="AA91" s="89"/>
      <c r="AB91" s="89"/>
      <c r="AC91" s="89"/>
      <c r="AD91" s="89"/>
    </row>
    <row r="92" spans="1:30" ht="11.25" customHeight="1" outlineLevel="1" x14ac:dyDescent="0.3">
      <c r="A92" s="156" t="s">
        <v>198</v>
      </c>
      <c r="B92" s="111" t="e">
        <f t="shared" si="32"/>
        <v>#VALUE!</v>
      </c>
      <c r="C92" s="119" t="s">
        <v>198</v>
      </c>
      <c r="D92" s="119" t="s">
        <v>198</v>
      </c>
      <c r="E92" s="113" t="e">
        <f t="shared" si="33"/>
        <v>#VALUE!</v>
      </c>
      <c r="F92" s="120" t="e">
        <f t="shared" si="34"/>
        <v>#VALUE!</v>
      </c>
      <c r="G92" s="121" t="e">
        <f t="shared" si="43"/>
        <v>#VALUE!</v>
      </c>
      <c r="H92" s="111" t="e">
        <f t="shared" si="35"/>
        <v>#VALUE!</v>
      </c>
      <c r="I92" s="119" t="s">
        <v>198</v>
      </c>
      <c r="J92" s="119" t="s">
        <v>198</v>
      </c>
      <c r="K92" s="113" t="e">
        <f t="shared" si="36"/>
        <v>#VALUE!</v>
      </c>
      <c r="L92" s="120" t="e">
        <f t="shared" si="37"/>
        <v>#VALUE!</v>
      </c>
      <c r="M92" s="121" t="e">
        <f t="shared" si="44"/>
        <v>#VALUE!</v>
      </c>
      <c r="N92" s="111" t="e">
        <f t="shared" si="38"/>
        <v>#VALUE!</v>
      </c>
      <c r="O92" s="119" t="s">
        <v>198</v>
      </c>
      <c r="P92" s="119" t="s">
        <v>198</v>
      </c>
      <c r="Q92" s="113" t="e">
        <f t="shared" si="39"/>
        <v>#VALUE!</v>
      </c>
      <c r="R92" s="120" t="e">
        <f t="shared" si="40"/>
        <v>#VALUE!</v>
      </c>
      <c r="S92" s="121" t="e">
        <f t="shared" si="45"/>
        <v>#VALUE!</v>
      </c>
      <c r="T92" s="121" t="e">
        <f>+VLOOKUP(A92,#REF!,10,0)</f>
        <v>#REF!</v>
      </c>
      <c r="U92" s="116"/>
      <c r="V92" s="117" t="str">
        <f t="shared" si="41"/>
        <v>#REF!</v>
      </c>
      <c r="W92" s="90" t="e">
        <f t="shared" si="42"/>
        <v>#VALUE!</v>
      </c>
      <c r="X92" s="89"/>
      <c r="Y92" s="89"/>
      <c r="Z92" s="118"/>
      <c r="AA92" s="89"/>
      <c r="AB92" s="89"/>
      <c r="AC92" s="89"/>
      <c r="AD92" s="89"/>
    </row>
    <row r="93" spans="1:30" ht="11.25" customHeight="1" outlineLevel="1" x14ac:dyDescent="0.3">
      <c r="A93" s="156" t="s">
        <v>198</v>
      </c>
      <c r="B93" s="111" t="e">
        <f t="shared" si="32"/>
        <v>#VALUE!</v>
      </c>
      <c r="C93" s="119" t="s">
        <v>198</v>
      </c>
      <c r="D93" s="119" t="s">
        <v>198</v>
      </c>
      <c r="E93" s="113" t="e">
        <f t="shared" si="33"/>
        <v>#VALUE!</v>
      </c>
      <c r="F93" s="120" t="e">
        <f t="shared" si="34"/>
        <v>#VALUE!</v>
      </c>
      <c r="G93" s="121" t="e">
        <f t="shared" si="43"/>
        <v>#VALUE!</v>
      </c>
      <c r="H93" s="111" t="e">
        <f t="shared" si="35"/>
        <v>#VALUE!</v>
      </c>
      <c r="I93" s="119" t="s">
        <v>198</v>
      </c>
      <c r="J93" s="119" t="s">
        <v>198</v>
      </c>
      <c r="K93" s="113" t="e">
        <f t="shared" si="36"/>
        <v>#VALUE!</v>
      </c>
      <c r="L93" s="120" t="e">
        <f t="shared" si="37"/>
        <v>#VALUE!</v>
      </c>
      <c r="M93" s="121" t="e">
        <f t="shared" si="44"/>
        <v>#VALUE!</v>
      </c>
      <c r="N93" s="111" t="e">
        <f t="shared" si="38"/>
        <v>#VALUE!</v>
      </c>
      <c r="O93" s="119" t="s">
        <v>198</v>
      </c>
      <c r="P93" s="119" t="s">
        <v>198</v>
      </c>
      <c r="Q93" s="113" t="e">
        <f t="shared" si="39"/>
        <v>#VALUE!</v>
      </c>
      <c r="R93" s="120" t="e">
        <f t="shared" si="40"/>
        <v>#VALUE!</v>
      </c>
      <c r="S93" s="121" t="e">
        <f t="shared" si="45"/>
        <v>#VALUE!</v>
      </c>
      <c r="T93" s="121" t="e">
        <f>+VLOOKUP(A93,#REF!,10,0)</f>
        <v>#REF!</v>
      </c>
      <c r="U93" s="116"/>
      <c r="V93" s="117" t="str">
        <f t="shared" si="41"/>
        <v>#REF!</v>
      </c>
      <c r="W93" s="90" t="e">
        <f t="shared" si="42"/>
        <v>#VALUE!</v>
      </c>
      <c r="X93" s="89"/>
      <c r="Y93" s="89"/>
      <c r="Z93" s="118"/>
      <c r="AA93" s="89"/>
      <c r="AB93" s="89"/>
      <c r="AC93" s="89"/>
      <c r="AD93" s="89"/>
    </row>
    <row r="94" spans="1:30" ht="11.25" customHeight="1" outlineLevel="1" x14ac:dyDescent="0.3">
      <c r="A94" s="156" t="s">
        <v>198</v>
      </c>
      <c r="B94" s="111" t="e">
        <f t="shared" si="32"/>
        <v>#VALUE!</v>
      </c>
      <c r="C94" s="119" t="s">
        <v>198</v>
      </c>
      <c r="D94" s="119" t="s">
        <v>198</v>
      </c>
      <c r="E94" s="113" t="e">
        <f t="shared" si="33"/>
        <v>#VALUE!</v>
      </c>
      <c r="F94" s="120" t="e">
        <f t="shared" si="34"/>
        <v>#VALUE!</v>
      </c>
      <c r="G94" s="121" t="e">
        <f t="shared" si="43"/>
        <v>#VALUE!</v>
      </c>
      <c r="H94" s="111" t="e">
        <f t="shared" si="35"/>
        <v>#VALUE!</v>
      </c>
      <c r="I94" s="119" t="s">
        <v>198</v>
      </c>
      <c r="J94" s="119" t="s">
        <v>198</v>
      </c>
      <c r="K94" s="113" t="e">
        <f t="shared" si="36"/>
        <v>#VALUE!</v>
      </c>
      <c r="L94" s="120" t="e">
        <f t="shared" si="37"/>
        <v>#VALUE!</v>
      </c>
      <c r="M94" s="121" t="e">
        <f t="shared" si="44"/>
        <v>#VALUE!</v>
      </c>
      <c r="N94" s="111" t="e">
        <f t="shared" si="38"/>
        <v>#VALUE!</v>
      </c>
      <c r="O94" s="119" t="s">
        <v>198</v>
      </c>
      <c r="P94" s="119" t="s">
        <v>198</v>
      </c>
      <c r="Q94" s="113" t="e">
        <f t="shared" si="39"/>
        <v>#VALUE!</v>
      </c>
      <c r="R94" s="120" t="e">
        <f t="shared" si="40"/>
        <v>#VALUE!</v>
      </c>
      <c r="S94" s="121" t="e">
        <f t="shared" si="45"/>
        <v>#VALUE!</v>
      </c>
      <c r="T94" s="121" t="e">
        <f>+VLOOKUP(A94,#REF!,10,0)</f>
        <v>#REF!</v>
      </c>
      <c r="U94" s="116"/>
      <c r="V94" s="117" t="str">
        <f t="shared" si="41"/>
        <v>#REF!</v>
      </c>
      <c r="W94" s="90" t="e">
        <f t="shared" si="42"/>
        <v>#VALUE!</v>
      </c>
      <c r="X94" s="89"/>
      <c r="Y94" s="89"/>
      <c r="Z94" s="118"/>
      <c r="AA94" s="89"/>
      <c r="AB94" s="89"/>
      <c r="AC94" s="89"/>
      <c r="AD94" s="89"/>
    </row>
    <row r="95" spans="1:30" ht="11.25" customHeight="1" outlineLevel="1" x14ac:dyDescent="0.3">
      <c r="A95" s="156" t="s">
        <v>198</v>
      </c>
      <c r="B95" s="111" t="e">
        <f t="shared" si="32"/>
        <v>#VALUE!</v>
      </c>
      <c r="C95" s="119" t="s">
        <v>198</v>
      </c>
      <c r="D95" s="119" t="s">
        <v>198</v>
      </c>
      <c r="E95" s="113" t="e">
        <f t="shared" si="33"/>
        <v>#VALUE!</v>
      </c>
      <c r="F95" s="120" t="e">
        <f t="shared" si="34"/>
        <v>#VALUE!</v>
      </c>
      <c r="G95" s="121" t="e">
        <f t="shared" si="43"/>
        <v>#VALUE!</v>
      </c>
      <c r="H95" s="111" t="e">
        <f t="shared" si="35"/>
        <v>#VALUE!</v>
      </c>
      <c r="I95" s="119" t="s">
        <v>198</v>
      </c>
      <c r="J95" s="119" t="s">
        <v>198</v>
      </c>
      <c r="K95" s="113" t="e">
        <f t="shared" si="36"/>
        <v>#VALUE!</v>
      </c>
      <c r="L95" s="120" t="e">
        <f t="shared" si="37"/>
        <v>#VALUE!</v>
      </c>
      <c r="M95" s="121" t="e">
        <f t="shared" si="44"/>
        <v>#VALUE!</v>
      </c>
      <c r="N95" s="111" t="e">
        <f t="shared" si="38"/>
        <v>#VALUE!</v>
      </c>
      <c r="O95" s="119" t="s">
        <v>198</v>
      </c>
      <c r="P95" s="119" t="s">
        <v>198</v>
      </c>
      <c r="Q95" s="113" t="e">
        <f t="shared" si="39"/>
        <v>#VALUE!</v>
      </c>
      <c r="R95" s="120" t="e">
        <f t="shared" si="40"/>
        <v>#VALUE!</v>
      </c>
      <c r="S95" s="121" t="e">
        <f t="shared" si="45"/>
        <v>#VALUE!</v>
      </c>
      <c r="T95" s="121" t="e">
        <f>+VLOOKUP(A95,#REF!,10,0)</f>
        <v>#REF!</v>
      </c>
      <c r="U95" s="116"/>
      <c r="V95" s="117" t="str">
        <f t="shared" si="41"/>
        <v>#REF!</v>
      </c>
      <c r="W95" s="90" t="e">
        <f t="shared" si="42"/>
        <v>#VALUE!</v>
      </c>
      <c r="X95" s="89"/>
      <c r="Y95" s="89"/>
      <c r="Z95" s="118"/>
      <c r="AA95" s="89"/>
      <c r="AB95" s="89"/>
      <c r="AC95" s="89"/>
      <c r="AD95" s="89"/>
    </row>
    <row r="96" spans="1:30" ht="11.25" customHeight="1" outlineLevel="1" x14ac:dyDescent="0.3">
      <c r="A96" s="156" t="s">
        <v>198</v>
      </c>
      <c r="B96" s="111" t="e">
        <f t="shared" si="32"/>
        <v>#VALUE!</v>
      </c>
      <c r="C96" s="119" t="s">
        <v>198</v>
      </c>
      <c r="D96" s="119" t="s">
        <v>198</v>
      </c>
      <c r="E96" s="113" t="e">
        <f t="shared" si="33"/>
        <v>#VALUE!</v>
      </c>
      <c r="F96" s="120" t="e">
        <f t="shared" si="34"/>
        <v>#VALUE!</v>
      </c>
      <c r="G96" s="121" t="e">
        <f t="shared" si="43"/>
        <v>#VALUE!</v>
      </c>
      <c r="H96" s="111" t="e">
        <f t="shared" si="35"/>
        <v>#VALUE!</v>
      </c>
      <c r="I96" s="119" t="s">
        <v>198</v>
      </c>
      <c r="J96" s="119" t="s">
        <v>198</v>
      </c>
      <c r="K96" s="113" t="e">
        <f t="shared" si="36"/>
        <v>#VALUE!</v>
      </c>
      <c r="L96" s="120" t="e">
        <f t="shared" si="37"/>
        <v>#VALUE!</v>
      </c>
      <c r="M96" s="121" t="e">
        <f t="shared" si="44"/>
        <v>#VALUE!</v>
      </c>
      <c r="N96" s="111" t="e">
        <f t="shared" si="38"/>
        <v>#VALUE!</v>
      </c>
      <c r="O96" s="119" t="s">
        <v>198</v>
      </c>
      <c r="P96" s="119" t="s">
        <v>198</v>
      </c>
      <c r="Q96" s="113" t="e">
        <f t="shared" si="39"/>
        <v>#VALUE!</v>
      </c>
      <c r="R96" s="120" t="e">
        <f t="shared" si="40"/>
        <v>#VALUE!</v>
      </c>
      <c r="S96" s="121" t="e">
        <f t="shared" si="45"/>
        <v>#VALUE!</v>
      </c>
      <c r="T96" s="121" t="e">
        <f>+VLOOKUP(A96,#REF!,10,0)</f>
        <v>#REF!</v>
      </c>
      <c r="U96" s="116"/>
      <c r="V96" s="117" t="str">
        <f t="shared" si="41"/>
        <v>#REF!</v>
      </c>
      <c r="W96" s="90" t="e">
        <f t="shared" si="42"/>
        <v>#VALUE!</v>
      </c>
      <c r="X96" s="89"/>
      <c r="Y96" s="89"/>
      <c r="Z96" s="118"/>
      <c r="AA96" s="89"/>
      <c r="AB96" s="89"/>
      <c r="AC96" s="89"/>
      <c r="AD96" s="89"/>
    </row>
    <row r="97" spans="1:30" ht="11.25" customHeight="1" outlineLevel="1" x14ac:dyDescent="0.3">
      <c r="A97" s="156" t="s">
        <v>198</v>
      </c>
      <c r="B97" s="111" t="e">
        <f t="shared" si="32"/>
        <v>#VALUE!</v>
      </c>
      <c r="C97" s="119" t="s">
        <v>198</v>
      </c>
      <c r="D97" s="119" t="s">
        <v>198</v>
      </c>
      <c r="E97" s="113" t="e">
        <f t="shared" si="33"/>
        <v>#VALUE!</v>
      </c>
      <c r="F97" s="120" t="e">
        <f t="shared" si="34"/>
        <v>#VALUE!</v>
      </c>
      <c r="G97" s="121" t="e">
        <f t="shared" si="43"/>
        <v>#VALUE!</v>
      </c>
      <c r="H97" s="111" t="e">
        <f t="shared" si="35"/>
        <v>#VALUE!</v>
      </c>
      <c r="I97" s="119" t="s">
        <v>198</v>
      </c>
      <c r="J97" s="119" t="s">
        <v>198</v>
      </c>
      <c r="K97" s="113" t="e">
        <f t="shared" si="36"/>
        <v>#VALUE!</v>
      </c>
      <c r="L97" s="120" t="e">
        <f t="shared" si="37"/>
        <v>#VALUE!</v>
      </c>
      <c r="M97" s="121" t="e">
        <f t="shared" si="44"/>
        <v>#VALUE!</v>
      </c>
      <c r="N97" s="111" t="e">
        <f t="shared" si="38"/>
        <v>#VALUE!</v>
      </c>
      <c r="O97" s="119" t="s">
        <v>198</v>
      </c>
      <c r="P97" s="119" t="s">
        <v>198</v>
      </c>
      <c r="Q97" s="113" t="e">
        <f t="shared" si="39"/>
        <v>#VALUE!</v>
      </c>
      <c r="R97" s="120" t="e">
        <f t="shared" si="40"/>
        <v>#VALUE!</v>
      </c>
      <c r="S97" s="121" t="e">
        <f t="shared" si="45"/>
        <v>#VALUE!</v>
      </c>
      <c r="T97" s="121" t="e">
        <f>+VLOOKUP(A97,#REF!,10,0)</f>
        <v>#REF!</v>
      </c>
      <c r="U97" s="116"/>
      <c r="V97" s="117" t="str">
        <f t="shared" si="41"/>
        <v>#REF!</v>
      </c>
      <c r="W97" s="90" t="e">
        <f t="shared" si="42"/>
        <v>#VALUE!</v>
      </c>
      <c r="X97" s="89"/>
      <c r="Y97" s="89"/>
      <c r="Z97" s="118"/>
      <c r="AA97" s="89"/>
      <c r="AB97" s="89"/>
      <c r="AC97" s="89"/>
      <c r="AD97" s="89"/>
    </row>
    <row r="98" spans="1:30" ht="11.25" customHeight="1" outlineLevel="1" x14ac:dyDescent="0.3">
      <c r="A98" s="156" t="s">
        <v>198</v>
      </c>
      <c r="B98" s="111" t="e">
        <f t="shared" si="32"/>
        <v>#VALUE!</v>
      </c>
      <c r="C98" s="119" t="s">
        <v>198</v>
      </c>
      <c r="D98" s="119" t="s">
        <v>198</v>
      </c>
      <c r="E98" s="113" t="e">
        <f t="shared" si="33"/>
        <v>#VALUE!</v>
      </c>
      <c r="F98" s="120" t="e">
        <f t="shared" si="34"/>
        <v>#VALUE!</v>
      </c>
      <c r="G98" s="121" t="e">
        <f t="shared" si="43"/>
        <v>#VALUE!</v>
      </c>
      <c r="H98" s="111" t="e">
        <f t="shared" si="35"/>
        <v>#VALUE!</v>
      </c>
      <c r="I98" s="119" t="s">
        <v>198</v>
      </c>
      <c r="J98" s="119" t="s">
        <v>198</v>
      </c>
      <c r="K98" s="113" t="e">
        <f t="shared" si="36"/>
        <v>#VALUE!</v>
      </c>
      <c r="L98" s="120" t="e">
        <f t="shared" si="37"/>
        <v>#VALUE!</v>
      </c>
      <c r="M98" s="121" t="e">
        <f t="shared" si="44"/>
        <v>#VALUE!</v>
      </c>
      <c r="N98" s="111" t="e">
        <f t="shared" si="38"/>
        <v>#VALUE!</v>
      </c>
      <c r="O98" s="119" t="s">
        <v>198</v>
      </c>
      <c r="P98" s="119" t="s">
        <v>198</v>
      </c>
      <c r="Q98" s="113" t="e">
        <f t="shared" si="39"/>
        <v>#VALUE!</v>
      </c>
      <c r="R98" s="120" t="e">
        <f t="shared" si="40"/>
        <v>#VALUE!</v>
      </c>
      <c r="S98" s="121" t="e">
        <f t="shared" si="45"/>
        <v>#VALUE!</v>
      </c>
      <c r="T98" s="121" t="e">
        <f>+VLOOKUP(A98,#REF!,10,0)</f>
        <v>#REF!</v>
      </c>
      <c r="U98" s="116"/>
      <c r="V98" s="117" t="str">
        <f t="shared" si="41"/>
        <v>#REF!</v>
      </c>
      <c r="W98" s="90" t="e">
        <f t="shared" si="42"/>
        <v>#VALUE!</v>
      </c>
      <c r="X98" s="89"/>
      <c r="Y98" s="89"/>
      <c r="Z98" s="118"/>
      <c r="AA98" s="89"/>
      <c r="AB98" s="89"/>
      <c r="AC98" s="89"/>
      <c r="AD98" s="89"/>
    </row>
    <row r="99" spans="1:30" ht="11.25" customHeight="1" outlineLevel="1" x14ac:dyDescent="0.3">
      <c r="A99" s="156" t="s">
        <v>198</v>
      </c>
      <c r="B99" s="111" t="e">
        <f t="shared" si="32"/>
        <v>#VALUE!</v>
      </c>
      <c r="C99" s="119" t="s">
        <v>198</v>
      </c>
      <c r="D99" s="119" t="s">
        <v>198</v>
      </c>
      <c r="E99" s="113" t="e">
        <f t="shared" si="33"/>
        <v>#VALUE!</v>
      </c>
      <c r="F99" s="120" t="e">
        <f t="shared" si="34"/>
        <v>#VALUE!</v>
      </c>
      <c r="G99" s="121" t="e">
        <f t="shared" si="43"/>
        <v>#VALUE!</v>
      </c>
      <c r="H99" s="111" t="e">
        <f t="shared" si="35"/>
        <v>#VALUE!</v>
      </c>
      <c r="I99" s="119" t="s">
        <v>198</v>
      </c>
      <c r="J99" s="119" t="s">
        <v>198</v>
      </c>
      <c r="K99" s="113" t="e">
        <f t="shared" si="36"/>
        <v>#VALUE!</v>
      </c>
      <c r="L99" s="120" t="e">
        <f t="shared" si="37"/>
        <v>#VALUE!</v>
      </c>
      <c r="M99" s="121" t="e">
        <f t="shared" si="44"/>
        <v>#VALUE!</v>
      </c>
      <c r="N99" s="111" t="e">
        <f t="shared" si="38"/>
        <v>#VALUE!</v>
      </c>
      <c r="O99" s="119" t="s">
        <v>198</v>
      </c>
      <c r="P99" s="119" t="s">
        <v>198</v>
      </c>
      <c r="Q99" s="113" t="e">
        <f t="shared" si="39"/>
        <v>#VALUE!</v>
      </c>
      <c r="R99" s="120" t="e">
        <f t="shared" si="40"/>
        <v>#VALUE!</v>
      </c>
      <c r="S99" s="121" t="e">
        <f t="shared" si="45"/>
        <v>#VALUE!</v>
      </c>
      <c r="T99" s="121" t="e">
        <f>+VLOOKUP(A99,#REF!,10,0)</f>
        <v>#REF!</v>
      </c>
      <c r="U99" s="116"/>
      <c r="V99" s="117" t="str">
        <f t="shared" si="41"/>
        <v>#REF!</v>
      </c>
      <c r="W99" s="90" t="e">
        <f t="shared" si="42"/>
        <v>#VALUE!</v>
      </c>
      <c r="X99" s="89"/>
      <c r="Y99" s="89"/>
      <c r="Z99" s="118"/>
      <c r="AA99" s="89"/>
      <c r="AB99" s="89"/>
      <c r="AC99" s="89"/>
      <c r="AD99" s="89"/>
    </row>
    <row r="100" spans="1:30" ht="11.25" customHeight="1" outlineLevel="1" x14ac:dyDescent="0.3">
      <c r="A100" s="156" t="s">
        <v>198</v>
      </c>
      <c r="B100" s="111" t="e">
        <f t="shared" si="32"/>
        <v>#VALUE!</v>
      </c>
      <c r="C100" s="119" t="s">
        <v>198</v>
      </c>
      <c r="D100" s="119" t="s">
        <v>198</v>
      </c>
      <c r="E100" s="113" t="e">
        <f t="shared" si="33"/>
        <v>#VALUE!</v>
      </c>
      <c r="F100" s="120" t="e">
        <f t="shared" si="34"/>
        <v>#VALUE!</v>
      </c>
      <c r="G100" s="121" t="e">
        <f t="shared" si="43"/>
        <v>#VALUE!</v>
      </c>
      <c r="H100" s="111" t="e">
        <f t="shared" si="35"/>
        <v>#VALUE!</v>
      </c>
      <c r="I100" s="119" t="s">
        <v>198</v>
      </c>
      <c r="J100" s="119" t="s">
        <v>198</v>
      </c>
      <c r="K100" s="113" t="e">
        <f t="shared" si="36"/>
        <v>#VALUE!</v>
      </c>
      <c r="L100" s="120" t="e">
        <f t="shared" si="37"/>
        <v>#VALUE!</v>
      </c>
      <c r="M100" s="121" t="e">
        <f t="shared" si="44"/>
        <v>#VALUE!</v>
      </c>
      <c r="N100" s="111" t="e">
        <f t="shared" si="38"/>
        <v>#VALUE!</v>
      </c>
      <c r="O100" s="119" t="s">
        <v>198</v>
      </c>
      <c r="P100" s="119" t="s">
        <v>198</v>
      </c>
      <c r="Q100" s="113" t="e">
        <f t="shared" si="39"/>
        <v>#VALUE!</v>
      </c>
      <c r="R100" s="120" t="e">
        <f t="shared" si="40"/>
        <v>#VALUE!</v>
      </c>
      <c r="S100" s="121" t="e">
        <f t="shared" si="45"/>
        <v>#VALUE!</v>
      </c>
      <c r="T100" s="121" t="e">
        <f>+VLOOKUP(A100,#REF!,10,0)</f>
        <v>#REF!</v>
      </c>
      <c r="U100" s="116"/>
      <c r="V100" s="117" t="str">
        <f t="shared" si="41"/>
        <v>#REF!</v>
      </c>
      <c r="W100" s="90" t="e">
        <f t="shared" si="42"/>
        <v>#VALUE!</v>
      </c>
      <c r="X100" s="89"/>
      <c r="Y100" s="89"/>
      <c r="Z100" s="118"/>
      <c r="AA100" s="89"/>
      <c r="AB100" s="89"/>
      <c r="AC100" s="89"/>
      <c r="AD100" s="89"/>
    </row>
    <row r="101" spans="1:30" ht="11.25" customHeight="1" outlineLevel="1" x14ac:dyDescent="0.3">
      <c r="A101" s="156" t="s">
        <v>198</v>
      </c>
      <c r="B101" s="111" t="e">
        <f t="shared" si="32"/>
        <v>#VALUE!</v>
      </c>
      <c r="C101" s="119" t="s">
        <v>198</v>
      </c>
      <c r="D101" s="119" t="s">
        <v>198</v>
      </c>
      <c r="E101" s="113" t="e">
        <f t="shared" si="33"/>
        <v>#VALUE!</v>
      </c>
      <c r="F101" s="120" t="e">
        <f t="shared" si="34"/>
        <v>#VALUE!</v>
      </c>
      <c r="G101" s="121" t="e">
        <f t="shared" si="43"/>
        <v>#VALUE!</v>
      </c>
      <c r="H101" s="111" t="e">
        <f t="shared" si="35"/>
        <v>#VALUE!</v>
      </c>
      <c r="I101" s="119" t="s">
        <v>198</v>
      </c>
      <c r="J101" s="119" t="s">
        <v>198</v>
      </c>
      <c r="K101" s="113" t="e">
        <f t="shared" si="36"/>
        <v>#VALUE!</v>
      </c>
      <c r="L101" s="120" t="e">
        <f t="shared" si="37"/>
        <v>#VALUE!</v>
      </c>
      <c r="M101" s="121" t="e">
        <f t="shared" si="44"/>
        <v>#VALUE!</v>
      </c>
      <c r="N101" s="111" t="e">
        <f t="shared" si="38"/>
        <v>#VALUE!</v>
      </c>
      <c r="O101" s="119" t="s">
        <v>198</v>
      </c>
      <c r="P101" s="119" t="s">
        <v>198</v>
      </c>
      <c r="Q101" s="113" t="e">
        <f t="shared" si="39"/>
        <v>#VALUE!</v>
      </c>
      <c r="R101" s="120" t="e">
        <f t="shared" si="40"/>
        <v>#VALUE!</v>
      </c>
      <c r="S101" s="121" t="e">
        <f t="shared" si="45"/>
        <v>#VALUE!</v>
      </c>
      <c r="T101" s="121" t="e">
        <f>+VLOOKUP(A101,#REF!,10,0)</f>
        <v>#REF!</v>
      </c>
      <c r="U101" s="116"/>
      <c r="V101" s="117" t="str">
        <f t="shared" si="41"/>
        <v>#REF!</v>
      </c>
      <c r="W101" s="90" t="e">
        <f t="shared" si="42"/>
        <v>#VALUE!</v>
      </c>
      <c r="X101" s="89"/>
      <c r="Y101" s="89"/>
      <c r="Z101" s="118"/>
      <c r="AA101" s="89"/>
      <c r="AB101" s="89"/>
      <c r="AC101" s="89"/>
      <c r="AD101" s="89"/>
    </row>
    <row r="102" spans="1:30" ht="11.25" customHeight="1" outlineLevel="1" x14ac:dyDescent="0.3">
      <c r="A102" s="156" t="s">
        <v>198</v>
      </c>
      <c r="B102" s="111" t="e">
        <f t="shared" si="32"/>
        <v>#VALUE!</v>
      </c>
      <c r="C102" s="119" t="s">
        <v>198</v>
      </c>
      <c r="D102" s="119" t="s">
        <v>198</v>
      </c>
      <c r="E102" s="113" t="e">
        <f t="shared" si="33"/>
        <v>#VALUE!</v>
      </c>
      <c r="F102" s="120" t="e">
        <f t="shared" si="34"/>
        <v>#VALUE!</v>
      </c>
      <c r="G102" s="121" t="e">
        <f t="shared" si="43"/>
        <v>#VALUE!</v>
      </c>
      <c r="H102" s="111" t="e">
        <f t="shared" si="35"/>
        <v>#VALUE!</v>
      </c>
      <c r="I102" s="119" t="s">
        <v>198</v>
      </c>
      <c r="J102" s="119" t="s">
        <v>198</v>
      </c>
      <c r="K102" s="113" t="e">
        <f t="shared" si="36"/>
        <v>#VALUE!</v>
      </c>
      <c r="L102" s="120" t="e">
        <f t="shared" si="37"/>
        <v>#VALUE!</v>
      </c>
      <c r="M102" s="121" t="e">
        <f t="shared" si="44"/>
        <v>#VALUE!</v>
      </c>
      <c r="N102" s="111" t="e">
        <f t="shared" si="38"/>
        <v>#VALUE!</v>
      </c>
      <c r="O102" s="119" t="s">
        <v>198</v>
      </c>
      <c r="P102" s="119" t="s">
        <v>198</v>
      </c>
      <c r="Q102" s="113" t="e">
        <f t="shared" si="39"/>
        <v>#VALUE!</v>
      </c>
      <c r="R102" s="120" t="e">
        <f t="shared" si="40"/>
        <v>#VALUE!</v>
      </c>
      <c r="S102" s="121" t="e">
        <f t="shared" si="45"/>
        <v>#VALUE!</v>
      </c>
      <c r="T102" s="121" t="e">
        <f>+VLOOKUP(A102,#REF!,10,0)</f>
        <v>#REF!</v>
      </c>
      <c r="U102" s="116"/>
      <c r="V102" s="117" t="str">
        <f t="shared" si="41"/>
        <v>#REF!</v>
      </c>
      <c r="W102" s="90" t="e">
        <f t="shared" si="42"/>
        <v>#VALUE!</v>
      </c>
      <c r="X102" s="89"/>
      <c r="Y102" s="89"/>
      <c r="Z102" s="118"/>
      <c r="AA102" s="89"/>
      <c r="AB102" s="89"/>
      <c r="AC102" s="89"/>
      <c r="AD102" s="89"/>
    </row>
    <row r="103" spans="1:30" ht="11.25" customHeight="1" outlineLevel="1" x14ac:dyDescent="0.3">
      <c r="A103" s="156" t="s">
        <v>198</v>
      </c>
      <c r="B103" s="111" t="e">
        <f t="shared" si="32"/>
        <v>#VALUE!</v>
      </c>
      <c r="C103" s="119" t="s">
        <v>198</v>
      </c>
      <c r="D103" s="119" t="s">
        <v>198</v>
      </c>
      <c r="E103" s="113" t="e">
        <f t="shared" si="33"/>
        <v>#VALUE!</v>
      </c>
      <c r="F103" s="120" t="e">
        <f t="shared" si="34"/>
        <v>#VALUE!</v>
      </c>
      <c r="G103" s="121" t="e">
        <f t="shared" si="43"/>
        <v>#VALUE!</v>
      </c>
      <c r="H103" s="111" t="e">
        <f t="shared" si="35"/>
        <v>#VALUE!</v>
      </c>
      <c r="I103" s="119" t="s">
        <v>198</v>
      </c>
      <c r="J103" s="119" t="s">
        <v>198</v>
      </c>
      <c r="K103" s="113" t="e">
        <f t="shared" si="36"/>
        <v>#VALUE!</v>
      </c>
      <c r="L103" s="120" t="e">
        <f t="shared" si="37"/>
        <v>#VALUE!</v>
      </c>
      <c r="M103" s="121" t="e">
        <f t="shared" si="44"/>
        <v>#VALUE!</v>
      </c>
      <c r="N103" s="111" t="e">
        <f t="shared" si="38"/>
        <v>#VALUE!</v>
      </c>
      <c r="O103" s="119" t="s">
        <v>198</v>
      </c>
      <c r="P103" s="119" t="s">
        <v>198</v>
      </c>
      <c r="Q103" s="113" t="e">
        <f t="shared" si="39"/>
        <v>#VALUE!</v>
      </c>
      <c r="R103" s="120" t="e">
        <f t="shared" si="40"/>
        <v>#VALUE!</v>
      </c>
      <c r="S103" s="121" t="e">
        <f t="shared" si="45"/>
        <v>#VALUE!</v>
      </c>
      <c r="T103" s="121" t="e">
        <f>+VLOOKUP(A103,#REF!,10,0)</f>
        <v>#REF!</v>
      </c>
      <c r="U103" s="116"/>
      <c r="V103" s="117" t="str">
        <f t="shared" si="41"/>
        <v>#REF!</v>
      </c>
      <c r="W103" s="90" t="e">
        <f t="shared" si="42"/>
        <v>#VALUE!</v>
      </c>
      <c r="X103" s="89"/>
      <c r="Y103" s="89"/>
      <c r="Z103" s="118"/>
      <c r="AA103" s="89"/>
      <c r="AB103" s="89"/>
      <c r="AC103" s="89"/>
      <c r="AD103" s="89"/>
    </row>
    <row r="104" spans="1:30" ht="11.25" customHeight="1" outlineLevel="1" x14ac:dyDescent="0.3">
      <c r="A104" s="156" t="s">
        <v>198</v>
      </c>
      <c r="B104" s="111" t="e">
        <f t="shared" si="32"/>
        <v>#VALUE!</v>
      </c>
      <c r="C104" s="119" t="s">
        <v>198</v>
      </c>
      <c r="D104" s="119" t="s">
        <v>198</v>
      </c>
      <c r="E104" s="113" t="e">
        <f t="shared" si="33"/>
        <v>#VALUE!</v>
      </c>
      <c r="F104" s="120" t="e">
        <f t="shared" si="34"/>
        <v>#VALUE!</v>
      </c>
      <c r="G104" s="121" t="e">
        <f t="shared" si="43"/>
        <v>#VALUE!</v>
      </c>
      <c r="H104" s="111" t="e">
        <f t="shared" si="35"/>
        <v>#VALUE!</v>
      </c>
      <c r="I104" s="119" t="s">
        <v>198</v>
      </c>
      <c r="J104" s="119" t="s">
        <v>198</v>
      </c>
      <c r="K104" s="113" t="e">
        <f t="shared" si="36"/>
        <v>#VALUE!</v>
      </c>
      <c r="L104" s="120" t="e">
        <f t="shared" si="37"/>
        <v>#VALUE!</v>
      </c>
      <c r="M104" s="121" t="e">
        <f t="shared" si="44"/>
        <v>#VALUE!</v>
      </c>
      <c r="N104" s="111" t="e">
        <f t="shared" si="38"/>
        <v>#VALUE!</v>
      </c>
      <c r="O104" s="119" t="s">
        <v>198</v>
      </c>
      <c r="P104" s="119" t="s">
        <v>198</v>
      </c>
      <c r="Q104" s="113" t="e">
        <f t="shared" si="39"/>
        <v>#VALUE!</v>
      </c>
      <c r="R104" s="120" t="e">
        <f t="shared" si="40"/>
        <v>#VALUE!</v>
      </c>
      <c r="S104" s="121" t="e">
        <f t="shared" si="45"/>
        <v>#VALUE!</v>
      </c>
      <c r="T104" s="121" t="e">
        <f>+VLOOKUP(A104,#REF!,10,0)</f>
        <v>#REF!</v>
      </c>
      <c r="U104" s="116"/>
      <c r="V104" s="117" t="str">
        <f t="shared" si="41"/>
        <v>#REF!</v>
      </c>
      <c r="W104" s="90" t="e">
        <f t="shared" si="42"/>
        <v>#VALUE!</v>
      </c>
      <c r="X104" s="89"/>
      <c r="Y104" s="89"/>
      <c r="Z104" s="118"/>
      <c r="AA104" s="89"/>
      <c r="AB104" s="89"/>
      <c r="AC104" s="89"/>
      <c r="AD104" s="89"/>
    </row>
    <row r="105" spans="1:30" ht="11.25" customHeight="1" outlineLevel="1" x14ac:dyDescent="0.3">
      <c r="A105" s="156" t="s">
        <v>198</v>
      </c>
      <c r="B105" s="111" t="e">
        <f t="shared" si="32"/>
        <v>#VALUE!</v>
      </c>
      <c r="C105" s="119" t="s">
        <v>198</v>
      </c>
      <c r="D105" s="119" t="s">
        <v>198</v>
      </c>
      <c r="E105" s="113" t="e">
        <f t="shared" si="33"/>
        <v>#VALUE!</v>
      </c>
      <c r="F105" s="120" t="e">
        <f t="shared" si="34"/>
        <v>#VALUE!</v>
      </c>
      <c r="G105" s="121" t="e">
        <f t="shared" si="43"/>
        <v>#VALUE!</v>
      </c>
      <c r="H105" s="111" t="e">
        <f t="shared" si="35"/>
        <v>#VALUE!</v>
      </c>
      <c r="I105" s="119" t="s">
        <v>198</v>
      </c>
      <c r="J105" s="119" t="s">
        <v>198</v>
      </c>
      <c r="K105" s="113" t="e">
        <f t="shared" si="36"/>
        <v>#VALUE!</v>
      </c>
      <c r="L105" s="120" t="e">
        <f t="shared" si="37"/>
        <v>#VALUE!</v>
      </c>
      <c r="M105" s="121" t="e">
        <f t="shared" si="44"/>
        <v>#VALUE!</v>
      </c>
      <c r="N105" s="111" t="e">
        <f t="shared" si="38"/>
        <v>#VALUE!</v>
      </c>
      <c r="O105" s="119" t="s">
        <v>198</v>
      </c>
      <c r="P105" s="119" t="s">
        <v>198</v>
      </c>
      <c r="Q105" s="113" t="e">
        <f t="shared" si="39"/>
        <v>#VALUE!</v>
      </c>
      <c r="R105" s="120" t="e">
        <f t="shared" si="40"/>
        <v>#VALUE!</v>
      </c>
      <c r="S105" s="121" t="e">
        <f t="shared" si="45"/>
        <v>#VALUE!</v>
      </c>
      <c r="T105" s="121" t="e">
        <f>+VLOOKUP(A105,#REF!,10,0)</f>
        <v>#REF!</v>
      </c>
      <c r="U105" s="116"/>
      <c r="V105" s="117" t="str">
        <f t="shared" si="41"/>
        <v>#REF!</v>
      </c>
      <c r="W105" s="90" t="e">
        <f t="shared" si="42"/>
        <v>#VALUE!</v>
      </c>
      <c r="X105" s="89"/>
      <c r="Y105" s="89"/>
      <c r="Z105" s="118"/>
      <c r="AA105" s="89"/>
      <c r="AB105" s="89"/>
      <c r="AC105" s="89"/>
      <c r="AD105" s="89"/>
    </row>
    <row r="106" spans="1:30" ht="11.25" customHeight="1" outlineLevel="1" x14ac:dyDescent="0.3">
      <c r="A106" s="156" t="s">
        <v>198</v>
      </c>
      <c r="B106" s="111" t="e">
        <f t="shared" si="32"/>
        <v>#VALUE!</v>
      </c>
      <c r="C106" s="119" t="s">
        <v>198</v>
      </c>
      <c r="D106" s="119" t="s">
        <v>198</v>
      </c>
      <c r="E106" s="113" t="e">
        <f t="shared" si="33"/>
        <v>#VALUE!</v>
      </c>
      <c r="F106" s="120" t="e">
        <f t="shared" si="34"/>
        <v>#VALUE!</v>
      </c>
      <c r="G106" s="121" t="e">
        <f t="shared" si="43"/>
        <v>#VALUE!</v>
      </c>
      <c r="H106" s="111" t="e">
        <f t="shared" si="35"/>
        <v>#VALUE!</v>
      </c>
      <c r="I106" s="119" t="s">
        <v>198</v>
      </c>
      <c r="J106" s="119" t="s">
        <v>198</v>
      </c>
      <c r="K106" s="113" t="e">
        <f t="shared" si="36"/>
        <v>#VALUE!</v>
      </c>
      <c r="L106" s="120" t="e">
        <f t="shared" si="37"/>
        <v>#VALUE!</v>
      </c>
      <c r="M106" s="121" t="e">
        <f t="shared" si="44"/>
        <v>#VALUE!</v>
      </c>
      <c r="N106" s="111" t="e">
        <f t="shared" si="38"/>
        <v>#VALUE!</v>
      </c>
      <c r="O106" s="119" t="s">
        <v>198</v>
      </c>
      <c r="P106" s="119" t="s">
        <v>198</v>
      </c>
      <c r="Q106" s="113" t="e">
        <f t="shared" si="39"/>
        <v>#VALUE!</v>
      </c>
      <c r="R106" s="120" t="e">
        <f t="shared" si="40"/>
        <v>#VALUE!</v>
      </c>
      <c r="S106" s="121" t="e">
        <f t="shared" si="45"/>
        <v>#VALUE!</v>
      </c>
      <c r="T106" s="121" t="e">
        <f>+VLOOKUP(A106,#REF!,10,0)</f>
        <v>#REF!</v>
      </c>
      <c r="U106" s="116"/>
      <c r="V106" s="117" t="str">
        <f t="shared" si="41"/>
        <v>#REF!</v>
      </c>
      <c r="W106" s="90" t="e">
        <f t="shared" si="42"/>
        <v>#VALUE!</v>
      </c>
      <c r="X106" s="89"/>
      <c r="Y106" s="89"/>
      <c r="Z106" s="118"/>
      <c r="AA106" s="89"/>
      <c r="AB106" s="89"/>
      <c r="AC106" s="89"/>
      <c r="AD106" s="89"/>
    </row>
    <row r="107" spans="1:30" ht="11.25" customHeight="1" outlineLevel="1" x14ac:dyDescent="0.3">
      <c r="A107" s="156" t="s">
        <v>198</v>
      </c>
      <c r="B107" s="111" t="e">
        <f t="shared" si="32"/>
        <v>#VALUE!</v>
      </c>
      <c r="C107" s="119" t="s">
        <v>198</v>
      </c>
      <c r="D107" s="119" t="s">
        <v>198</v>
      </c>
      <c r="E107" s="113" t="e">
        <f t="shared" si="33"/>
        <v>#VALUE!</v>
      </c>
      <c r="F107" s="120" t="e">
        <f t="shared" si="34"/>
        <v>#VALUE!</v>
      </c>
      <c r="G107" s="121" t="e">
        <f t="shared" si="43"/>
        <v>#VALUE!</v>
      </c>
      <c r="H107" s="111" t="e">
        <f t="shared" si="35"/>
        <v>#VALUE!</v>
      </c>
      <c r="I107" s="119" t="s">
        <v>198</v>
      </c>
      <c r="J107" s="119" t="s">
        <v>198</v>
      </c>
      <c r="K107" s="113" t="e">
        <f t="shared" si="36"/>
        <v>#VALUE!</v>
      </c>
      <c r="L107" s="120" t="e">
        <f t="shared" si="37"/>
        <v>#VALUE!</v>
      </c>
      <c r="M107" s="121" t="e">
        <f t="shared" si="44"/>
        <v>#VALUE!</v>
      </c>
      <c r="N107" s="111" t="e">
        <f t="shared" si="38"/>
        <v>#VALUE!</v>
      </c>
      <c r="O107" s="119" t="s">
        <v>198</v>
      </c>
      <c r="P107" s="119" t="s">
        <v>198</v>
      </c>
      <c r="Q107" s="113" t="e">
        <f t="shared" si="39"/>
        <v>#VALUE!</v>
      </c>
      <c r="R107" s="120" t="e">
        <f t="shared" si="40"/>
        <v>#VALUE!</v>
      </c>
      <c r="S107" s="121" t="e">
        <f t="shared" si="45"/>
        <v>#VALUE!</v>
      </c>
      <c r="T107" s="121" t="e">
        <f>+VLOOKUP(A107,#REF!,10,0)</f>
        <v>#REF!</v>
      </c>
      <c r="U107" s="116"/>
      <c r="V107" s="117" t="str">
        <f t="shared" si="41"/>
        <v>#REF!</v>
      </c>
      <c r="W107" s="90" t="e">
        <f t="shared" si="42"/>
        <v>#VALUE!</v>
      </c>
      <c r="X107" s="89"/>
      <c r="Y107" s="89"/>
      <c r="Z107" s="118"/>
      <c r="AA107" s="89"/>
      <c r="AB107" s="89"/>
      <c r="AC107" s="89"/>
      <c r="AD107" s="89"/>
    </row>
    <row r="108" spans="1:30" ht="11.25" customHeight="1" outlineLevel="1" x14ac:dyDescent="0.3">
      <c r="A108" s="156" t="s">
        <v>198</v>
      </c>
      <c r="B108" s="111" t="e">
        <f t="shared" si="32"/>
        <v>#VALUE!</v>
      </c>
      <c r="C108" s="119" t="s">
        <v>198</v>
      </c>
      <c r="D108" s="119" t="s">
        <v>198</v>
      </c>
      <c r="E108" s="113" t="e">
        <f t="shared" si="33"/>
        <v>#VALUE!</v>
      </c>
      <c r="F108" s="120" t="e">
        <f t="shared" si="34"/>
        <v>#VALUE!</v>
      </c>
      <c r="G108" s="121" t="e">
        <f t="shared" si="43"/>
        <v>#VALUE!</v>
      </c>
      <c r="H108" s="111" t="e">
        <f t="shared" si="35"/>
        <v>#VALUE!</v>
      </c>
      <c r="I108" s="119" t="s">
        <v>198</v>
      </c>
      <c r="J108" s="119" t="s">
        <v>198</v>
      </c>
      <c r="K108" s="113" t="e">
        <f t="shared" si="36"/>
        <v>#VALUE!</v>
      </c>
      <c r="L108" s="120" t="e">
        <f t="shared" si="37"/>
        <v>#VALUE!</v>
      </c>
      <c r="M108" s="121" t="e">
        <f t="shared" si="44"/>
        <v>#VALUE!</v>
      </c>
      <c r="N108" s="111" t="e">
        <f t="shared" si="38"/>
        <v>#VALUE!</v>
      </c>
      <c r="O108" s="119" t="s">
        <v>198</v>
      </c>
      <c r="P108" s="119" t="s">
        <v>198</v>
      </c>
      <c r="Q108" s="113" t="e">
        <f t="shared" si="39"/>
        <v>#VALUE!</v>
      </c>
      <c r="R108" s="120" t="e">
        <f t="shared" si="40"/>
        <v>#VALUE!</v>
      </c>
      <c r="S108" s="121" t="e">
        <f t="shared" si="45"/>
        <v>#VALUE!</v>
      </c>
      <c r="T108" s="121" t="e">
        <f>+VLOOKUP(A108,#REF!,10,0)</f>
        <v>#REF!</v>
      </c>
      <c r="U108" s="116"/>
      <c r="V108" s="117" t="str">
        <f t="shared" si="41"/>
        <v>#REF!</v>
      </c>
      <c r="W108" s="90" t="e">
        <f t="shared" si="42"/>
        <v>#VALUE!</v>
      </c>
      <c r="X108" s="89"/>
      <c r="Y108" s="89"/>
      <c r="Z108" s="118"/>
      <c r="AA108" s="89"/>
      <c r="AB108" s="89"/>
      <c r="AC108" s="89"/>
      <c r="AD108" s="89"/>
    </row>
    <row r="109" spans="1:30" ht="11.25" customHeight="1" outlineLevel="1" x14ac:dyDescent="0.3">
      <c r="A109" s="156" t="s">
        <v>198</v>
      </c>
      <c r="B109" s="111" t="e">
        <f t="shared" si="32"/>
        <v>#VALUE!</v>
      </c>
      <c r="C109" s="119" t="s">
        <v>198</v>
      </c>
      <c r="D109" s="119" t="s">
        <v>198</v>
      </c>
      <c r="E109" s="113" t="e">
        <f t="shared" si="33"/>
        <v>#VALUE!</v>
      </c>
      <c r="F109" s="120" t="e">
        <f t="shared" si="34"/>
        <v>#VALUE!</v>
      </c>
      <c r="G109" s="121" t="e">
        <f t="shared" si="43"/>
        <v>#VALUE!</v>
      </c>
      <c r="H109" s="111" t="e">
        <f t="shared" si="35"/>
        <v>#VALUE!</v>
      </c>
      <c r="I109" s="119" t="s">
        <v>198</v>
      </c>
      <c r="J109" s="119" t="s">
        <v>198</v>
      </c>
      <c r="K109" s="113" t="e">
        <f t="shared" si="36"/>
        <v>#VALUE!</v>
      </c>
      <c r="L109" s="120" t="e">
        <f t="shared" si="37"/>
        <v>#VALUE!</v>
      </c>
      <c r="M109" s="121" t="e">
        <f t="shared" si="44"/>
        <v>#VALUE!</v>
      </c>
      <c r="N109" s="111" t="e">
        <f t="shared" si="38"/>
        <v>#VALUE!</v>
      </c>
      <c r="O109" s="119" t="s">
        <v>198</v>
      </c>
      <c r="P109" s="119" t="s">
        <v>198</v>
      </c>
      <c r="Q109" s="113" t="e">
        <f t="shared" si="39"/>
        <v>#VALUE!</v>
      </c>
      <c r="R109" s="120" t="e">
        <f t="shared" si="40"/>
        <v>#VALUE!</v>
      </c>
      <c r="S109" s="121" t="e">
        <f t="shared" si="45"/>
        <v>#VALUE!</v>
      </c>
      <c r="T109" s="121" t="e">
        <f>+VLOOKUP(A109,#REF!,10,0)</f>
        <v>#REF!</v>
      </c>
      <c r="U109" s="116"/>
      <c r="V109" s="117" t="str">
        <f t="shared" si="41"/>
        <v>#REF!</v>
      </c>
      <c r="W109" s="90" t="e">
        <f t="shared" si="42"/>
        <v>#VALUE!</v>
      </c>
      <c r="X109" s="89"/>
      <c r="Y109" s="89"/>
      <c r="Z109" s="118"/>
      <c r="AA109" s="89"/>
      <c r="AB109" s="89"/>
      <c r="AC109" s="89"/>
      <c r="AD109" s="89"/>
    </row>
    <row r="110" spans="1:30" ht="11.25" customHeight="1" outlineLevel="1" x14ac:dyDescent="0.3">
      <c r="A110" s="156" t="s">
        <v>198</v>
      </c>
      <c r="B110" s="111" t="e">
        <f t="shared" si="32"/>
        <v>#VALUE!</v>
      </c>
      <c r="C110" s="119" t="s">
        <v>198</v>
      </c>
      <c r="D110" s="119" t="s">
        <v>198</v>
      </c>
      <c r="E110" s="113" t="e">
        <f t="shared" si="33"/>
        <v>#VALUE!</v>
      </c>
      <c r="F110" s="120" t="e">
        <f t="shared" si="34"/>
        <v>#VALUE!</v>
      </c>
      <c r="G110" s="121" t="e">
        <f t="shared" si="43"/>
        <v>#VALUE!</v>
      </c>
      <c r="H110" s="111" t="e">
        <f t="shared" si="35"/>
        <v>#VALUE!</v>
      </c>
      <c r="I110" s="119" t="s">
        <v>198</v>
      </c>
      <c r="J110" s="119" t="s">
        <v>198</v>
      </c>
      <c r="K110" s="113" t="e">
        <f t="shared" si="36"/>
        <v>#VALUE!</v>
      </c>
      <c r="L110" s="120" t="e">
        <f t="shared" si="37"/>
        <v>#VALUE!</v>
      </c>
      <c r="M110" s="121" t="e">
        <f t="shared" si="44"/>
        <v>#VALUE!</v>
      </c>
      <c r="N110" s="111" t="e">
        <f t="shared" si="38"/>
        <v>#VALUE!</v>
      </c>
      <c r="O110" s="119" t="s">
        <v>198</v>
      </c>
      <c r="P110" s="119" t="s">
        <v>198</v>
      </c>
      <c r="Q110" s="113" t="e">
        <f t="shared" si="39"/>
        <v>#VALUE!</v>
      </c>
      <c r="R110" s="120" t="e">
        <f t="shared" si="40"/>
        <v>#VALUE!</v>
      </c>
      <c r="S110" s="121" t="e">
        <f t="shared" si="45"/>
        <v>#VALUE!</v>
      </c>
      <c r="T110" s="121" t="e">
        <f>+VLOOKUP(A110,#REF!,10,0)</f>
        <v>#REF!</v>
      </c>
      <c r="U110" s="116"/>
      <c r="V110" s="117" t="str">
        <f t="shared" si="41"/>
        <v>#REF!</v>
      </c>
      <c r="W110" s="90" t="e">
        <f t="shared" si="42"/>
        <v>#VALUE!</v>
      </c>
      <c r="X110" s="89"/>
      <c r="Y110" s="89"/>
      <c r="Z110" s="118"/>
      <c r="AA110" s="89"/>
      <c r="AB110" s="89"/>
      <c r="AC110" s="89"/>
      <c r="AD110" s="89"/>
    </row>
    <row r="111" spans="1:30" ht="11.25" customHeight="1" outlineLevel="1" x14ac:dyDescent="0.3">
      <c r="A111" s="156" t="s">
        <v>198</v>
      </c>
      <c r="B111" s="111" t="e">
        <f t="shared" si="32"/>
        <v>#VALUE!</v>
      </c>
      <c r="C111" s="119" t="s">
        <v>198</v>
      </c>
      <c r="D111" s="119" t="s">
        <v>198</v>
      </c>
      <c r="E111" s="113" t="e">
        <f t="shared" si="33"/>
        <v>#VALUE!</v>
      </c>
      <c r="F111" s="120" t="e">
        <f t="shared" si="34"/>
        <v>#VALUE!</v>
      </c>
      <c r="G111" s="121" t="e">
        <f t="shared" si="43"/>
        <v>#VALUE!</v>
      </c>
      <c r="H111" s="111" t="e">
        <f t="shared" si="35"/>
        <v>#VALUE!</v>
      </c>
      <c r="I111" s="119" t="s">
        <v>198</v>
      </c>
      <c r="J111" s="119" t="s">
        <v>198</v>
      </c>
      <c r="K111" s="113" t="e">
        <f t="shared" si="36"/>
        <v>#VALUE!</v>
      </c>
      <c r="L111" s="120" t="e">
        <f t="shared" si="37"/>
        <v>#VALUE!</v>
      </c>
      <c r="M111" s="121" t="e">
        <f t="shared" si="44"/>
        <v>#VALUE!</v>
      </c>
      <c r="N111" s="111" t="e">
        <f t="shared" si="38"/>
        <v>#VALUE!</v>
      </c>
      <c r="O111" s="119" t="s">
        <v>198</v>
      </c>
      <c r="P111" s="119" t="s">
        <v>198</v>
      </c>
      <c r="Q111" s="113" t="e">
        <f t="shared" si="39"/>
        <v>#VALUE!</v>
      </c>
      <c r="R111" s="120" t="e">
        <f t="shared" si="40"/>
        <v>#VALUE!</v>
      </c>
      <c r="S111" s="121" t="e">
        <f t="shared" si="45"/>
        <v>#VALUE!</v>
      </c>
      <c r="T111" s="121" t="e">
        <f>+VLOOKUP(A111,#REF!,10,0)</f>
        <v>#REF!</v>
      </c>
      <c r="U111" s="116"/>
      <c r="V111" s="117" t="str">
        <f t="shared" si="41"/>
        <v>#REF!</v>
      </c>
      <c r="W111" s="90" t="e">
        <f t="shared" si="42"/>
        <v>#VALUE!</v>
      </c>
      <c r="X111" s="89"/>
      <c r="Y111" s="89"/>
      <c r="Z111" s="118"/>
      <c r="AA111" s="89"/>
      <c r="AB111" s="89"/>
      <c r="AC111" s="89"/>
      <c r="AD111" s="89"/>
    </row>
    <row r="112" spans="1:30" ht="11.25" customHeight="1" outlineLevel="1" x14ac:dyDescent="0.3">
      <c r="A112" s="156" t="s">
        <v>198</v>
      </c>
      <c r="B112" s="111" t="e">
        <f t="shared" si="32"/>
        <v>#VALUE!</v>
      </c>
      <c r="C112" s="119" t="s">
        <v>198</v>
      </c>
      <c r="D112" s="119" t="s">
        <v>198</v>
      </c>
      <c r="E112" s="113" t="e">
        <f t="shared" si="33"/>
        <v>#VALUE!</v>
      </c>
      <c r="F112" s="120" t="e">
        <f t="shared" si="34"/>
        <v>#VALUE!</v>
      </c>
      <c r="G112" s="121" t="e">
        <f t="shared" si="43"/>
        <v>#VALUE!</v>
      </c>
      <c r="H112" s="111" t="e">
        <f t="shared" si="35"/>
        <v>#VALUE!</v>
      </c>
      <c r="I112" s="119" t="s">
        <v>198</v>
      </c>
      <c r="J112" s="119" t="s">
        <v>198</v>
      </c>
      <c r="K112" s="113" t="e">
        <f t="shared" si="36"/>
        <v>#VALUE!</v>
      </c>
      <c r="L112" s="120" t="e">
        <f t="shared" si="37"/>
        <v>#VALUE!</v>
      </c>
      <c r="M112" s="121" t="e">
        <f t="shared" si="44"/>
        <v>#VALUE!</v>
      </c>
      <c r="N112" s="111" t="e">
        <f t="shared" si="38"/>
        <v>#VALUE!</v>
      </c>
      <c r="O112" s="119" t="s">
        <v>198</v>
      </c>
      <c r="P112" s="119" t="s">
        <v>198</v>
      </c>
      <c r="Q112" s="113" t="e">
        <f t="shared" si="39"/>
        <v>#VALUE!</v>
      </c>
      <c r="R112" s="120" t="e">
        <f t="shared" si="40"/>
        <v>#VALUE!</v>
      </c>
      <c r="S112" s="121" t="e">
        <f t="shared" si="45"/>
        <v>#VALUE!</v>
      </c>
      <c r="T112" s="121" t="e">
        <f>+VLOOKUP(A112,#REF!,10,0)</f>
        <v>#REF!</v>
      </c>
      <c r="U112" s="116"/>
      <c r="V112" s="117" t="str">
        <f t="shared" si="41"/>
        <v>#REF!</v>
      </c>
      <c r="W112" s="90" t="e">
        <f t="shared" si="42"/>
        <v>#VALUE!</v>
      </c>
      <c r="X112" s="89"/>
      <c r="Y112" s="89"/>
      <c r="Z112" s="118"/>
      <c r="AA112" s="89"/>
      <c r="AB112" s="89"/>
      <c r="AC112" s="89"/>
      <c r="AD112" s="89"/>
    </row>
    <row r="113" spans="1:30" ht="11.25" customHeight="1" outlineLevel="1" x14ac:dyDescent="0.3">
      <c r="A113" s="156" t="s">
        <v>198</v>
      </c>
      <c r="B113" s="111" t="e">
        <f t="shared" si="32"/>
        <v>#VALUE!</v>
      </c>
      <c r="C113" s="119" t="s">
        <v>198</v>
      </c>
      <c r="D113" s="119" t="s">
        <v>198</v>
      </c>
      <c r="E113" s="113" t="e">
        <f t="shared" si="33"/>
        <v>#VALUE!</v>
      </c>
      <c r="F113" s="120" t="e">
        <f t="shared" si="34"/>
        <v>#VALUE!</v>
      </c>
      <c r="G113" s="121" t="e">
        <f t="shared" si="43"/>
        <v>#VALUE!</v>
      </c>
      <c r="H113" s="111" t="e">
        <f t="shared" si="35"/>
        <v>#VALUE!</v>
      </c>
      <c r="I113" s="119" t="s">
        <v>198</v>
      </c>
      <c r="J113" s="119" t="s">
        <v>198</v>
      </c>
      <c r="K113" s="113" t="e">
        <f t="shared" si="36"/>
        <v>#VALUE!</v>
      </c>
      <c r="L113" s="120" t="e">
        <f t="shared" si="37"/>
        <v>#VALUE!</v>
      </c>
      <c r="M113" s="121" t="e">
        <f t="shared" si="44"/>
        <v>#VALUE!</v>
      </c>
      <c r="N113" s="111" t="e">
        <f t="shared" si="38"/>
        <v>#VALUE!</v>
      </c>
      <c r="O113" s="119" t="s">
        <v>198</v>
      </c>
      <c r="P113" s="119" t="s">
        <v>198</v>
      </c>
      <c r="Q113" s="113" t="e">
        <f t="shared" si="39"/>
        <v>#VALUE!</v>
      </c>
      <c r="R113" s="120" t="e">
        <f t="shared" si="40"/>
        <v>#VALUE!</v>
      </c>
      <c r="S113" s="121" t="e">
        <f t="shared" si="45"/>
        <v>#VALUE!</v>
      </c>
      <c r="T113" s="121" t="e">
        <f>+VLOOKUP(A113,#REF!,10,0)</f>
        <v>#REF!</v>
      </c>
      <c r="U113" s="116"/>
      <c r="V113" s="117" t="str">
        <f t="shared" si="41"/>
        <v>#REF!</v>
      </c>
      <c r="W113" s="90" t="e">
        <f t="shared" si="42"/>
        <v>#VALUE!</v>
      </c>
      <c r="X113" s="89"/>
      <c r="Y113" s="89"/>
      <c r="Z113" s="118"/>
      <c r="AA113" s="89"/>
      <c r="AB113" s="89"/>
      <c r="AC113" s="89"/>
      <c r="AD113" s="89"/>
    </row>
    <row r="114" spans="1:30" ht="11.25" customHeight="1" outlineLevel="1" x14ac:dyDescent="0.3">
      <c r="A114" s="156" t="s">
        <v>198</v>
      </c>
      <c r="B114" s="111" t="e">
        <f t="shared" si="32"/>
        <v>#VALUE!</v>
      </c>
      <c r="C114" s="119" t="s">
        <v>198</v>
      </c>
      <c r="D114" s="119" t="s">
        <v>198</v>
      </c>
      <c r="E114" s="113" t="e">
        <f t="shared" si="33"/>
        <v>#VALUE!</v>
      </c>
      <c r="F114" s="120" t="e">
        <f t="shared" si="34"/>
        <v>#VALUE!</v>
      </c>
      <c r="G114" s="121" t="e">
        <f t="shared" si="43"/>
        <v>#VALUE!</v>
      </c>
      <c r="H114" s="111" t="e">
        <f t="shared" si="35"/>
        <v>#VALUE!</v>
      </c>
      <c r="I114" s="119" t="s">
        <v>198</v>
      </c>
      <c r="J114" s="119" t="s">
        <v>198</v>
      </c>
      <c r="K114" s="113" t="e">
        <f t="shared" si="36"/>
        <v>#VALUE!</v>
      </c>
      <c r="L114" s="120" t="e">
        <f t="shared" si="37"/>
        <v>#VALUE!</v>
      </c>
      <c r="M114" s="121" t="e">
        <f t="shared" si="44"/>
        <v>#VALUE!</v>
      </c>
      <c r="N114" s="111" t="e">
        <f t="shared" si="38"/>
        <v>#VALUE!</v>
      </c>
      <c r="O114" s="119" t="s">
        <v>198</v>
      </c>
      <c r="P114" s="119" t="s">
        <v>198</v>
      </c>
      <c r="Q114" s="113" t="e">
        <f t="shared" si="39"/>
        <v>#VALUE!</v>
      </c>
      <c r="R114" s="120" t="e">
        <f t="shared" si="40"/>
        <v>#VALUE!</v>
      </c>
      <c r="S114" s="121" t="e">
        <f t="shared" si="45"/>
        <v>#VALUE!</v>
      </c>
      <c r="T114" s="121" t="e">
        <f>+VLOOKUP(A114,#REF!,10,0)</f>
        <v>#REF!</v>
      </c>
      <c r="U114" s="116"/>
      <c r="V114" s="117" t="str">
        <f t="shared" si="41"/>
        <v>#REF!</v>
      </c>
      <c r="W114" s="90" t="e">
        <f t="shared" si="42"/>
        <v>#VALUE!</v>
      </c>
      <c r="X114" s="89"/>
      <c r="Y114" s="89"/>
      <c r="Z114" s="118"/>
      <c r="AA114" s="89"/>
      <c r="AB114" s="89"/>
      <c r="AC114" s="89"/>
      <c r="AD114" s="89"/>
    </row>
    <row r="115" spans="1:30" ht="11.25" customHeight="1" outlineLevel="1" x14ac:dyDescent="0.3">
      <c r="A115" s="156" t="s">
        <v>198</v>
      </c>
      <c r="B115" s="111" t="e">
        <f t="shared" si="32"/>
        <v>#VALUE!</v>
      </c>
      <c r="C115" s="119" t="s">
        <v>198</v>
      </c>
      <c r="D115" s="119" t="s">
        <v>198</v>
      </c>
      <c r="E115" s="113" t="e">
        <f t="shared" si="33"/>
        <v>#VALUE!</v>
      </c>
      <c r="F115" s="120" t="e">
        <f t="shared" si="34"/>
        <v>#VALUE!</v>
      </c>
      <c r="G115" s="121" t="e">
        <f t="shared" si="43"/>
        <v>#VALUE!</v>
      </c>
      <c r="H115" s="111" t="e">
        <f t="shared" si="35"/>
        <v>#VALUE!</v>
      </c>
      <c r="I115" s="119" t="s">
        <v>198</v>
      </c>
      <c r="J115" s="119" t="s">
        <v>198</v>
      </c>
      <c r="K115" s="113" t="e">
        <f t="shared" si="36"/>
        <v>#VALUE!</v>
      </c>
      <c r="L115" s="120" t="e">
        <f t="shared" si="37"/>
        <v>#VALUE!</v>
      </c>
      <c r="M115" s="121" t="e">
        <f t="shared" si="44"/>
        <v>#VALUE!</v>
      </c>
      <c r="N115" s="111" t="e">
        <f t="shared" si="38"/>
        <v>#VALUE!</v>
      </c>
      <c r="O115" s="119" t="s">
        <v>198</v>
      </c>
      <c r="P115" s="119" t="s">
        <v>198</v>
      </c>
      <c r="Q115" s="113" t="e">
        <f t="shared" si="39"/>
        <v>#VALUE!</v>
      </c>
      <c r="R115" s="120" t="e">
        <f t="shared" si="40"/>
        <v>#VALUE!</v>
      </c>
      <c r="S115" s="121" t="e">
        <f t="shared" si="45"/>
        <v>#VALUE!</v>
      </c>
      <c r="T115" s="121" t="e">
        <f>+VLOOKUP(A115,#REF!,10,0)</f>
        <v>#REF!</v>
      </c>
      <c r="U115" s="116"/>
      <c r="V115" s="117" t="str">
        <f t="shared" si="41"/>
        <v>#REF!</v>
      </c>
      <c r="W115" s="90" t="e">
        <f t="shared" si="42"/>
        <v>#VALUE!</v>
      </c>
      <c r="X115" s="89"/>
      <c r="Y115" s="89"/>
      <c r="Z115" s="118"/>
      <c r="AA115" s="89"/>
      <c r="AB115" s="89"/>
      <c r="AC115" s="89"/>
      <c r="AD115" s="89"/>
    </row>
    <row r="116" spans="1:30" ht="11.25" customHeight="1" outlineLevel="1" x14ac:dyDescent="0.3">
      <c r="A116" s="156" t="s">
        <v>198</v>
      </c>
      <c r="B116" s="111" t="e">
        <f t="shared" si="32"/>
        <v>#VALUE!</v>
      </c>
      <c r="C116" s="119" t="s">
        <v>198</v>
      </c>
      <c r="D116" s="119" t="s">
        <v>198</v>
      </c>
      <c r="E116" s="113" t="e">
        <f t="shared" si="33"/>
        <v>#VALUE!</v>
      </c>
      <c r="F116" s="120" t="e">
        <f t="shared" si="34"/>
        <v>#VALUE!</v>
      </c>
      <c r="G116" s="121" t="e">
        <f t="shared" si="43"/>
        <v>#VALUE!</v>
      </c>
      <c r="H116" s="111" t="e">
        <f t="shared" si="35"/>
        <v>#VALUE!</v>
      </c>
      <c r="I116" s="119" t="s">
        <v>198</v>
      </c>
      <c r="J116" s="119" t="s">
        <v>198</v>
      </c>
      <c r="K116" s="113" t="e">
        <f t="shared" si="36"/>
        <v>#VALUE!</v>
      </c>
      <c r="L116" s="120" t="e">
        <f t="shared" si="37"/>
        <v>#VALUE!</v>
      </c>
      <c r="M116" s="121" t="e">
        <f t="shared" si="44"/>
        <v>#VALUE!</v>
      </c>
      <c r="N116" s="111" t="e">
        <f t="shared" si="38"/>
        <v>#VALUE!</v>
      </c>
      <c r="O116" s="119" t="s">
        <v>198</v>
      </c>
      <c r="P116" s="119" t="s">
        <v>198</v>
      </c>
      <c r="Q116" s="113" t="e">
        <f t="shared" si="39"/>
        <v>#VALUE!</v>
      </c>
      <c r="R116" s="120" t="e">
        <f t="shared" si="40"/>
        <v>#VALUE!</v>
      </c>
      <c r="S116" s="121" t="e">
        <f t="shared" si="45"/>
        <v>#VALUE!</v>
      </c>
      <c r="T116" s="121" t="e">
        <f>+VLOOKUP(A116,#REF!,10,0)</f>
        <v>#REF!</v>
      </c>
      <c r="U116" s="116"/>
      <c r="V116" s="117" t="str">
        <f t="shared" si="41"/>
        <v>#REF!</v>
      </c>
      <c r="W116" s="90" t="e">
        <f t="shared" si="42"/>
        <v>#VALUE!</v>
      </c>
      <c r="X116" s="89"/>
      <c r="Y116" s="89"/>
      <c r="Z116" s="118"/>
      <c r="AA116" s="89"/>
      <c r="AB116" s="89"/>
      <c r="AC116" s="89"/>
      <c r="AD116" s="89"/>
    </row>
    <row r="117" spans="1:30" ht="11.25" customHeight="1" outlineLevel="1" x14ac:dyDescent="0.3">
      <c r="A117" s="156" t="s">
        <v>198</v>
      </c>
      <c r="B117" s="111" t="e">
        <f t="shared" si="32"/>
        <v>#VALUE!</v>
      </c>
      <c r="C117" s="119" t="s">
        <v>198</v>
      </c>
      <c r="D117" s="119" t="s">
        <v>198</v>
      </c>
      <c r="E117" s="113" t="e">
        <f t="shared" si="33"/>
        <v>#VALUE!</v>
      </c>
      <c r="F117" s="120" t="e">
        <f t="shared" si="34"/>
        <v>#VALUE!</v>
      </c>
      <c r="G117" s="121" t="e">
        <f t="shared" si="43"/>
        <v>#VALUE!</v>
      </c>
      <c r="H117" s="111" t="e">
        <f t="shared" si="35"/>
        <v>#VALUE!</v>
      </c>
      <c r="I117" s="119" t="s">
        <v>198</v>
      </c>
      <c r="J117" s="119" t="s">
        <v>198</v>
      </c>
      <c r="K117" s="113" t="e">
        <f t="shared" si="36"/>
        <v>#VALUE!</v>
      </c>
      <c r="L117" s="120" t="e">
        <f t="shared" si="37"/>
        <v>#VALUE!</v>
      </c>
      <c r="M117" s="121" t="e">
        <f t="shared" si="44"/>
        <v>#VALUE!</v>
      </c>
      <c r="N117" s="111" t="e">
        <f t="shared" si="38"/>
        <v>#VALUE!</v>
      </c>
      <c r="O117" s="119" t="s">
        <v>198</v>
      </c>
      <c r="P117" s="119" t="s">
        <v>198</v>
      </c>
      <c r="Q117" s="113" t="e">
        <f t="shared" si="39"/>
        <v>#VALUE!</v>
      </c>
      <c r="R117" s="120" t="e">
        <f t="shared" si="40"/>
        <v>#VALUE!</v>
      </c>
      <c r="S117" s="121" t="e">
        <f t="shared" si="45"/>
        <v>#VALUE!</v>
      </c>
      <c r="T117" s="121" t="e">
        <f>+VLOOKUP(A117,#REF!,10,0)</f>
        <v>#REF!</v>
      </c>
      <c r="U117" s="116"/>
      <c r="V117" s="160" t="str">
        <f t="shared" si="41"/>
        <v>#REF!</v>
      </c>
      <c r="W117" s="161" t="e">
        <f t="shared" si="42"/>
        <v>#VALUE!</v>
      </c>
      <c r="X117" s="162"/>
      <c r="Y117" s="162"/>
      <c r="Z117" s="163"/>
      <c r="AA117" s="162"/>
      <c r="AB117" s="162"/>
      <c r="AC117" s="162"/>
      <c r="AD117" s="162"/>
    </row>
    <row r="118" spans="1:30" ht="11.25" customHeight="1" outlineLevel="1" x14ac:dyDescent="0.3">
      <c r="A118" s="156" t="s">
        <v>198</v>
      </c>
      <c r="B118" s="111" t="e">
        <f t="shared" si="32"/>
        <v>#VALUE!</v>
      </c>
      <c r="C118" s="119" t="s">
        <v>198</v>
      </c>
      <c r="D118" s="119" t="s">
        <v>198</v>
      </c>
      <c r="E118" s="113" t="e">
        <f t="shared" si="33"/>
        <v>#VALUE!</v>
      </c>
      <c r="F118" s="120" t="e">
        <f t="shared" si="34"/>
        <v>#VALUE!</v>
      </c>
      <c r="G118" s="121" t="e">
        <f t="shared" si="43"/>
        <v>#VALUE!</v>
      </c>
      <c r="H118" s="111" t="e">
        <f t="shared" si="35"/>
        <v>#VALUE!</v>
      </c>
      <c r="I118" s="119" t="s">
        <v>198</v>
      </c>
      <c r="J118" s="119" t="s">
        <v>198</v>
      </c>
      <c r="K118" s="113" t="e">
        <f t="shared" si="36"/>
        <v>#VALUE!</v>
      </c>
      <c r="L118" s="120" t="e">
        <f t="shared" si="37"/>
        <v>#VALUE!</v>
      </c>
      <c r="M118" s="121" t="e">
        <f t="shared" si="44"/>
        <v>#VALUE!</v>
      </c>
      <c r="N118" s="111" t="e">
        <f t="shared" si="38"/>
        <v>#VALUE!</v>
      </c>
      <c r="O118" s="119" t="s">
        <v>198</v>
      </c>
      <c r="P118" s="119" t="s">
        <v>198</v>
      </c>
      <c r="Q118" s="113" t="e">
        <f t="shared" si="39"/>
        <v>#VALUE!</v>
      </c>
      <c r="R118" s="120" t="e">
        <f t="shared" si="40"/>
        <v>#VALUE!</v>
      </c>
      <c r="S118" s="121" t="e">
        <f t="shared" si="45"/>
        <v>#VALUE!</v>
      </c>
      <c r="T118" s="121" t="e">
        <f>+VLOOKUP(A118,#REF!,10,0)</f>
        <v>#REF!</v>
      </c>
      <c r="U118" s="116"/>
      <c r="V118" s="117" t="str">
        <f t="shared" si="41"/>
        <v>#REF!</v>
      </c>
      <c r="W118" s="90" t="e">
        <f t="shared" si="42"/>
        <v>#VALUE!</v>
      </c>
      <c r="X118" s="89"/>
      <c r="Y118" s="89"/>
      <c r="Z118" s="118"/>
      <c r="AA118" s="89"/>
      <c r="AB118" s="89"/>
      <c r="AC118" s="89"/>
      <c r="AD118" s="89"/>
    </row>
    <row r="119" spans="1:30" ht="11.25" customHeight="1" outlineLevel="1" x14ac:dyDescent="0.3">
      <c r="A119" s="156" t="s">
        <v>198</v>
      </c>
      <c r="B119" s="111" t="e">
        <f t="shared" si="32"/>
        <v>#VALUE!</v>
      </c>
      <c r="C119" s="119" t="s">
        <v>198</v>
      </c>
      <c r="D119" s="119" t="s">
        <v>198</v>
      </c>
      <c r="E119" s="113" t="e">
        <f t="shared" si="33"/>
        <v>#VALUE!</v>
      </c>
      <c r="F119" s="120" t="e">
        <f t="shared" si="34"/>
        <v>#VALUE!</v>
      </c>
      <c r="G119" s="121" t="e">
        <f t="shared" si="43"/>
        <v>#VALUE!</v>
      </c>
      <c r="H119" s="111" t="e">
        <f t="shared" si="35"/>
        <v>#VALUE!</v>
      </c>
      <c r="I119" s="119" t="s">
        <v>198</v>
      </c>
      <c r="J119" s="119" t="s">
        <v>198</v>
      </c>
      <c r="K119" s="113" t="e">
        <f t="shared" si="36"/>
        <v>#VALUE!</v>
      </c>
      <c r="L119" s="120" t="e">
        <f t="shared" si="37"/>
        <v>#VALUE!</v>
      </c>
      <c r="M119" s="121" t="e">
        <f t="shared" si="44"/>
        <v>#VALUE!</v>
      </c>
      <c r="N119" s="111" t="e">
        <f t="shared" si="38"/>
        <v>#VALUE!</v>
      </c>
      <c r="O119" s="119" t="s">
        <v>198</v>
      </c>
      <c r="P119" s="119" t="s">
        <v>198</v>
      </c>
      <c r="Q119" s="113" t="e">
        <f t="shared" si="39"/>
        <v>#VALUE!</v>
      </c>
      <c r="R119" s="120" t="e">
        <f t="shared" si="40"/>
        <v>#VALUE!</v>
      </c>
      <c r="S119" s="121" t="e">
        <f t="shared" si="45"/>
        <v>#VALUE!</v>
      </c>
      <c r="T119" s="121" t="e">
        <f>+VLOOKUP(A119,#REF!,10,0)</f>
        <v>#REF!</v>
      </c>
      <c r="U119" s="116"/>
      <c r="V119" s="117" t="str">
        <f t="shared" si="41"/>
        <v>#REF!</v>
      </c>
      <c r="W119" s="90" t="e">
        <f t="shared" si="42"/>
        <v>#VALUE!</v>
      </c>
      <c r="X119" s="89"/>
      <c r="Y119" s="89"/>
      <c r="Z119" s="118"/>
      <c r="AA119" s="89"/>
      <c r="AB119" s="89"/>
      <c r="AC119" s="89"/>
      <c r="AD119" s="89"/>
    </row>
    <row r="120" spans="1:30" ht="11.25" customHeight="1" outlineLevel="1" x14ac:dyDescent="0.3">
      <c r="A120" s="156" t="s">
        <v>198</v>
      </c>
      <c r="B120" s="111" t="e">
        <f t="shared" si="32"/>
        <v>#VALUE!</v>
      </c>
      <c r="C120" s="119" t="s">
        <v>198</v>
      </c>
      <c r="D120" s="119" t="s">
        <v>198</v>
      </c>
      <c r="E120" s="113" t="e">
        <f t="shared" si="33"/>
        <v>#VALUE!</v>
      </c>
      <c r="F120" s="120" t="e">
        <f t="shared" si="34"/>
        <v>#VALUE!</v>
      </c>
      <c r="G120" s="121" t="e">
        <f t="shared" si="43"/>
        <v>#VALUE!</v>
      </c>
      <c r="H120" s="111" t="e">
        <f t="shared" si="35"/>
        <v>#VALUE!</v>
      </c>
      <c r="I120" s="119" t="s">
        <v>198</v>
      </c>
      <c r="J120" s="119" t="s">
        <v>198</v>
      </c>
      <c r="K120" s="113" t="e">
        <f t="shared" si="36"/>
        <v>#VALUE!</v>
      </c>
      <c r="L120" s="120" t="e">
        <f t="shared" si="37"/>
        <v>#VALUE!</v>
      </c>
      <c r="M120" s="121" t="e">
        <f t="shared" si="44"/>
        <v>#VALUE!</v>
      </c>
      <c r="N120" s="111" t="e">
        <f t="shared" si="38"/>
        <v>#VALUE!</v>
      </c>
      <c r="O120" s="119" t="s">
        <v>198</v>
      </c>
      <c r="P120" s="119" t="s">
        <v>198</v>
      </c>
      <c r="Q120" s="113" t="e">
        <f t="shared" si="39"/>
        <v>#VALUE!</v>
      </c>
      <c r="R120" s="120" t="e">
        <f t="shared" si="40"/>
        <v>#VALUE!</v>
      </c>
      <c r="S120" s="121" t="e">
        <f t="shared" si="45"/>
        <v>#VALUE!</v>
      </c>
      <c r="T120" s="121" t="e">
        <f>+VLOOKUP(A120,#REF!,10,0)</f>
        <v>#REF!</v>
      </c>
      <c r="U120" s="116"/>
      <c r="V120" s="117" t="str">
        <f t="shared" si="41"/>
        <v>#REF!</v>
      </c>
      <c r="W120" s="90" t="e">
        <f t="shared" si="42"/>
        <v>#VALUE!</v>
      </c>
      <c r="X120" s="89"/>
      <c r="Y120" s="89"/>
      <c r="Z120" s="118"/>
      <c r="AA120" s="89"/>
      <c r="AB120" s="89"/>
      <c r="AC120" s="89"/>
      <c r="AD120" s="89"/>
    </row>
    <row r="121" spans="1:30" ht="11.25" customHeight="1" outlineLevel="1" x14ac:dyDescent="0.3">
      <c r="A121" s="156" t="s">
        <v>198</v>
      </c>
      <c r="B121" s="111" t="e">
        <f t="shared" si="32"/>
        <v>#VALUE!</v>
      </c>
      <c r="C121" s="119" t="s">
        <v>198</v>
      </c>
      <c r="D121" s="119" t="s">
        <v>198</v>
      </c>
      <c r="E121" s="113" t="e">
        <f t="shared" si="33"/>
        <v>#VALUE!</v>
      </c>
      <c r="F121" s="120" t="e">
        <f t="shared" si="34"/>
        <v>#VALUE!</v>
      </c>
      <c r="G121" s="121" t="e">
        <f t="shared" si="43"/>
        <v>#VALUE!</v>
      </c>
      <c r="H121" s="111" t="e">
        <f t="shared" si="35"/>
        <v>#VALUE!</v>
      </c>
      <c r="I121" s="119" t="s">
        <v>198</v>
      </c>
      <c r="J121" s="119" t="s">
        <v>198</v>
      </c>
      <c r="K121" s="113" t="e">
        <f t="shared" si="36"/>
        <v>#VALUE!</v>
      </c>
      <c r="L121" s="120" t="e">
        <f t="shared" si="37"/>
        <v>#VALUE!</v>
      </c>
      <c r="M121" s="121" t="e">
        <f t="shared" si="44"/>
        <v>#VALUE!</v>
      </c>
      <c r="N121" s="111" t="e">
        <f t="shared" si="38"/>
        <v>#VALUE!</v>
      </c>
      <c r="O121" s="119" t="s">
        <v>198</v>
      </c>
      <c r="P121" s="119" t="s">
        <v>198</v>
      </c>
      <c r="Q121" s="113" t="e">
        <f t="shared" si="39"/>
        <v>#VALUE!</v>
      </c>
      <c r="R121" s="120" t="e">
        <f t="shared" si="40"/>
        <v>#VALUE!</v>
      </c>
      <c r="S121" s="121" t="e">
        <f t="shared" si="45"/>
        <v>#VALUE!</v>
      </c>
      <c r="T121" s="121" t="e">
        <f>+VLOOKUP(A121,#REF!,10,0)</f>
        <v>#REF!</v>
      </c>
      <c r="U121" s="116"/>
      <c r="V121" s="117" t="str">
        <f t="shared" si="41"/>
        <v>#REF!</v>
      </c>
      <c r="W121" s="90" t="e">
        <f t="shared" si="42"/>
        <v>#VALUE!</v>
      </c>
      <c r="X121" s="89"/>
      <c r="Y121" s="89"/>
      <c r="Z121" s="118"/>
      <c r="AA121" s="89"/>
      <c r="AB121" s="89"/>
      <c r="AC121" s="89"/>
      <c r="AD121" s="89"/>
    </row>
    <row r="122" spans="1:30" ht="11.25" customHeight="1" outlineLevel="1" x14ac:dyDescent="0.3">
      <c r="A122" s="156" t="s">
        <v>198</v>
      </c>
      <c r="B122" s="111" t="e">
        <f t="shared" si="32"/>
        <v>#VALUE!</v>
      </c>
      <c r="C122" s="119" t="s">
        <v>198</v>
      </c>
      <c r="D122" s="119" t="s">
        <v>198</v>
      </c>
      <c r="E122" s="113" t="e">
        <f t="shared" si="33"/>
        <v>#VALUE!</v>
      </c>
      <c r="F122" s="120" t="e">
        <f t="shared" si="34"/>
        <v>#VALUE!</v>
      </c>
      <c r="G122" s="121" t="e">
        <f t="shared" si="43"/>
        <v>#VALUE!</v>
      </c>
      <c r="H122" s="111" t="e">
        <f t="shared" si="35"/>
        <v>#VALUE!</v>
      </c>
      <c r="I122" s="119" t="s">
        <v>198</v>
      </c>
      <c r="J122" s="119" t="s">
        <v>198</v>
      </c>
      <c r="K122" s="113" t="e">
        <f t="shared" si="36"/>
        <v>#VALUE!</v>
      </c>
      <c r="L122" s="120" t="e">
        <f t="shared" si="37"/>
        <v>#VALUE!</v>
      </c>
      <c r="M122" s="121" t="e">
        <f t="shared" si="44"/>
        <v>#VALUE!</v>
      </c>
      <c r="N122" s="111" t="e">
        <f t="shared" si="38"/>
        <v>#VALUE!</v>
      </c>
      <c r="O122" s="119" t="s">
        <v>198</v>
      </c>
      <c r="P122" s="119" t="s">
        <v>198</v>
      </c>
      <c r="Q122" s="113" t="e">
        <f t="shared" si="39"/>
        <v>#VALUE!</v>
      </c>
      <c r="R122" s="120" t="e">
        <f t="shared" si="40"/>
        <v>#VALUE!</v>
      </c>
      <c r="S122" s="121" t="e">
        <f t="shared" si="45"/>
        <v>#VALUE!</v>
      </c>
      <c r="T122" s="121" t="e">
        <f>+VLOOKUP(A122,#REF!,10,0)</f>
        <v>#REF!</v>
      </c>
      <c r="U122" s="116"/>
      <c r="V122" s="117" t="str">
        <f t="shared" si="41"/>
        <v>#REF!</v>
      </c>
      <c r="W122" s="90" t="e">
        <f t="shared" si="42"/>
        <v>#VALUE!</v>
      </c>
      <c r="X122" s="89"/>
      <c r="Y122" s="89"/>
      <c r="Z122" s="118"/>
      <c r="AA122" s="89"/>
      <c r="AB122" s="89"/>
      <c r="AC122" s="89"/>
      <c r="AD122" s="89"/>
    </row>
    <row r="123" spans="1:30" ht="11.25" customHeight="1" outlineLevel="1" x14ac:dyDescent="0.3">
      <c r="A123" s="156" t="s">
        <v>198</v>
      </c>
      <c r="B123" s="111" t="e">
        <f t="shared" si="32"/>
        <v>#VALUE!</v>
      </c>
      <c r="C123" s="119" t="s">
        <v>198</v>
      </c>
      <c r="D123" s="119" t="s">
        <v>198</v>
      </c>
      <c r="E123" s="113" t="e">
        <f t="shared" si="33"/>
        <v>#VALUE!</v>
      </c>
      <c r="F123" s="120" t="e">
        <f t="shared" si="34"/>
        <v>#VALUE!</v>
      </c>
      <c r="G123" s="121" t="e">
        <f t="shared" si="43"/>
        <v>#VALUE!</v>
      </c>
      <c r="H123" s="111" t="e">
        <f t="shared" si="35"/>
        <v>#VALUE!</v>
      </c>
      <c r="I123" s="119" t="s">
        <v>198</v>
      </c>
      <c r="J123" s="119" t="s">
        <v>198</v>
      </c>
      <c r="K123" s="113" t="e">
        <f t="shared" si="36"/>
        <v>#VALUE!</v>
      </c>
      <c r="L123" s="120" t="e">
        <f t="shared" si="37"/>
        <v>#VALUE!</v>
      </c>
      <c r="M123" s="121" t="e">
        <f t="shared" si="44"/>
        <v>#VALUE!</v>
      </c>
      <c r="N123" s="111" t="e">
        <f t="shared" si="38"/>
        <v>#VALUE!</v>
      </c>
      <c r="O123" s="119" t="s">
        <v>198</v>
      </c>
      <c r="P123" s="119" t="s">
        <v>198</v>
      </c>
      <c r="Q123" s="113" t="e">
        <f t="shared" si="39"/>
        <v>#VALUE!</v>
      </c>
      <c r="R123" s="120" t="e">
        <f t="shared" si="40"/>
        <v>#VALUE!</v>
      </c>
      <c r="S123" s="121" t="e">
        <f t="shared" si="45"/>
        <v>#VALUE!</v>
      </c>
      <c r="T123" s="121" t="e">
        <f>+VLOOKUP(A123,#REF!,10,0)</f>
        <v>#REF!</v>
      </c>
      <c r="U123" s="116"/>
      <c r="V123" s="160" t="str">
        <f t="shared" si="41"/>
        <v>#REF!</v>
      </c>
      <c r="W123" s="161" t="e">
        <f t="shared" si="42"/>
        <v>#VALUE!</v>
      </c>
      <c r="X123" s="162"/>
      <c r="Y123" s="162"/>
      <c r="Z123" s="163"/>
      <c r="AA123" s="162"/>
      <c r="AB123" s="162"/>
      <c r="AC123" s="162"/>
      <c r="AD123" s="162"/>
    </row>
    <row r="124" spans="1:30" ht="11.25" customHeight="1" outlineLevel="1" x14ac:dyDescent="0.3">
      <c r="A124" s="156" t="s">
        <v>198</v>
      </c>
      <c r="B124" s="111" t="e">
        <f t="shared" si="32"/>
        <v>#VALUE!</v>
      </c>
      <c r="C124" s="119" t="s">
        <v>198</v>
      </c>
      <c r="D124" s="119" t="s">
        <v>198</v>
      </c>
      <c r="E124" s="113" t="e">
        <f t="shared" si="33"/>
        <v>#VALUE!</v>
      </c>
      <c r="F124" s="120" t="e">
        <f t="shared" si="34"/>
        <v>#VALUE!</v>
      </c>
      <c r="G124" s="121" t="e">
        <f t="shared" si="43"/>
        <v>#VALUE!</v>
      </c>
      <c r="H124" s="111" t="e">
        <f t="shared" si="35"/>
        <v>#VALUE!</v>
      </c>
      <c r="I124" s="119" t="s">
        <v>198</v>
      </c>
      <c r="J124" s="119" t="s">
        <v>198</v>
      </c>
      <c r="K124" s="113" t="e">
        <f t="shared" si="36"/>
        <v>#VALUE!</v>
      </c>
      <c r="L124" s="120" t="e">
        <f t="shared" si="37"/>
        <v>#VALUE!</v>
      </c>
      <c r="M124" s="121" t="e">
        <f t="shared" si="44"/>
        <v>#VALUE!</v>
      </c>
      <c r="N124" s="111" t="e">
        <f t="shared" si="38"/>
        <v>#VALUE!</v>
      </c>
      <c r="O124" s="119" t="s">
        <v>198</v>
      </c>
      <c r="P124" s="119" t="s">
        <v>198</v>
      </c>
      <c r="Q124" s="113" t="e">
        <f t="shared" si="39"/>
        <v>#VALUE!</v>
      </c>
      <c r="R124" s="120" t="e">
        <f t="shared" si="40"/>
        <v>#VALUE!</v>
      </c>
      <c r="S124" s="121" t="e">
        <f t="shared" si="45"/>
        <v>#VALUE!</v>
      </c>
      <c r="T124" s="121" t="e">
        <f>+VLOOKUP(A124,#REF!,10,0)</f>
        <v>#REF!</v>
      </c>
      <c r="U124" s="116"/>
      <c r="V124" s="117" t="str">
        <f t="shared" si="41"/>
        <v>#REF!</v>
      </c>
      <c r="W124" s="90" t="e">
        <f t="shared" si="42"/>
        <v>#VALUE!</v>
      </c>
      <c r="X124" s="89"/>
      <c r="Y124" s="89"/>
      <c r="Z124" s="118"/>
      <c r="AA124" s="89"/>
      <c r="AB124" s="89"/>
      <c r="AC124" s="89"/>
      <c r="AD124" s="89"/>
    </row>
    <row r="125" spans="1:30" ht="11.25" customHeight="1" outlineLevel="1" x14ac:dyDescent="0.3">
      <c r="A125" s="156" t="s">
        <v>198</v>
      </c>
      <c r="B125" s="111" t="e">
        <f t="shared" si="32"/>
        <v>#VALUE!</v>
      </c>
      <c r="C125" s="119" t="s">
        <v>198</v>
      </c>
      <c r="D125" s="119" t="s">
        <v>198</v>
      </c>
      <c r="E125" s="113" t="e">
        <f t="shared" si="33"/>
        <v>#VALUE!</v>
      </c>
      <c r="F125" s="120" t="e">
        <f t="shared" si="34"/>
        <v>#VALUE!</v>
      </c>
      <c r="G125" s="121" t="e">
        <f t="shared" si="43"/>
        <v>#VALUE!</v>
      </c>
      <c r="H125" s="111" t="e">
        <f t="shared" si="35"/>
        <v>#VALUE!</v>
      </c>
      <c r="I125" s="119" t="s">
        <v>198</v>
      </c>
      <c r="J125" s="119" t="s">
        <v>198</v>
      </c>
      <c r="K125" s="113" t="e">
        <f t="shared" si="36"/>
        <v>#VALUE!</v>
      </c>
      <c r="L125" s="120" t="e">
        <f t="shared" si="37"/>
        <v>#VALUE!</v>
      </c>
      <c r="M125" s="121" t="e">
        <f t="shared" si="44"/>
        <v>#VALUE!</v>
      </c>
      <c r="N125" s="111" t="e">
        <f t="shared" si="38"/>
        <v>#VALUE!</v>
      </c>
      <c r="O125" s="119" t="s">
        <v>198</v>
      </c>
      <c r="P125" s="119" t="s">
        <v>198</v>
      </c>
      <c r="Q125" s="113" t="e">
        <f t="shared" si="39"/>
        <v>#VALUE!</v>
      </c>
      <c r="R125" s="120" t="e">
        <f t="shared" si="40"/>
        <v>#VALUE!</v>
      </c>
      <c r="S125" s="121" t="e">
        <f t="shared" si="45"/>
        <v>#VALUE!</v>
      </c>
      <c r="T125" s="121" t="e">
        <f>+VLOOKUP(A125,#REF!,10,0)</f>
        <v>#REF!</v>
      </c>
      <c r="U125" s="116"/>
      <c r="V125" s="117" t="str">
        <f t="shared" si="41"/>
        <v>#REF!</v>
      </c>
      <c r="W125" s="90" t="e">
        <f t="shared" si="42"/>
        <v>#VALUE!</v>
      </c>
      <c r="X125" s="89"/>
      <c r="Y125" s="89"/>
      <c r="Z125" s="118"/>
      <c r="AA125" s="89"/>
      <c r="AB125" s="89"/>
      <c r="AC125" s="89"/>
      <c r="AD125" s="89"/>
    </row>
    <row r="126" spans="1:30" ht="11.25" customHeight="1" outlineLevel="1" x14ac:dyDescent="0.3">
      <c r="A126" s="156" t="s">
        <v>198</v>
      </c>
      <c r="B126" s="111" t="e">
        <f t="shared" si="32"/>
        <v>#VALUE!</v>
      </c>
      <c r="C126" s="119" t="s">
        <v>198</v>
      </c>
      <c r="D126" s="119" t="s">
        <v>198</v>
      </c>
      <c r="E126" s="113" t="e">
        <f t="shared" si="33"/>
        <v>#VALUE!</v>
      </c>
      <c r="F126" s="120" t="e">
        <f t="shared" si="34"/>
        <v>#VALUE!</v>
      </c>
      <c r="G126" s="121" t="e">
        <f t="shared" si="43"/>
        <v>#VALUE!</v>
      </c>
      <c r="H126" s="111" t="e">
        <f t="shared" si="35"/>
        <v>#VALUE!</v>
      </c>
      <c r="I126" s="119" t="s">
        <v>198</v>
      </c>
      <c r="J126" s="119" t="s">
        <v>198</v>
      </c>
      <c r="K126" s="113" t="e">
        <f t="shared" si="36"/>
        <v>#VALUE!</v>
      </c>
      <c r="L126" s="120" t="e">
        <f t="shared" si="37"/>
        <v>#VALUE!</v>
      </c>
      <c r="M126" s="121" t="e">
        <f t="shared" si="44"/>
        <v>#VALUE!</v>
      </c>
      <c r="N126" s="111" t="e">
        <f t="shared" si="38"/>
        <v>#VALUE!</v>
      </c>
      <c r="O126" s="119" t="s">
        <v>198</v>
      </c>
      <c r="P126" s="119" t="s">
        <v>198</v>
      </c>
      <c r="Q126" s="113" t="e">
        <f t="shared" si="39"/>
        <v>#VALUE!</v>
      </c>
      <c r="R126" s="120" t="e">
        <f t="shared" si="40"/>
        <v>#VALUE!</v>
      </c>
      <c r="S126" s="121" t="e">
        <f t="shared" si="45"/>
        <v>#VALUE!</v>
      </c>
      <c r="T126" s="121" t="e">
        <f>+VLOOKUP(A126,#REF!,10,0)</f>
        <v>#REF!</v>
      </c>
      <c r="U126" s="116"/>
      <c r="V126" s="117" t="str">
        <f t="shared" si="41"/>
        <v>#REF!</v>
      </c>
      <c r="W126" s="90" t="e">
        <f t="shared" si="42"/>
        <v>#VALUE!</v>
      </c>
      <c r="X126" s="89"/>
      <c r="Y126" s="89"/>
      <c r="Z126" s="118"/>
      <c r="AA126" s="89"/>
      <c r="AB126" s="89"/>
      <c r="AC126" s="89"/>
      <c r="AD126" s="89"/>
    </row>
    <row r="127" spans="1:30" ht="11.25" customHeight="1" outlineLevel="1" x14ac:dyDescent="0.3">
      <c r="A127" s="156" t="s">
        <v>198</v>
      </c>
      <c r="B127" s="111" t="e">
        <f t="shared" si="32"/>
        <v>#VALUE!</v>
      </c>
      <c r="C127" s="119" t="s">
        <v>198</v>
      </c>
      <c r="D127" s="119" t="s">
        <v>198</v>
      </c>
      <c r="E127" s="113" t="e">
        <f t="shared" si="33"/>
        <v>#VALUE!</v>
      </c>
      <c r="F127" s="120" t="e">
        <f t="shared" si="34"/>
        <v>#VALUE!</v>
      </c>
      <c r="G127" s="121" t="e">
        <f t="shared" si="43"/>
        <v>#VALUE!</v>
      </c>
      <c r="H127" s="111" t="e">
        <f t="shared" si="35"/>
        <v>#VALUE!</v>
      </c>
      <c r="I127" s="119" t="s">
        <v>198</v>
      </c>
      <c r="J127" s="119" t="s">
        <v>198</v>
      </c>
      <c r="K127" s="113" t="e">
        <f t="shared" si="36"/>
        <v>#VALUE!</v>
      </c>
      <c r="L127" s="120" t="e">
        <f t="shared" si="37"/>
        <v>#VALUE!</v>
      </c>
      <c r="M127" s="121" t="e">
        <f t="shared" si="44"/>
        <v>#VALUE!</v>
      </c>
      <c r="N127" s="111" t="e">
        <f t="shared" si="38"/>
        <v>#VALUE!</v>
      </c>
      <c r="O127" s="119" t="s">
        <v>198</v>
      </c>
      <c r="P127" s="119" t="s">
        <v>198</v>
      </c>
      <c r="Q127" s="113" t="e">
        <f t="shared" si="39"/>
        <v>#VALUE!</v>
      </c>
      <c r="R127" s="120" t="e">
        <f t="shared" si="40"/>
        <v>#VALUE!</v>
      </c>
      <c r="S127" s="121" t="e">
        <f t="shared" si="45"/>
        <v>#VALUE!</v>
      </c>
      <c r="T127" s="121" t="e">
        <f>+VLOOKUP(A127,#REF!,10,0)</f>
        <v>#REF!</v>
      </c>
      <c r="U127" s="116"/>
      <c r="V127" s="117" t="str">
        <f t="shared" si="41"/>
        <v>#REF!</v>
      </c>
      <c r="W127" s="90" t="e">
        <f t="shared" si="42"/>
        <v>#VALUE!</v>
      </c>
      <c r="X127" s="89"/>
      <c r="Y127" s="89"/>
      <c r="Z127" s="118"/>
      <c r="AA127" s="89"/>
      <c r="AB127" s="89"/>
      <c r="AC127" s="89"/>
      <c r="AD127" s="89"/>
    </row>
    <row r="128" spans="1:30" ht="11.25" customHeight="1" outlineLevel="1" x14ac:dyDescent="0.3">
      <c r="A128" s="156" t="s">
        <v>198</v>
      </c>
      <c r="B128" s="111" t="e">
        <f t="shared" si="32"/>
        <v>#VALUE!</v>
      </c>
      <c r="C128" s="119" t="s">
        <v>198</v>
      </c>
      <c r="D128" s="119" t="s">
        <v>198</v>
      </c>
      <c r="E128" s="113" t="e">
        <f t="shared" si="33"/>
        <v>#VALUE!</v>
      </c>
      <c r="F128" s="120" t="e">
        <f t="shared" si="34"/>
        <v>#VALUE!</v>
      </c>
      <c r="G128" s="121" t="e">
        <f t="shared" si="43"/>
        <v>#VALUE!</v>
      </c>
      <c r="H128" s="111" t="e">
        <f t="shared" si="35"/>
        <v>#VALUE!</v>
      </c>
      <c r="I128" s="119" t="s">
        <v>198</v>
      </c>
      <c r="J128" s="119" t="s">
        <v>198</v>
      </c>
      <c r="K128" s="113" t="e">
        <f t="shared" si="36"/>
        <v>#VALUE!</v>
      </c>
      <c r="L128" s="120" t="e">
        <f t="shared" si="37"/>
        <v>#VALUE!</v>
      </c>
      <c r="M128" s="121" t="e">
        <f t="shared" si="44"/>
        <v>#VALUE!</v>
      </c>
      <c r="N128" s="111" t="e">
        <f t="shared" si="38"/>
        <v>#VALUE!</v>
      </c>
      <c r="O128" s="119" t="s">
        <v>198</v>
      </c>
      <c r="P128" s="119" t="s">
        <v>198</v>
      </c>
      <c r="Q128" s="113" t="e">
        <f t="shared" si="39"/>
        <v>#VALUE!</v>
      </c>
      <c r="R128" s="120" t="e">
        <f t="shared" si="40"/>
        <v>#VALUE!</v>
      </c>
      <c r="S128" s="121" t="e">
        <f t="shared" si="45"/>
        <v>#VALUE!</v>
      </c>
      <c r="T128" s="121" t="e">
        <f>+VLOOKUP(A128,#REF!,10,0)</f>
        <v>#REF!</v>
      </c>
      <c r="U128" s="116"/>
      <c r="V128" s="117" t="str">
        <f t="shared" si="41"/>
        <v>#REF!</v>
      </c>
      <c r="W128" s="90" t="e">
        <f t="shared" si="42"/>
        <v>#VALUE!</v>
      </c>
      <c r="X128" s="89"/>
      <c r="Y128" s="89"/>
      <c r="Z128" s="118"/>
      <c r="AA128" s="89"/>
      <c r="AB128" s="89"/>
      <c r="AC128" s="89"/>
      <c r="AD128" s="89"/>
    </row>
    <row r="129" spans="1:30" ht="11.25" customHeight="1" outlineLevel="1" x14ac:dyDescent="0.3">
      <c r="A129" s="156" t="s">
        <v>198</v>
      </c>
      <c r="B129" s="111" t="e">
        <f t="shared" si="32"/>
        <v>#VALUE!</v>
      </c>
      <c r="C129" s="119" t="s">
        <v>198</v>
      </c>
      <c r="D129" s="119" t="s">
        <v>198</v>
      </c>
      <c r="E129" s="113" t="e">
        <f t="shared" si="33"/>
        <v>#VALUE!</v>
      </c>
      <c r="F129" s="120" t="e">
        <f t="shared" si="34"/>
        <v>#VALUE!</v>
      </c>
      <c r="G129" s="121" t="e">
        <f t="shared" si="43"/>
        <v>#VALUE!</v>
      </c>
      <c r="H129" s="111" t="e">
        <f t="shared" si="35"/>
        <v>#VALUE!</v>
      </c>
      <c r="I129" s="119" t="s">
        <v>198</v>
      </c>
      <c r="J129" s="119" t="s">
        <v>198</v>
      </c>
      <c r="K129" s="113" t="e">
        <f t="shared" si="36"/>
        <v>#VALUE!</v>
      </c>
      <c r="L129" s="120" t="e">
        <f t="shared" si="37"/>
        <v>#VALUE!</v>
      </c>
      <c r="M129" s="121" t="e">
        <f t="shared" si="44"/>
        <v>#VALUE!</v>
      </c>
      <c r="N129" s="111" t="e">
        <f t="shared" si="38"/>
        <v>#VALUE!</v>
      </c>
      <c r="O129" s="119" t="s">
        <v>198</v>
      </c>
      <c r="P129" s="119" t="s">
        <v>198</v>
      </c>
      <c r="Q129" s="113" t="e">
        <f t="shared" si="39"/>
        <v>#VALUE!</v>
      </c>
      <c r="R129" s="120" t="e">
        <f t="shared" si="40"/>
        <v>#VALUE!</v>
      </c>
      <c r="S129" s="121" t="e">
        <f t="shared" si="45"/>
        <v>#VALUE!</v>
      </c>
      <c r="T129" s="121" t="e">
        <f>+VLOOKUP(A129,#REF!,10,0)</f>
        <v>#REF!</v>
      </c>
      <c r="U129" s="116"/>
      <c r="V129" s="117" t="str">
        <f t="shared" si="41"/>
        <v>#REF!</v>
      </c>
      <c r="W129" s="90" t="e">
        <f t="shared" si="42"/>
        <v>#VALUE!</v>
      </c>
      <c r="X129" s="89"/>
      <c r="Y129" s="89"/>
      <c r="Z129" s="118"/>
      <c r="AA129" s="89"/>
      <c r="AB129" s="89"/>
      <c r="AC129" s="89"/>
      <c r="AD129" s="89"/>
    </row>
    <row r="130" spans="1:30" ht="11.25" customHeight="1" outlineLevel="1" x14ac:dyDescent="0.3">
      <c r="A130" s="156" t="s">
        <v>198</v>
      </c>
      <c r="B130" s="111" t="e">
        <f t="shared" si="32"/>
        <v>#VALUE!</v>
      </c>
      <c r="C130" s="119" t="s">
        <v>198</v>
      </c>
      <c r="D130" s="119" t="s">
        <v>198</v>
      </c>
      <c r="E130" s="113" t="e">
        <f t="shared" si="33"/>
        <v>#VALUE!</v>
      </c>
      <c r="F130" s="120" t="e">
        <f t="shared" si="34"/>
        <v>#VALUE!</v>
      </c>
      <c r="G130" s="121" t="e">
        <f t="shared" si="43"/>
        <v>#VALUE!</v>
      </c>
      <c r="H130" s="111" t="e">
        <f t="shared" si="35"/>
        <v>#VALUE!</v>
      </c>
      <c r="I130" s="119" t="s">
        <v>198</v>
      </c>
      <c r="J130" s="119" t="s">
        <v>198</v>
      </c>
      <c r="K130" s="113" t="e">
        <f t="shared" si="36"/>
        <v>#VALUE!</v>
      </c>
      <c r="L130" s="120" t="e">
        <f t="shared" si="37"/>
        <v>#VALUE!</v>
      </c>
      <c r="M130" s="121" t="e">
        <f t="shared" si="44"/>
        <v>#VALUE!</v>
      </c>
      <c r="N130" s="111" t="e">
        <f t="shared" si="38"/>
        <v>#VALUE!</v>
      </c>
      <c r="O130" s="119" t="s">
        <v>198</v>
      </c>
      <c r="P130" s="119" t="s">
        <v>198</v>
      </c>
      <c r="Q130" s="113" t="e">
        <f t="shared" si="39"/>
        <v>#VALUE!</v>
      </c>
      <c r="R130" s="120" t="e">
        <f t="shared" si="40"/>
        <v>#VALUE!</v>
      </c>
      <c r="S130" s="121" t="e">
        <f t="shared" si="45"/>
        <v>#VALUE!</v>
      </c>
      <c r="T130" s="121" t="e">
        <f>+VLOOKUP(A130,#REF!,10,0)</f>
        <v>#REF!</v>
      </c>
      <c r="U130" s="116"/>
      <c r="V130" s="160" t="str">
        <f t="shared" si="41"/>
        <v>#REF!</v>
      </c>
      <c r="W130" s="161" t="e">
        <f t="shared" si="42"/>
        <v>#VALUE!</v>
      </c>
      <c r="X130" s="162"/>
      <c r="Y130" s="162"/>
      <c r="Z130" s="163"/>
      <c r="AA130" s="162"/>
      <c r="AB130" s="162"/>
      <c r="AC130" s="162"/>
      <c r="AD130" s="162"/>
    </row>
    <row r="131" spans="1:30" ht="11.25" customHeight="1" outlineLevel="1" x14ac:dyDescent="0.3">
      <c r="A131" s="156" t="s">
        <v>198</v>
      </c>
      <c r="B131" s="111" t="e">
        <f t="shared" si="32"/>
        <v>#VALUE!</v>
      </c>
      <c r="C131" s="119" t="s">
        <v>198</v>
      </c>
      <c r="D131" s="119" t="s">
        <v>198</v>
      </c>
      <c r="E131" s="113" t="e">
        <f t="shared" si="33"/>
        <v>#VALUE!</v>
      </c>
      <c r="F131" s="120" t="e">
        <f t="shared" si="34"/>
        <v>#VALUE!</v>
      </c>
      <c r="G131" s="121" t="e">
        <f t="shared" si="43"/>
        <v>#VALUE!</v>
      </c>
      <c r="H131" s="111" t="e">
        <f t="shared" si="35"/>
        <v>#VALUE!</v>
      </c>
      <c r="I131" s="119" t="s">
        <v>198</v>
      </c>
      <c r="J131" s="119" t="s">
        <v>198</v>
      </c>
      <c r="K131" s="113" t="e">
        <f t="shared" si="36"/>
        <v>#VALUE!</v>
      </c>
      <c r="L131" s="120" t="e">
        <f t="shared" si="37"/>
        <v>#VALUE!</v>
      </c>
      <c r="M131" s="121" t="e">
        <f t="shared" si="44"/>
        <v>#VALUE!</v>
      </c>
      <c r="N131" s="111" t="e">
        <f t="shared" si="38"/>
        <v>#VALUE!</v>
      </c>
      <c r="O131" s="119" t="s">
        <v>198</v>
      </c>
      <c r="P131" s="119" t="s">
        <v>198</v>
      </c>
      <c r="Q131" s="113" t="e">
        <f t="shared" si="39"/>
        <v>#VALUE!</v>
      </c>
      <c r="R131" s="120" t="e">
        <f t="shared" si="40"/>
        <v>#VALUE!</v>
      </c>
      <c r="S131" s="121" t="e">
        <f t="shared" si="45"/>
        <v>#VALUE!</v>
      </c>
      <c r="T131" s="121" t="e">
        <f>+VLOOKUP(A131,#REF!,10,0)</f>
        <v>#REF!</v>
      </c>
      <c r="U131" s="116"/>
      <c r="V131" s="117" t="str">
        <f t="shared" si="41"/>
        <v>#REF!</v>
      </c>
      <c r="W131" s="90" t="e">
        <f t="shared" si="42"/>
        <v>#VALUE!</v>
      </c>
      <c r="X131" s="89"/>
      <c r="Y131" s="89"/>
      <c r="Z131" s="118"/>
      <c r="AA131" s="89"/>
      <c r="AB131" s="89"/>
      <c r="AC131" s="89"/>
      <c r="AD131" s="89"/>
    </row>
    <row r="132" spans="1:30" ht="11.25" customHeight="1" outlineLevel="1" x14ac:dyDescent="0.3">
      <c r="A132" s="156" t="s">
        <v>198</v>
      </c>
      <c r="B132" s="111" t="e">
        <f t="shared" si="32"/>
        <v>#VALUE!</v>
      </c>
      <c r="C132" s="119" t="s">
        <v>198</v>
      </c>
      <c r="D132" s="119" t="s">
        <v>198</v>
      </c>
      <c r="E132" s="113" t="e">
        <f t="shared" si="33"/>
        <v>#VALUE!</v>
      </c>
      <c r="F132" s="120" t="e">
        <f t="shared" si="34"/>
        <v>#VALUE!</v>
      </c>
      <c r="G132" s="121" t="e">
        <f t="shared" si="43"/>
        <v>#VALUE!</v>
      </c>
      <c r="H132" s="111" t="e">
        <f t="shared" si="35"/>
        <v>#VALUE!</v>
      </c>
      <c r="I132" s="119" t="s">
        <v>198</v>
      </c>
      <c r="J132" s="119" t="s">
        <v>198</v>
      </c>
      <c r="K132" s="113" t="e">
        <f t="shared" si="36"/>
        <v>#VALUE!</v>
      </c>
      <c r="L132" s="120" t="e">
        <f t="shared" si="37"/>
        <v>#VALUE!</v>
      </c>
      <c r="M132" s="121" t="e">
        <f t="shared" si="44"/>
        <v>#VALUE!</v>
      </c>
      <c r="N132" s="111" t="e">
        <f t="shared" si="38"/>
        <v>#VALUE!</v>
      </c>
      <c r="O132" s="119" t="s">
        <v>198</v>
      </c>
      <c r="P132" s="119" t="s">
        <v>198</v>
      </c>
      <c r="Q132" s="113" t="e">
        <f t="shared" si="39"/>
        <v>#VALUE!</v>
      </c>
      <c r="R132" s="120" t="e">
        <f t="shared" si="40"/>
        <v>#VALUE!</v>
      </c>
      <c r="S132" s="121" t="e">
        <f t="shared" si="45"/>
        <v>#VALUE!</v>
      </c>
      <c r="T132" s="121" t="e">
        <f>+VLOOKUP(A132,#REF!,10,0)</f>
        <v>#REF!</v>
      </c>
      <c r="U132" s="116"/>
      <c r="V132" s="117" t="str">
        <f t="shared" si="41"/>
        <v>#REF!</v>
      </c>
      <c r="W132" s="90" t="e">
        <f t="shared" si="42"/>
        <v>#VALUE!</v>
      </c>
      <c r="X132" s="89"/>
      <c r="Y132" s="89"/>
      <c r="Z132" s="118"/>
      <c r="AA132" s="89"/>
      <c r="AB132" s="89"/>
      <c r="AC132" s="89"/>
      <c r="AD132" s="89"/>
    </row>
    <row r="133" spans="1:30" ht="11.25" customHeight="1" outlineLevel="1" x14ac:dyDescent="0.3">
      <c r="A133" s="156" t="s">
        <v>198</v>
      </c>
      <c r="B133" s="111" t="e">
        <f t="shared" si="32"/>
        <v>#VALUE!</v>
      </c>
      <c r="C133" s="119" t="s">
        <v>198</v>
      </c>
      <c r="D133" s="119" t="s">
        <v>198</v>
      </c>
      <c r="E133" s="113" t="e">
        <f t="shared" si="33"/>
        <v>#VALUE!</v>
      </c>
      <c r="F133" s="120" t="e">
        <f t="shared" si="34"/>
        <v>#VALUE!</v>
      </c>
      <c r="G133" s="121" t="e">
        <f t="shared" si="43"/>
        <v>#VALUE!</v>
      </c>
      <c r="H133" s="111" t="e">
        <f t="shared" si="35"/>
        <v>#VALUE!</v>
      </c>
      <c r="I133" s="119" t="s">
        <v>198</v>
      </c>
      <c r="J133" s="119" t="s">
        <v>198</v>
      </c>
      <c r="K133" s="113" t="e">
        <f t="shared" si="36"/>
        <v>#VALUE!</v>
      </c>
      <c r="L133" s="120" t="e">
        <f t="shared" si="37"/>
        <v>#VALUE!</v>
      </c>
      <c r="M133" s="121" t="e">
        <f t="shared" si="44"/>
        <v>#VALUE!</v>
      </c>
      <c r="N133" s="111" t="e">
        <f t="shared" si="38"/>
        <v>#VALUE!</v>
      </c>
      <c r="O133" s="119" t="s">
        <v>198</v>
      </c>
      <c r="P133" s="119" t="s">
        <v>198</v>
      </c>
      <c r="Q133" s="113" t="e">
        <f t="shared" si="39"/>
        <v>#VALUE!</v>
      </c>
      <c r="R133" s="120" t="e">
        <f t="shared" si="40"/>
        <v>#VALUE!</v>
      </c>
      <c r="S133" s="121" t="e">
        <f t="shared" si="45"/>
        <v>#VALUE!</v>
      </c>
      <c r="T133" s="121" t="e">
        <f>+VLOOKUP(A133,#REF!,10,0)</f>
        <v>#REF!</v>
      </c>
      <c r="U133" s="116"/>
      <c r="V133" s="117" t="str">
        <f t="shared" si="41"/>
        <v>#REF!</v>
      </c>
      <c r="W133" s="90" t="e">
        <f t="shared" si="42"/>
        <v>#VALUE!</v>
      </c>
      <c r="X133" s="89"/>
      <c r="Y133" s="89"/>
      <c r="Z133" s="118"/>
      <c r="AA133" s="89"/>
      <c r="AB133" s="89"/>
      <c r="AC133" s="89"/>
      <c r="AD133" s="89"/>
    </row>
    <row r="134" spans="1:30" ht="11.25" customHeight="1" outlineLevel="1" x14ac:dyDescent="0.3">
      <c r="A134" s="156" t="s">
        <v>198</v>
      </c>
      <c r="B134" s="111" t="e">
        <f t="shared" si="32"/>
        <v>#VALUE!</v>
      </c>
      <c r="C134" s="119" t="s">
        <v>198</v>
      </c>
      <c r="D134" s="119" t="s">
        <v>198</v>
      </c>
      <c r="E134" s="113" t="e">
        <f t="shared" si="33"/>
        <v>#VALUE!</v>
      </c>
      <c r="F134" s="120" t="e">
        <f t="shared" si="34"/>
        <v>#VALUE!</v>
      </c>
      <c r="G134" s="121" t="e">
        <f t="shared" si="43"/>
        <v>#VALUE!</v>
      </c>
      <c r="H134" s="111" t="e">
        <f t="shared" si="35"/>
        <v>#VALUE!</v>
      </c>
      <c r="I134" s="119" t="s">
        <v>198</v>
      </c>
      <c r="J134" s="119" t="s">
        <v>198</v>
      </c>
      <c r="K134" s="113" t="e">
        <f t="shared" si="36"/>
        <v>#VALUE!</v>
      </c>
      <c r="L134" s="120" t="e">
        <f t="shared" si="37"/>
        <v>#VALUE!</v>
      </c>
      <c r="M134" s="121" t="e">
        <f t="shared" si="44"/>
        <v>#VALUE!</v>
      </c>
      <c r="N134" s="111" t="e">
        <f t="shared" si="38"/>
        <v>#VALUE!</v>
      </c>
      <c r="O134" s="119" t="s">
        <v>198</v>
      </c>
      <c r="P134" s="119" t="s">
        <v>198</v>
      </c>
      <c r="Q134" s="113" t="e">
        <f t="shared" si="39"/>
        <v>#VALUE!</v>
      </c>
      <c r="R134" s="120" t="e">
        <f t="shared" si="40"/>
        <v>#VALUE!</v>
      </c>
      <c r="S134" s="121" t="e">
        <f t="shared" si="45"/>
        <v>#VALUE!</v>
      </c>
      <c r="T134" s="121" t="e">
        <f>+VLOOKUP(A134,#REF!,10,0)</f>
        <v>#REF!</v>
      </c>
      <c r="U134" s="116"/>
      <c r="V134" s="117" t="str">
        <f t="shared" si="41"/>
        <v>#REF!</v>
      </c>
      <c r="W134" s="90" t="e">
        <f t="shared" si="42"/>
        <v>#VALUE!</v>
      </c>
      <c r="X134" s="89"/>
      <c r="Y134" s="89"/>
      <c r="Z134" s="118"/>
      <c r="AA134" s="89"/>
      <c r="AB134" s="89"/>
      <c r="AC134" s="89"/>
      <c r="AD134" s="89"/>
    </row>
    <row r="135" spans="1:30" ht="11.25" customHeight="1" outlineLevel="1" x14ac:dyDescent="0.3">
      <c r="A135" s="156" t="s">
        <v>198</v>
      </c>
      <c r="B135" s="111" t="e">
        <f t="shared" si="32"/>
        <v>#VALUE!</v>
      </c>
      <c r="C135" s="119" t="s">
        <v>198</v>
      </c>
      <c r="D135" s="119" t="s">
        <v>198</v>
      </c>
      <c r="E135" s="113" t="e">
        <f t="shared" si="33"/>
        <v>#VALUE!</v>
      </c>
      <c r="F135" s="120" t="e">
        <f t="shared" si="34"/>
        <v>#VALUE!</v>
      </c>
      <c r="G135" s="121" t="e">
        <f t="shared" si="43"/>
        <v>#VALUE!</v>
      </c>
      <c r="H135" s="111" t="e">
        <f t="shared" si="35"/>
        <v>#VALUE!</v>
      </c>
      <c r="I135" s="119" t="s">
        <v>198</v>
      </c>
      <c r="J135" s="119" t="s">
        <v>198</v>
      </c>
      <c r="K135" s="113" t="e">
        <f t="shared" si="36"/>
        <v>#VALUE!</v>
      </c>
      <c r="L135" s="120" t="e">
        <f t="shared" si="37"/>
        <v>#VALUE!</v>
      </c>
      <c r="M135" s="121" t="e">
        <f t="shared" si="44"/>
        <v>#VALUE!</v>
      </c>
      <c r="N135" s="111" t="e">
        <f t="shared" si="38"/>
        <v>#VALUE!</v>
      </c>
      <c r="O135" s="119" t="s">
        <v>198</v>
      </c>
      <c r="P135" s="119" t="s">
        <v>198</v>
      </c>
      <c r="Q135" s="113" t="e">
        <f t="shared" si="39"/>
        <v>#VALUE!</v>
      </c>
      <c r="R135" s="120" t="e">
        <f t="shared" si="40"/>
        <v>#VALUE!</v>
      </c>
      <c r="S135" s="121" t="e">
        <f t="shared" si="45"/>
        <v>#VALUE!</v>
      </c>
      <c r="T135" s="121" t="e">
        <f>+VLOOKUP(A135,#REF!,10,0)</f>
        <v>#REF!</v>
      </c>
      <c r="U135" s="116"/>
      <c r="V135" s="117" t="str">
        <f t="shared" si="41"/>
        <v>#REF!</v>
      </c>
      <c r="W135" s="90" t="e">
        <f t="shared" si="42"/>
        <v>#VALUE!</v>
      </c>
      <c r="X135" s="89"/>
      <c r="Y135" s="89"/>
      <c r="Z135" s="118"/>
      <c r="AA135" s="89"/>
      <c r="AB135" s="89"/>
      <c r="AC135" s="89"/>
      <c r="AD135" s="89"/>
    </row>
    <row r="136" spans="1:30" ht="11.25" customHeight="1" outlineLevel="1" x14ac:dyDescent="0.3">
      <c r="A136" s="156" t="s">
        <v>198</v>
      </c>
      <c r="B136" s="111" t="e">
        <f t="shared" si="32"/>
        <v>#VALUE!</v>
      </c>
      <c r="C136" s="119" t="s">
        <v>198</v>
      </c>
      <c r="D136" s="119" t="s">
        <v>198</v>
      </c>
      <c r="E136" s="113" t="e">
        <f t="shared" si="33"/>
        <v>#VALUE!</v>
      </c>
      <c r="F136" s="120" t="e">
        <f t="shared" si="34"/>
        <v>#VALUE!</v>
      </c>
      <c r="G136" s="121" t="e">
        <f t="shared" si="43"/>
        <v>#VALUE!</v>
      </c>
      <c r="H136" s="111" t="e">
        <f t="shared" si="35"/>
        <v>#VALUE!</v>
      </c>
      <c r="I136" s="119" t="s">
        <v>198</v>
      </c>
      <c r="J136" s="119" t="s">
        <v>198</v>
      </c>
      <c r="K136" s="113" t="e">
        <f t="shared" si="36"/>
        <v>#VALUE!</v>
      </c>
      <c r="L136" s="120" t="e">
        <f t="shared" si="37"/>
        <v>#VALUE!</v>
      </c>
      <c r="M136" s="121" t="e">
        <f t="shared" si="44"/>
        <v>#VALUE!</v>
      </c>
      <c r="N136" s="111" t="e">
        <f t="shared" si="38"/>
        <v>#VALUE!</v>
      </c>
      <c r="O136" s="119" t="s">
        <v>198</v>
      </c>
      <c r="P136" s="119" t="s">
        <v>198</v>
      </c>
      <c r="Q136" s="113" t="e">
        <f t="shared" si="39"/>
        <v>#VALUE!</v>
      </c>
      <c r="R136" s="120" t="e">
        <f t="shared" si="40"/>
        <v>#VALUE!</v>
      </c>
      <c r="S136" s="121" t="e">
        <f t="shared" si="45"/>
        <v>#VALUE!</v>
      </c>
      <c r="T136" s="121" t="e">
        <f>+VLOOKUP(A136,#REF!,10,0)</f>
        <v>#REF!</v>
      </c>
      <c r="U136" s="116"/>
      <c r="V136" s="117" t="str">
        <f t="shared" si="41"/>
        <v>#REF!</v>
      </c>
      <c r="W136" s="90" t="e">
        <f t="shared" si="42"/>
        <v>#VALUE!</v>
      </c>
      <c r="X136" s="89"/>
      <c r="Y136" s="89"/>
      <c r="Z136" s="118"/>
      <c r="AA136" s="89"/>
      <c r="AB136" s="89"/>
      <c r="AC136" s="89"/>
      <c r="AD136" s="89"/>
    </row>
    <row r="137" spans="1:30" ht="11.25" customHeight="1" outlineLevel="1" x14ac:dyDescent="0.3">
      <c r="A137" s="156" t="s">
        <v>198</v>
      </c>
      <c r="B137" s="111" t="e">
        <f t="shared" si="32"/>
        <v>#VALUE!</v>
      </c>
      <c r="C137" s="119" t="s">
        <v>198</v>
      </c>
      <c r="D137" s="119" t="s">
        <v>198</v>
      </c>
      <c r="E137" s="113" t="e">
        <f t="shared" si="33"/>
        <v>#VALUE!</v>
      </c>
      <c r="F137" s="120" t="e">
        <f t="shared" si="34"/>
        <v>#VALUE!</v>
      </c>
      <c r="G137" s="121" t="e">
        <f t="shared" si="43"/>
        <v>#VALUE!</v>
      </c>
      <c r="H137" s="111" t="e">
        <f t="shared" si="35"/>
        <v>#VALUE!</v>
      </c>
      <c r="I137" s="119" t="s">
        <v>198</v>
      </c>
      <c r="J137" s="119" t="s">
        <v>198</v>
      </c>
      <c r="K137" s="113" t="e">
        <f t="shared" si="36"/>
        <v>#VALUE!</v>
      </c>
      <c r="L137" s="120" t="e">
        <f t="shared" si="37"/>
        <v>#VALUE!</v>
      </c>
      <c r="M137" s="121" t="e">
        <f t="shared" si="44"/>
        <v>#VALUE!</v>
      </c>
      <c r="N137" s="111" t="e">
        <f t="shared" si="38"/>
        <v>#VALUE!</v>
      </c>
      <c r="O137" s="119" t="s">
        <v>198</v>
      </c>
      <c r="P137" s="119" t="s">
        <v>198</v>
      </c>
      <c r="Q137" s="113" t="e">
        <f t="shared" si="39"/>
        <v>#VALUE!</v>
      </c>
      <c r="R137" s="120" t="e">
        <f t="shared" si="40"/>
        <v>#VALUE!</v>
      </c>
      <c r="S137" s="121" t="e">
        <f t="shared" si="45"/>
        <v>#VALUE!</v>
      </c>
      <c r="T137" s="121" t="e">
        <f>+VLOOKUP(A137,#REF!,10,0)</f>
        <v>#REF!</v>
      </c>
      <c r="U137" s="116"/>
      <c r="V137" s="160" t="str">
        <f t="shared" si="41"/>
        <v>#REF!</v>
      </c>
      <c r="W137" s="161" t="e">
        <f t="shared" si="42"/>
        <v>#VALUE!</v>
      </c>
      <c r="X137" s="162"/>
      <c r="Y137" s="162"/>
      <c r="Z137" s="163"/>
      <c r="AA137" s="162"/>
      <c r="AB137" s="162"/>
      <c r="AC137" s="162"/>
      <c r="AD137" s="162"/>
    </row>
    <row r="138" spans="1:30" ht="11.25" customHeight="1" outlineLevel="1" x14ac:dyDescent="0.3">
      <c r="A138" s="156" t="s">
        <v>198</v>
      </c>
      <c r="B138" s="111" t="e">
        <f t="shared" si="32"/>
        <v>#VALUE!</v>
      </c>
      <c r="C138" s="119" t="s">
        <v>198</v>
      </c>
      <c r="D138" s="119" t="s">
        <v>198</v>
      </c>
      <c r="E138" s="113" t="e">
        <f t="shared" si="33"/>
        <v>#VALUE!</v>
      </c>
      <c r="F138" s="120" t="e">
        <f t="shared" si="34"/>
        <v>#VALUE!</v>
      </c>
      <c r="G138" s="121" t="e">
        <f t="shared" si="43"/>
        <v>#VALUE!</v>
      </c>
      <c r="H138" s="111" t="e">
        <f t="shared" si="35"/>
        <v>#VALUE!</v>
      </c>
      <c r="I138" s="119" t="s">
        <v>198</v>
      </c>
      <c r="J138" s="119" t="s">
        <v>198</v>
      </c>
      <c r="K138" s="113" t="e">
        <f t="shared" si="36"/>
        <v>#VALUE!</v>
      </c>
      <c r="L138" s="120" t="e">
        <f t="shared" si="37"/>
        <v>#VALUE!</v>
      </c>
      <c r="M138" s="121" t="e">
        <f t="shared" si="44"/>
        <v>#VALUE!</v>
      </c>
      <c r="N138" s="111" t="e">
        <f t="shared" si="38"/>
        <v>#VALUE!</v>
      </c>
      <c r="O138" s="119" t="s">
        <v>198</v>
      </c>
      <c r="P138" s="119" t="s">
        <v>198</v>
      </c>
      <c r="Q138" s="113" t="e">
        <f t="shared" si="39"/>
        <v>#VALUE!</v>
      </c>
      <c r="R138" s="120" t="e">
        <f t="shared" si="40"/>
        <v>#VALUE!</v>
      </c>
      <c r="S138" s="121" t="e">
        <f t="shared" si="45"/>
        <v>#VALUE!</v>
      </c>
      <c r="T138" s="121" t="e">
        <f>+VLOOKUP(A138,#REF!,10,0)</f>
        <v>#REF!</v>
      </c>
      <c r="U138" s="116"/>
      <c r="V138" s="117" t="str">
        <f t="shared" si="41"/>
        <v>#REF!</v>
      </c>
      <c r="W138" s="90" t="e">
        <f t="shared" si="42"/>
        <v>#VALUE!</v>
      </c>
      <c r="X138" s="89"/>
      <c r="Y138" s="89"/>
      <c r="Z138" s="118"/>
      <c r="AA138" s="89"/>
      <c r="AB138" s="89"/>
      <c r="AC138" s="89"/>
      <c r="AD138" s="89"/>
    </row>
    <row r="139" spans="1:30" ht="11.25" customHeight="1" outlineLevel="1" x14ac:dyDescent="0.3">
      <c r="A139" s="156" t="s">
        <v>198</v>
      </c>
      <c r="B139" s="111" t="e">
        <f t="shared" si="32"/>
        <v>#VALUE!</v>
      </c>
      <c r="C139" s="119" t="s">
        <v>198</v>
      </c>
      <c r="D139" s="119" t="s">
        <v>198</v>
      </c>
      <c r="E139" s="113" t="e">
        <f t="shared" si="33"/>
        <v>#VALUE!</v>
      </c>
      <c r="F139" s="120" t="e">
        <f t="shared" si="34"/>
        <v>#VALUE!</v>
      </c>
      <c r="G139" s="121" t="e">
        <f t="shared" si="43"/>
        <v>#VALUE!</v>
      </c>
      <c r="H139" s="111" t="e">
        <f t="shared" si="35"/>
        <v>#VALUE!</v>
      </c>
      <c r="I139" s="119" t="s">
        <v>198</v>
      </c>
      <c r="J139" s="119" t="s">
        <v>198</v>
      </c>
      <c r="K139" s="113" t="e">
        <f t="shared" si="36"/>
        <v>#VALUE!</v>
      </c>
      <c r="L139" s="120" t="e">
        <f t="shared" si="37"/>
        <v>#VALUE!</v>
      </c>
      <c r="M139" s="121" t="e">
        <f t="shared" si="44"/>
        <v>#VALUE!</v>
      </c>
      <c r="N139" s="111" t="e">
        <f t="shared" si="38"/>
        <v>#VALUE!</v>
      </c>
      <c r="O139" s="119" t="s">
        <v>198</v>
      </c>
      <c r="P139" s="119" t="s">
        <v>198</v>
      </c>
      <c r="Q139" s="113" t="e">
        <f t="shared" si="39"/>
        <v>#VALUE!</v>
      </c>
      <c r="R139" s="120" t="e">
        <f t="shared" si="40"/>
        <v>#VALUE!</v>
      </c>
      <c r="S139" s="121" t="e">
        <f t="shared" si="45"/>
        <v>#VALUE!</v>
      </c>
      <c r="T139" s="121" t="e">
        <f>+VLOOKUP(A139,#REF!,10,0)</f>
        <v>#REF!</v>
      </c>
      <c r="U139" s="116"/>
      <c r="V139" s="117" t="str">
        <f t="shared" si="41"/>
        <v>#REF!</v>
      </c>
      <c r="W139" s="90" t="e">
        <f t="shared" si="42"/>
        <v>#VALUE!</v>
      </c>
      <c r="X139" s="89"/>
      <c r="Y139" s="89"/>
      <c r="Z139" s="118"/>
      <c r="AA139" s="89"/>
      <c r="AB139" s="89"/>
      <c r="AC139" s="89"/>
      <c r="AD139" s="89"/>
    </row>
    <row r="140" spans="1:30" ht="11.25" customHeight="1" outlineLevel="1" x14ac:dyDescent="0.3">
      <c r="A140" s="156" t="s">
        <v>198</v>
      </c>
      <c r="B140" s="111" t="e">
        <f t="shared" si="32"/>
        <v>#VALUE!</v>
      </c>
      <c r="C140" s="119" t="s">
        <v>198</v>
      </c>
      <c r="D140" s="119" t="s">
        <v>198</v>
      </c>
      <c r="E140" s="113" t="e">
        <f t="shared" si="33"/>
        <v>#VALUE!</v>
      </c>
      <c r="F140" s="120" t="e">
        <f t="shared" si="34"/>
        <v>#VALUE!</v>
      </c>
      <c r="G140" s="121" t="e">
        <f t="shared" si="43"/>
        <v>#VALUE!</v>
      </c>
      <c r="H140" s="111" t="e">
        <f t="shared" si="35"/>
        <v>#VALUE!</v>
      </c>
      <c r="I140" s="119" t="s">
        <v>198</v>
      </c>
      <c r="J140" s="119" t="s">
        <v>198</v>
      </c>
      <c r="K140" s="113" t="e">
        <f t="shared" si="36"/>
        <v>#VALUE!</v>
      </c>
      <c r="L140" s="120" t="e">
        <f t="shared" si="37"/>
        <v>#VALUE!</v>
      </c>
      <c r="M140" s="121" t="e">
        <f t="shared" si="44"/>
        <v>#VALUE!</v>
      </c>
      <c r="N140" s="111" t="e">
        <f t="shared" si="38"/>
        <v>#VALUE!</v>
      </c>
      <c r="O140" s="119" t="s">
        <v>198</v>
      </c>
      <c r="P140" s="119" t="s">
        <v>198</v>
      </c>
      <c r="Q140" s="113" t="e">
        <f t="shared" si="39"/>
        <v>#VALUE!</v>
      </c>
      <c r="R140" s="120" t="e">
        <f t="shared" si="40"/>
        <v>#VALUE!</v>
      </c>
      <c r="S140" s="121" t="e">
        <f t="shared" si="45"/>
        <v>#VALUE!</v>
      </c>
      <c r="T140" s="121" t="e">
        <f>+VLOOKUP(A140,#REF!,10,0)</f>
        <v>#REF!</v>
      </c>
      <c r="U140" s="116"/>
      <c r="V140" s="117" t="str">
        <f t="shared" si="41"/>
        <v>#REF!</v>
      </c>
      <c r="W140" s="90" t="e">
        <f t="shared" si="42"/>
        <v>#VALUE!</v>
      </c>
      <c r="X140" s="89"/>
      <c r="Y140" s="89"/>
      <c r="Z140" s="118"/>
      <c r="AA140" s="89"/>
      <c r="AB140" s="89"/>
      <c r="AC140" s="89"/>
      <c r="AD140" s="89"/>
    </row>
    <row r="141" spans="1:30" ht="11.25" customHeight="1" outlineLevel="1" x14ac:dyDescent="0.3">
      <c r="A141" s="156" t="s">
        <v>198</v>
      </c>
      <c r="B141" s="111" t="e">
        <f t="shared" si="32"/>
        <v>#VALUE!</v>
      </c>
      <c r="C141" s="119" t="s">
        <v>198</v>
      </c>
      <c r="D141" s="119" t="s">
        <v>198</v>
      </c>
      <c r="E141" s="113" t="e">
        <f t="shared" si="33"/>
        <v>#VALUE!</v>
      </c>
      <c r="F141" s="120" t="e">
        <f t="shared" si="34"/>
        <v>#VALUE!</v>
      </c>
      <c r="G141" s="121" t="e">
        <f t="shared" si="43"/>
        <v>#VALUE!</v>
      </c>
      <c r="H141" s="111" t="e">
        <f t="shared" si="35"/>
        <v>#VALUE!</v>
      </c>
      <c r="I141" s="119" t="s">
        <v>198</v>
      </c>
      <c r="J141" s="119" t="s">
        <v>198</v>
      </c>
      <c r="K141" s="113" t="e">
        <f t="shared" si="36"/>
        <v>#VALUE!</v>
      </c>
      <c r="L141" s="120" t="e">
        <f t="shared" si="37"/>
        <v>#VALUE!</v>
      </c>
      <c r="M141" s="121" t="e">
        <f t="shared" si="44"/>
        <v>#VALUE!</v>
      </c>
      <c r="N141" s="111" t="e">
        <f t="shared" si="38"/>
        <v>#VALUE!</v>
      </c>
      <c r="O141" s="119" t="s">
        <v>198</v>
      </c>
      <c r="P141" s="119" t="s">
        <v>198</v>
      </c>
      <c r="Q141" s="113" t="e">
        <f t="shared" si="39"/>
        <v>#VALUE!</v>
      </c>
      <c r="R141" s="120" t="e">
        <f t="shared" si="40"/>
        <v>#VALUE!</v>
      </c>
      <c r="S141" s="121" t="e">
        <f t="shared" si="45"/>
        <v>#VALUE!</v>
      </c>
      <c r="T141" s="121" t="e">
        <f>+VLOOKUP(A141,#REF!,10,0)</f>
        <v>#REF!</v>
      </c>
      <c r="U141" s="116"/>
      <c r="V141" s="117" t="str">
        <f t="shared" si="41"/>
        <v>#REF!</v>
      </c>
      <c r="W141" s="90" t="e">
        <f t="shared" si="42"/>
        <v>#VALUE!</v>
      </c>
      <c r="X141" s="89"/>
      <c r="Y141" s="89"/>
      <c r="Z141" s="118"/>
      <c r="AA141" s="89"/>
      <c r="AB141" s="89"/>
      <c r="AC141" s="89"/>
      <c r="AD141" s="89"/>
    </row>
    <row r="142" spans="1:30" ht="11.25" customHeight="1" outlineLevel="1" x14ac:dyDescent="0.3">
      <c r="A142" s="156" t="s">
        <v>198</v>
      </c>
      <c r="B142" s="111" t="e">
        <f t="shared" si="32"/>
        <v>#VALUE!</v>
      </c>
      <c r="C142" s="119" t="s">
        <v>198</v>
      </c>
      <c r="D142" s="119" t="s">
        <v>198</v>
      </c>
      <c r="E142" s="113" t="e">
        <f t="shared" si="33"/>
        <v>#VALUE!</v>
      </c>
      <c r="F142" s="120" t="e">
        <f t="shared" si="34"/>
        <v>#VALUE!</v>
      </c>
      <c r="G142" s="121" t="e">
        <f t="shared" si="43"/>
        <v>#VALUE!</v>
      </c>
      <c r="H142" s="111" t="e">
        <f t="shared" si="35"/>
        <v>#VALUE!</v>
      </c>
      <c r="I142" s="119" t="s">
        <v>198</v>
      </c>
      <c r="J142" s="119" t="s">
        <v>198</v>
      </c>
      <c r="K142" s="113" t="e">
        <f t="shared" si="36"/>
        <v>#VALUE!</v>
      </c>
      <c r="L142" s="120" t="e">
        <f t="shared" si="37"/>
        <v>#VALUE!</v>
      </c>
      <c r="M142" s="121" t="e">
        <f t="shared" si="44"/>
        <v>#VALUE!</v>
      </c>
      <c r="N142" s="111" t="e">
        <f t="shared" si="38"/>
        <v>#VALUE!</v>
      </c>
      <c r="O142" s="119" t="s">
        <v>198</v>
      </c>
      <c r="P142" s="119" t="s">
        <v>198</v>
      </c>
      <c r="Q142" s="113" t="e">
        <f t="shared" si="39"/>
        <v>#VALUE!</v>
      </c>
      <c r="R142" s="120" t="e">
        <f t="shared" si="40"/>
        <v>#VALUE!</v>
      </c>
      <c r="S142" s="121" t="e">
        <f t="shared" si="45"/>
        <v>#VALUE!</v>
      </c>
      <c r="T142" s="121" t="e">
        <f>+VLOOKUP(A142,#REF!,10,0)</f>
        <v>#REF!</v>
      </c>
      <c r="U142" s="164"/>
      <c r="V142" s="117" t="str">
        <f t="shared" si="41"/>
        <v>#REF!</v>
      </c>
      <c r="W142" s="90" t="e">
        <f t="shared" si="42"/>
        <v>#VALUE!</v>
      </c>
      <c r="X142" s="89"/>
      <c r="Y142" s="89"/>
      <c r="Z142" s="118"/>
      <c r="AA142" s="89"/>
      <c r="AB142" s="89"/>
      <c r="AC142" s="89"/>
      <c r="AD142" s="89"/>
    </row>
    <row r="143" spans="1:30" ht="11.25" customHeight="1" outlineLevel="1" x14ac:dyDescent="0.3">
      <c r="A143" s="156" t="s">
        <v>198</v>
      </c>
      <c r="B143" s="111" t="e">
        <f t="shared" si="32"/>
        <v>#VALUE!</v>
      </c>
      <c r="C143" s="119" t="s">
        <v>198</v>
      </c>
      <c r="D143" s="119" t="s">
        <v>198</v>
      </c>
      <c r="E143" s="113" t="e">
        <f t="shared" si="33"/>
        <v>#VALUE!</v>
      </c>
      <c r="F143" s="120" t="e">
        <f t="shared" si="34"/>
        <v>#VALUE!</v>
      </c>
      <c r="G143" s="121" t="e">
        <f t="shared" si="43"/>
        <v>#VALUE!</v>
      </c>
      <c r="H143" s="111" t="e">
        <f t="shared" si="35"/>
        <v>#VALUE!</v>
      </c>
      <c r="I143" s="119" t="s">
        <v>198</v>
      </c>
      <c r="J143" s="119" t="s">
        <v>198</v>
      </c>
      <c r="K143" s="113" t="e">
        <f t="shared" si="36"/>
        <v>#VALUE!</v>
      </c>
      <c r="L143" s="120" t="e">
        <f t="shared" si="37"/>
        <v>#VALUE!</v>
      </c>
      <c r="M143" s="121" t="e">
        <f t="shared" si="44"/>
        <v>#VALUE!</v>
      </c>
      <c r="N143" s="111" t="e">
        <f t="shared" si="38"/>
        <v>#VALUE!</v>
      </c>
      <c r="O143" s="119" t="s">
        <v>198</v>
      </c>
      <c r="P143" s="119" t="s">
        <v>198</v>
      </c>
      <c r="Q143" s="113" t="e">
        <f t="shared" si="39"/>
        <v>#VALUE!</v>
      </c>
      <c r="R143" s="120" t="e">
        <f t="shared" si="40"/>
        <v>#VALUE!</v>
      </c>
      <c r="S143" s="121" t="e">
        <f t="shared" si="45"/>
        <v>#VALUE!</v>
      </c>
      <c r="T143" s="121" t="e">
        <f>+VLOOKUP(A143,#REF!,10,0)</f>
        <v>#REF!</v>
      </c>
      <c r="U143" s="116"/>
      <c r="V143" s="117" t="str">
        <f t="shared" si="41"/>
        <v>#REF!</v>
      </c>
      <c r="W143" s="90" t="e">
        <f t="shared" si="42"/>
        <v>#VALUE!</v>
      </c>
      <c r="X143" s="89"/>
      <c r="Y143" s="89"/>
      <c r="Z143" s="118"/>
      <c r="AA143" s="89"/>
      <c r="AB143" s="89"/>
      <c r="AC143" s="89"/>
      <c r="AD143" s="89"/>
    </row>
    <row r="144" spans="1:30" ht="11.25" customHeight="1" outlineLevel="1" x14ac:dyDescent="0.3">
      <c r="A144" s="156" t="s">
        <v>198</v>
      </c>
      <c r="B144" s="111" t="e">
        <f t="shared" si="32"/>
        <v>#VALUE!</v>
      </c>
      <c r="C144" s="119" t="s">
        <v>198</v>
      </c>
      <c r="D144" s="165" t="e">
        <f>+ROUND(D143-AVERAGE(G139:G143)/1000,3)</f>
        <v>#VALUE!</v>
      </c>
      <c r="E144" s="113" t="e">
        <f t="shared" si="33"/>
        <v>#VALUE!</v>
      </c>
      <c r="F144" s="120" t="e">
        <f t="shared" si="34"/>
        <v>#VALUE!</v>
      </c>
      <c r="G144" s="121" t="e">
        <f t="shared" si="43"/>
        <v>#VALUE!</v>
      </c>
      <c r="H144" s="111" t="e">
        <f t="shared" si="35"/>
        <v>#VALUE!</v>
      </c>
      <c r="I144" s="119" t="s">
        <v>198</v>
      </c>
      <c r="J144" s="165" t="e">
        <f>+ROUND(J143-AVERAGE(M139:M143)/1000,3)</f>
        <v>#VALUE!</v>
      </c>
      <c r="K144" s="113" t="e">
        <f t="shared" si="36"/>
        <v>#VALUE!</v>
      </c>
      <c r="L144" s="120" t="e">
        <f t="shared" si="37"/>
        <v>#VALUE!</v>
      </c>
      <c r="M144" s="121" t="e">
        <f t="shared" si="44"/>
        <v>#VALUE!</v>
      </c>
      <c r="N144" s="111" t="e">
        <f t="shared" si="38"/>
        <v>#VALUE!</v>
      </c>
      <c r="O144" s="119" t="s">
        <v>198</v>
      </c>
      <c r="P144" s="165" t="e">
        <f>+ROUND(P143-AVERAGE(S139:S143)/1000,3)</f>
        <v>#VALUE!</v>
      </c>
      <c r="Q144" s="113" t="e">
        <f t="shared" si="39"/>
        <v>#VALUE!</v>
      </c>
      <c r="R144" s="120" t="e">
        <f t="shared" si="40"/>
        <v>#VALUE!</v>
      </c>
      <c r="S144" s="121" t="e">
        <f t="shared" si="45"/>
        <v>#VALUE!</v>
      </c>
      <c r="T144" s="121" t="e">
        <f>+VLOOKUP(A144,#REF!,10,0)</f>
        <v>#REF!</v>
      </c>
      <c r="U144" s="116"/>
      <c r="V144" s="117"/>
      <c r="W144" s="90"/>
      <c r="X144" s="89"/>
      <c r="Y144" s="89"/>
      <c r="Z144" s="118"/>
      <c r="AA144" s="89"/>
      <c r="AB144" s="89"/>
      <c r="AC144" s="89"/>
      <c r="AD144" s="89"/>
    </row>
    <row r="145" spans="1:30" ht="11.25" customHeight="1" outlineLevel="1" x14ac:dyDescent="0.3">
      <c r="A145" s="156"/>
      <c r="B145" s="111"/>
      <c r="C145" s="119"/>
      <c r="D145" s="119" t="s">
        <v>198</v>
      </c>
      <c r="E145" s="113"/>
      <c r="F145" s="120"/>
      <c r="G145" s="121"/>
      <c r="H145" s="111"/>
      <c r="I145" s="119"/>
      <c r="J145" s="119" t="s">
        <v>198</v>
      </c>
      <c r="K145" s="113"/>
      <c r="L145" s="120"/>
      <c r="M145" s="121"/>
      <c r="N145" s="111"/>
      <c r="O145" s="119"/>
      <c r="P145" s="119" t="s">
        <v>198</v>
      </c>
      <c r="Q145" s="113"/>
      <c r="R145" s="120"/>
      <c r="S145" s="121"/>
      <c r="T145" s="121"/>
      <c r="U145" s="116"/>
      <c r="V145" s="117"/>
      <c r="W145" s="90"/>
      <c r="X145" s="89"/>
      <c r="Y145" s="89"/>
      <c r="Z145" s="118"/>
      <c r="AA145" s="89"/>
      <c r="AB145" s="89"/>
      <c r="AC145" s="89"/>
      <c r="AD145" s="89"/>
    </row>
    <row r="146" spans="1:30" ht="11.25" customHeight="1" outlineLevel="1" x14ac:dyDescent="0.3">
      <c r="A146" s="156" t="s">
        <v>198</v>
      </c>
      <c r="B146" s="111" t="e">
        <f t="shared" ref="B146:B191" si="46">+A146-$A$27</f>
        <v>#VALUE!</v>
      </c>
      <c r="C146" s="119" t="s">
        <v>198</v>
      </c>
      <c r="D146" s="119" t="s">
        <v>198</v>
      </c>
      <c r="E146" s="113" t="e">
        <f t="shared" ref="E146:E191" si="47">+C146-($H$15)+F146</f>
        <v>#VALUE!</v>
      </c>
      <c r="F146" s="120" t="e">
        <f t="shared" ref="F146:F191" si="48">+$F$144+$D$145-D146</f>
        <v>#VALUE!</v>
      </c>
      <c r="G146" s="121" t="e">
        <f>+(F146-F144)/(A146-A144)*1000</f>
        <v>#VALUE!</v>
      </c>
      <c r="H146" s="111" t="e">
        <f t="shared" ref="H146:H191" si="49">+A146-$A$27</f>
        <v>#VALUE!</v>
      </c>
      <c r="I146" s="119" t="s">
        <v>198</v>
      </c>
      <c r="J146" s="119" t="s">
        <v>198</v>
      </c>
      <c r="K146" s="113" t="e">
        <f t="shared" ref="K146:K191" si="50">+I146-($H$16)+L146</f>
        <v>#VALUE!</v>
      </c>
      <c r="L146" s="120" t="e">
        <f t="shared" ref="L146:L191" si="51">$L$144+$J$145-J146</f>
        <v>#VALUE!</v>
      </c>
      <c r="M146" s="121" t="e">
        <f>+(L146-L144)/(A146-A144)*1000</f>
        <v>#VALUE!</v>
      </c>
      <c r="N146" s="111" t="e">
        <f t="shared" ref="N146:N191" si="52">+A146-$A$27</f>
        <v>#VALUE!</v>
      </c>
      <c r="O146" s="119" t="s">
        <v>198</v>
      </c>
      <c r="P146" s="119" t="s">
        <v>198</v>
      </c>
      <c r="Q146" s="113" t="e">
        <f t="shared" ref="Q146:Q191" si="53">+(O146-$H$17+R146)</f>
        <v>#VALUE!</v>
      </c>
      <c r="R146" s="120" t="e">
        <f t="shared" ref="R146:R191" si="54">$R$144+$P$145-P146</f>
        <v>#VALUE!</v>
      </c>
      <c r="S146" s="121" t="e">
        <f>+(R146-R144)/(A146-A144)*1000</f>
        <v>#VALUE!</v>
      </c>
      <c r="T146" s="121" t="e">
        <f>+VLOOKUP(A146,#REF!,10,0)</f>
        <v>#REF!</v>
      </c>
      <c r="U146" s="116" t="s">
        <v>209</v>
      </c>
      <c r="V146" s="117" t="str">
        <f t="shared" ref="V146:V222" si="55">+A146</f>
        <v>#REF!</v>
      </c>
      <c r="W146" s="90" t="e">
        <f t="shared" ref="W146:W222" si="56">+(E146+2*K146+Q146)/4</f>
        <v>#VALUE!</v>
      </c>
      <c r="X146" s="89"/>
      <c r="Y146" s="89"/>
      <c r="Z146" s="118"/>
      <c r="AA146" s="89"/>
      <c r="AB146" s="89"/>
      <c r="AC146" s="89"/>
      <c r="AD146" s="89"/>
    </row>
    <row r="147" spans="1:30" ht="11.25" customHeight="1" outlineLevel="1" x14ac:dyDescent="0.3">
      <c r="A147" s="156" t="s">
        <v>198</v>
      </c>
      <c r="B147" s="111" t="e">
        <f t="shared" si="46"/>
        <v>#VALUE!</v>
      </c>
      <c r="C147" s="119" t="s">
        <v>198</v>
      </c>
      <c r="D147" s="119" t="s">
        <v>198</v>
      </c>
      <c r="E147" s="113" t="e">
        <f t="shared" si="47"/>
        <v>#VALUE!</v>
      </c>
      <c r="F147" s="120" t="e">
        <f t="shared" si="48"/>
        <v>#VALUE!</v>
      </c>
      <c r="G147" s="121" t="e">
        <f t="shared" ref="G147:G191" si="57">+(F147-F146)/(A147-A146)*1000</f>
        <v>#VALUE!</v>
      </c>
      <c r="H147" s="111" t="e">
        <f t="shared" si="49"/>
        <v>#VALUE!</v>
      </c>
      <c r="I147" s="119" t="s">
        <v>198</v>
      </c>
      <c r="J147" s="119" t="s">
        <v>198</v>
      </c>
      <c r="K147" s="113" t="e">
        <f t="shared" si="50"/>
        <v>#VALUE!</v>
      </c>
      <c r="L147" s="120" t="e">
        <f t="shared" si="51"/>
        <v>#VALUE!</v>
      </c>
      <c r="M147" s="121" t="e">
        <f t="shared" ref="M147:M191" si="58">+(L147-L146)/(A147-A146)*1000</f>
        <v>#VALUE!</v>
      </c>
      <c r="N147" s="111" t="e">
        <f t="shared" si="52"/>
        <v>#VALUE!</v>
      </c>
      <c r="O147" s="119" t="s">
        <v>198</v>
      </c>
      <c r="P147" s="119" t="s">
        <v>198</v>
      </c>
      <c r="Q147" s="113" t="e">
        <f t="shared" si="53"/>
        <v>#VALUE!</v>
      </c>
      <c r="R147" s="120" t="e">
        <f t="shared" si="54"/>
        <v>#VALUE!</v>
      </c>
      <c r="S147" s="121" t="e">
        <f t="shared" ref="S147:S191" si="59">+(R147-R146)/(A147-A146)*1000</f>
        <v>#VALUE!</v>
      </c>
      <c r="T147" s="121" t="e">
        <f>+VLOOKUP(A147,#REF!,10,0)</f>
        <v>#REF!</v>
      </c>
      <c r="U147" s="116"/>
      <c r="V147" s="117" t="str">
        <f t="shared" si="55"/>
        <v>#REF!</v>
      </c>
      <c r="W147" s="90" t="e">
        <f t="shared" si="56"/>
        <v>#VALUE!</v>
      </c>
      <c r="X147" s="89"/>
      <c r="Y147" s="89"/>
      <c r="Z147" s="118"/>
      <c r="AA147" s="89"/>
      <c r="AB147" s="89"/>
      <c r="AC147" s="89"/>
      <c r="AD147" s="89"/>
    </row>
    <row r="148" spans="1:30" ht="11.25" customHeight="1" outlineLevel="1" x14ac:dyDescent="0.3">
      <c r="A148" s="156" t="s">
        <v>198</v>
      </c>
      <c r="B148" s="111" t="e">
        <f t="shared" si="46"/>
        <v>#VALUE!</v>
      </c>
      <c r="C148" s="119" t="s">
        <v>198</v>
      </c>
      <c r="D148" s="119" t="s">
        <v>198</v>
      </c>
      <c r="E148" s="113" t="e">
        <f t="shared" si="47"/>
        <v>#VALUE!</v>
      </c>
      <c r="F148" s="120" t="e">
        <f t="shared" si="48"/>
        <v>#VALUE!</v>
      </c>
      <c r="G148" s="121" t="e">
        <f t="shared" si="57"/>
        <v>#VALUE!</v>
      </c>
      <c r="H148" s="111" t="e">
        <f t="shared" si="49"/>
        <v>#VALUE!</v>
      </c>
      <c r="I148" s="119" t="s">
        <v>198</v>
      </c>
      <c r="J148" s="119" t="s">
        <v>198</v>
      </c>
      <c r="K148" s="113" t="e">
        <f t="shared" si="50"/>
        <v>#VALUE!</v>
      </c>
      <c r="L148" s="120" t="e">
        <f t="shared" si="51"/>
        <v>#VALUE!</v>
      </c>
      <c r="M148" s="121" t="e">
        <f t="shared" si="58"/>
        <v>#VALUE!</v>
      </c>
      <c r="N148" s="111" t="e">
        <f t="shared" si="52"/>
        <v>#VALUE!</v>
      </c>
      <c r="O148" s="119" t="s">
        <v>198</v>
      </c>
      <c r="P148" s="119" t="s">
        <v>198</v>
      </c>
      <c r="Q148" s="113" t="e">
        <f t="shared" si="53"/>
        <v>#VALUE!</v>
      </c>
      <c r="R148" s="120" t="e">
        <f t="shared" si="54"/>
        <v>#VALUE!</v>
      </c>
      <c r="S148" s="121" t="e">
        <f t="shared" si="59"/>
        <v>#VALUE!</v>
      </c>
      <c r="T148" s="121" t="e">
        <f>+VLOOKUP(A148,#REF!,10,0)</f>
        <v>#REF!</v>
      </c>
      <c r="U148" s="116"/>
      <c r="V148" s="117" t="str">
        <f t="shared" si="55"/>
        <v>#REF!</v>
      </c>
      <c r="W148" s="90" t="e">
        <f t="shared" si="56"/>
        <v>#VALUE!</v>
      </c>
      <c r="X148" s="89"/>
      <c r="Y148" s="89"/>
      <c r="Z148" s="118"/>
      <c r="AA148" s="89"/>
      <c r="AB148" s="89"/>
      <c r="AC148" s="89"/>
      <c r="AD148" s="89"/>
    </row>
    <row r="149" spans="1:30" ht="11.25" customHeight="1" outlineLevel="1" x14ac:dyDescent="0.3">
      <c r="A149" s="156" t="s">
        <v>198</v>
      </c>
      <c r="B149" s="111" t="e">
        <f t="shared" si="46"/>
        <v>#VALUE!</v>
      </c>
      <c r="C149" s="119" t="s">
        <v>198</v>
      </c>
      <c r="D149" s="119" t="s">
        <v>198</v>
      </c>
      <c r="E149" s="113" t="e">
        <f t="shared" si="47"/>
        <v>#VALUE!</v>
      </c>
      <c r="F149" s="120" t="e">
        <f t="shared" si="48"/>
        <v>#VALUE!</v>
      </c>
      <c r="G149" s="121" t="e">
        <f t="shared" si="57"/>
        <v>#VALUE!</v>
      </c>
      <c r="H149" s="111" t="e">
        <f t="shared" si="49"/>
        <v>#VALUE!</v>
      </c>
      <c r="I149" s="119" t="s">
        <v>198</v>
      </c>
      <c r="J149" s="119" t="s">
        <v>198</v>
      </c>
      <c r="K149" s="113" t="e">
        <f t="shared" si="50"/>
        <v>#VALUE!</v>
      </c>
      <c r="L149" s="120" t="e">
        <f t="shared" si="51"/>
        <v>#VALUE!</v>
      </c>
      <c r="M149" s="121" t="e">
        <f t="shared" si="58"/>
        <v>#VALUE!</v>
      </c>
      <c r="N149" s="111" t="e">
        <f t="shared" si="52"/>
        <v>#VALUE!</v>
      </c>
      <c r="O149" s="119" t="s">
        <v>198</v>
      </c>
      <c r="P149" s="119" t="s">
        <v>198</v>
      </c>
      <c r="Q149" s="113" t="e">
        <f t="shared" si="53"/>
        <v>#VALUE!</v>
      </c>
      <c r="R149" s="120" t="e">
        <f t="shared" si="54"/>
        <v>#VALUE!</v>
      </c>
      <c r="S149" s="121" t="e">
        <f t="shared" si="59"/>
        <v>#VALUE!</v>
      </c>
      <c r="T149" s="121" t="e">
        <f>+VLOOKUP(A149,#REF!,10,0)</f>
        <v>#REF!</v>
      </c>
      <c r="U149" s="116"/>
      <c r="V149" s="117" t="str">
        <f t="shared" si="55"/>
        <v>#REF!</v>
      </c>
      <c r="W149" s="90" t="e">
        <f t="shared" si="56"/>
        <v>#VALUE!</v>
      </c>
      <c r="X149" s="89"/>
      <c r="Y149" s="89"/>
      <c r="Z149" s="118"/>
      <c r="AA149" s="89"/>
      <c r="AB149" s="89"/>
      <c r="AC149" s="89"/>
      <c r="AD149" s="89"/>
    </row>
    <row r="150" spans="1:30" ht="11.25" customHeight="1" outlineLevel="1" x14ac:dyDescent="0.3">
      <c r="A150" s="156" t="s">
        <v>198</v>
      </c>
      <c r="B150" s="111" t="e">
        <f t="shared" si="46"/>
        <v>#VALUE!</v>
      </c>
      <c r="C150" s="119" t="s">
        <v>198</v>
      </c>
      <c r="D150" s="119" t="s">
        <v>198</v>
      </c>
      <c r="E150" s="113" t="e">
        <f t="shared" si="47"/>
        <v>#VALUE!</v>
      </c>
      <c r="F150" s="120" t="e">
        <f t="shared" si="48"/>
        <v>#VALUE!</v>
      </c>
      <c r="G150" s="121" t="e">
        <f t="shared" si="57"/>
        <v>#VALUE!</v>
      </c>
      <c r="H150" s="111" t="e">
        <f t="shared" si="49"/>
        <v>#VALUE!</v>
      </c>
      <c r="I150" s="119" t="s">
        <v>198</v>
      </c>
      <c r="J150" s="119" t="s">
        <v>198</v>
      </c>
      <c r="K150" s="113" t="e">
        <f t="shared" si="50"/>
        <v>#VALUE!</v>
      </c>
      <c r="L150" s="120" t="e">
        <f t="shared" si="51"/>
        <v>#VALUE!</v>
      </c>
      <c r="M150" s="121" t="e">
        <f t="shared" si="58"/>
        <v>#VALUE!</v>
      </c>
      <c r="N150" s="111" t="e">
        <f t="shared" si="52"/>
        <v>#VALUE!</v>
      </c>
      <c r="O150" s="119" t="s">
        <v>198</v>
      </c>
      <c r="P150" s="119" t="s">
        <v>198</v>
      </c>
      <c r="Q150" s="113" t="e">
        <f t="shared" si="53"/>
        <v>#VALUE!</v>
      </c>
      <c r="R150" s="120" t="e">
        <f t="shared" si="54"/>
        <v>#VALUE!</v>
      </c>
      <c r="S150" s="121" t="e">
        <f t="shared" si="59"/>
        <v>#VALUE!</v>
      </c>
      <c r="T150" s="121" t="e">
        <f>+VLOOKUP(A150,#REF!,10,0)</f>
        <v>#REF!</v>
      </c>
      <c r="U150" s="116"/>
      <c r="V150" s="117" t="str">
        <f t="shared" si="55"/>
        <v>#REF!</v>
      </c>
      <c r="W150" s="90" t="e">
        <f t="shared" si="56"/>
        <v>#VALUE!</v>
      </c>
      <c r="X150" s="89"/>
      <c r="Y150" s="89"/>
      <c r="Z150" s="118"/>
      <c r="AA150" s="89"/>
      <c r="AB150" s="89"/>
      <c r="AC150" s="89"/>
      <c r="AD150" s="89"/>
    </row>
    <row r="151" spans="1:30" ht="11.25" customHeight="1" outlineLevel="1" x14ac:dyDescent="0.3">
      <c r="A151" s="156" t="s">
        <v>198</v>
      </c>
      <c r="B151" s="111" t="e">
        <f t="shared" si="46"/>
        <v>#VALUE!</v>
      </c>
      <c r="C151" s="119" t="s">
        <v>198</v>
      </c>
      <c r="D151" s="119" t="s">
        <v>198</v>
      </c>
      <c r="E151" s="113" t="e">
        <f t="shared" si="47"/>
        <v>#VALUE!</v>
      </c>
      <c r="F151" s="120" t="e">
        <f t="shared" si="48"/>
        <v>#VALUE!</v>
      </c>
      <c r="G151" s="121" t="e">
        <f t="shared" si="57"/>
        <v>#VALUE!</v>
      </c>
      <c r="H151" s="111" t="e">
        <f t="shared" si="49"/>
        <v>#VALUE!</v>
      </c>
      <c r="I151" s="119" t="s">
        <v>198</v>
      </c>
      <c r="J151" s="119" t="s">
        <v>198</v>
      </c>
      <c r="K151" s="113" t="e">
        <f t="shared" si="50"/>
        <v>#VALUE!</v>
      </c>
      <c r="L151" s="120" t="e">
        <f t="shared" si="51"/>
        <v>#VALUE!</v>
      </c>
      <c r="M151" s="121" t="e">
        <f t="shared" si="58"/>
        <v>#VALUE!</v>
      </c>
      <c r="N151" s="111" t="e">
        <f t="shared" si="52"/>
        <v>#VALUE!</v>
      </c>
      <c r="O151" s="119" t="s">
        <v>198</v>
      </c>
      <c r="P151" s="119" t="s">
        <v>198</v>
      </c>
      <c r="Q151" s="113" t="e">
        <f t="shared" si="53"/>
        <v>#VALUE!</v>
      </c>
      <c r="R151" s="120" t="e">
        <f t="shared" si="54"/>
        <v>#VALUE!</v>
      </c>
      <c r="S151" s="121" t="e">
        <f t="shared" si="59"/>
        <v>#VALUE!</v>
      </c>
      <c r="T151" s="121" t="e">
        <f>+VLOOKUP(A151,#REF!,10,0)</f>
        <v>#REF!</v>
      </c>
      <c r="U151" s="116"/>
      <c r="V151" s="117" t="str">
        <f t="shared" si="55"/>
        <v>#REF!</v>
      </c>
      <c r="W151" s="90" t="e">
        <f t="shared" si="56"/>
        <v>#VALUE!</v>
      </c>
      <c r="X151" s="89"/>
      <c r="Y151" s="89"/>
      <c r="Z151" s="118"/>
      <c r="AA151" s="89"/>
      <c r="AB151" s="89"/>
      <c r="AC151" s="89"/>
      <c r="AD151" s="89"/>
    </row>
    <row r="152" spans="1:30" ht="11.25" customHeight="1" outlineLevel="1" x14ac:dyDescent="0.3">
      <c r="A152" s="156" t="s">
        <v>198</v>
      </c>
      <c r="B152" s="111" t="e">
        <f t="shared" si="46"/>
        <v>#VALUE!</v>
      </c>
      <c r="C152" s="119" t="s">
        <v>198</v>
      </c>
      <c r="D152" s="119" t="s">
        <v>198</v>
      </c>
      <c r="E152" s="113" t="e">
        <f t="shared" si="47"/>
        <v>#VALUE!</v>
      </c>
      <c r="F152" s="120" t="e">
        <f t="shared" si="48"/>
        <v>#VALUE!</v>
      </c>
      <c r="G152" s="121" t="e">
        <f t="shared" si="57"/>
        <v>#VALUE!</v>
      </c>
      <c r="H152" s="111" t="e">
        <f t="shared" si="49"/>
        <v>#VALUE!</v>
      </c>
      <c r="I152" s="119" t="s">
        <v>198</v>
      </c>
      <c r="J152" s="119" t="s">
        <v>198</v>
      </c>
      <c r="K152" s="113" t="e">
        <f t="shared" si="50"/>
        <v>#VALUE!</v>
      </c>
      <c r="L152" s="120" t="e">
        <f t="shared" si="51"/>
        <v>#VALUE!</v>
      </c>
      <c r="M152" s="121" t="e">
        <f t="shared" si="58"/>
        <v>#VALUE!</v>
      </c>
      <c r="N152" s="111" t="e">
        <f t="shared" si="52"/>
        <v>#VALUE!</v>
      </c>
      <c r="O152" s="119" t="s">
        <v>198</v>
      </c>
      <c r="P152" s="119" t="s">
        <v>198</v>
      </c>
      <c r="Q152" s="113" t="e">
        <f t="shared" si="53"/>
        <v>#VALUE!</v>
      </c>
      <c r="R152" s="120" t="e">
        <f t="shared" si="54"/>
        <v>#VALUE!</v>
      </c>
      <c r="S152" s="121" t="e">
        <f t="shared" si="59"/>
        <v>#VALUE!</v>
      </c>
      <c r="T152" s="121" t="e">
        <f>+VLOOKUP(A152,#REF!,10,0)</f>
        <v>#REF!</v>
      </c>
      <c r="U152" s="116"/>
      <c r="V152" s="117" t="str">
        <f t="shared" si="55"/>
        <v>#REF!</v>
      </c>
      <c r="W152" s="90" t="e">
        <f t="shared" si="56"/>
        <v>#VALUE!</v>
      </c>
      <c r="X152" s="89"/>
      <c r="Y152" s="89"/>
      <c r="Z152" s="118"/>
      <c r="AA152" s="89"/>
      <c r="AB152" s="89"/>
      <c r="AC152" s="89"/>
      <c r="AD152" s="89"/>
    </row>
    <row r="153" spans="1:30" ht="11.25" customHeight="1" outlineLevel="1" x14ac:dyDescent="0.3">
      <c r="A153" s="156" t="s">
        <v>198</v>
      </c>
      <c r="B153" s="111" t="e">
        <f t="shared" si="46"/>
        <v>#VALUE!</v>
      </c>
      <c r="C153" s="119" t="s">
        <v>198</v>
      </c>
      <c r="D153" s="119" t="s">
        <v>198</v>
      </c>
      <c r="E153" s="113" t="e">
        <f t="shared" si="47"/>
        <v>#VALUE!</v>
      </c>
      <c r="F153" s="120" t="e">
        <f t="shared" si="48"/>
        <v>#VALUE!</v>
      </c>
      <c r="G153" s="121" t="e">
        <f t="shared" si="57"/>
        <v>#VALUE!</v>
      </c>
      <c r="H153" s="111" t="e">
        <f t="shared" si="49"/>
        <v>#VALUE!</v>
      </c>
      <c r="I153" s="119" t="s">
        <v>198</v>
      </c>
      <c r="J153" s="119" t="s">
        <v>198</v>
      </c>
      <c r="K153" s="113" t="e">
        <f t="shared" si="50"/>
        <v>#VALUE!</v>
      </c>
      <c r="L153" s="120" t="e">
        <f t="shared" si="51"/>
        <v>#VALUE!</v>
      </c>
      <c r="M153" s="121" t="e">
        <f t="shared" si="58"/>
        <v>#VALUE!</v>
      </c>
      <c r="N153" s="111" t="e">
        <f t="shared" si="52"/>
        <v>#VALUE!</v>
      </c>
      <c r="O153" s="119" t="s">
        <v>198</v>
      </c>
      <c r="P153" s="119" t="s">
        <v>198</v>
      </c>
      <c r="Q153" s="113" t="e">
        <f t="shared" si="53"/>
        <v>#VALUE!</v>
      </c>
      <c r="R153" s="120" t="e">
        <f t="shared" si="54"/>
        <v>#VALUE!</v>
      </c>
      <c r="S153" s="121" t="e">
        <f t="shared" si="59"/>
        <v>#VALUE!</v>
      </c>
      <c r="T153" s="121" t="e">
        <f>+VLOOKUP(A153,#REF!,10,0)</f>
        <v>#REF!</v>
      </c>
      <c r="U153" s="116"/>
      <c r="V153" s="117" t="str">
        <f t="shared" si="55"/>
        <v>#REF!</v>
      </c>
      <c r="W153" s="90" t="e">
        <f t="shared" si="56"/>
        <v>#VALUE!</v>
      </c>
      <c r="X153" s="89"/>
      <c r="Y153" s="89"/>
      <c r="Z153" s="118"/>
      <c r="AA153" s="89"/>
      <c r="AB153" s="89"/>
      <c r="AC153" s="89"/>
      <c r="AD153" s="89"/>
    </row>
    <row r="154" spans="1:30" ht="11.25" customHeight="1" outlineLevel="1" x14ac:dyDescent="0.3">
      <c r="A154" s="156" t="s">
        <v>198</v>
      </c>
      <c r="B154" s="111" t="e">
        <f t="shared" si="46"/>
        <v>#VALUE!</v>
      </c>
      <c r="C154" s="119" t="s">
        <v>198</v>
      </c>
      <c r="D154" s="119" t="s">
        <v>198</v>
      </c>
      <c r="E154" s="113" t="e">
        <f t="shared" si="47"/>
        <v>#VALUE!</v>
      </c>
      <c r="F154" s="120" t="e">
        <f t="shared" si="48"/>
        <v>#VALUE!</v>
      </c>
      <c r="G154" s="121" t="e">
        <f t="shared" si="57"/>
        <v>#VALUE!</v>
      </c>
      <c r="H154" s="111" t="e">
        <f t="shared" si="49"/>
        <v>#VALUE!</v>
      </c>
      <c r="I154" s="119" t="s">
        <v>198</v>
      </c>
      <c r="J154" s="119" t="s">
        <v>198</v>
      </c>
      <c r="K154" s="113" t="e">
        <f t="shared" si="50"/>
        <v>#VALUE!</v>
      </c>
      <c r="L154" s="120" t="e">
        <f t="shared" si="51"/>
        <v>#VALUE!</v>
      </c>
      <c r="M154" s="121" t="e">
        <f t="shared" si="58"/>
        <v>#VALUE!</v>
      </c>
      <c r="N154" s="111" t="e">
        <f t="shared" si="52"/>
        <v>#VALUE!</v>
      </c>
      <c r="O154" s="119" t="s">
        <v>198</v>
      </c>
      <c r="P154" s="119" t="s">
        <v>198</v>
      </c>
      <c r="Q154" s="113" t="e">
        <f t="shared" si="53"/>
        <v>#VALUE!</v>
      </c>
      <c r="R154" s="120" t="e">
        <f t="shared" si="54"/>
        <v>#VALUE!</v>
      </c>
      <c r="S154" s="121" t="e">
        <f t="shared" si="59"/>
        <v>#VALUE!</v>
      </c>
      <c r="T154" s="121" t="e">
        <f>+VLOOKUP(A154,#REF!,10,0)</f>
        <v>#REF!</v>
      </c>
      <c r="U154" s="116"/>
      <c r="V154" s="117" t="str">
        <f t="shared" si="55"/>
        <v>#REF!</v>
      </c>
      <c r="W154" s="90" t="e">
        <f t="shared" si="56"/>
        <v>#VALUE!</v>
      </c>
      <c r="X154" s="89"/>
      <c r="Y154" s="89"/>
      <c r="Z154" s="118"/>
      <c r="AA154" s="89"/>
      <c r="AB154" s="89"/>
      <c r="AC154" s="89"/>
      <c r="AD154" s="89"/>
    </row>
    <row r="155" spans="1:30" ht="11.25" customHeight="1" outlineLevel="1" x14ac:dyDescent="0.3">
      <c r="A155" s="156" t="s">
        <v>198</v>
      </c>
      <c r="B155" s="111" t="e">
        <f t="shared" si="46"/>
        <v>#VALUE!</v>
      </c>
      <c r="C155" s="119" t="s">
        <v>198</v>
      </c>
      <c r="D155" s="119" t="s">
        <v>198</v>
      </c>
      <c r="E155" s="113" t="e">
        <f t="shared" si="47"/>
        <v>#VALUE!</v>
      </c>
      <c r="F155" s="120" t="e">
        <f t="shared" si="48"/>
        <v>#VALUE!</v>
      </c>
      <c r="G155" s="121" t="e">
        <f t="shared" si="57"/>
        <v>#VALUE!</v>
      </c>
      <c r="H155" s="111" t="e">
        <f t="shared" si="49"/>
        <v>#VALUE!</v>
      </c>
      <c r="I155" s="119" t="s">
        <v>198</v>
      </c>
      <c r="J155" s="119" t="s">
        <v>198</v>
      </c>
      <c r="K155" s="113" t="e">
        <f t="shared" si="50"/>
        <v>#VALUE!</v>
      </c>
      <c r="L155" s="120" t="e">
        <f t="shared" si="51"/>
        <v>#VALUE!</v>
      </c>
      <c r="M155" s="121" t="e">
        <f t="shared" si="58"/>
        <v>#VALUE!</v>
      </c>
      <c r="N155" s="111" t="e">
        <f t="shared" si="52"/>
        <v>#VALUE!</v>
      </c>
      <c r="O155" s="119" t="s">
        <v>198</v>
      </c>
      <c r="P155" s="119" t="s">
        <v>198</v>
      </c>
      <c r="Q155" s="113" t="e">
        <f t="shared" si="53"/>
        <v>#VALUE!</v>
      </c>
      <c r="R155" s="120" t="e">
        <f t="shared" si="54"/>
        <v>#VALUE!</v>
      </c>
      <c r="S155" s="121" t="e">
        <f t="shared" si="59"/>
        <v>#VALUE!</v>
      </c>
      <c r="T155" s="121" t="e">
        <f>+VLOOKUP(A155,#REF!,10,0)</f>
        <v>#REF!</v>
      </c>
      <c r="U155" s="116"/>
      <c r="V155" s="117" t="str">
        <f t="shared" si="55"/>
        <v>#REF!</v>
      </c>
      <c r="W155" s="90" t="e">
        <f t="shared" si="56"/>
        <v>#VALUE!</v>
      </c>
      <c r="X155" s="89"/>
      <c r="Y155" s="89"/>
      <c r="Z155" s="118"/>
      <c r="AA155" s="89"/>
      <c r="AB155" s="89"/>
      <c r="AC155" s="89"/>
      <c r="AD155" s="89"/>
    </row>
    <row r="156" spans="1:30" ht="11.25" customHeight="1" outlineLevel="1" x14ac:dyDescent="0.3">
      <c r="A156" s="156" t="s">
        <v>198</v>
      </c>
      <c r="B156" s="111" t="e">
        <f t="shared" si="46"/>
        <v>#VALUE!</v>
      </c>
      <c r="C156" s="119" t="s">
        <v>198</v>
      </c>
      <c r="D156" s="119" t="s">
        <v>198</v>
      </c>
      <c r="E156" s="113" t="e">
        <f t="shared" si="47"/>
        <v>#VALUE!</v>
      </c>
      <c r="F156" s="120" t="e">
        <f t="shared" si="48"/>
        <v>#VALUE!</v>
      </c>
      <c r="G156" s="121" t="e">
        <f t="shared" si="57"/>
        <v>#VALUE!</v>
      </c>
      <c r="H156" s="111" t="e">
        <f t="shared" si="49"/>
        <v>#VALUE!</v>
      </c>
      <c r="I156" s="119" t="s">
        <v>198</v>
      </c>
      <c r="J156" s="119" t="s">
        <v>198</v>
      </c>
      <c r="K156" s="113" t="e">
        <f t="shared" si="50"/>
        <v>#VALUE!</v>
      </c>
      <c r="L156" s="120" t="e">
        <f t="shared" si="51"/>
        <v>#VALUE!</v>
      </c>
      <c r="M156" s="121" t="e">
        <f t="shared" si="58"/>
        <v>#VALUE!</v>
      </c>
      <c r="N156" s="111" t="e">
        <f t="shared" si="52"/>
        <v>#VALUE!</v>
      </c>
      <c r="O156" s="119" t="s">
        <v>198</v>
      </c>
      <c r="P156" s="119" t="s">
        <v>198</v>
      </c>
      <c r="Q156" s="113" t="e">
        <f t="shared" si="53"/>
        <v>#VALUE!</v>
      </c>
      <c r="R156" s="120" t="e">
        <f t="shared" si="54"/>
        <v>#VALUE!</v>
      </c>
      <c r="S156" s="121" t="e">
        <f t="shared" si="59"/>
        <v>#VALUE!</v>
      </c>
      <c r="T156" s="121" t="e">
        <f>+VLOOKUP(A156,#REF!,10,0)</f>
        <v>#REF!</v>
      </c>
      <c r="U156" s="116"/>
      <c r="V156" s="117" t="str">
        <f t="shared" si="55"/>
        <v>#REF!</v>
      </c>
      <c r="W156" s="90" t="e">
        <f t="shared" si="56"/>
        <v>#VALUE!</v>
      </c>
      <c r="X156" s="89"/>
      <c r="Y156" s="89"/>
      <c r="Z156" s="118"/>
      <c r="AA156" s="89"/>
      <c r="AB156" s="89"/>
      <c r="AC156" s="89"/>
      <c r="AD156" s="89"/>
    </row>
    <row r="157" spans="1:30" ht="11.25" customHeight="1" outlineLevel="1" x14ac:dyDescent="0.3">
      <c r="A157" s="156" t="s">
        <v>198</v>
      </c>
      <c r="B157" s="111" t="e">
        <f t="shared" si="46"/>
        <v>#VALUE!</v>
      </c>
      <c r="C157" s="119" t="s">
        <v>198</v>
      </c>
      <c r="D157" s="119" t="s">
        <v>198</v>
      </c>
      <c r="E157" s="113" t="e">
        <f t="shared" si="47"/>
        <v>#VALUE!</v>
      </c>
      <c r="F157" s="120" t="e">
        <f t="shared" si="48"/>
        <v>#VALUE!</v>
      </c>
      <c r="G157" s="121" t="e">
        <f t="shared" si="57"/>
        <v>#VALUE!</v>
      </c>
      <c r="H157" s="111" t="e">
        <f t="shared" si="49"/>
        <v>#VALUE!</v>
      </c>
      <c r="I157" s="119" t="s">
        <v>198</v>
      </c>
      <c r="J157" s="119" t="s">
        <v>198</v>
      </c>
      <c r="K157" s="113" t="e">
        <f t="shared" si="50"/>
        <v>#VALUE!</v>
      </c>
      <c r="L157" s="120" t="e">
        <f t="shared" si="51"/>
        <v>#VALUE!</v>
      </c>
      <c r="M157" s="121" t="e">
        <f t="shared" si="58"/>
        <v>#VALUE!</v>
      </c>
      <c r="N157" s="111" t="e">
        <f t="shared" si="52"/>
        <v>#VALUE!</v>
      </c>
      <c r="O157" s="119" t="s">
        <v>198</v>
      </c>
      <c r="P157" s="119" t="s">
        <v>198</v>
      </c>
      <c r="Q157" s="113" t="e">
        <f t="shared" si="53"/>
        <v>#VALUE!</v>
      </c>
      <c r="R157" s="120" t="e">
        <f t="shared" si="54"/>
        <v>#VALUE!</v>
      </c>
      <c r="S157" s="121" t="e">
        <f t="shared" si="59"/>
        <v>#VALUE!</v>
      </c>
      <c r="T157" s="121" t="e">
        <f>+VLOOKUP(A157,#REF!,10,0)</f>
        <v>#REF!</v>
      </c>
      <c r="U157" s="116"/>
      <c r="V157" s="117" t="str">
        <f t="shared" si="55"/>
        <v>#REF!</v>
      </c>
      <c r="W157" s="90" t="e">
        <f t="shared" si="56"/>
        <v>#VALUE!</v>
      </c>
      <c r="X157" s="89"/>
      <c r="Y157" s="89"/>
      <c r="Z157" s="118"/>
      <c r="AA157" s="89"/>
      <c r="AB157" s="89"/>
      <c r="AC157" s="89"/>
      <c r="AD157" s="89"/>
    </row>
    <row r="158" spans="1:30" ht="11.25" customHeight="1" outlineLevel="1" x14ac:dyDescent="0.3">
      <c r="A158" s="156" t="s">
        <v>198</v>
      </c>
      <c r="B158" s="111" t="e">
        <f t="shared" si="46"/>
        <v>#VALUE!</v>
      </c>
      <c r="C158" s="119" t="s">
        <v>198</v>
      </c>
      <c r="D158" s="119" t="s">
        <v>198</v>
      </c>
      <c r="E158" s="113" t="e">
        <f t="shared" si="47"/>
        <v>#VALUE!</v>
      </c>
      <c r="F158" s="120" t="e">
        <f t="shared" si="48"/>
        <v>#VALUE!</v>
      </c>
      <c r="G158" s="121" t="e">
        <f t="shared" si="57"/>
        <v>#VALUE!</v>
      </c>
      <c r="H158" s="111" t="e">
        <f t="shared" si="49"/>
        <v>#VALUE!</v>
      </c>
      <c r="I158" s="119" t="s">
        <v>198</v>
      </c>
      <c r="J158" s="119" t="s">
        <v>198</v>
      </c>
      <c r="K158" s="113" t="e">
        <f t="shared" si="50"/>
        <v>#VALUE!</v>
      </c>
      <c r="L158" s="120" t="e">
        <f t="shared" si="51"/>
        <v>#VALUE!</v>
      </c>
      <c r="M158" s="121" t="e">
        <f t="shared" si="58"/>
        <v>#VALUE!</v>
      </c>
      <c r="N158" s="111" t="e">
        <f t="shared" si="52"/>
        <v>#VALUE!</v>
      </c>
      <c r="O158" s="119" t="s">
        <v>198</v>
      </c>
      <c r="P158" s="119" t="s">
        <v>198</v>
      </c>
      <c r="Q158" s="113" t="e">
        <f t="shared" si="53"/>
        <v>#VALUE!</v>
      </c>
      <c r="R158" s="120" t="e">
        <f t="shared" si="54"/>
        <v>#VALUE!</v>
      </c>
      <c r="S158" s="121" t="e">
        <f t="shared" si="59"/>
        <v>#VALUE!</v>
      </c>
      <c r="T158" s="121" t="e">
        <f>+VLOOKUP(A158,#REF!,10,0)</f>
        <v>#REF!</v>
      </c>
      <c r="U158" s="116"/>
      <c r="V158" s="117" t="str">
        <f t="shared" si="55"/>
        <v>#REF!</v>
      </c>
      <c r="W158" s="90" t="e">
        <f t="shared" si="56"/>
        <v>#VALUE!</v>
      </c>
      <c r="X158" s="89"/>
      <c r="Y158" s="89"/>
      <c r="Z158" s="118"/>
      <c r="AA158" s="89"/>
      <c r="AB158" s="89"/>
      <c r="AC158" s="89"/>
      <c r="AD158" s="89"/>
    </row>
    <row r="159" spans="1:30" ht="11.25" customHeight="1" outlineLevel="1" x14ac:dyDescent="0.3">
      <c r="A159" s="156" t="s">
        <v>198</v>
      </c>
      <c r="B159" s="111" t="e">
        <f t="shared" si="46"/>
        <v>#VALUE!</v>
      </c>
      <c r="C159" s="119" t="s">
        <v>198</v>
      </c>
      <c r="D159" s="119" t="s">
        <v>198</v>
      </c>
      <c r="E159" s="113" t="e">
        <f t="shared" si="47"/>
        <v>#VALUE!</v>
      </c>
      <c r="F159" s="120" t="e">
        <f t="shared" si="48"/>
        <v>#VALUE!</v>
      </c>
      <c r="G159" s="121" t="e">
        <f t="shared" si="57"/>
        <v>#VALUE!</v>
      </c>
      <c r="H159" s="111" t="e">
        <f t="shared" si="49"/>
        <v>#VALUE!</v>
      </c>
      <c r="I159" s="119" t="s">
        <v>198</v>
      </c>
      <c r="J159" s="119" t="s">
        <v>198</v>
      </c>
      <c r="K159" s="113" t="e">
        <f t="shared" si="50"/>
        <v>#VALUE!</v>
      </c>
      <c r="L159" s="120" t="e">
        <f t="shared" si="51"/>
        <v>#VALUE!</v>
      </c>
      <c r="M159" s="121" t="e">
        <f t="shared" si="58"/>
        <v>#VALUE!</v>
      </c>
      <c r="N159" s="111" t="e">
        <f t="shared" si="52"/>
        <v>#VALUE!</v>
      </c>
      <c r="O159" s="119" t="s">
        <v>198</v>
      </c>
      <c r="P159" s="119" t="s">
        <v>198</v>
      </c>
      <c r="Q159" s="113" t="e">
        <f t="shared" si="53"/>
        <v>#VALUE!</v>
      </c>
      <c r="R159" s="120" t="e">
        <f t="shared" si="54"/>
        <v>#VALUE!</v>
      </c>
      <c r="S159" s="121" t="e">
        <f t="shared" si="59"/>
        <v>#VALUE!</v>
      </c>
      <c r="T159" s="121" t="e">
        <f>+VLOOKUP(A159,#REF!,10,0)</f>
        <v>#REF!</v>
      </c>
      <c r="U159" s="116"/>
      <c r="V159" s="117" t="str">
        <f t="shared" si="55"/>
        <v>#REF!</v>
      </c>
      <c r="W159" s="90" t="e">
        <f t="shared" si="56"/>
        <v>#VALUE!</v>
      </c>
      <c r="X159" s="89"/>
      <c r="Y159" s="89"/>
      <c r="Z159" s="118"/>
      <c r="AA159" s="89"/>
      <c r="AB159" s="89"/>
      <c r="AC159" s="89"/>
      <c r="AD159" s="89"/>
    </row>
    <row r="160" spans="1:30" ht="11.25" customHeight="1" outlineLevel="1" x14ac:dyDescent="0.3">
      <c r="A160" s="156" t="s">
        <v>198</v>
      </c>
      <c r="B160" s="111" t="e">
        <f t="shared" si="46"/>
        <v>#VALUE!</v>
      </c>
      <c r="C160" s="119" t="s">
        <v>198</v>
      </c>
      <c r="D160" s="119" t="s">
        <v>198</v>
      </c>
      <c r="E160" s="113" t="e">
        <f t="shared" si="47"/>
        <v>#VALUE!</v>
      </c>
      <c r="F160" s="120" t="e">
        <f t="shared" si="48"/>
        <v>#VALUE!</v>
      </c>
      <c r="G160" s="121" t="e">
        <f t="shared" si="57"/>
        <v>#VALUE!</v>
      </c>
      <c r="H160" s="111" t="e">
        <f t="shared" si="49"/>
        <v>#VALUE!</v>
      </c>
      <c r="I160" s="119" t="s">
        <v>198</v>
      </c>
      <c r="J160" s="119" t="s">
        <v>198</v>
      </c>
      <c r="K160" s="113" t="e">
        <f t="shared" si="50"/>
        <v>#VALUE!</v>
      </c>
      <c r="L160" s="120" t="e">
        <f t="shared" si="51"/>
        <v>#VALUE!</v>
      </c>
      <c r="M160" s="121" t="e">
        <f t="shared" si="58"/>
        <v>#VALUE!</v>
      </c>
      <c r="N160" s="111" t="e">
        <f t="shared" si="52"/>
        <v>#VALUE!</v>
      </c>
      <c r="O160" s="119" t="s">
        <v>198</v>
      </c>
      <c r="P160" s="119" t="s">
        <v>198</v>
      </c>
      <c r="Q160" s="113" t="e">
        <f t="shared" si="53"/>
        <v>#VALUE!</v>
      </c>
      <c r="R160" s="120" t="e">
        <f t="shared" si="54"/>
        <v>#VALUE!</v>
      </c>
      <c r="S160" s="121" t="e">
        <f t="shared" si="59"/>
        <v>#VALUE!</v>
      </c>
      <c r="T160" s="121" t="e">
        <f>+VLOOKUP(A160,#REF!,10,0)</f>
        <v>#REF!</v>
      </c>
      <c r="U160" s="116"/>
      <c r="V160" s="117" t="str">
        <f t="shared" si="55"/>
        <v>#REF!</v>
      </c>
      <c r="W160" s="90" t="e">
        <f t="shared" si="56"/>
        <v>#VALUE!</v>
      </c>
      <c r="X160" s="89"/>
      <c r="Y160" s="89"/>
      <c r="Z160" s="118"/>
      <c r="AA160" s="89"/>
      <c r="AB160" s="89"/>
      <c r="AC160" s="89"/>
      <c r="AD160" s="89"/>
    </row>
    <row r="161" spans="1:30" ht="11.25" customHeight="1" outlineLevel="1" x14ac:dyDescent="0.3">
      <c r="A161" s="156" t="s">
        <v>198</v>
      </c>
      <c r="B161" s="111" t="e">
        <f t="shared" si="46"/>
        <v>#VALUE!</v>
      </c>
      <c r="C161" s="119" t="s">
        <v>198</v>
      </c>
      <c r="D161" s="119" t="s">
        <v>198</v>
      </c>
      <c r="E161" s="113" t="e">
        <f t="shared" si="47"/>
        <v>#VALUE!</v>
      </c>
      <c r="F161" s="120" t="e">
        <f t="shared" si="48"/>
        <v>#VALUE!</v>
      </c>
      <c r="G161" s="121" t="e">
        <f t="shared" si="57"/>
        <v>#VALUE!</v>
      </c>
      <c r="H161" s="111" t="e">
        <f t="shared" si="49"/>
        <v>#VALUE!</v>
      </c>
      <c r="I161" s="119" t="s">
        <v>198</v>
      </c>
      <c r="J161" s="119" t="s">
        <v>198</v>
      </c>
      <c r="K161" s="113" t="e">
        <f t="shared" si="50"/>
        <v>#VALUE!</v>
      </c>
      <c r="L161" s="120" t="e">
        <f t="shared" si="51"/>
        <v>#VALUE!</v>
      </c>
      <c r="M161" s="121" t="e">
        <f t="shared" si="58"/>
        <v>#VALUE!</v>
      </c>
      <c r="N161" s="111" t="e">
        <f t="shared" si="52"/>
        <v>#VALUE!</v>
      </c>
      <c r="O161" s="119" t="s">
        <v>198</v>
      </c>
      <c r="P161" s="119" t="s">
        <v>198</v>
      </c>
      <c r="Q161" s="113" t="e">
        <f t="shared" si="53"/>
        <v>#VALUE!</v>
      </c>
      <c r="R161" s="120" t="e">
        <f t="shared" si="54"/>
        <v>#VALUE!</v>
      </c>
      <c r="S161" s="121" t="e">
        <f t="shared" si="59"/>
        <v>#VALUE!</v>
      </c>
      <c r="T161" s="121" t="e">
        <f>+VLOOKUP(A161,#REF!,10,0)</f>
        <v>#REF!</v>
      </c>
      <c r="U161" s="116"/>
      <c r="V161" s="117" t="str">
        <f t="shared" si="55"/>
        <v>#REF!</v>
      </c>
      <c r="W161" s="90" t="e">
        <f t="shared" si="56"/>
        <v>#VALUE!</v>
      </c>
      <c r="X161" s="89"/>
      <c r="Y161" s="89"/>
      <c r="Z161" s="118"/>
      <c r="AA161" s="89"/>
      <c r="AB161" s="89"/>
      <c r="AC161" s="89"/>
      <c r="AD161" s="89"/>
    </row>
    <row r="162" spans="1:30" ht="11.25" customHeight="1" outlineLevel="1" x14ac:dyDescent="0.3">
      <c r="A162" s="156" t="s">
        <v>198</v>
      </c>
      <c r="B162" s="111" t="e">
        <f t="shared" si="46"/>
        <v>#VALUE!</v>
      </c>
      <c r="C162" s="119" t="s">
        <v>198</v>
      </c>
      <c r="D162" s="119" t="s">
        <v>198</v>
      </c>
      <c r="E162" s="113" t="e">
        <f t="shared" si="47"/>
        <v>#VALUE!</v>
      </c>
      <c r="F162" s="120" t="e">
        <f t="shared" si="48"/>
        <v>#VALUE!</v>
      </c>
      <c r="G162" s="121" t="e">
        <f t="shared" si="57"/>
        <v>#VALUE!</v>
      </c>
      <c r="H162" s="111" t="e">
        <f t="shared" si="49"/>
        <v>#VALUE!</v>
      </c>
      <c r="I162" s="119" t="s">
        <v>198</v>
      </c>
      <c r="J162" s="119" t="s">
        <v>198</v>
      </c>
      <c r="K162" s="113" t="e">
        <f t="shared" si="50"/>
        <v>#VALUE!</v>
      </c>
      <c r="L162" s="120" t="e">
        <f t="shared" si="51"/>
        <v>#VALUE!</v>
      </c>
      <c r="M162" s="121" t="e">
        <f t="shared" si="58"/>
        <v>#VALUE!</v>
      </c>
      <c r="N162" s="111" t="e">
        <f t="shared" si="52"/>
        <v>#VALUE!</v>
      </c>
      <c r="O162" s="119" t="s">
        <v>198</v>
      </c>
      <c r="P162" s="119" t="s">
        <v>198</v>
      </c>
      <c r="Q162" s="113" t="e">
        <f t="shared" si="53"/>
        <v>#VALUE!</v>
      </c>
      <c r="R162" s="120" t="e">
        <f t="shared" si="54"/>
        <v>#VALUE!</v>
      </c>
      <c r="S162" s="121" t="e">
        <f t="shared" si="59"/>
        <v>#VALUE!</v>
      </c>
      <c r="T162" s="121" t="e">
        <f>+VLOOKUP(A162,#REF!,10,0)</f>
        <v>#REF!</v>
      </c>
      <c r="U162" s="116"/>
      <c r="V162" s="117" t="str">
        <f t="shared" si="55"/>
        <v>#REF!</v>
      </c>
      <c r="W162" s="90" t="e">
        <f t="shared" si="56"/>
        <v>#VALUE!</v>
      </c>
      <c r="X162" s="89"/>
      <c r="Y162" s="89"/>
      <c r="Z162" s="118"/>
      <c r="AA162" s="89"/>
      <c r="AB162" s="89"/>
      <c r="AC162" s="89"/>
      <c r="AD162" s="89"/>
    </row>
    <row r="163" spans="1:30" ht="11.25" customHeight="1" outlineLevel="1" x14ac:dyDescent="0.3">
      <c r="A163" s="156" t="s">
        <v>198</v>
      </c>
      <c r="B163" s="111" t="e">
        <f t="shared" si="46"/>
        <v>#VALUE!</v>
      </c>
      <c r="C163" s="119" t="s">
        <v>198</v>
      </c>
      <c r="D163" s="119" t="s">
        <v>198</v>
      </c>
      <c r="E163" s="113" t="e">
        <f t="shared" si="47"/>
        <v>#VALUE!</v>
      </c>
      <c r="F163" s="120" t="e">
        <f t="shared" si="48"/>
        <v>#VALUE!</v>
      </c>
      <c r="G163" s="121" t="e">
        <f t="shared" si="57"/>
        <v>#VALUE!</v>
      </c>
      <c r="H163" s="111" t="e">
        <f t="shared" si="49"/>
        <v>#VALUE!</v>
      </c>
      <c r="I163" s="119" t="s">
        <v>198</v>
      </c>
      <c r="J163" s="119" t="s">
        <v>198</v>
      </c>
      <c r="K163" s="113" t="e">
        <f t="shared" si="50"/>
        <v>#VALUE!</v>
      </c>
      <c r="L163" s="120" t="e">
        <f t="shared" si="51"/>
        <v>#VALUE!</v>
      </c>
      <c r="M163" s="121" t="e">
        <f t="shared" si="58"/>
        <v>#VALUE!</v>
      </c>
      <c r="N163" s="111" t="e">
        <f t="shared" si="52"/>
        <v>#VALUE!</v>
      </c>
      <c r="O163" s="119" t="s">
        <v>198</v>
      </c>
      <c r="P163" s="119" t="s">
        <v>198</v>
      </c>
      <c r="Q163" s="113" t="e">
        <f t="shared" si="53"/>
        <v>#VALUE!</v>
      </c>
      <c r="R163" s="120" t="e">
        <f t="shared" si="54"/>
        <v>#VALUE!</v>
      </c>
      <c r="S163" s="121" t="e">
        <f t="shared" si="59"/>
        <v>#VALUE!</v>
      </c>
      <c r="T163" s="121" t="e">
        <f>+VLOOKUP(A163,#REF!,10,0)</f>
        <v>#REF!</v>
      </c>
      <c r="U163" s="116"/>
      <c r="V163" s="117" t="str">
        <f t="shared" si="55"/>
        <v>#REF!</v>
      </c>
      <c r="W163" s="90" t="e">
        <f t="shared" si="56"/>
        <v>#VALUE!</v>
      </c>
      <c r="X163" s="89"/>
      <c r="Y163" s="89"/>
      <c r="Z163" s="118"/>
      <c r="AA163" s="89"/>
      <c r="AB163" s="89"/>
      <c r="AC163" s="89"/>
      <c r="AD163" s="89"/>
    </row>
    <row r="164" spans="1:30" ht="11.25" customHeight="1" outlineLevel="1" x14ac:dyDescent="0.3">
      <c r="A164" s="156" t="s">
        <v>198</v>
      </c>
      <c r="B164" s="111" t="e">
        <f t="shared" si="46"/>
        <v>#VALUE!</v>
      </c>
      <c r="C164" s="119" t="s">
        <v>198</v>
      </c>
      <c r="D164" s="119" t="s">
        <v>198</v>
      </c>
      <c r="E164" s="113" t="e">
        <f t="shared" si="47"/>
        <v>#VALUE!</v>
      </c>
      <c r="F164" s="120" t="e">
        <f t="shared" si="48"/>
        <v>#VALUE!</v>
      </c>
      <c r="G164" s="121" t="e">
        <f t="shared" si="57"/>
        <v>#VALUE!</v>
      </c>
      <c r="H164" s="111" t="e">
        <f t="shared" si="49"/>
        <v>#VALUE!</v>
      </c>
      <c r="I164" s="119" t="s">
        <v>198</v>
      </c>
      <c r="J164" s="119" t="s">
        <v>198</v>
      </c>
      <c r="K164" s="113" t="e">
        <f t="shared" si="50"/>
        <v>#VALUE!</v>
      </c>
      <c r="L164" s="120" t="e">
        <f t="shared" si="51"/>
        <v>#VALUE!</v>
      </c>
      <c r="M164" s="121" t="e">
        <f t="shared" si="58"/>
        <v>#VALUE!</v>
      </c>
      <c r="N164" s="111" t="e">
        <f t="shared" si="52"/>
        <v>#VALUE!</v>
      </c>
      <c r="O164" s="119" t="s">
        <v>198</v>
      </c>
      <c r="P164" s="119" t="s">
        <v>198</v>
      </c>
      <c r="Q164" s="113" t="e">
        <f t="shared" si="53"/>
        <v>#VALUE!</v>
      </c>
      <c r="R164" s="120" t="e">
        <f t="shared" si="54"/>
        <v>#VALUE!</v>
      </c>
      <c r="S164" s="121" t="e">
        <f t="shared" si="59"/>
        <v>#VALUE!</v>
      </c>
      <c r="T164" s="121" t="e">
        <f>+VLOOKUP(A164,#REF!,10,0)</f>
        <v>#REF!</v>
      </c>
      <c r="U164" s="116"/>
      <c r="V164" s="117" t="str">
        <f t="shared" si="55"/>
        <v>#REF!</v>
      </c>
      <c r="W164" s="90" t="e">
        <f t="shared" si="56"/>
        <v>#VALUE!</v>
      </c>
      <c r="X164" s="89"/>
      <c r="Y164" s="89"/>
      <c r="Z164" s="118"/>
      <c r="AA164" s="89"/>
      <c r="AB164" s="89"/>
      <c r="AC164" s="89"/>
      <c r="AD164" s="89"/>
    </row>
    <row r="165" spans="1:30" ht="11.25" customHeight="1" outlineLevel="1" x14ac:dyDescent="0.3">
      <c r="A165" s="156" t="s">
        <v>198</v>
      </c>
      <c r="B165" s="111" t="e">
        <f t="shared" si="46"/>
        <v>#VALUE!</v>
      </c>
      <c r="C165" s="119" t="s">
        <v>198</v>
      </c>
      <c r="D165" s="119" t="s">
        <v>198</v>
      </c>
      <c r="E165" s="113" t="e">
        <f t="shared" si="47"/>
        <v>#VALUE!</v>
      </c>
      <c r="F165" s="120" t="e">
        <f t="shared" si="48"/>
        <v>#VALUE!</v>
      </c>
      <c r="G165" s="121" t="e">
        <f t="shared" si="57"/>
        <v>#VALUE!</v>
      </c>
      <c r="H165" s="111" t="e">
        <f t="shared" si="49"/>
        <v>#VALUE!</v>
      </c>
      <c r="I165" s="119" t="s">
        <v>198</v>
      </c>
      <c r="J165" s="119" t="s">
        <v>198</v>
      </c>
      <c r="K165" s="113" t="e">
        <f t="shared" si="50"/>
        <v>#VALUE!</v>
      </c>
      <c r="L165" s="120" t="e">
        <f t="shared" si="51"/>
        <v>#VALUE!</v>
      </c>
      <c r="M165" s="121" t="e">
        <f t="shared" si="58"/>
        <v>#VALUE!</v>
      </c>
      <c r="N165" s="111" t="e">
        <f t="shared" si="52"/>
        <v>#VALUE!</v>
      </c>
      <c r="O165" s="119" t="s">
        <v>198</v>
      </c>
      <c r="P165" s="119" t="s">
        <v>198</v>
      </c>
      <c r="Q165" s="113" t="e">
        <f t="shared" si="53"/>
        <v>#VALUE!</v>
      </c>
      <c r="R165" s="120" t="e">
        <f t="shared" si="54"/>
        <v>#VALUE!</v>
      </c>
      <c r="S165" s="121" t="e">
        <f t="shared" si="59"/>
        <v>#VALUE!</v>
      </c>
      <c r="T165" s="121" t="e">
        <f>+VLOOKUP(A165,#REF!,10,0)</f>
        <v>#REF!</v>
      </c>
      <c r="U165" s="116"/>
      <c r="V165" s="117" t="str">
        <f t="shared" si="55"/>
        <v>#REF!</v>
      </c>
      <c r="W165" s="90" t="e">
        <f t="shared" si="56"/>
        <v>#VALUE!</v>
      </c>
      <c r="X165" s="89"/>
      <c r="Y165" s="89"/>
      <c r="Z165" s="118"/>
      <c r="AA165" s="89"/>
      <c r="AB165" s="89"/>
      <c r="AC165" s="89"/>
      <c r="AD165" s="89"/>
    </row>
    <row r="166" spans="1:30" ht="11.25" customHeight="1" outlineLevel="1" x14ac:dyDescent="0.3">
      <c r="A166" s="156" t="s">
        <v>198</v>
      </c>
      <c r="B166" s="111" t="e">
        <f t="shared" si="46"/>
        <v>#VALUE!</v>
      </c>
      <c r="C166" s="119" t="s">
        <v>198</v>
      </c>
      <c r="D166" s="119" t="s">
        <v>198</v>
      </c>
      <c r="E166" s="113" t="e">
        <f t="shared" si="47"/>
        <v>#VALUE!</v>
      </c>
      <c r="F166" s="120" t="e">
        <f t="shared" si="48"/>
        <v>#VALUE!</v>
      </c>
      <c r="G166" s="121" t="e">
        <f t="shared" si="57"/>
        <v>#VALUE!</v>
      </c>
      <c r="H166" s="111" t="e">
        <f t="shared" si="49"/>
        <v>#VALUE!</v>
      </c>
      <c r="I166" s="119" t="s">
        <v>198</v>
      </c>
      <c r="J166" s="119" t="s">
        <v>198</v>
      </c>
      <c r="K166" s="113" t="e">
        <f t="shared" si="50"/>
        <v>#VALUE!</v>
      </c>
      <c r="L166" s="120" t="e">
        <f t="shared" si="51"/>
        <v>#VALUE!</v>
      </c>
      <c r="M166" s="121" t="e">
        <f t="shared" si="58"/>
        <v>#VALUE!</v>
      </c>
      <c r="N166" s="111" t="e">
        <f t="shared" si="52"/>
        <v>#VALUE!</v>
      </c>
      <c r="O166" s="119" t="s">
        <v>198</v>
      </c>
      <c r="P166" s="119" t="s">
        <v>198</v>
      </c>
      <c r="Q166" s="113" t="e">
        <f t="shared" si="53"/>
        <v>#VALUE!</v>
      </c>
      <c r="R166" s="120" t="e">
        <f t="shared" si="54"/>
        <v>#VALUE!</v>
      </c>
      <c r="S166" s="121" t="e">
        <f t="shared" si="59"/>
        <v>#VALUE!</v>
      </c>
      <c r="T166" s="121" t="e">
        <f>+VLOOKUP(A166,#REF!,10,0)</f>
        <v>#REF!</v>
      </c>
      <c r="U166" s="116"/>
      <c r="V166" s="117" t="str">
        <f t="shared" si="55"/>
        <v>#REF!</v>
      </c>
      <c r="W166" s="90" t="e">
        <f t="shared" si="56"/>
        <v>#VALUE!</v>
      </c>
      <c r="X166" s="89"/>
      <c r="Y166" s="89"/>
      <c r="Z166" s="118"/>
      <c r="AA166" s="89"/>
      <c r="AB166" s="89"/>
      <c r="AC166" s="89"/>
      <c r="AD166" s="89"/>
    </row>
    <row r="167" spans="1:30" ht="11.25" customHeight="1" outlineLevel="1" x14ac:dyDescent="0.3">
      <c r="A167" s="156" t="s">
        <v>198</v>
      </c>
      <c r="B167" s="111" t="e">
        <f t="shared" si="46"/>
        <v>#VALUE!</v>
      </c>
      <c r="C167" s="119" t="s">
        <v>198</v>
      </c>
      <c r="D167" s="119" t="s">
        <v>198</v>
      </c>
      <c r="E167" s="113" t="e">
        <f t="shared" si="47"/>
        <v>#VALUE!</v>
      </c>
      <c r="F167" s="120" t="e">
        <f t="shared" si="48"/>
        <v>#VALUE!</v>
      </c>
      <c r="G167" s="121" t="e">
        <f t="shared" si="57"/>
        <v>#VALUE!</v>
      </c>
      <c r="H167" s="111" t="e">
        <f t="shared" si="49"/>
        <v>#VALUE!</v>
      </c>
      <c r="I167" s="119" t="s">
        <v>198</v>
      </c>
      <c r="J167" s="119" t="s">
        <v>198</v>
      </c>
      <c r="K167" s="113" t="e">
        <f t="shared" si="50"/>
        <v>#VALUE!</v>
      </c>
      <c r="L167" s="120" t="e">
        <f t="shared" si="51"/>
        <v>#VALUE!</v>
      </c>
      <c r="M167" s="121" t="e">
        <f t="shared" si="58"/>
        <v>#VALUE!</v>
      </c>
      <c r="N167" s="111" t="e">
        <f t="shared" si="52"/>
        <v>#VALUE!</v>
      </c>
      <c r="O167" s="119" t="s">
        <v>198</v>
      </c>
      <c r="P167" s="119" t="s">
        <v>198</v>
      </c>
      <c r="Q167" s="113" t="e">
        <f t="shared" si="53"/>
        <v>#VALUE!</v>
      </c>
      <c r="R167" s="120" t="e">
        <f t="shared" si="54"/>
        <v>#VALUE!</v>
      </c>
      <c r="S167" s="121" t="e">
        <f t="shared" si="59"/>
        <v>#VALUE!</v>
      </c>
      <c r="T167" s="121" t="e">
        <f>+VLOOKUP(A167,#REF!,10,0)</f>
        <v>#REF!</v>
      </c>
      <c r="U167" s="116"/>
      <c r="V167" s="117" t="str">
        <f t="shared" si="55"/>
        <v>#REF!</v>
      </c>
      <c r="W167" s="90" t="e">
        <f t="shared" si="56"/>
        <v>#VALUE!</v>
      </c>
      <c r="X167" s="89"/>
      <c r="Y167" s="89"/>
      <c r="Z167" s="118"/>
      <c r="AA167" s="89"/>
      <c r="AB167" s="89"/>
      <c r="AC167" s="89"/>
      <c r="AD167" s="89"/>
    </row>
    <row r="168" spans="1:30" ht="11.25" customHeight="1" outlineLevel="1" x14ac:dyDescent="0.3">
      <c r="A168" s="156" t="s">
        <v>198</v>
      </c>
      <c r="B168" s="111" t="e">
        <f t="shared" si="46"/>
        <v>#VALUE!</v>
      </c>
      <c r="C168" s="119" t="s">
        <v>198</v>
      </c>
      <c r="D168" s="119" t="s">
        <v>198</v>
      </c>
      <c r="E168" s="113" t="e">
        <f t="shared" si="47"/>
        <v>#VALUE!</v>
      </c>
      <c r="F168" s="120" t="e">
        <f t="shared" si="48"/>
        <v>#VALUE!</v>
      </c>
      <c r="G168" s="121" t="e">
        <f t="shared" si="57"/>
        <v>#VALUE!</v>
      </c>
      <c r="H168" s="111" t="e">
        <f t="shared" si="49"/>
        <v>#VALUE!</v>
      </c>
      <c r="I168" s="119" t="s">
        <v>198</v>
      </c>
      <c r="J168" s="119" t="s">
        <v>198</v>
      </c>
      <c r="K168" s="113" t="e">
        <f t="shared" si="50"/>
        <v>#VALUE!</v>
      </c>
      <c r="L168" s="120" t="e">
        <f t="shared" si="51"/>
        <v>#VALUE!</v>
      </c>
      <c r="M168" s="121" t="e">
        <f t="shared" si="58"/>
        <v>#VALUE!</v>
      </c>
      <c r="N168" s="111" t="e">
        <f t="shared" si="52"/>
        <v>#VALUE!</v>
      </c>
      <c r="O168" s="119" t="s">
        <v>198</v>
      </c>
      <c r="P168" s="119" t="s">
        <v>198</v>
      </c>
      <c r="Q168" s="113" t="e">
        <f t="shared" si="53"/>
        <v>#VALUE!</v>
      </c>
      <c r="R168" s="120" t="e">
        <f t="shared" si="54"/>
        <v>#VALUE!</v>
      </c>
      <c r="S168" s="121" t="e">
        <f t="shared" si="59"/>
        <v>#VALUE!</v>
      </c>
      <c r="T168" s="121" t="e">
        <f>+VLOOKUP(A168,#REF!,10,0)</f>
        <v>#REF!</v>
      </c>
      <c r="U168" s="116"/>
      <c r="V168" s="117" t="str">
        <f t="shared" si="55"/>
        <v>#REF!</v>
      </c>
      <c r="W168" s="90" t="e">
        <f t="shared" si="56"/>
        <v>#VALUE!</v>
      </c>
      <c r="X168" s="89"/>
      <c r="Y168" s="89"/>
      <c r="Z168" s="118"/>
      <c r="AA168" s="89"/>
      <c r="AB168" s="89"/>
      <c r="AC168" s="89"/>
      <c r="AD168" s="89"/>
    </row>
    <row r="169" spans="1:30" ht="11.25" customHeight="1" outlineLevel="1" x14ac:dyDescent="0.3">
      <c r="A169" s="156" t="s">
        <v>198</v>
      </c>
      <c r="B169" s="111" t="e">
        <f t="shared" si="46"/>
        <v>#VALUE!</v>
      </c>
      <c r="C169" s="119" t="s">
        <v>198</v>
      </c>
      <c r="D169" s="119" t="s">
        <v>198</v>
      </c>
      <c r="E169" s="113" t="e">
        <f t="shared" si="47"/>
        <v>#VALUE!</v>
      </c>
      <c r="F169" s="120" t="e">
        <f t="shared" si="48"/>
        <v>#VALUE!</v>
      </c>
      <c r="G169" s="121" t="e">
        <f t="shared" si="57"/>
        <v>#VALUE!</v>
      </c>
      <c r="H169" s="111" t="e">
        <f t="shared" si="49"/>
        <v>#VALUE!</v>
      </c>
      <c r="I169" s="119" t="s">
        <v>198</v>
      </c>
      <c r="J169" s="119" t="s">
        <v>198</v>
      </c>
      <c r="K169" s="113" t="e">
        <f t="shared" si="50"/>
        <v>#VALUE!</v>
      </c>
      <c r="L169" s="120" t="e">
        <f t="shared" si="51"/>
        <v>#VALUE!</v>
      </c>
      <c r="M169" s="121" t="e">
        <f t="shared" si="58"/>
        <v>#VALUE!</v>
      </c>
      <c r="N169" s="111" t="e">
        <f t="shared" si="52"/>
        <v>#VALUE!</v>
      </c>
      <c r="O169" s="119" t="s">
        <v>198</v>
      </c>
      <c r="P169" s="119" t="s">
        <v>198</v>
      </c>
      <c r="Q169" s="113" t="e">
        <f t="shared" si="53"/>
        <v>#VALUE!</v>
      </c>
      <c r="R169" s="120" t="e">
        <f t="shared" si="54"/>
        <v>#VALUE!</v>
      </c>
      <c r="S169" s="121" t="e">
        <f t="shared" si="59"/>
        <v>#VALUE!</v>
      </c>
      <c r="T169" s="121" t="e">
        <f>+VLOOKUP(A169,#REF!,10,0)</f>
        <v>#REF!</v>
      </c>
      <c r="U169" s="116"/>
      <c r="V169" s="117" t="str">
        <f t="shared" si="55"/>
        <v>#REF!</v>
      </c>
      <c r="W169" s="90" t="e">
        <f t="shared" si="56"/>
        <v>#VALUE!</v>
      </c>
      <c r="X169" s="89"/>
      <c r="Y169" s="89"/>
      <c r="Z169" s="118"/>
      <c r="AA169" s="89"/>
      <c r="AB169" s="89"/>
      <c r="AC169" s="89"/>
      <c r="AD169" s="89"/>
    </row>
    <row r="170" spans="1:30" ht="11.25" customHeight="1" outlineLevel="1" x14ac:dyDescent="0.3">
      <c r="A170" s="156" t="s">
        <v>198</v>
      </c>
      <c r="B170" s="111" t="e">
        <f t="shared" si="46"/>
        <v>#VALUE!</v>
      </c>
      <c r="C170" s="119" t="s">
        <v>198</v>
      </c>
      <c r="D170" s="119" t="s">
        <v>198</v>
      </c>
      <c r="E170" s="113" t="e">
        <f t="shared" si="47"/>
        <v>#VALUE!</v>
      </c>
      <c r="F170" s="120" t="e">
        <f t="shared" si="48"/>
        <v>#VALUE!</v>
      </c>
      <c r="G170" s="121" t="e">
        <f t="shared" si="57"/>
        <v>#VALUE!</v>
      </c>
      <c r="H170" s="111" t="e">
        <f t="shared" si="49"/>
        <v>#VALUE!</v>
      </c>
      <c r="I170" s="119" t="s">
        <v>198</v>
      </c>
      <c r="J170" s="119" t="s">
        <v>198</v>
      </c>
      <c r="K170" s="113" t="e">
        <f t="shared" si="50"/>
        <v>#VALUE!</v>
      </c>
      <c r="L170" s="120" t="e">
        <f t="shared" si="51"/>
        <v>#VALUE!</v>
      </c>
      <c r="M170" s="121" t="e">
        <f t="shared" si="58"/>
        <v>#VALUE!</v>
      </c>
      <c r="N170" s="111" t="e">
        <f t="shared" si="52"/>
        <v>#VALUE!</v>
      </c>
      <c r="O170" s="119" t="s">
        <v>198</v>
      </c>
      <c r="P170" s="119" t="s">
        <v>198</v>
      </c>
      <c r="Q170" s="113" t="e">
        <f t="shared" si="53"/>
        <v>#VALUE!</v>
      </c>
      <c r="R170" s="120" t="e">
        <f t="shared" si="54"/>
        <v>#VALUE!</v>
      </c>
      <c r="S170" s="121" t="e">
        <f t="shared" si="59"/>
        <v>#VALUE!</v>
      </c>
      <c r="T170" s="121" t="e">
        <f>+VLOOKUP(A170,#REF!,10,0)</f>
        <v>#REF!</v>
      </c>
      <c r="U170" s="116"/>
      <c r="V170" s="117" t="str">
        <f t="shared" si="55"/>
        <v>#REF!</v>
      </c>
      <c r="W170" s="90" t="e">
        <f t="shared" si="56"/>
        <v>#VALUE!</v>
      </c>
      <c r="X170" s="89"/>
      <c r="Y170" s="89"/>
      <c r="Z170" s="118"/>
      <c r="AA170" s="89"/>
      <c r="AB170" s="89"/>
      <c r="AC170" s="89"/>
      <c r="AD170" s="89"/>
    </row>
    <row r="171" spans="1:30" ht="11.25" customHeight="1" outlineLevel="1" x14ac:dyDescent="0.3">
      <c r="A171" s="156" t="s">
        <v>198</v>
      </c>
      <c r="B171" s="111" t="e">
        <f t="shared" si="46"/>
        <v>#VALUE!</v>
      </c>
      <c r="C171" s="119" t="s">
        <v>198</v>
      </c>
      <c r="D171" s="119" t="s">
        <v>198</v>
      </c>
      <c r="E171" s="113" t="e">
        <f t="shared" si="47"/>
        <v>#VALUE!</v>
      </c>
      <c r="F171" s="120" t="e">
        <f t="shared" si="48"/>
        <v>#VALUE!</v>
      </c>
      <c r="G171" s="121" t="e">
        <f t="shared" si="57"/>
        <v>#VALUE!</v>
      </c>
      <c r="H171" s="111" t="e">
        <f t="shared" si="49"/>
        <v>#VALUE!</v>
      </c>
      <c r="I171" s="119" t="s">
        <v>198</v>
      </c>
      <c r="J171" s="119" t="s">
        <v>198</v>
      </c>
      <c r="K171" s="113" t="e">
        <f t="shared" si="50"/>
        <v>#VALUE!</v>
      </c>
      <c r="L171" s="120" t="e">
        <f t="shared" si="51"/>
        <v>#VALUE!</v>
      </c>
      <c r="M171" s="121" t="e">
        <f t="shared" si="58"/>
        <v>#VALUE!</v>
      </c>
      <c r="N171" s="111" t="e">
        <f t="shared" si="52"/>
        <v>#VALUE!</v>
      </c>
      <c r="O171" s="119" t="s">
        <v>198</v>
      </c>
      <c r="P171" s="119" t="s">
        <v>198</v>
      </c>
      <c r="Q171" s="113" t="e">
        <f t="shared" si="53"/>
        <v>#VALUE!</v>
      </c>
      <c r="R171" s="120" t="e">
        <f t="shared" si="54"/>
        <v>#VALUE!</v>
      </c>
      <c r="S171" s="121" t="e">
        <f t="shared" si="59"/>
        <v>#VALUE!</v>
      </c>
      <c r="T171" s="121" t="e">
        <f>+VLOOKUP(A171,#REF!,10,0)</f>
        <v>#REF!</v>
      </c>
      <c r="U171" s="116"/>
      <c r="V171" s="117" t="str">
        <f t="shared" si="55"/>
        <v>#REF!</v>
      </c>
      <c r="W171" s="90" t="e">
        <f t="shared" si="56"/>
        <v>#VALUE!</v>
      </c>
      <c r="X171" s="89"/>
      <c r="Y171" s="89"/>
      <c r="Z171" s="118"/>
      <c r="AA171" s="89"/>
      <c r="AB171" s="89"/>
      <c r="AC171" s="89"/>
      <c r="AD171" s="89"/>
    </row>
    <row r="172" spans="1:30" ht="11.25" customHeight="1" outlineLevel="1" x14ac:dyDescent="0.3">
      <c r="A172" s="156" t="s">
        <v>198</v>
      </c>
      <c r="B172" s="111" t="e">
        <f t="shared" si="46"/>
        <v>#VALUE!</v>
      </c>
      <c r="C172" s="119" t="s">
        <v>198</v>
      </c>
      <c r="D172" s="119" t="s">
        <v>198</v>
      </c>
      <c r="E172" s="113" t="e">
        <f t="shared" si="47"/>
        <v>#VALUE!</v>
      </c>
      <c r="F172" s="120" t="e">
        <f t="shared" si="48"/>
        <v>#VALUE!</v>
      </c>
      <c r="G172" s="121" t="e">
        <f t="shared" si="57"/>
        <v>#VALUE!</v>
      </c>
      <c r="H172" s="111" t="e">
        <f t="shared" si="49"/>
        <v>#VALUE!</v>
      </c>
      <c r="I172" s="119" t="s">
        <v>198</v>
      </c>
      <c r="J172" s="119" t="s">
        <v>198</v>
      </c>
      <c r="K172" s="113" t="e">
        <f t="shared" si="50"/>
        <v>#VALUE!</v>
      </c>
      <c r="L172" s="120" t="e">
        <f t="shared" si="51"/>
        <v>#VALUE!</v>
      </c>
      <c r="M172" s="121" t="e">
        <f t="shared" si="58"/>
        <v>#VALUE!</v>
      </c>
      <c r="N172" s="111" t="e">
        <f t="shared" si="52"/>
        <v>#VALUE!</v>
      </c>
      <c r="O172" s="119" t="s">
        <v>198</v>
      </c>
      <c r="P172" s="119" t="s">
        <v>198</v>
      </c>
      <c r="Q172" s="113" t="e">
        <f t="shared" si="53"/>
        <v>#VALUE!</v>
      </c>
      <c r="R172" s="120" t="e">
        <f t="shared" si="54"/>
        <v>#VALUE!</v>
      </c>
      <c r="S172" s="121" t="e">
        <f t="shared" si="59"/>
        <v>#VALUE!</v>
      </c>
      <c r="T172" s="121" t="e">
        <f>+VLOOKUP(A172,#REF!,10,0)</f>
        <v>#REF!</v>
      </c>
      <c r="U172" s="116"/>
      <c r="V172" s="117" t="str">
        <f t="shared" si="55"/>
        <v>#REF!</v>
      </c>
      <c r="W172" s="90" t="e">
        <f t="shared" si="56"/>
        <v>#VALUE!</v>
      </c>
      <c r="X172" s="89"/>
      <c r="Y172" s="89"/>
      <c r="Z172" s="118"/>
      <c r="AA172" s="89"/>
      <c r="AB172" s="89"/>
      <c r="AC172" s="89"/>
      <c r="AD172" s="89"/>
    </row>
    <row r="173" spans="1:30" ht="11.25" customHeight="1" outlineLevel="1" x14ac:dyDescent="0.3">
      <c r="A173" s="156" t="s">
        <v>198</v>
      </c>
      <c r="B173" s="111" t="e">
        <f t="shared" si="46"/>
        <v>#VALUE!</v>
      </c>
      <c r="C173" s="119" t="s">
        <v>198</v>
      </c>
      <c r="D173" s="119" t="s">
        <v>198</v>
      </c>
      <c r="E173" s="113" t="e">
        <f t="shared" si="47"/>
        <v>#VALUE!</v>
      </c>
      <c r="F173" s="120" t="e">
        <f t="shared" si="48"/>
        <v>#VALUE!</v>
      </c>
      <c r="G173" s="121" t="e">
        <f t="shared" si="57"/>
        <v>#VALUE!</v>
      </c>
      <c r="H173" s="111" t="e">
        <f t="shared" si="49"/>
        <v>#VALUE!</v>
      </c>
      <c r="I173" s="119" t="s">
        <v>198</v>
      </c>
      <c r="J173" s="119" t="s">
        <v>198</v>
      </c>
      <c r="K173" s="113" t="e">
        <f t="shared" si="50"/>
        <v>#VALUE!</v>
      </c>
      <c r="L173" s="120" t="e">
        <f t="shared" si="51"/>
        <v>#VALUE!</v>
      </c>
      <c r="M173" s="121" t="e">
        <f t="shared" si="58"/>
        <v>#VALUE!</v>
      </c>
      <c r="N173" s="111" t="e">
        <f t="shared" si="52"/>
        <v>#VALUE!</v>
      </c>
      <c r="O173" s="119" t="s">
        <v>198</v>
      </c>
      <c r="P173" s="119" t="s">
        <v>198</v>
      </c>
      <c r="Q173" s="113" t="e">
        <f t="shared" si="53"/>
        <v>#VALUE!</v>
      </c>
      <c r="R173" s="120" t="e">
        <f t="shared" si="54"/>
        <v>#VALUE!</v>
      </c>
      <c r="S173" s="121" t="e">
        <f t="shared" si="59"/>
        <v>#VALUE!</v>
      </c>
      <c r="T173" s="121" t="e">
        <f>+VLOOKUP(A173,#REF!,10,0)</f>
        <v>#REF!</v>
      </c>
      <c r="U173" s="116"/>
      <c r="V173" s="117" t="str">
        <f t="shared" si="55"/>
        <v>#REF!</v>
      </c>
      <c r="W173" s="90" t="e">
        <f t="shared" si="56"/>
        <v>#VALUE!</v>
      </c>
      <c r="X173" s="89"/>
      <c r="Y173" s="89"/>
      <c r="Z173" s="118"/>
      <c r="AA173" s="89"/>
      <c r="AB173" s="89"/>
      <c r="AC173" s="89"/>
      <c r="AD173" s="89"/>
    </row>
    <row r="174" spans="1:30" ht="11.25" customHeight="1" outlineLevel="1" x14ac:dyDescent="0.3">
      <c r="A174" s="156" t="s">
        <v>198</v>
      </c>
      <c r="B174" s="111" t="e">
        <f t="shared" si="46"/>
        <v>#VALUE!</v>
      </c>
      <c r="C174" s="119" t="s">
        <v>198</v>
      </c>
      <c r="D174" s="119" t="s">
        <v>198</v>
      </c>
      <c r="E174" s="113" t="e">
        <f t="shared" si="47"/>
        <v>#VALUE!</v>
      </c>
      <c r="F174" s="120" t="e">
        <f t="shared" si="48"/>
        <v>#VALUE!</v>
      </c>
      <c r="G174" s="121" t="e">
        <f t="shared" si="57"/>
        <v>#VALUE!</v>
      </c>
      <c r="H174" s="111" t="e">
        <f t="shared" si="49"/>
        <v>#VALUE!</v>
      </c>
      <c r="I174" s="119" t="s">
        <v>198</v>
      </c>
      <c r="J174" s="119" t="s">
        <v>198</v>
      </c>
      <c r="K174" s="113" t="e">
        <f t="shared" si="50"/>
        <v>#VALUE!</v>
      </c>
      <c r="L174" s="120" t="e">
        <f t="shared" si="51"/>
        <v>#VALUE!</v>
      </c>
      <c r="M174" s="121" t="e">
        <f t="shared" si="58"/>
        <v>#VALUE!</v>
      </c>
      <c r="N174" s="111" t="e">
        <f t="shared" si="52"/>
        <v>#VALUE!</v>
      </c>
      <c r="O174" s="119" t="s">
        <v>198</v>
      </c>
      <c r="P174" s="119" t="s">
        <v>198</v>
      </c>
      <c r="Q174" s="113" t="e">
        <f t="shared" si="53"/>
        <v>#VALUE!</v>
      </c>
      <c r="R174" s="120" t="e">
        <f t="shared" si="54"/>
        <v>#VALUE!</v>
      </c>
      <c r="S174" s="121" t="e">
        <f t="shared" si="59"/>
        <v>#VALUE!</v>
      </c>
      <c r="T174" s="121" t="e">
        <f>+VLOOKUP(A174,#REF!,10,0)</f>
        <v>#REF!</v>
      </c>
      <c r="U174" s="116"/>
      <c r="V174" s="117" t="str">
        <f t="shared" si="55"/>
        <v>#REF!</v>
      </c>
      <c r="W174" s="90" t="e">
        <f t="shared" si="56"/>
        <v>#VALUE!</v>
      </c>
      <c r="X174" s="89"/>
      <c r="Y174" s="89"/>
      <c r="Z174" s="118"/>
      <c r="AA174" s="89"/>
      <c r="AB174" s="89"/>
      <c r="AC174" s="89"/>
      <c r="AD174" s="89"/>
    </row>
    <row r="175" spans="1:30" ht="11.25" customHeight="1" outlineLevel="1" x14ac:dyDescent="0.3">
      <c r="A175" s="156" t="s">
        <v>198</v>
      </c>
      <c r="B175" s="111" t="e">
        <f t="shared" si="46"/>
        <v>#VALUE!</v>
      </c>
      <c r="C175" s="119" t="s">
        <v>198</v>
      </c>
      <c r="D175" s="119" t="s">
        <v>198</v>
      </c>
      <c r="E175" s="113" t="e">
        <f t="shared" si="47"/>
        <v>#VALUE!</v>
      </c>
      <c r="F175" s="120" t="e">
        <f t="shared" si="48"/>
        <v>#VALUE!</v>
      </c>
      <c r="G175" s="121" t="e">
        <f t="shared" si="57"/>
        <v>#VALUE!</v>
      </c>
      <c r="H175" s="111" t="e">
        <f t="shared" si="49"/>
        <v>#VALUE!</v>
      </c>
      <c r="I175" s="119" t="s">
        <v>198</v>
      </c>
      <c r="J175" s="119" t="s">
        <v>198</v>
      </c>
      <c r="K175" s="113" t="e">
        <f t="shared" si="50"/>
        <v>#VALUE!</v>
      </c>
      <c r="L175" s="120" t="e">
        <f t="shared" si="51"/>
        <v>#VALUE!</v>
      </c>
      <c r="M175" s="121" t="e">
        <f t="shared" si="58"/>
        <v>#VALUE!</v>
      </c>
      <c r="N175" s="111" t="e">
        <f t="shared" si="52"/>
        <v>#VALUE!</v>
      </c>
      <c r="O175" s="119" t="s">
        <v>198</v>
      </c>
      <c r="P175" s="119" t="s">
        <v>198</v>
      </c>
      <c r="Q175" s="113" t="e">
        <f t="shared" si="53"/>
        <v>#VALUE!</v>
      </c>
      <c r="R175" s="120" t="e">
        <f t="shared" si="54"/>
        <v>#VALUE!</v>
      </c>
      <c r="S175" s="121" t="e">
        <f t="shared" si="59"/>
        <v>#VALUE!</v>
      </c>
      <c r="T175" s="121" t="e">
        <f>+VLOOKUP(A175,#REF!,10,0)</f>
        <v>#REF!</v>
      </c>
      <c r="U175" s="116"/>
      <c r="V175" s="117" t="str">
        <f t="shared" si="55"/>
        <v>#REF!</v>
      </c>
      <c r="W175" s="90" t="e">
        <f t="shared" si="56"/>
        <v>#VALUE!</v>
      </c>
      <c r="X175" s="89"/>
      <c r="Y175" s="89"/>
      <c r="Z175" s="118"/>
      <c r="AA175" s="89"/>
      <c r="AB175" s="89"/>
      <c r="AC175" s="89"/>
      <c r="AD175" s="89"/>
    </row>
    <row r="176" spans="1:30" ht="11.25" customHeight="1" outlineLevel="1" x14ac:dyDescent="0.3">
      <c r="A176" s="156" t="s">
        <v>198</v>
      </c>
      <c r="B176" s="111" t="e">
        <f t="shared" si="46"/>
        <v>#VALUE!</v>
      </c>
      <c r="C176" s="119" t="s">
        <v>198</v>
      </c>
      <c r="D176" s="119" t="s">
        <v>198</v>
      </c>
      <c r="E176" s="113" t="e">
        <f t="shared" si="47"/>
        <v>#VALUE!</v>
      </c>
      <c r="F176" s="120" t="e">
        <f t="shared" si="48"/>
        <v>#VALUE!</v>
      </c>
      <c r="G176" s="121" t="e">
        <f t="shared" si="57"/>
        <v>#VALUE!</v>
      </c>
      <c r="H176" s="111" t="e">
        <f t="shared" si="49"/>
        <v>#VALUE!</v>
      </c>
      <c r="I176" s="119" t="s">
        <v>198</v>
      </c>
      <c r="J176" s="119" t="s">
        <v>198</v>
      </c>
      <c r="K176" s="113" t="e">
        <f t="shared" si="50"/>
        <v>#VALUE!</v>
      </c>
      <c r="L176" s="120" t="e">
        <f t="shared" si="51"/>
        <v>#VALUE!</v>
      </c>
      <c r="M176" s="121" t="e">
        <f t="shared" si="58"/>
        <v>#VALUE!</v>
      </c>
      <c r="N176" s="111" t="e">
        <f t="shared" si="52"/>
        <v>#VALUE!</v>
      </c>
      <c r="O176" s="119" t="s">
        <v>198</v>
      </c>
      <c r="P176" s="119" t="s">
        <v>198</v>
      </c>
      <c r="Q176" s="113" t="e">
        <f t="shared" si="53"/>
        <v>#VALUE!</v>
      </c>
      <c r="R176" s="120" t="e">
        <f t="shared" si="54"/>
        <v>#VALUE!</v>
      </c>
      <c r="S176" s="121" t="e">
        <f t="shared" si="59"/>
        <v>#VALUE!</v>
      </c>
      <c r="T176" s="121" t="e">
        <f>+VLOOKUP(A176,#REF!,10,0)</f>
        <v>#REF!</v>
      </c>
      <c r="U176" s="116"/>
      <c r="V176" s="117" t="str">
        <f t="shared" si="55"/>
        <v>#REF!</v>
      </c>
      <c r="W176" s="90" t="e">
        <f t="shared" si="56"/>
        <v>#VALUE!</v>
      </c>
      <c r="X176" s="89"/>
      <c r="Y176" s="89"/>
      <c r="Z176" s="118"/>
      <c r="AA176" s="89"/>
      <c r="AB176" s="89"/>
      <c r="AC176" s="89"/>
      <c r="AD176" s="89"/>
    </row>
    <row r="177" spans="1:30" ht="11.25" customHeight="1" outlineLevel="1" x14ac:dyDescent="0.3">
      <c r="A177" s="156" t="s">
        <v>198</v>
      </c>
      <c r="B177" s="111" t="e">
        <f t="shared" si="46"/>
        <v>#VALUE!</v>
      </c>
      <c r="C177" s="119" t="s">
        <v>198</v>
      </c>
      <c r="D177" s="119" t="s">
        <v>198</v>
      </c>
      <c r="E177" s="113" t="e">
        <f t="shared" si="47"/>
        <v>#VALUE!</v>
      </c>
      <c r="F177" s="120" t="e">
        <f t="shared" si="48"/>
        <v>#VALUE!</v>
      </c>
      <c r="G177" s="121" t="e">
        <f t="shared" si="57"/>
        <v>#VALUE!</v>
      </c>
      <c r="H177" s="111" t="e">
        <f t="shared" si="49"/>
        <v>#VALUE!</v>
      </c>
      <c r="I177" s="119" t="s">
        <v>198</v>
      </c>
      <c r="J177" s="119" t="s">
        <v>198</v>
      </c>
      <c r="K177" s="113" t="e">
        <f t="shared" si="50"/>
        <v>#VALUE!</v>
      </c>
      <c r="L177" s="120" t="e">
        <f t="shared" si="51"/>
        <v>#VALUE!</v>
      </c>
      <c r="M177" s="121" t="e">
        <f t="shared" si="58"/>
        <v>#VALUE!</v>
      </c>
      <c r="N177" s="111" t="e">
        <f t="shared" si="52"/>
        <v>#VALUE!</v>
      </c>
      <c r="O177" s="119" t="s">
        <v>198</v>
      </c>
      <c r="P177" s="119" t="s">
        <v>198</v>
      </c>
      <c r="Q177" s="113" t="e">
        <f t="shared" si="53"/>
        <v>#VALUE!</v>
      </c>
      <c r="R177" s="120" t="e">
        <f t="shared" si="54"/>
        <v>#VALUE!</v>
      </c>
      <c r="S177" s="121" t="e">
        <f t="shared" si="59"/>
        <v>#VALUE!</v>
      </c>
      <c r="T177" s="121" t="e">
        <f>+VLOOKUP(A177,#REF!,10,0)</f>
        <v>#REF!</v>
      </c>
      <c r="U177" s="116"/>
      <c r="V177" s="117" t="str">
        <f t="shared" si="55"/>
        <v>#REF!</v>
      </c>
      <c r="W177" s="90" t="e">
        <f t="shared" si="56"/>
        <v>#VALUE!</v>
      </c>
      <c r="X177" s="89"/>
      <c r="Y177" s="89"/>
      <c r="Z177" s="118"/>
      <c r="AA177" s="89"/>
      <c r="AB177" s="89"/>
      <c r="AC177" s="89"/>
      <c r="AD177" s="89"/>
    </row>
    <row r="178" spans="1:30" ht="11.25" customHeight="1" outlineLevel="1" x14ac:dyDescent="0.3">
      <c r="A178" s="156" t="s">
        <v>198</v>
      </c>
      <c r="B178" s="111" t="e">
        <f t="shared" si="46"/>
        <v>#VALUE!</v>
      </c>
      <c r="C178" s="119" t="s">
        <v>198</v>
      </c>
      <c r="D178" s="119" t="s">
        <v>198</v>
      </c>
      <c r="E178" s="113" t="e">
        <f t="shared" si="47"/>
        <v>#VALUE!</v>
      </c>
      <c r="F178" s="120" t="e">
        <f t="shared" si="48"/>
        <v>#VALUE!</v>
      </c>
      <c r="G178" s="121" t="e">
        <f t="shared" si="57"/>
        <v>#VALUE!</v>
      </c>
      <c r="H178" s="111" t="e">
        <f t="shared" si="49"/>
        <v>#VALUE!</v>
      </c>
      <c r="I178" s="119" t="s">
        <v>198</v>
      </c>
      <c r="J178" s="119" t="s">
        <v>198</v>
      </c>
      <c r="K178" s="113" t="e">
        <f t="shared" si="50"/>
        <v>#VALUE!</v>
      </c>
      <c r="L178" s="120" t="e">
        <f t="shared" si="51"/>
        <v>#VALUE!</v>
      </c>
      <c r="M178" s="121" t="e">
        <f t="shared" si="58"/>
        <v>#VALUE!</v>
      </c>
      <c r="N178" s="111" t="e">
        <f t="shared" si="52"/>
        <v>#VALUE!</v>
      </c>
      <c r="O178" s="119" t="s">
        <v>198</v>
      </c>
      <c r="P178" s="119" t="s">
        <v>198</v>
      </c>
      <c r="Q178" s="113" t="e">
        <f t="shared" si="53"/>
        <v>#VALUE!</v>
      </c>
      <c r="R178" s="120" t="e">
        <f t="shared" si="54"/>
        <v>#VALUE!</v>
      </c>
      <c r="S178" s="121" t="e">
        <f t="shared" si="59"/>
        <v>#VALUE!</v>
      </c>
      <c r="T178" s="121" t="e">
        <f>+VLOOKUP(A178,#REF!,10,0)</f>
        <v>#REF!</v>
      </c>
      <c r="U178" s="116"/>
      <c r="V178" s="117" t="str">
        <f t="shared" si="55"/>
        <v>#REF!</v>
      </c>
      <c r="W178" s="90" t="e">
        <f t="shared" si="56"/>
        <v>#VALUE!</v>
      </c>
      <c r="X178" s="89"/>
      <c r="Y178" s="89"/>
      <c r="Z178" s="118"/>
      <c r="AA178" s="89"/>
      <c r="AB178" s="89"/>
      <c r="AC178" s="89"/>
      <c r="AD178" s="89"/>
    </row>
    <row r="179" spans="1:30" ht="11.25" customHeight="1" outlineLevel="1" x14ac:dyDescent="0.3">
      <c r="A179" s="156" t="s">
        <v>198</v>
      </c>
      <c r="B179" s="111" t="e">
        <f t="shared" si="46"/>
        <v>#VALUE!</v>
      </c>
      <c r="C179" s="119" t="s">
        <v>198</v>
      </c>
      <c r="D179" s="119" t="s">
        <v>198</v>
      </c>
      <c r="E179" s="113" t="e">
        <f t="shared" si="47"/>
        <v>#VALUE!</v>
      </c>
      <c r="F179" s="120" t="e">
        <f t="shared" si="48"/>
        <v>#VALUE!</v>
      </c>
      <c r="G179" s="121" t="e">
        <f t="shared" si="57"/>
        <v>#VALUE!</v>
      </c>
      <c r="H179" s="111" t="e">
        <f t="shared" si="49"/>
        <v>#VALUE!</v>
      </c>
      <c r="I179" s="119" t="s">
        <v>198</v>
      </c>
      <c r="J179" s="119" t="s">
        <v>198</v>
      </c>
      <c r="K179" s="113" t="e">
        <f t="shared" si="50"/>
        <v>#VALUE!</v>
      </c>
      <c r="L179" s="120" t="e">
        <f t="shared" si="51"/>
        <v>#VALUE!</v>
      </c>
      <c r="M179" s="121" t="e">
        <f t="shared" si="58"/>
        <v>#VALUE!</v>
      </c>
      <c r="N179" s="111" t="e">
        <f t="shared" si="52"/>
        <v>#VALUE!</v>
      </c>
      <c r="O179" s="119" t="s">
        <v>198</v>
      </c>
      <c r="P179" s="119" t="s">
        <v>198</v>
      </c>
      <c r="Q179" s="113" t="e">
        <f t="shared" si="53"/>
        <v>#VALUE!</v>
      </c>
      <c r="R179" s="120" t="e">
        <f t="shared" si="54"/>
        <v>#VALUE!</v>
      </c>
      <c r="S179" s="121" t="e">
        <f t="shared" si="59"/>
        <v>#VALUE!</v>
      </c>
      <c r="T179" s="121" t="e">
        <f>+VLOOKUP(A179,#REF!,10,0)</f>
        <v>#REF!</v>
      </c>
      <c r="U179" s="116"/>
      <c r="V179" s="117" t="str">
        <f t="shared" si="55"/>
        <v>#REF!</v>
      </c>
      <c r="W179" s="90" t="e">
        <f t="shared" si="56"/>
        <v>#VALUE!</v>
      </c>
      <c r="X179" s="89"/>
      <c r="Y179" s="89"/>
      <c r="Z179" s="118"/>
      <c r="AA179" s="89"/>
      <c r="AB179" s="89"/>
      <c r="AC179" s="89"/>
      <c r="AD179" s="89"/>
    </row>
    <row r="180" spans="1:30" ht="11.25" customHeight="1" outlineLevel="1" x14ac:dyDescent="0.3">
      <c r="A180" s="156" t="s">
        <v>198</v>
      </c>
      <c r="B180" s="111" t="e">
        <f t="shared" si="46"/>
        <v>#VALUE!</v>
      </c>
      <c r="C180" s="119" t="s">
        <v>198</v>
      </c>
      <c r="D180" s="119" t="s">
        <v>198</v>
      </c>
      <c r="E180" s="113" t="e">
        <f t="shared" si="47"/>
        <v>#VALUE!</v>
      </c>
      <c r="F180" s="120" t="e">
        <f t="shared" si="48"/>
        <v>#VALUE!</v>
      </c>
      <c r="G180" s="121" t="e">
        <f t="shared" si="57"/>
        <v>#VALUE!</v>
      </c>
      <c r="H180" s="111" t="e">
        <f t="shared" si="49"/>
        <v>#VALUE!</v>
      </c>
      <c r="I180" s="119" t="s">
        <v>198</v>
      </c>
      <c r="J180" s="119" t="s">
        <v>198</v>
      </c>
      <c r="K180" s="113" t="e">
        <f t="shared" si="50"/>
        <v>#VALUE!</v>
      </c>
      <c r="L180" s="120" t="e">
        <f t="shared" si="51"/>
        <v>#VALUE!</v>
      </c>
      <c r="M180" s="121" t="e">
        <f t="shared" si="58"/>
        <v>#VALUE!</v>
      </c>
      <c r="N180" s="111" t="e">
        <f t="shared" si="52"/>
        <v>#VALUE!</v>
      </c>
      <c r="O180" s="119" t="s">
        <v>198</v>
      </c>
      <c r="P180" s="119" t="s">
        <v>198</v>
      </c>
      <c r="Q180" s="113" t="e">
        <f t="shared" si="53"/>
        <v>#VALUE!</v>
      </c>
      <c r="R180" s="120" t="e">
        <f t="shared" si="54"/>
        <v>#VALUE!</v>
      </c>
      <c r="S180" s="121" t="e">
        <f t="shared" si="59"/>
        <v>#VALUE!</v>
      </c>
      <c r="T180" s="121" t="e">
        <f>+VLOOKUP(A180,#REF!,10,0)</f>
        <v>#REF!</v>
      </c>
      <c r="U180" s="116"/>
      <c r="V180" s="117" t="str">
        <f t="shared" si="55"/>
        <v>#REF!</v>
      </c>
      <c r="W180" s="90" t="e">
        <f t="shared" si="56"/>
        <v>#VALUE!</v>
      </c>
      <c r="X180" s="89"/>
      <c r="Y180" s="89"/>
      <c r="Z180" s="118"/>
      <c r="AA180" s="89"/>
      <c r="AB180" s="89"/>
      <c r="AC180" s="89"/>
      <c r="AD180" s="89"/>
    </row>
    <row r="181" spans="1:30" ht="11.25" customHeight="1" outlineLevel="1" x14ac:dyDescent="0.3">
      <c r="A181" s="156" t="s">
        <v>198</v>
      </c>
      <c r="B181" s="111" t="e">
        <f t="shared" si="46"/>
        <v>#VALUE!</v>
      </c>
      <c r="C181" s="119" t="s">
        <v>198</v>
      </c>
      <c r="D181" s="119" t="s">
        <v>198</v>
      </c>
      <c r="E181" s="113" t="e">
        <f t="shared" si="47"/>
        <v>#VALUE!</v>
      </c>
      <c r="F181" s="120" t="e">
        <f t="shared" si="48"/>
        <v>#VALUE!</v>
      </c>
      <c r="G181" s="121" t="e">
        <f t="shared" si="57"/>
        <v>#VALUE!</v>
      </c>
      <c r="H181" s="111" t="e">
        <f t="shared" si="49"/>
        <v>#VALUE!</v>
      </c>
      <c r="I181" s="119" t="s">
        <v>198</v>
      </c>
      <c r="J181" s="119" t="s">
        <v>198</v>
      </c>
      <c r="K181" s="113" t="e">
        <f t="shared" si="50"/>
        <v>#VALUE!</v>
      </c>
      <c r="L181" s="120" t="e">
        <f t="shared" si="51"/>
        <v>#VALUE!</v>
      </c>
      <c r="M181" s="121" t="e">
        <f t="shared" si="58"/>
        <v>#VALUE!</v>
      </c>
      <c r="N181" s="111" t="e">
        <f t="shared" si="52"/>
        <v>#VALUE!</v>
      </c>
      <c r="O181" s="119" t="s">
        <v>198</v>
      </c>
      <c r="P181" s="119" t="s">
        <v>198</v>
      </c>
      <c r="Q181" s="113" t="e">
        <f t="shared" si="53"/>
        <v>#VALUE!</v>
      </c>
      <c r="R181" s="120" t="e">
        <f t="shared" si="54"/>
        <v>#VALUE!</v>
      </c>
      <c r="S181" s="121" t="e">
        <f t="shared" si="59"/>
        <v>#VALUE!</v>
      </c>
      <c r="T181" s="121" t="e">
        <f>+VLOOKUP(A181,#REF!,10,0)</f>
        <v>#REF!</v>
      </c>
      <c r="U181" s="116"/>
      <c r="V181" s="117" t="str">
        <f t="shared" si="55"/>
        <v>#REF!</v>
      </c>
      <c r="W181" s="90" t="e">
        <f t="shared" si="56"/>
        <v>#VALUE!</v>
      </c>
      <c r="X181" s="89"/>
      <c r="Y181" s="89"/>
      <c r="Z181" s="118"/>
      <c r="AA181" s="89"/>
      <c r="AB181" s="89"/>
      <c r="AC181" s="89"/>
      <c r="AD181" s="89"/>
    </row>
    <row r="182" spans="1:30" ht="11.25" customHeight="1" outlineLevel="1" x14ac:dyDescent="0.3">
      <c r="A182" s="156" t="s">
        <v>198</v>
      </c>
      <c r="B182" s="111" t="e">
        <f t="shared" si="46"/>
        <v>#VALUE!</v>
      </c>
      <c r="C182" s="119" t="s">
        <v>198</v>
      </c>
      <c r="D182" s="119" t="s">
        <v>198</v>
      </c>
      <c r="E182" s="113" t="e">
        <f t="shared" si="47"/>
        <v>#VALUE!</v>
      </c>
      <c r="F182" s="120" t="e">
        <f t="shared" si="48"/>
        <v>#VALUE!</v>
      </c>
      <c r="G182" s="121" t="e">
        <f t="shared" si="57"/>
        <v>#VALUE!</v>
      </c>
      <c r="H182" s="111" t="e">
        <f t="shared" si="49"/>
        <v>#VALUE!</v>
      </c>
      <c r="I182" s="119" t="s">
        <v>198</v>
      </c>
      <c r="J182" s="119" t="s">
        <v>198</v>
      </c>
      <c r="K182" s="113" t="e">
        <f t="shared" si="50"/>
        <v>#VALUE!</v>
      </c>
      <c r="L182" s="120" t="e">
        <f t="shared" si="51"/>
        <v>#VALUE!</v>
      </c>
      <c r="M182" s="121" t="e">
        <f t="shared" si="58"/>
        <v>#VALUE!</v>
      </c>
      <c r="N182" s="111" t="e">
        <f t="shared" si="52"/>
        <v>#VALUE!</v>
      </c>
      <c r="O182" s="119" t="s">
        <v>198</v>
      </c>
      <c r="P182" s="119" t="s">
        <v>198</v>
      </c>
      <c r="Q182" s="113" t="e">
        <f t="shared" si="53"/>
        <v>#VALUE!</v>
      </c>
      <c r="R182" s="120" t="e">
        <f t="shared" si="54"/>
        <v>#VALUE!</v>
      </c>
      <c r="S182" s="121" t="e">
        <f t="shared" si="59"/>
        <v>#VALUE!</v>
      </c>
      <c r="T182" s="121" t="e">
        <f>+VLOOKUP(A182,#REF!,10,0)</f>
        <v>#REF!</v>
      </c>
      <c r="U182" s="116"/>
      <c r="V182" s="117" t="str">
        <f t="shared" si="55"/>
        <v>#REF!</v>
      </c>
      <c r="W182" s="90" t="e">
        <f t="shared" si="56"/>
        <v>#VALUE!</v>
      </c>
      <c r="X182" s="89"/>
      <c r="Y182" s="89"/>
      <c r="Z182" s="118"/>
      <c r="AA182" s="89"/>
      <c r="AB182" s="89"/>
      <c r="AC182" s="89"/>
      <c r="AD182" s="89"/>
    </row>
    <row r="183" spans="1:30" ht="11.25" customHeight="1" outlineLevel="1" x14ac:dyDescent="0.3">
      <c r="A183" s="156" t="s">
        <v>198</v>
      </c>
      <c r="B183" s="111" t="e">
        <f t="shared" si="46"/>
        <v>#VALUE!</v>
      </c>
      <c r="C183" s="119" t="s">
        <v>198</v>
      </c>
      <c r="D183" s="119" t="s">
        <v>198</v>
      </c>
      <c r="E183" s="113" t="e">
        <f t="shared" si="47"/>
        <v>#VALUE!</v>
      </c>
      <c r="F183" s="120" t="e">
        <f t="shared" si="48"/>
        <v>#VALUE!</v>
      </c>
      <c r="G183" s="121" t="e">
        <f t="shared" si="57"/>
        <v>#VALUE!</v>
      </c>
      <c r="H183" s="111" t="e">
        <f t="shared" si="49"/>
        <v>#VALUE!</v>
      </c>
      <c r="I183" s="119" t="s">
        <v>198</v>
      </c>
      <c r="J183" s="119" t="s">
        <v>198</v>
      </c>
      <c r="K183" s="113" t="e">
        <f t="shared" si="50"/>
        <v>#VALUE!</v>
      </c>
      <c r="L183" s="120" t="e">
        <f t="shared" si="51"/>
        <v>#VALUE!</v>
      </c>
      <c r="M183" s="121" t="e">
        <f t="shared" si="58"/>
        <v>#VALUE!</v>
      </c>
      <c r="N183" s="111" t="e">
        <f t="shared" si="52"/>
        <v>#VALUE!</v>
      </c>
      <c r="O183" s="119" t="s">
        <v>198</v>
      </c>
      <c r="P183" s="119" t="s">
        <v>198</v>
      </c>
      <c r="Q183" s="113" t="e">
        <f t="shared" si="53"/>
        <v>#VALUE!</v>
      </c>
      <c r="R183" s="120" t="e">
        <f t="shared" si="54"/>
        <v>#VALUE!</v>
      </c>
      <c r="S183" s="121" t="e">
        <f t="shared" si="59"/>
        <v>#VALUE!</v>
      </c>
      <c r="T183" s="121" t="e">
        <f>+VLOOKUP(A183,#REF!,10,0)</f>
        <v>#REF!</v>
      </c>
      <c r="U183" s="116"/>
      <c r="V183" s="117" t="str">
        <f t="shared" si="55"/>
        <v>#REF!</v>
      </c>
      <c r="W183" s="90" t="e">
        <f t="shared" si="56"/>
        <v>#VALUE!</v>
      </c>
      <c r="X183" s="89"/>
      <c r="Y183" s="89"/>
      <c r="Z183" s="118"/>
      <c r="AA183" s="89"/>
      <c r="AB183" s="89"/>
      <c r="AC183" s="89"/>
      <c r="AD183" s="89"/>
    </row>
    <row r="184" spans="1:30" ht="11.25" customHeight="1" outlineLevel="1" x14ac:dyDescent="0.3">
      <c r="A184" s="156" t="s">
        <v>198</v>
      </c>
      <c r="B184" s="111" t="e">
        <f t="shared" si="46"/>
        <v>#VALUE!</v>
      </c>
      <c r="C184" s="119" t="s">
        <v>198</v>
      </c>
      <c r="D184" s="119" t="s">
        <v>198</v>
      </c>
      <c r="E184" s="113" t="e">
        <f t="shared" si="47"/>
        <v>#VALUE!</v>
      </c>
      <c r="F184" s="120" t="e">
        <f t="shared" si="48"/>
        <v>#VALUE!</v>
      </c>
      <c r="G184" s="121" t="e">
        <f t="shared" si="57"/>
        <v>#VALUE!</v>
      </c>
      <c r="H184" s="111" t="e">
        <f t="shared" si="49"/>
        <v>#VALUE!</v>
      </c>
      <c r="I184" s="119" t="s">
        <v>198</v>
      </c>
      <c r="J184" s="119" t="s">
        <v>198</v>
      </c>
      <c r="K184" s="113" t="e">
        <f t="shared" si="50"/>
        <v>#VALUE!</v>
      </c>
      <c r="L184" s="120" t="e">
        <f t="shared" si="51"/>
        <v>#VALUE!</v>
      </c>
      <c r="M184" s="121" t="e">
        <f t="shared" si="58"/>
        <v>#VALUE!</v>
      </c>
      <c r="N184" s="111" t="e">
        <f t="shared" si="52"/>
        <v>#VALUE!</v>
      </c>
      <c r="O184" s="119" t="s">
        <v>198</v>
      </c>
      <c r="P184" s="119" t="s">
        <v>198</v>
      </c>
      <c r="Q184" s="113" t="e">
        <f t="shared" si="53"/>
        <v>#VALUE!</v>
      </c>
      <c r="R184" s="120" t="e">
        <f t="shared" si="54"/>
        <v>#VALUE!</v>
      </c>
      <c r="S184" s="121" t="e">
        <f t="shared" si="59"/>
        <v>#VALUE!</v>
      </c>
      <c r="T184" s="121" t="e">
        <f>+VLOOKUP(A184,#REF!,10,0)</f>
        <v>#REF!</v>
      </c>
      <c r="U184" s="116"/>
      <c r="V184" s="117" t="str">
        <f t="shared" si="55"/>
        <v>#REF!</v>
      </c>
      <c r="W184" s="90" t="e">
        <f t="shared" si="56"/>
        <v>#VALUE!</v>
      </c>
      <c r="X184" s="89"/>
      <c r="Y184" s="89"/>
      <c r="Z184" s="118"/>
      <c r="AA184" s="89"/>
      <c r="AB184" s="89"/>
      <c r="AC184" s="89"/>
      <c r="AD184" s="89"/>
    </row>
    <row r="185" spans="1:30" ht="11.25" customHeight="1" outlineLevel="1" x14ac:dyDescent="0.3">
      <c r="A185" s="156" t="s">
        <v>198</v>
      </c>
      <c r="B185" s="111" t="e">
        <f t="shared" si="46"/>
        <v>#VALUE!</v>
      </c>
      <c r="C185" s="119" t="s">
        <v>198</v>
      </c>
      <c r="D185" s="119" t="s">
        <v>198</v>
      </c>
      <c r="E185" s="113" t="e">
        <f t="shared" si="47"/>
        <v>#VALUE!</v>
      </c>
      <c r="F185" s="120" t="e">
        <f t="shared" si="48"/>
        <v>#VALUE!</v>
      </c>
      <c r="G185" s="121" t="e">
        <f t="shared" si="57"/>
        <v>#VALUE!</v>
      </c>
      <c r="H185" s="111" t="e">
        <f t="shared" si="49"/>
        <v>#VALUE!</v>
      </c>
      <c r="I185" s="119" t="s">
        <v>198</v>
      </c>
      <c r="J185" s="119" t="s">
        <v>198</v>
      </c>
      <c r="K185" s="113" t="e">
        <f t="shared" si="50"/>
        <v>#VALUE!</v>
      </c>
      <c r="L185" s="120" t="e">
        <f t="shared" si="51"/>
        <v>#VALUE!</v>
      </c>
      <c r="M185" s="121" t="e">
        <f t="shared" si="58"/>
        <v>#VALUE!</v>
      </c>
      <c r="N185" s="111" t="e">
        <f t="shared" si="52"/>
        <v>#VALUE!</v>
      </c>
      <c r="O185" s="119" t="s">
        <v>198</v>
      </c>
      <c r="P185" s="119" t="s">
        <v>198</v>
      </c>
      <c r="Q185" s="113" t="e">
        <f t="shared" si="53"/>
        <v>#VALUE!</v>
      </c>
      <c r="R185" s="120" t="e">
        <f t="shared" si="54"/>
        <v>#VALUE!</v>
      </c>
      <c r="S185" s="121" t="e">
        <f t="shared" si="59"/>
        <v>#VALUE!</v>
      </c>
      <c r="T185" s="121" t="e">
        <f>+VLOOKUP(A185,#REF!,10,0)</f>
        <v>#REF!</v>
      </c>
      <c r="U185" s="116"/>
      <c r="V185" s="117" t="str">
        <f t="shared" si="55"/>
        <v>#REF!</v>
      </c>
      <c r="W185" s="90" t="e">
        <f t="shared" si="56"/>
        <v>#VALUE!</v>
      </c>
      <c r="X185" s="89"/>
      <c r="Y185" s="89"/>
      <c r="Z185" s="118"/>
      <c r="AA185" s="89"/>
      <c r="AB185" s="89"/>
      <c r="AC185" s="89"/>
      <c r="AD185" s="89"/>
    </row>
    <row r="186" spans="1:30" ht="11.25" customHeight="1" outlineLevel="1" x14ac:dyDescent="0.3">
      <c r="A186" s="156" t="s">
        <v>198</v>
      </c>
      <c r="B186" s="111" t="e">
        <f t="shared" si="46"/>
        <v>#VALUE!</v>
      </c>
      <c r="C186" s="119" t="s">
        <v>198</v>
      </c>
      <c r="D186" s="119" t="s">
        <v>198</v>
      </c>
      <c r="E186" s="113" t="e">
        <f t="shared" si="47"/>
        <v>#VALUE!</v>
      </c>
      <c r="F186" s="120" t="e">
        <f t="shared" si="48"/>
        <v>#VALUE!</v>
      </c>
      <c r="G186" s="121" t="e">
        <f t="shared" si="57"/>
        <v>#VALUE!</v>
      </c>
      <c r="H186" s="111" t="e">
        <f t="shared" si="49"/>
        <v>#VALUE!</v>
      </c>
      <c r="I186" s="119" t="s">
        <v>198</v>
      </c>
      <c r="J186" s="119" t="s">
        <v>198</v>
      </c>
      <c r="K186" s="113" t="e">
        <f t="shared" si="50"/>
        <v>#VALUE!</v>
      </c>
      <c r="L186" s="120" t="e">
        <f t="shared" si="51"/>
        <v>#VALUE!</v>
      </c>
      <c r="M186" s="121" t="e">
        <f t="shared" si="58"/>
        <v>#VALUE!</v>
      </c>
      <c r="N186" s="111" t="e">
        <f t="shared" si="52"/>
        <v>#VALUE!</v>
      </c>
      <c r="O186" s="119" t="s">
        <v>198</v>
      </c>
      <c r="P186" s="119" t="s">
        <v>198</v>
      </c>
      <c r="Q186" s="113" t="e">
        <f t="shared" si="53"/>
        <v>#VALUE!</v>
      </c>
      <c r="R186" s="120" t="e">
        <f t="shared" si="54"/>
        <v>#VALUE!</v>
      </c>
      <c r="S186" s="121" t="e">
        <f t="shared" si="59"/>
        <v>#VALUE!</v>
      </c>
      <c r="T186" s="121" t="e">
        <f>+VLOOKUP(A186,#REF!,10,0)</f>
        <v>#REF!</v>
      </c>
      <c r="U186" s="116"/>
      <c r="V186" s="117" t="str">
        <f t="shared" si="55"/>
        <v>#REF!</v>
      </c>
      <c r="W186" s="90" t="e">
        <f t="shared" si="56"/>
        <v>#VALUE!</v>
      </c>
      <c r="X186" s="89"/>
      <c r="Y186" s="89"/>
      <c r="Z186" s="118"/>
      <c r="AA186" s="89"/>
      <c r="AB186" s="89"/>
      <c r="AC186" s="89"/>
      <c r="AD186" s="89"/>
    </row>
    <row r="187" spans="1:30" ht="11.25" customHeight="1" outlineLevel="1" x14ac:dyDescent="0.3">
      <c r="A187" s="156" t="s">
        <v>198</v>
      </c>
      <c r="B187" s="111" t="e">
        <f t="shared" si="46"/>
        <v>#VALUE!</v>
      </c>
      <c r="C187" s="119" t="s">
        <v>198</v>
      </c>
      <c r="D187" s="119" t="s">
        <v>198</v>
      </c>
      <c r="E187" s="113" t="e">
        <f t="shared" si="47"/>
        <v>#VALUE!</v>
      </c>
      <c r="F187" s="120" t="e">
        <f t="shared" si="48"/>
        <v>#VALUE!</v>
      </c>
      <c r="G187" s="121" t="e">
        <f t="shared" si="57"/>
        <v>#VALUE!</v>
      </c>
      <c r="H187" s="111" t="e">
        <f t="shared" si="49"/>
        <v>#VALUE!</v>
      </c>
      <c r="I187" s="119" t="s">
        <v>198</v>
      </c>
      <c r="J187" s="119" t="s">
        <v>198</v>
      </c>
      <c r="K187" s="113" t="e">
        <f t="shared" si="50"/>
        <v>#VALUE!</v>
      </c>
      <c r="L187" s="120" t="e">
        <f t="shared" si="51"/>
        <v>#VALUE!</v>
      </c>
      <c r="M187" s="121" t="e">
        <f t="shared" si="58"/>
        <v>#VALUE!</v>
      </c>
      <c r="N187" s="111" t="e">
        <f t="shared" si="52"/>
        <v>#VALUE!</v>
      </c>
      <c r="O187" s="119" t="s">
        <v>198</v>
      </c>
      <c r="P187" s="119" t="s">
        <v>198</v>
      </c>
      <c r="Q187" s="113" t="e">
        <f t="shared" si="53"/>
        <v>#VALUE!</v>
      </c>
      <c r="R187" s="120" t="e">
        <f t="shared" si="54"/>
        <v>#VALUE!</v>
      </c>
      <c r="S187" s="121" t="e">
        <f t="shared" si="59"/>
        <v>#VALUE!</v>
      </c>
      <c r="T187" s="121" t="e">
        <f>+VLOOKUP(A187,#REF!,10,0)</f>
        <v>#REF!</v>
      </c>
      <c r="U187" s="116"/>
      <c r="V187" s="117" t="str">
        <f t="shared" si="55"/>
        <v>#REF!</v>
      </c>
      <c r="W187" s="90" t="e">
        <f t="shared" si="56"/>
        <v>#VALUE!</v>
      </c>
      <c r="X187" s="89"/>
      <c r="Y187" s="89"/>
      <c r="Z187" s="118"/>
      <c r="AA187" s="89"/>
      <c r="AB187" s="89"/>
      <c r="AC187" s="89"/>
      <c r="AD187" s="89"/>
    </row>
    <row r="188" spans="1:30" ht="11.25" customHeight="1" outlineLevel="1" x14ac:dyDescent="0.3">
      <c r="A188" s="156" t="s">
        <v>198</v>
      </c>
      <c r="B188" s="111" t="e">
        <f t="shared" si="46"/>
        <v>#VALUE!</v>
      </c>
      <c r="C188" s="119" t="s">
        <v>198</v>
      </c>
      <c r="D188" s="119" t="s">
        <v>198</v>
      </c>
      <c r="E188" s="113" t="e">
        <f t="shared" si="47"/>
        <v>#VALUE!</v>
      </c>
      <c r="F188" s="120" t="e">
        <f t="shared" si="48"/>
        <v>#VALUE!</v>
      </c>
      <c r="G188" s="121" t="e">
        <f t="shared" si="57"/>
        <v>#VALUE!</v>
      </c>
      <c r="H188" s="111" t="e">
        <f t="shared" si="49"/>
        <v>#VALUE!</v>
      </c>
      <c r="I188" s="119" t="s">
        <v>198</v>
      </c>
      <c r="J188" s="119" t="s">
        <v>198</v>
      </c>
      <c r="K188" s="113" t="e">
        <f t="shared" si="50"/>
        <v>#VALUE!</v>
      </c>
      <c r="L188" s="120" t="e">
        <f t="shared" si="51"/>
        <v>#VALUE!</v>
      </c>
      <c r="M188" s="121" t="e">
        <f t="shared" si="58"/>
        <v>#VALUE!</v>
      </c>
      <c r="N188" s="111" t="e">
        <f t="shared" si="52"/>
        <v>#VALUE!</v>
      </c>
      <c r="O188" s="119" t="s">
        <v>198</v>
      </c>
      <c r="P188" s="119" t="s">
        <v>198</v>
      </c>
      <c r="Q188" s="113" t="e">
        <f t="shared" si="53"/>
        <v>#VALUE!</v>
      </c>
      <c r="R188" s="120" t="e">
        <f t="shared" si="54"/>
        <v>#VALUE!</v>
      </c>
      <c r="S188" s="121" t="e">
        <f t="shared" si="59"/>
        <v>#VALUE!</v>
      </c>
      <c r="T188" s="121" t="e">
        <f>+VLOOKUP(A188,#REF!,10,0)</f>
        <v>#REF!</v>
      </c>
      <c r="U188" s="116"/>
      <c r="V188" s="117" t="str">
        <f t="shared" si="55"/>
        <v>#REF!</v>
      </c>
      <c r="W188" s="90" t="e">
        <f t="shared" si="56"/>
        <v>#VALUE!</v>
      </c>
      <c r="X188" s="89"/>
      <c r="Y188" s="89"/>
      <c r="Z188" s="118"/>
      <c r="AA188" s="89"/>
      <c r="AB188" s="89"/>
      <c r="AC188" s="89"/>
      <c r="AD188" s="89"/>
    </row>
    <row r="189" spans="1:30" ht="11.25" customHeight="1" outlineLevel="1" x14ac:dyDescent="0.3">
      <c r="A189" s="156" t="s">
        <v>198</v>
      </c>
      <c r="B189" s="111" t="e">
        <f t="shared" si="46"/>
        <v>#VALUE!</v>
      </c>
      <c r="C189" s="119" t="s">
        <v>198</v>
      </c>
      <c r="D189" s="119" t="s">
        <v>198</v>
      </c>
      <c r="E189" s="113" t="e">
        <f t="shared" si="47"/>
        <v>#VALUE!</v>
      </c>
      <c r="F189" s="120" t="e">
        <f t="shared" si="48"/>
        <v>#VALUE!</v>
      </c>
      <c r="G189" s="121" t="e">
        <f t="shared" si="57"/>
        <v>#VALUE!</v>
      </c>
      <c r="H189" s="111" t="e">
        <f t="shared" si="49"/>
        <v>#VALUE!</v>
      </c>
      <c r="I189" s="119" t="s">
        <v>198</v>
      </c>
      <c r="J189" s="119" t="s">
        <v>198</v>
      </c>
      <c r="K189" s="113" t="e">
        <f t="shared" si="50"/>
        <v>#VALUE!</v>
      </c>
      <c r="L189" s="120" t="e">
        <f t="shared" si="51"/>
        <v>#VALUE!</v>
      </c>
      <c r="M189" s="121" t="e">
        <f t="shared" si="58"/>
        <v>#VALUE!</v>
      </c>
      <c r="N189" s="111" t="e">
        <f t="shared" si="52"/>
        <v>#VALUE!</v>
      </c>
      <c r="O189" s="119" t="s">
        <v>198</v>
      </c>
      <c r="P189" s="119" t="s">
        <v>198</v>
      </c>
      <c r="Q189" s="113" t="e">
        <f t="shared" si="53"/>
        <v>#VALUE!</v>
      </c>
      <c r="R189" s="120" t="e">
        <f t="shared" si="54"/>
        <v>#VALUE!</v>
      </c>
      <c r="S189" s="121" t="e">
        <f t="shared" si="59"/>
        <v>#VALUE!</v>
      </c>
      <c r="T189" s="121" t="e">
        <f>+VLOOKUP(A189,#REF!,10,0)</f>
        <v>#REF!</v>
      </c>
      <c r="U189" s="116"/>
      <c r="V189" s="117" t="str">
        <f t="shared" si="55"/>
        <v>#REF!</v>
      </c>
      <c r="W189" s="90" t="e">
        <f t="shared" si="56"/>
        <v>#VALUE!</v>
      </c>
      <c r="X189" s="89"/>
      <c r="Y189" s="89"/>
      <c r="Z189" s="118"/>
      <c r="AA189" s="89"/>
      <c r="AB189" s="89"/>
      <c r="AC189" s="89"/>
      <c r="AD189" s="89"/>
    </row>
    <row r="190" spans="1:30" ht="11.25" customHeight="1" outlineLevel="1" x14ac:dyDescent="0.3">
      <c r="A190" s="156" t="s">
        <v>198</v>
      </c>
      <c r="B190" s="111" t="e">
        <f t="shared" si="46"/>
        <v>#VALUE!</v>
      </c>
      <c r="C190" s="119" t="s">
        <v>198</v>
      </c>
      <c r="D190" s="119" t="s">
        <v>198</v>
      </c>
      <c r="E190" s="113" t="e">
        <f t="shared" si="47"/>
        <v>#VALUE!</v>
      </c>
      <c r="F190" s="120" t="e">
        <f t="shared" si="48"/>
        <v>#VALUE!</v>
      </c>
      <c r="G190" s="121" t="e">
        <f t="shared" si="57"/>
        <v>#VALUE!</v>
      </c>
      <c r="H190" s="111" t="e">
        <f t="shared" si="49"/>
        <v>#VALUE!</v>
      </c>
      <c r="I190" s="119" t="s">
        <v>198</v>
      </c>
      <c r="J190" s="119" t="s">
        <v>198</v>
      </c>
      <c r="K190" s="113" t="e">
        <f t="shared" si="50"/>
        <v>#VALUE!</v>
      </c>
      <c r="L190" s="120" t="e">
        <f t="shared" si="51"/>
        <v>#VALUE!</v>
      </c>
      <c r="M190" s="121" t="e">
        <f t="shared" si="58"/>
        <v>#VALUE!</v>
      </c>
      <c r="N190" s="111" t="e">
        <f t="shared" si="52"/>
        <v>#VALUE!</v>
      </c>
      <c r="O190" s="119" t="s">
        <v>198</v>
      </c>
      <c r="P190" s="119" t="s">
        <v>198</v>
      </c>
      <c r="Q190" s="113" t="e">
        <f t="shared" si="53"/>
        <v>#VALUE!</v>
      </c>
      <c r="R190" s="120" t="e">
        <f t="shared" si="54"/>
        <v>#VALUE!</v>
      </c>
      <c r="S190" s="121" t="e">
        <f t="shared" si="59"/>
        <v>#VALUE!</v>
      </c>
      <c r="T190" s="121" t="e">
        <f>+VLOOKUP(A190,#REF!,10,0)</f>
        <v>#REF!</v>
      </c>
      <c r="U190" s="116"/>
      <c r="V190" s="117" t="str">
        <f t="shared" si="55"/>
        <v>#REF!</v>
      </c>
      <c r="W190" s="90" t="e">
        <f t="shared" si="56"/>
        <v>#VALUE!</v>
      </c>
      <c r="X190" s="89"/>
      <c r="Y190" s="89"/>
      <c r="Z190" s="118"/>
      <c r="AA190" s="89"/>
      <c r="AB190" s="89"/>
      <c r="AC190" s="89"/>
      <c r="AD190" s="89"/>
    </row>
    <row r="191" spans="1:30" ht="11.25" customHeight="1" outlineLevel="1" x14ac:dyDescent="0.3">
      <c r="A191" s="156" t="s">
        <v>198</v>
      </c>
      <c r="B191" s="111" t="e">
        <f t="shared" si="46"/>
        <v>#VALUE!</v>
      </c>
      <c r="C191" s="119" t="s">
        <v>198</v>
      </c>
      <c r="D191" s="119" t="s">
        <v>198</v>
      </c>
      <c r="E191" s="113" t="e">
        <f t="shared" si="47"/>
        <v>#VALUE!</v>
      </c>
      <c r="F191" s="120" t="e">
        <f t="shared" si="48"/>
        <v>#VALUE!</v>
      </c>
      <c r="G191" s="121" t="e">
        <f t="shared" si="57"/>
        <v>#VALUE!</v>
      </c>
      <c r="H191" s="111" t="e">
        <f t="shared" si="49"/>
        <v>#VALUE!</v>
      </c>
      <c r="I191" s="119" t="s">
        <v>198</v>
      </c>
      <c r="J191" s="119" t="s">
        <v>198</v>
      </c>
      <c r="K191" s="113" t="e">
        <f t="shared" si="50"/>
        <v>#VALUE!</v>
      </c>
      <c r="L191" s="120" t="e">
        <f t="shared" si="51"/>
        <v>#VALUE!</v>
      </c>
      <c r="M191" s="121" t="e">
        <f t="shared" si="58"/>
        <v>#VALUE!</v>
      </c>
      <c r="N191" s="111" t="e">
        <f t="shared" si="52"/>
        <v>#VALUE!</v>
      </c>
      <c r="O191" s="119" t="s">
        <v>198</v>
      </c>
      <c r="P191" s="119" t="s">
        <v>198</v>
      </c>
      <c r="Q191" s="113" t="e">
        <f t="shared" si="53"/>
        <v>#VALUE!</v>
      </c>
      <c r="R191" s="120" t="e">
        <f t="shared" si="54"/>
        <v>#VALUE!</v>
      </c>
      <c r="S191" s="121" t="e">
        <f t="shared" si="59"/>
        <v>#VALUE!</v>
      </c>
      <c r="T191" s="121" t="e">
        <f>+VLOOKUP(A191,#REF!,10,0)</f>
        <v>#REF!</v>
      </c>
      <c r="U191" s="116"/>
      <c r="V191" s="117" t="str">
        <f t="shared" si="55"/>
        <v>#REF!</v>
      </c>
      <c r="W191" s="90" t="e">
        <f t="shared" si="56"/>
        <v>#VALUE!</v>
      </c>
      <c r="X191" s="89"/>
      <c r="Y191" s="89"/>
      <c r="Z191" s="118"/>
      <c r="AA191" s="89"/>
      <c r="AB191" s="89"/>
      <c r="AC191" s="89"/>
      <c r="AD191" s="89"/>
    </row>
    <row r="192" spans="1:30" ht="11.25" customHeight="1" outlineLevel="1" x14ac:dyDescent="0.3">
      <c r="A192" s="110"/>
      <c r="B192" s="111"/>
      <c r="C192" s="119"/>
      <c r="D192" s="119"/>
      <c r="E192" s="113"/>
      <c r="F192" s="120"/>
      <c r="G192" s="121"/>
      <c r="H192" s="111"/>
      <c r="I192" s="119"/>
      <c r="J192" s="119"/>
      <c r="K192" s="113"/>
      <c r="L192" s="120"/>
      <c r="M192" s="121"/>
      <c r="N192" s="111"/>
      <c r="O192" s="119"/>
      <c r="P192" s="119"/>
      <c r="Q192" s="113"/>
      <c r="R192" s="120"/>
      <c r="S192" s="121"/>
      <c r="T192" s="121"/>
      <c r="U192" s="116"/>
      <c r="V192" s="117">
        <f t="shared" si="55"/>
        <v>0</v>
      </c>
      <c r="W192" s="90">
        <f t="shared" si="56"/>
        <v>0</v>
      </c>
      <c r="X192" s="89"/>
      <c r="Y192" s="89"/>
      <c r="Z192" s="118"/>
      <c r="AA192" s="89"/>
      <c r="AB192" s="89"/>
      <c r="AC192" s="89"/>
      <c r="AD192" s="89"/>
    </row>
    <row r="193" spans="1:30" ht="11.25" customHeight="1" outlineLevel="1" x14ac:dyDescent="0.3">
      <c r="A193" s="110"/>
      <c r="B193" s="111"/>
      <c r="C193" s="119"/>
      <c r="D193" s="119"/>
      <c r="E193" s="113"/>
      <c r="F193" s="120"/>
      <c r="G193" s="121"/>
      <c r="H193" s="111"/>
      <c r="I193" s="119"/>
      <c r="J193" s="119"/>
      <c r="K193" s="113"/>
      <c r="L193" s="120"/>
      <c r="M193" s="121"/>
      <c r="N193" s="111"/>
      <c r="O193" s="119"/>
      <c r="P193" s="119"/>
      <c r="Q193" s="113"/>
      <c r="R193" s="120"/>
      <c r="S193" s="121"/>
      <c r="T193" s="121"/>
      <c r="U193" s="116"/>
      <c r="V193" s="117">
        <f t="shared" si="55"/>
        <v>0</v>
      </c>
      <c r="W193" s="90">
        <f t="shared" si="56"/>
        <v>0</v>
      </c>
      <c r="X193" s="89"/>
      <c r="Y193" s="89"/>
      <c r="Z193" s="118"/>
      <c r="AA193" s="89"/>
      <c r="AB193" s="89"/>
      <c r="AC193" s="89"/>
      <c r="AD193" s="89"/>
    </row>
    <row r="194" spans="1:30" ht="11.25" customHeight="1" outlineLevel="1" x14ac:dyDescent="0.3">
      <c r="A194" s="110"/>
      <c r="B194" s="111"/>
      <c r="C194" s="119"/>
      <c r="D194" s="119"/>
      <c r="E194" s="113"/>
      <c r="F194" s="120"/>
      <c r="G194" s="121"/>
      <c r="H194" s="111"/>
      <c r="I194" s="119"/>
      <c r="J194" s="119"/>
      <c r="K194" s="113"/>
      <c r="L194" s="120"/>
      <c r="M194" s="121"/>
      <c r="N194" s="111"/>
      <c r="O194" s="119"/>
      <c r="P194" s="119"/>
      <c r="Q194" s="113"/>
      <c r="R194" s="120"/>
      <c r="S194" s="121"/>
      <c r="T194" s="121"/>
      <c r="U194" s="116"/>
      <c r="V194" s="117">
        <f t="shared" si="55"/>
        <v>0</v>
      </c>
      <c r="W194" s="90">
        <f t="shared" si="56"/>
        <v>0</v>
      </c>
      <c r="X194" s="89"/>
      <c r="Y194" s="89"/>
      <c r="Z194" s="118"/>
      <c r="AA194" s="89"/>
      <c r="AB194" s="89"/>
      <c r="AC194" s="89"/>
      <c r="AD194" s="89"/>
    </row>
    <row r="195" spans="1:30" ht="11.25" customHeight="1" outlineLevel="1" x14ac:dyDescent="0.3">
      <c r="A195" s="110"/>
      <c r="B195" s="111"/>
      <c r="C195" s="119"/>
      <c r="D195" s="119"/>
      <c r="E195" s="113"/>
      <c r="F195" s="120"/>
      <c r="G195" s="121"/>
      <c r="H195" s="111"/>
      <c r="I195" s="119"/>
      <c r="J195" s="119"/>
      <c r="K195" s="113"/>
      <c r="L195" s="120"/>
      <c r="M195" s="121"/>
      <c r="N195" s="111"/>
      <c r="O195" s="119"/>
      <c r="P195" s="119"/>
      <c r="Q195" s="113"/>
      <c r="R195" s="120"/>
      <c r="S195" s="121"/>
      <c r="T195" s="121"/>
      <c r="U195" s="116"/>
      <c r="V195" s="117">
        <f t="shared" si="55"/>
        <v>0</v>
      </c>
      <c r="W195" s="90">
        <f t="shared" si="56"/>
        <v>0</v>
      </c>
      <c r="X195" s="89"/>
      <c r="Y195" s="89"/>
      <c r="Z195" s="118"/>
      <c r="AA195" s="89"/>
      <c r="AB195" s="89"/>
      <c r="AC195" s="89"/>
      <c r="AD195" s="89"/>
    </row>
    <row r="196" spans="1:30" ht="11.25" customHeight="1" outlineLevel="1" x14ac:dyDescent="0.3">
      <c r="A196" s="110"/>
      <c r="B196" s="111"/>
      <c r="C196" s="119"/>
      <c r="D196" s="119"/>
      <c r="E196" s="113"/>
      <c r="F196" s="120"/>
      <c r="G196" s="121"/>
      <c r="H196" s="111"/>
      <c r="I196" s="119"/>
      <c r="J196" s="119"/>
      <c r="K196" s="113"/>
      <c r="L196" s="120"/>
      <c r="M196" s="121"/>
      <c r="N196" s="111"/>
      <c r="O196" s="119"/>
      <c r="P196" s="119"/>
      <c r="Q196" s="113"/>
      <c r="R196" s="120"/>
      <c r="S196" s="121"/>
      <c r="T196" s="121"/>
      <c r="U196" s="116"/>
      <c r="V196" s="117">
        <f t="shared" si="55"/>
        <v>0</v>
      </c>
      <c r="W196" s="90">
        <f t="shared" si="56"/>
        <v>0</v>
      </c>
      <c r="X196" s="89"/>
      <c r="Y196" s="89"/>
      <c r="Z196" s="118"/>
      <c r="AA196" s="89"/>
      <c r="AB196" s="89"/>
      <c r="AC196" s="89"/>
      <c r="AD196" s="89"/>
    </row>
    <row r="197" spans="1:30" ht="11.25" customHeight="1" outlineLevel="1" x14ac:dyDescent="0.3">
      <c r="A197" s="110"/>
      <c r="B197" s="111"/>
      <c r="C197" s="119"/>
      <c r="D197" s="119"/>
      <c r="E197" s="113"/>
      <c r="F197" s="120"/>
      <c r="G197" s="121"/>
      <c r="H197" s="111"/>
      <c r="I197" s="119"/>
      <c r="J197" s="119"/>
      <c r="K197" s="113"/>
      <c r="L197" s="120"/>
      <c r="M197" s="121"/>
      <c r="N197" s="111"/>
      <c r="O197" s="119"/>
      <c r="P197" s="119"/>
      <c r="Q197" s="113"/>
      <c r="R197" s="120"/>
      <c r="S197" s="121"/>
      <c r="T197" s="121"/>
      <c r="U197" s="116"/>
      <c r="V197" s="117">
        <f t="shared" si="55"/>
        <v>0</v>
      </c>
      <c r="W197" s="90">
        <f t="shared" si="56"/>
        <v>0</v>
      </c>
      <c r="X197" s="89"/>
      <c r="Y197" s="89"/>
      <c r="Z197" s="118"/>
      <c r="AA197" s="89"/>
      <c r="AB197" s="89"/>
      <c r="AC197" s="89"/>
      <c r="AD197" s="89"/>
    </row>
    <row r="198" spans="1:30" ht="11.25" customHeight="1" outlineLevel="1" x14ac:dyDescent="0.3">
      <c r="A198" s="110"/>
      <c r="B198" s="111"/>
      <c r="C198" s="119"/>
      <c r="D198" s="119"/>
      <c r="E198" s="113"/>
      <c r="F198" s="120"/>
      <c r="G198" s="121"/>
      <c r="H198" s="111"/>
      <c r="I198" s="119"/>
      <c r="J198" s="119"/>
      <c r="K198" s="113"/>
      <c r="L198" s="120"/>
      <c r="M198" s="121"/>
      <c r="N198" s="111"/>
      <c r="O198" s="119"/>
      <c r="P198" s="119"/>
      <c r="Q198" s="113"/>
      <c r="R198" s="120"/>
      <c r="S198" s="121"/>
      <c r="T198" s="121"/>
      <c r="U198" s="116"/>
      <c r="V198" s="117">
        <f t="shared" si="55"/>
        <v>0</v>
      </c>
      <c r="W198" s="90">
        <f t="shared" si="56"/>
        <v>0</v>
      </c>
      <c r="X198" s="89"/>
      <c r="Y198" s="89"/>
      <c r="Z198" s="118"/>
      <c r="AA198" s="89"/>
      <c r="AB198" s="89"/>
      <c r="AC198" s="89"/>
      <c r="AD198" s="89"/>
    </row>
    <row r="199" spans="1:30" ht="11.25" customHeight="1" outlineLevel="1" x14ac:dyDescent="0.3">
      <c r="A199" s="110"/>
      <c r="B199" s="111"/>
      <c r="C199" s="119"/>
      <c r="D199" s="119"/>
      <c r="E199" s="113"/>
      <c r="F199" s="120"/>
      <c r="G199" s="121"/>
      <c r="H199" s="111"/>
      <c r="I199" s="119"/>
      <c r="J199" s="119"/>
      <c r="K199" s="113"/>
      <c r="L199" s="120"/>
      <c r="M199" s="121"/>
      <c r="N199" s="111"/>
      <c r="O199" s="119"/>
      <c r="P199" s="119"/>
      <c r="Q199" s="113"/>
      <c r="R199" s="120"/>
      <c r="S199" s="121"/>
      <c r="T199" s="121"/>
      <c r="U199" s="116"/>
      <c r="V199" s="117">
        <f t="shared" si="55"/>
        <v>0</v>
      </c>
      <c r="W199" s="90">
        <f t="shared" si="56"/>
        <v>0</v>
      </c>
      <c r="X199" s="89"/>
      <c r="Y199" s="89"/>
      <c r="Z199" s="118"/>
      <c r="AA199" s="89"/>
      <c r="AB199" s="89"/>
      <c r="AC199" s="89"/>
      <c r="AD199" s="89"/>
    </row>
    <row r="200" spans="1:30" ht="11.25" customHeight="1" outlineLevel="1" x14ac:dyDescent="0.3">
      <c r="A200" s="110"/>
      <c r="B200" s="111"/>
      <c r="C200" s="119"/>
      <c r="D200" s="119"/>
      <c r="E200" s="113"/>
      <c r="F200" s="120"/>
      <c r="G200" s="121"/>
      <c r="H200" s="111"/>
      <c r="I200" s="119"/>
      <c r="J200" s="119"/>
      <c r="K200" s="113"/>
      <c r="L200" s="120"/>
      <c r="M200" s="121"/>
      <c r="N200" s="111"/>
      <c r="O200" s="119"/>
      <c r="P200" s="119"/>
      <c r="Q200" s="113"/>
      <c r="R200" s="120"/>
      <c r="S200" s="121"/>
      <c r="T200" s="121"/>
      <c r="U200" s="116"/>
      <c r="V200" s="117">
        <f t="shared" si="55"/>
        <v>0</v>
      </c>
      <c r="W200" s="90">
        <f t="shared" si="56"/>
        <v>0</v>
      </c>
      <c r="X200" s="89"/>
      <c r="Y200" s="89"/>
      <c r="Z200" s="118"/>
      <c r="AA200" s="89"/>
      <c r="AB200" s="89"/>
      <c r="AC200" s="89"/>
      <c r="AD200" s="89"/>
    </row>
    <row r="201" spans="1:30" ht="11.25" customHeight="1" outlineLevel="1" x14ac:dyDescent="0.3">
      <c r="A201" s="110"/>
      <c r="B201" s="111"/>
      <c r="C201" s="119"/>
      <c r="D201" s="119"/>
      <c r="E201" s="113"/>
      <c r="F201" s="120"/>
      <c r="G201" s="121"/>
      <c r="H201" s="111"/>
      <c r="I201" s="119"/>
      <c r="J201" s="119"/>
      <c r="K201" s="113"/>
      <c r="L201" s="120"/>
      <c r="M201" s="121"/>
      <c r="N201" s="111"/>
      <c r="O201" s="119"/>
      <c r="P201" s="119"/>
      <c r="Q201" s="113"/>
      <c r="R201" s="120"/>
      <c r="S201" s="121"/>
      <c r="T201" s="121"/>
      <c r="U201" s="116"/>
      <c r="V201" s="117">
        <f t="shared" si="55"/>
        <v>0</v>
      </c>
      <c r="W201" s="90">
        <f t="shared" si="56"/>
        <v>0</v>
      </c>
      <c r="X201" s="89"/>
      <c r="Y201" s="89"/>
      <c r="Z201" s="118"/>
      <c r="AA201" s="89"/>
      <c r="AB201" s="89"/>
      <c r="AC201" s="89"/>
      <c r="AD201" s="89"/>
    </row>
    <row r="202" spans="1:30" ht="11.25" customHeight="1" outlineLevel="1" x14ac:dyDescent="0.3">
      <c r="A202" s="110"/>
      <c r="B202" s="111"/>
      <c r="C202" s="119"/>
      <c r="D202" s="119"/>
      <c r="E202" s="113"/>
      <c r="F202" s="120"/>
      <c r="G202" s="121"/>
      <c r="H202" s="111"/>
      <c r="I202" s="119"/>
      <c r="J202" s="119"/>
      <c r="K202" s="113"/>
      <c r="L202" s="120"/>
      <c r="M202" s="121"/>
      <c r="N202" s="111"/>
      <c r="O202" s="119"/>
      <c r="P202" s="119"/>
      <c r="Q202" s="113"/>
      <c r="R202" s="120"/>
      <c r="S202" s="121"/>
      <c r="T202" s="121"/>
      <c r="U202" s="116"/>
      <c r="V202" s="117">
        <f t="shared" si="55"/>
        <v>0</v>
      </c>
      <c r="W202" s="90">
        <f t="shared" si="56"/>
        <v>0</v>
      </c>
      <c r="X202" s="89"/>
      <c r="Y202" s="89"/>
      <c r="Z202" s="118"/>
      <c r="AA202" s="89"/>
      <c r="AB202" s="89"/>
      <c r="AC202" s="89"/>
      <c r="AD202" s="89"/>
    </row>
    <row r="203" spans="1:30" ht="11.25" customHeight="1" outlineLevel="1" x14ac:dyDescent="0.3">
      <c r="A203" s="110"/>
      <c r="B203" s="111"/>
      <c r="C203" s="119"/>
      <c r="D203" s="119"/>
      <c r="E203" s="113"/>
      <c r="F203" s="120"/>
      <c r="G203" s="121"/>
      <c r="H203" s="111"/>
      <c r="I203" s="119"/>
      <c r="J203" s="119"/>
      <c r="K203" s="113"/>
      <c r="L203" s="120"/>
      <c r="M203" s="121"/>
      <c r="N203" s="111"/>
      <c r="O203" s="119"/>
      <c r="P203" s="119"/>
      <c r="Q203" s="113"/>
      <c r="R203" s="120"/>
      <c r="S203" s="121"/>
      <c r="T203" s="121"/>
      <c r="U203" s="116"/>
      <c r="V203" s="117">
        <f t="shared" si="55"/>
        <v>0</v>
      </c>
      <c r="W203" s="90">
        <f t="shared" si="56"/>
        <v>0</v>
      </c>
      <c r="X203" s="89"/>
      <c r="Y203" s="89"/>
      <c r="Z203" s="118"/>
      <c r="AA203" s="89"/>
      <c r="AB203" s="89"/>
      <c r="AC203" s="89"/>
      <c r="AD203" s="89"/>
    </row>
    <row r="204" spans="1:30" ht="11.25" customHeight="1" outlineLevel="1" x14ac:dyDescent="0.3">
      <c r="A204" s="110"/>
      <c r="B204" s="111"/>
      <c r="C204" s="119"/>
      <c r="D204" s="119"/>
      <c r="E204" s="113"/>
      <c r="F204" s="120"/>
      <c r="G204" s="121"/>
      <c r="H204" s="111"/>
      <c r="I204" s="119"/>
      <c r="J204" s="119"/>
      <c r="K204" s="113"/>
      <c r="L204" s="120"/>
      <c r="M204" s="121"/>
      <c r="N204" s="111"/>
      <c r="O204" s="119"/>
      <c r="P204" s="119"/>
      <c r="Q204" s="113"/>
      <c r="R204" s="120"/>
      <c r="S204" s="121"/>
      <c r="T204" s="121"/>
      <c r="U204" s="116"/>
      <c r="V204" s="117">
        <f t="shared" si="55"/>
        <v>0</v>
      </c>
      <c r="W204" s="90">
        <f t="shared" si="56"/>
        <v>0</v>
      </c>
      <c r="X204" s="89"/>
      <c r="Y204" s="89"/>
      <c r="Z204" s="118"/>
      <c r="AA204" s="89"/>
      <c r="AB204" s="89"/>
      <c r="AC204" s="89"/>
      <c r="AD204" s="89"/>
    </row>
    <row r="205" spans="1:30" ht="11.25" customHeight="1" outlineLevel="1" x14ac:dyDescent="0.3">
      <c r="A205" s="110"/>
      <c r="B205" s="111"/>
      <c r="C205" s="119"/>
      <c r="D205" s="119"/>
      <c r="E205" s="113"/>
      <c r="F205" s="120"/>
      <c r="G205" s="121"/>
      <c r="H205" s="111"/>
      <c r="I205" s="119"/>
      <c r="J205" s="119"/>
      <c r="K205" s="113"/>
      <c r="L205" s="120"/>
      <c r="M205" s="121"/>
      <c r="N205" s="111"/>
      <c r="O205" s="119"/>
      <c r="P205" s="119"/>
      <c r="Q205" s="113"/>
      <c r="R205" s="120"/>
      <c r="S205" s="121"/>
      <c r="T205" s="121"/>
      <c r="U205" s="116"/>
      <c r="V205" s="117">
        <f t="shared" si="55"/>
        <v>0</v>
      </c>
      <c r="W205" s="90">
        <f t="shared" si="56"/>
        <v>0</v>
      </c>
      <c r="X205" s="89"/>
      <c r="Y205" s="89"/>
      <c r="Z205" s="118"/>
      <c r="AA205" s="89"/>
      <c r="AB205" s="89"/>
      <c r="AC205" s="89"/>
      <c r="AD205" s="89"/>
    </row>
    <row r="206" spans="1:30" ht="11.25" customHeight="1" outlineLevel="1" x14ac:dyDescent="0.3">
      <c r="A206" s="110"/>
      <c r="B206" s="111"/>
      <c r="C206" s="119"/>
      <c r="D206" s="119"/>
      <c r="E206" s="113"/>
      <c r="F206" s="120"/>
      <c r="G206" s="121"/>
      <c r="H206" s="111"/>
      <c r="I206" s="119"/>
      <c r="J206" s="119"/>
      <c r="K206" s="113"/>
      <c r="L206" s="120"/>
      <c r="M206" s="121"/>
      <c r="N206" s="111"/>
      <c r="O206" s="119"/>
      <c r="P206" s="119"/>
      <c r="Q206" s="113"/>
      <c r="R206" s="120"/>
      <c r="S206" s="121"/>
      <c r="T206" s="121"/>
      <c r="U206" s="116"/>
      <c r="V206" s="117">
        <f t="shared" si="55"/>
        <v>0</v>
      </c>
      <c r="W206" s="90">
        <f t="shared" si="56"/>
        <v>0</v>
      </c>
      <c r="X206" s="89"/>
      <c r="Y206" s="89"/>
      <c r="Z206" s="118"/>
      <c r="AA206" s="89"/>
      <c r="AB206" s="89"/>
      <c r="AC206" s="89"/>
      <c r="AD206" s="89"/>
    </row>
    <row r="207" spans="1:30" ht="11.25" customHeight="1" outlineLevel="1" x14ac:dyDescent="0.3">
      <c r="A207" s="166"/>
      <c r="B207" s="167"/>
      <c r="C207" s="168"/>
      <c r="D207" s="169"/>
      <c r="E207" s="170"/>
      <c r="F207" s="171"/>
      <c r="G207" s="171"/>
      <c r="H207" s="167"/>
      <c r="I207" s="172"/>
      <c r="J207" s="167"/>
      <c r="K207" s="167"/>
      <c r="L207" s="171"/>
      <c r="M207" s="171"/>
      <c r="N207" s="172"/>
      <c r="O207" s="172"/>
      <c r="P207" s="167"/>
      <c r="Q207" s="173"/>
      <c r="R207" s="172"/>
      <c r="S207" s="172"/>
      <c r="T207" s="174"/>
      <c r="U207" s="175"/>
      <c r="V207" s="117">
        <f t="shared" si="55"/>
        <v>0</v>
      </c>
      <c r="W207" s="90">
        <f t="shared" si="56"/>
        <v>0</v>
      </c>
      <c r="X207" s="89"/>
      <c r="Y207" s="89"/>
      <c r="Z207" s="118"/>
      <c r="AA207" s="89"/>
      <c r="AB207" s="89"/>
      <c r="AC207" s="89"/>
      <c r="AD207" s="89"/>
    </row>
    <row r="208" spans="1:30" ht="11.25" customHeight="1" outlineLevel="1" x14ac:dyDescent="0.3">
      <c r="A208" s="176"/>
      <c r="B208" s="177"/>
      <c r="C208" s="178"/>
      <c r="D208" s="178"/>
      <c r="E208" s="179"/>
      <c r="F208" s="180"/>
      <c r="G208" s="181"/>
      <c r="H208" s="177"/>
      <c r="I208" s="178"/>
      <c r="J208" s="178"/>
      <c r="K208" s="179"/>
      <c r="L208" s="180"/>
      <c r="M208" s="181"/>
      <c r="N208" s="177"/>
      <c r="O208" s="178"/>
      <c r="P208" s="178"/>
      <c r="Q208" s="179"/>
      <c r="R208" s="180"/>
      <c r="S208" s="180"/>
      <c r="T208" s="181"/>
      <c r="U208" s="182"/>
      <c r="V208" s="117">
        <f t="shared" si="55"/>
        <v>0</v>
      </c>
      <c r="W208" s="90">
        <f t="shared" si="56"/>
        <v>0</v>
      </c>
      <c r="X208" s="89"/>
      <c r="Y208" s="89"/>
      <c r="Z208" s="118"/>
      <c r="AA208" s="89"/>
      <c r="AB208" s="89"/>
      <c r="AC208" s="89"/>
      <c r="AD208" s="89"/>
    </row>
    <row r="209" spans="1:30" ht="29.25" customHeight="1" x14ac:dyDescent="0.3">
      <c r="A209" s="355" t="s">
        <v>210</v>
      </c>
      <c r="B209" s="210"/>
      <c r="C209" s="334" t="s">
        <v>211</v>
      </c>
      <c r="D209" s="211"/>
      <c r="E209" s="211"/>
      <c r="F209" s="211"/>
      <c r="G209" s="211"/>
      <c r="H209" s="211"/>
      <c r="I209" s="211"/>
      <c r="J209" s="213"/>
      <c r="K209" s="355" t="s">
        <v>212</v>
      </c>
      <c r="L209" s="211"/>
      <c r="M209" s="210"/>
      <c r="N209" s="334" t="s">
        <v>213</v>
      </c>
      <c r="O209" s="211"/>
      <c r="P209" s="211"/>
      <c r="Q209" s="211"/>
      <c r="R209" s="211"/>
      <c r="S209" s="211"/>
      <c r="T209" s="211"/>
      <c r="U209" s="213"/>
      <c r="V209" s="117" t="str">
        <f t="shared" si="55"/>
        <v>Đại diện/
 Representative</v>
      </c>
      <c r="W209" s="90" t="e">
        <f t="shared" si="56"/>
        <v>#VALUE!</v>
      </c>
      <c r="X209" s="89"/>
      <c r="Y209" s="89"/>
      <c r="Z209" s="118"/>
      <c r="AA209" s="89"/>
      <c r="AB209" s="89"/>
      <c r="AC209" s="89"/>
      <c r="AD209" s="89"/>
    </row>
    <row r="210" spans="1:30" ht="27.75" customHeight="1" x14ac:dyDescent="0.3">
      <c r="A210" s="356" t="s">
        <v>214</v>
      </c>
      <c r="B210" s="210"/>
      <c r="C210" s="357" t="s">
        <v>215</v>
      </c>
      <c r="D210" s="211"/>
      <c r="E210" s="211"/>
      <c r="F210" s="211"/>
      <c r="G210" s="357" t="s">
        <v>216</v>
      </c>
      <c r="H210" s="211"/>
      <c r="I210" s="211"/>
      <c r="J210" s="213"/>
      <c r="K210" s="356" t="s">
        <v>217</v>
      </c>
      <c r="L210" s="211"/>
      <c r="M210" s="210"/>
      <c r="N210" s="358" t="s">
        <v>218</v>
      </c>
      <c r="O210" s="211"/>
      <c r="P210" s="211"/>
      <c r="Q210" s="210"/>
      <c r="R210" s="357" t="s">
        <v>219</v>
      </c>
      <c r="S210" s="211"/>
      <c r="T210" s="211"/>
      <c r="U210" s="213"/>
      <c r="V210" s="117" t="str">
        <f t="shared" si="55"/>
        <v>Chức vụ/ Position:</v>
      </c>
      <c r="W210" s="90" t="e">
        <f t="shared" si="56"/>
        <v>#VALUE!</v>
      </c>
      <c r="X210" s="89"/>
      <c r="Y210" s="89"/>
      <c r="Z210" s="89"/>
      <c r="AA210" s="89"/>
      <c r="AB210" s="89"/>
      <c r="AC210" s="89"/>
      <c r="AD210" s="89"/>
    </row>
    <row r="211" spans="1:30" ht="19.5" customHeight="1" x14ac:dyDescent="0.3">
      <c r="A211" s="356" t="s">
        <v>220</v>
      </c>
      <c r="B211" s="210"/>
      <c r="C211" s="361" t="s">
        <v>48</v>
      </c>
      <c r="D211" s="211"/>
      <c r="E211" s="211"/>
      <c r="F211" s="211"/>
      <c r="G211" s="361" t="s">
        <v>221</v>
      </c>
      <c r="H211" s="211"/>
      <c r="I211" s="211"/>
      <c r="J211" s="213"/>
      <c r="K211" s="356" t="s">
        <v>222</v>
      </c>
      <c r="L211" s="211"/>
      <c r="M211" s="210"/>
      <c r="N211" s="361" t="s">
        <v>49</v>
      </c>
      <c r="O211" s="211"/>
      <c r="P211" s="211"/>
      <c r="Q211" s="210"/>
      <c r="R211" s="361" t="s">
        <v>50</v>
      </c>
      <c r="S211" s="211"/>
      <c r="T211" s="211"/>
      <c r="U211" s="213"/>
      <c r="V211" s="117" t="str">
        <f t="shared" si="55"/>
        <v>Họ tên/ Full name:</v>
      </c>
      <c r="W211" s="90" t="e">
        <f t="shared" si="56"/>
        <v>#VALUE!</v>
      </c>
      <c r="X211" s="89"/>
      <c r="Y211" s="89"/>
      <c r="Z211" s="89"/>
      <c r="AA211" s="89"/>
      <c r="AB211" s="89"/>
      <c r="AC211" s="89"/>
      <c r="AD211" s="89"/>
    </row>
    <row r="212" spans="1:30" ht="19.5" customHeight="1" x14ac:dyDescent="0.3">
      <c r="A212" s="359" t="s">
        <v>223</v>
      </c>
      <c r="B212" s="212"/>
      <c r="C212" s="360"/>
      <c r="D212" s="262"/>
      <c r="E212" s="262"/>
      <c r="F212" s="212"/>
      <c r="G212" s="360"/>
      <c r="H212" s="262"/>
      <c r="I212" s="262"/>
      <c r="J212" s="231"/>
      <c r="K212" s="359" t="s">
        <v>224</v>
      </c>
      <c r="L212" s="262"/>
      <c r="M212" s="212"/>
      <c r="N212" s="360"/>
      <c r="O212" s="262"/>
      <c r="P212" s="262"/>
      <c r="Q212" s="212"/>
      <c r="R212" s="360"/>
      <c r="S212" s="262"/>
      <c r="T212" s="262"/>
      <c r="U212" s="231"/>
      <c r="V212" s="117" t="str">
        <f t="shared" si="55"/>
        <v>Chữ ký/ Signature:</v>
      </c>
      <c r="W212" s="90" t="e">
        <f t="shared" si="56"/>
        <v>#VALUE!</v>
      </c>
      <c r="X212" s="336"/>
      <c r="Y212" s="216"/>
      <c r="Z212" s="216"/>
      <c r="AA212" s="216"/>
      <c r="AB212" s="216"/>
      <c r="AC212" s="216"/>
      <c r="AD212" s="89"/>
    </row>
    <row r="213" spans="1:30" ht="19.5" customHeight="1" x14ac:dyDescent="0.3">
      <c r="A213" s="236"/>
      <c r="B213" s="294"/>
      <c r="C213" s="293"/>
      <c r="D213" s="234"/>
      <c r="E213" s="234"/>
      <c r="F213" s="294"/>
      <c r="G213" s="293"/>
      <c r="H213" s="234"/>
      <c r="I213" s="234"/>
      <c r="J213" s="235"/>
      <c r="K213" s="236"/>
      <c r="L213" s="234"/>
      <c r="M213" s="294"/>
      <c r="N213" s="293"/>
      <c r="O213" s="234"/>
      <c r="P213" s="234"/>
      <c r="Q213" s="294"/>
      <c r="R213" s="293"/>
      <c r="S213" s="234"/>
      <c r="T213" s="234"/>
      <c r="U213" s="235"/>
      <c r="V213" s="117">
        <f t="shared" si="55"/>
        <v>0</v>
      </c>
      <c r="W213" s="90">
        <f t="shared" si="56"/>
        <v>0</v>
      </c>
      <c r="X213" s="89"/>
      <c r="Y213" s="89"/>
      <c r="Z213" s="89"/>
      <c r="AA213" s="89"/>
      <c r="AB213" s="89"/>
      <c r="AC213" s="89"/>
      <c r="AD213" s="89"/>
    </row>
    <row r="214" spans="1:30" ht="11.25" customHeight="1" x14ac:dyDescent="0.3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117">
        <f t="shared" si="55"/>
        <v>0</v>
      </c>
      <c r="W214" s="90">
        <f t="shared" si="56"/>
        <v>0</v>
      </c>
      <c r="X214" s="89"/>
      <c r="Y214" s="89"/>
      <c r="Z214" s="89"/>
      <c r="AA214" s="89"/>
      <c r="AB214" s="89"/>
      <c r="AC214" s="89"/>
      <c r="AD214" s="89"/>
    </row>
    <row r="215" spans="1:30" ht="11.25" customHeight="1" x14ac:dyDescent="0.3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117">
        <f t="shared" si="55"/>
        <v>0</v>
      </c>
      <c r="W215" s="90">
        <f t="shared" si="56"/>
        <v>0</v>
      </c>
      <c r="X215" s="89"/>
      <c r="Y215" s="89"/>
      <c r="Z215" s="89"/>
      <c r="AA215" s="89"/>
      <c r="AB215" s="89"/>
      <c r="AC215" s="89"/>
      <c r="AD215" s="89"/>
    </row>
    <row r="216" spans="1:30" ht="11.25" customHeight="1" x14ac:dyDescent="0.3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117">
        <f t="shared" si="55"/>
        <v>0</v>
      </c>
      <c r="W216" s="90">
        <f t="shared" si="56"/>
        <v>0</v>
      </c>
      <c r="X216" s="89"/>
      <c r="Y216" s="89"/>
      <c r="Z216" s="89"/>
      <c r="AA216" s="89"/>
      <c r="AB216" s="89"/>
      <c r="AC216" s="89"/>
      <c r="AD216" s="89"/>
    </row>
    <row r="217" spans="1:30" ht="11.25" customHeight="1" x14ac:dyDescent="0.3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117">
        <f t="shared" si="55"/>
        <v>0</v>
      </c>
      <c r="W217" s="90">
        <f t="shared" si="56"/>
        <v>0</v>
      </c>
      <c r="X217" s="89"/>
      <c r="Y217" s="89"/>
      <c r="Z217" s="89"/>
      <c r="AA217" s="89"/>
      <c r="AB217" s="89"/>
      <c r="AC217" s="89"/>
      <c r="AD217" s="89"/>
    </row>
    <row r="218" spans="1:30" ht="11.25" customHeight="1" x14ac:dyDescent="0.3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117">
        <f t="shared" si="55"/>
        <v>0</v>
      </c>
      <c r="W218" s="90">
        <f t="shared" si="56"/>
        <v>0</v>
      </c>
      <c r="X218" s="89"/>
      <c r="Y218" s="89"/>
      <c r="Z218" s="89"/>
      <c r="AA218" s="89"/>
      <c r="AB218" s="89"/>
      <c r="AC218" s="89"/>
      <c r="AD218" s="89"/>
    </row>
    <row r="219" spans="1:30" ht="11.25" customHeight="1" x14ac:dyDescent="0.3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117">
        <f t="shared" si="55"/>
        <v>0</v>
      </c>
      <c r="W219" s="90">
        <f t="shared" si="56"/>
        <v>0</v>
      </c>
      <c r="X219" s="89"/>
      <c r="Y219" s="89"/>
      <c r="Z219" s="89"/>
      <c r="AA219" s="89"/>
      <c r="AB219" s="89"/>
      <c r="AC219" s="89"/>
      <c r="AD219" s="89"/>
    </row>
    <row r="220" spans="1:30" ht="11.25" customHeight="1" x14ac:dyDescent="0.3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117">
        <f t="shared" si="55"/>
        <v>0</v>
      </c>
      <c r="W220" s="90">
        <f t="shared" si="56"/>
        <v>0</v>
      </c>
      <c r="X220" s="89"/>
      <c r="Y220" s="89"/>
      <c r="Z220" s="89"/>
      <c r="AA220" s="89"/>
      <c r="AB220" s="89"/>
      <c r="AC220" s="89"/>
      <c r="AD220" s="89"/>
    </row>
    <row r="221" spans="1:30" ht="11.25" customHeight="1" x14ac:dyDescent="0.3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117">
        <f t="shared" si="55"/>
        <v>0</v>
      </c>
      <c r="W221" s="90">
        <f t="shared" si="56"/>
        <v>0</v>
      </c>
      <c r="X221" s="89"/>
      <c r="Y221" s="89"/>
      <c r="Z221" s="89"/>
      <c r="AA221" s="89"/>
      <c r="AB221" s="89"/>
      <c r="AC221" s="89"/>
      <c r="AD221" s="89"/>
    </row>
    <row r="222" spans="1:30" ht="11.25" customHeight="1" x14ac:dyDescent="0.3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117">
        <f t="shared" si="55"/>
        <v>0</v>
      </c>
      <c r="W222" s="90">
        <f t="shared" si="56"/>
        <v>0</v>
      </c>
      <c r="X222" s="89"/>
      <c r="Y222" s="89"/>
      <c r="Z222" s="89"/>
      <c r="AA222" s="89"/>
      <c r="AB222" s="89"/>
      <c r="AC222" s="89"/>
      <c r="AD222" s="89"/>
    </row>
    <row r="223" spans="1:30" ht="11.25" customHeight="1" x14ac:dyDescent="0.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  <c r="AB223" s="89"/>
      <c r="AC223" s="89"/>
      <c r="AD223" s="89"/>
    </row>
    <row r="224" spans="1:30" ht="11.25" customHeight="1" x14ac:dyDescent="0.3">
      <c r="A224" s="323"/>
      <c r="B224" s="216"/>
      <c r="C224" s="324"/>
      <c r="D224" s="216"/>
      <c r="E224" s="216"/>
      <c r="F224" s="216"/>
      <c r="G224" s="216"/>
      <c r="H224" s="216"/>
      <c r="I224" s="216"/>
      <c r="J224" s="216"/>
      <c r="K224" s="323"/>
      <c r="L224" s="216"/>
      <c r="M224" s="324"/>
      <c r="N224" s="216"/>
      <c r="O224" s="216"/>
      <c r="P224" s="216"/>
      <c r="Q224" s="216"/>
      <c r="R224" s="216"/>
      <c r="S224" s="216"/>
      <c r="T224" s="216"/>
      <c r="U224" s="216"/>
      <c r="V224" s="89"/>
      <c r="W224" s="90"/>
      <c r="X224" s="89"/>
      <c r="Y224" s="89"/>
      <c r="Z224" s="89"/>
      <c r="AA224" s="89"/>
      <c r="AB224" s="89"/>
      <c r="AC224" s="89"/>
      <c r="AD224" s="89"/>
    </row>
    <row r="225" spans="1:30" ht="11.25" customHeight="1" x14ac:dyDescent="0.3">
      <c r="A225" s="326"/>
      <c r="B225" s="216"/>
      <c r="C225" s="325"/>
      <c r="D225" s="216"/>
      <c r="E225" s="216"/>
      <c r="F225" s="216"/>
      <c r="G225" s="216"/>
      <c r="H225" s="216"/>
      <c r="I225" s="216"/>
      <c r="J225" s="216"/>
      <c r="K225" s="326"/>
      <c r="L225" s="216"/>
      <c r="M225" s="325"/>
      <c r="N225" s="216"/>
      <c r="O225" s="216"/>
      <c r="P225" s="216"/>
      <c r="Q225" s="216"/>
      <c r="R225" s="216"/>
      <c r="S225" s="216"/>
      <c r="T225" s="216"/>
      <c r="U225" s="216"/>
      <c r="V225" s="89"/>
      <c r="W225" s="90"/>
      <c r="X225" s="89"/>
      <c r="Y225" s="89"/>
      <c r="Z225" s="89"/>
      <c r="AA225" s="89"/>
      <c r="AB225" s="89"/>
      <c r="AC225" s="89"/>
      <c r="AD225" s="89"/>
    </row>
    <row r="226" spans="1:30" ht="11.25" customHeight="1" x14ac:dyDescent="0.3">
      <c r="A226" s="326"/>
      <c r="B226" s="216"/>
      <c r="C226" s="325"/>
      <c r="D226" s="216"/>
      <c r="E226" s="216"/>
      <c r="F226" s="216"/>
      <c r="G226" s="216"/>
      <c r="H226" s="216"/>
      <c r="I226" s="216"/>
      <c r="J226" s="216"/>
      <c r="K226" s="326"/>
      <c r="L226" s="216"/>
      <c r="M226" s="325"/>
      <c r="N226" s="216"/>
      <c r="O226" s="216"/>
      <c r="P226" s="216"/>
      <c r="Q226" s="216"/>
      <c r="R226" s="216"/>
      <c r="S226" s="216"/>
      <c r="T226" s="216"/>
      <c r="U226" s="216"/>
      <c r="V226" s="89"/>
      <c r="W226" s="90"/>
      <c r="X226" s="89"/>
      <c r="Y226" s="89"/>
      <c r="Z226" s="89"/>
      <c r="AA226" s="89"/>
      <c r="AB226" s="89"/>
      <c r="AC226" s="89"/>
      <c r="AD226" s="89"/>
    </row>
    <row r="227" spans="1:30" ht="11.25" customHeight="1" x14ac:dyDescent="0.3">
      <c r="A227" s="326"/>
      <c r="B227" s="216"/>
      <c r="C227" s="325"/>
      <c r="D227" s="216"/>
      <c r="E227" s="216"/>
      <c r="F227" s="216"/>
      <c r="G227" s="216"/>
      <c r="H227" s="216"/>
      <c r="I227" s="216"/>
      <c r="J227" s="216"/>
      <c r="K227" s="326"/>
      <c r="L227" s="216"/>
      <c r="M227" s="325"/>
      <c r="N227" s="216"/>
      <c r="O227" s="216"/>
      <c r="P227" s="216"/>
      <c r="Q227" s="216"/>
      <c r="R227" s="216"/>
      <c r="S227" s="216"/>
      <c r="T227" s="216"/>
      <c r="U227" s="216"/>
      <c r="V227" s="89"/>
      <c r="W227" s="90"/>
      <c r="X227" s="89"/>
      <c r="Y227" s="89"/>
      <c r="Z227" s="89"/>
      <c r="AA227" s="89"/>
      <c r="AB227" s="89"/>
      <c r="AC227" s="89"/>
      <c r="AD227" s="89"/>
    </row>
    <row r="228" spans="1:30" ht="11.25" customHeight="1" x14ac:dyDescent="0.3">
      <c r="A228" s="326"/>
      <c r="B228" s="216"/>
      <c r="C228" s="325"/>
      <c r="D228" s="216"/>
      <c r="E228" s="216"/>
      <c r="F228" s="216"/>
      <c r="G228" s="216"/>
      <c r="H228" s="216"/>
      <c r="I228" s="216"/>
      <c r="J228" s="216"/>
      <c r="K228" s="326"/>
      <c r="L228" s="216"/>
      <c r="M228" s="325"/>
      <c r="N228" s="216"/>
      <c r="O228" s="216"/>
      <c r="P228" s="216"/>
      <c r="Q228" s="216"/>
      <c r="R228" s="216"/>
      <c r="S228" s="216"/>
      <c r="T228" s="216"/>
      <c r="U228" s="216"/>
      <c r="V228" s="89"/>
      <c r="W228" s="90"/>
      <c r="X228" s="89"/>
      <c r="Y228" s="89"/>
      <c r="Z228" s="89"/>
      <c r="AA228" s="89"/>
      <c r="AB228" s="89"/>
      <c r="AC228" s="89"/>
      <c r="AD228" s="89"/>
    </row>
    <row r="229" spans="1:30" ht="11.25" customHeight="1" x14ac:dyDescent="0.3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  <c r="AB229" s="89"/>
      <c r="AC229" s="89"/>
      <c r="AD229" s="89"/>
    </row>
    <row r="230" spans="1:30" ht="11.25" customHeight="1" x14ac:dyDescent="0.3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  <c r="AB230" s="89"/>
      <c r="AC230" s="89"/>
      <c r="AD230" s="89"/>
    </row>
    <row r="231" spans="1:30" ht="11.25" customHeight="1" x14ac:dyDescent="0.3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  <c r="AB231" s="89"/>
      <c r="AC231" s="89"/>
      <c r="AD231" s="89"/>
    </row>
    <row r="232" spans="1:30" ht="11.25" customHeight="1" x14ac:dyDescent="0.3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  <c r="AB232" s="89"/>
      <c r="AC232" s="89"/>
      <c r="AD232" s="89"/>
    </row>
    <row r="233" spans="1:30" ht="11.25" customHeight="1" x14ac:dyDescent="0.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  <c r="AB233" s="89"/>
      <c r="AC233" s="89"/>
      <c r="AD233" s="89"/>
    </row>
    <row r="234" spans="1:30" ht="11.25" customHeight="1" x14ac:dyDescent="0.3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  <c r="AB234" s="89"/>
      <c r="AC234" s="89"/>
      <c r="AD234" s="89"/>
    </row>
    <row r="235" spans="1:30" ht="11.25" customHeight="1" x14ac:dyDescent="0.3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  <c r="AB235" s="89"/>
      <c r="AC235" s="89"/>
      <c r="AD235" s="89"/>
    </row>
    <row r="236" spans="1:30" ht="11.25" customHeight="1" x14ac:dyDescent="0.3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  <c r="AB236" s="89"/>
      <c r="AC236" s="89"/>
      <c r="AD236" s="89"/>
    </row>
    <row r="237" spans="1:30" ht="11.25" customHeight="1" x14ac:dyDescent="0.3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  <c r="AB237" s="89"/>
      <c r="AC237" s="89"/>
      <c r="AD237" s="89"/>
    </row>
    <row r="238" spans="1:30" ht="11.25" customHeight="1" x14ac:dyDescent="0.3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  <c r="AB238" s="89"/>
      <c r="AC238" s="89"/>
      <c r="AD238" s="89"/>
    </row>
    <row r="239" spans="1:30" ht="11.25" customHeight="1" x14ac:dyDescent="0.3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  <c r="AB239" s="89"/>
      <c r="AC239" s="89"/>
      <c r="AD239" s="89"/>
    </row>
    <row r="240" spans="1:30" ht="11.25" customHeight="1" x14ac:dyDescent="0.3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  <c r="AB240" s="89"/>
      <c r="AC240" s="89"/>
      <c r="AD240" s="89"/>
    </row>
    <row r="241" spans="1:30" ht="11.25" customHeight="1" x14ac:dyDescent="0.3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  <c r="AB241" s="89"/>
      <c r="AC241" s="89"/>
      <c r="AD241" s="89"/>
    </row>
    <row r="242" spans="1:30" ht="11.25" customHeight="1" x14ac:dyDescent="0.3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  <c r="AB242" s="89"/>
      <c r="AC242" s="89"/>
      <c r="AD242" s="89"/>
    </row>
    <row r="243" spans="1:30" ht="11.25" customHeight="1" x14ac:dyDescent="0.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  <c r="AB243" s="89"/>
      <c r="AC243" s="89"/>
      <c r="AD243" s="89"/>
    </row>
    <row r="244" spans="1:30" ht="11.25" customHeight="1" x14ac:dyDescent="0.3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  <c r="AB244" s="89"/>
      <c r="AC244" s="89"/>
      <c r="AD244" s="89"/>
    </row>
    <row r="245" spans="1:30" ht="11.25" customHeight="1" x14ac:dyDescent="0.3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  <c r="AB245" s="89"/>
      <c r="AC245" s="89"/>
      <c r="AD245" s="89"/>
    </row>
    <row r="246" spans="1:30" ht="11.25" customHeight="1" x14ac:dyDescent="0.3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  <c r="AB246" s="89"/>
      <c r="AC246" s="89"/>
      <c r="AD246" s="89"/>
    </row>
    <row r="247" spans="1:30" ht="11.25" customHeight="1" x14ac:dyDescent="0.3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  <c r="AB247" s="89"/>
      <c r="AC247" s="89"/>
      <c r="AD247" s="89"/>
    </row>
    <row r="248" spans="1:30" ht="11.25" customHeight="1" x14ac:dyDescent="0.3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  <c r="AB248" s="89"/>
      <c r="AC248" s="89"/>
      <c r="AD248" s="89"/>
    </row>
    <row r="249" spans="1:30" ht="11.25" customHeight="1" x14ac:dyDescent="0.3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  <c r="AB249" s="89"/>
      <c r="AC249" s="89"/>
      <c r="AD249" s="89"/>
    </row>
    <row r="250" spans="1:30" ht="11.25" customHeight="1" x14ac:dyDescent="0.3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  <c r="AB250" s="89"/>
      <c r="AC250" s="89"/>
      <c r="AD250" s="89"/>
    </row>
    <row r="251" spans="1:30" ht="11.25" customHeight="1" x14ac:dyDescent="0.3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  <c r="AB251" s="89"/>
      <c r="AC251" s="89"/>
      <c r="AD251" s="89"/>
    </row>
    <row r="252" spans="1:30" ht="11.25" customHeight="1" x14ac:dyDescent="0.3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  <c r="AB252" s="89"/>
      <c r="AC252" s="89"/>
      <c r="AD252" s="89"/>
    </row>
    <row r="253" spans="1:30" ht="11.25" customHeight="1" x14ac:dyDescent="0.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  <c r="AB253" s="89"/>
      <c r="AC253" s="89"/>
      <c r="AD253" s="89"/>
    </row>
    <row r="254" spans="1:30" ht="11.25" customHeight="1" x14ac:dyDescent="0.3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  <c r="AB254" s="89"/>
      <c r="AC254" s="89"/>
      <c r="AD254" s="89"/>
    </row>
    <row r="255" spans="1:30" ht="11.25" customHeight="1" x14ac:dyDescent="0.3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  <c r="AB255" s="89"/>
      <c r="AC255" s="89"/>
      <c r="AD255" s="89"/>
    </row>
    <row r="256" spans="1:30" ht="11.25" customHeight="1" x14ac:dyDescent="0.3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  <c r="AB256" s="89"/>
      <c r="AC256" s="89"/>
      <c r="AD256" s="89"/>
    </row>
    <row r="257" spans="1:30" ht="11.25" customHeight="1" x14ac:dyDescent="0.3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  <c r="AB257" s="89"/>
      <c r="AC257" s="89"/>
      <c r="AD257" s="89"/>
    </row>
    <row r="258" spans="1:30" ht="11.25" customHeight="1" x14ac:dyDescent="0.3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  <c r="AB258" s="89"/>
      <c r="AC258" s="89"/>
      <c r="AD258" s="89"/>
    </row>
    <row r="259" spans="1:30" ht="11.25" customHeight="1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  <c r="AB259" s="89"/>
      <c r="AC259" s="89"/>
      <c r="AD259" s="89"/>
    </row>
    <row r="260" spans="1:30" ht="11.25" customHeight="1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  <c r="AB260" s="89"/>
      <c r="AC260" s="89"/>
      <c r="AD260" s="89"/>
    </row>
    <row r="261" spans="1:30" ht="11.25" customHeight="1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  <c r="AB261" s="89"/>
      <c r="AC261" s="89"/>
      <c r="AD261" s="89"/>
    </row>
    <row r="262" spans="1:30" ht="11.25" customHeight="1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  <c r="AB262" s="89"/>
      <c r="AC262" s="89"/>
      <c r="AD262" s="89"/>
    </row>
    <row r="263" spans="1:30" ht="11.25" customHeight="1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  <c r="AB263" s="89"/>
      <c r="AC263" s="89"/>
      <c r="AD263" s="89"/>
    </row>
    <row r="264" spans="1:30" ht="11.25" customHeight="1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  <c r="AB264" s="89"/>
      <c r="AC264" s="89"/>
      <c r="AD264" s="89"/>
    </row>
    <row r="265" spans="1:30" ht="11.25" customHeight="1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  <c r="AB265" s="89"/>
      <c r="AC265" s="89"/>
      <c r="AD265" s="89"/>
    </row>
    <row r="266" spans="1:30" ht="11.25" customHeight="1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  <c r="AB266" s="89"/>
      <c r="AC266" s="89"/>
      <c r="AD266" s="89"/>
    </row>
    <row r="267" spans="1:30" ht="11.25" customHeight="1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  <c r="AB267" s="89"/>
      <c r="AC267" s="89"/>
      <c r="AD267" s="89"/>
    </row>
    <row r="268" spans="1:30" ht="11.25" customHeight="1" x14ac:dyDescent="0.3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  <c r="AB268" s="89"/>
      <c r="AC268" s="89"/>
      <c r="AD268" s="89"/>
    </row>
    <row r="269" spans="1:30" ht="11.25" customHeight="1" x14ac:dyDescent="0.3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  <c r="AB269" s="89"/>
      <c r="AC269" s="89"/>
      <c r="AD269" s="89"/>
    </row>
    <row r="270" spans="1:30" ht="11.25" customHeight="1" x14ac:dyDescent="0.3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  <c r="AB270" s="89"/>
      <c r="AC270" s="89"/>
      <c r="AD270" s="89"/>
    </row>
    <row r="271" spans="1:30" ht="11.25" customHeight="1" x14ac:dyDescent="0.3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  <c r="AB271" s="89"/>
      <c r="AC271" s="89"/>
      <c r="AD271" s="89"/>
    </row>
    <row r="272" spans="1:30" ht="11.25" customHeight="1" x14ac:dyDescent="0.3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  <c r="AB272" s="89"/>
      <c r="AC272" s="89"/>
      <c r="AD272" s="89"/>
    </row>
    <row r="273" spans="1:30" ht="11.25" customHeight="1" x14ac:dyDescent="0.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  <c r="AB273" s="89"/>
      <c r="AC273" s="89"/>
      <c r="AD273" s="89"/>
    </row>
    <row r="274" spans="1:30" ht="11.25" customHeight="1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  <c r="AB274" s="89"/>
      <c r="AC274" s="89"/>
      <c r="AD274" s="89"/>
    </row>
    <row r="275" spans="1:30" ht="11.25" customHeight="1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  <c r="AB275" s="89"/>
      <c r="AC275" s="89"/>
      <c r="AD275" s="89"/>
    </row>
    <row r="276" spans="1:30" ht="11.25" customHeight="1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  <c r="AB276" s="89"/>
      <c r="AC276" s="89"/>
      <c r="AD276" s="89"/>
    </row>
    <row r="277" spans="1:30" ht="11.25" customHeight="1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  <c r="AB277" s="89"/>
      <c r="AC277" s="89"/>
      <c r="AD277" s="89"/>
    </row>
    <row r="278" spans="1:30" ht="11.25" customHeight="1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  <c r="AB278" s="89"/>
      <c r="AC278" s="89"/>
      <c r="AD278" s="89"/>
    </row>
    <row r="279" spans="1:30" ht="11.25" customHeight="1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  <c r="AB279" s="89"/>
      <c r="AC279" s="89"/>
      <c r="AD279" s="89"/>
    </row>
    <row r="280" spans="1:30" ht="11.25" customHeight="1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  <c r="AB280" s="89"/>
      <c r="AC280" s="89"/>
      <c r="AD280" s="89"/>
    </row>
    <row r="281" spans="1:30" ht="11.2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  <c r="AB281" s="89"/>
      <c r="AC281" s="89"/>
      <c r="AD281" s="89"/>
    </row>
    <row r="282" spans="1:30" ht="11.25" customHeight="1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  <c r="AB282" s="89"/>
      <c r="AC282" s="89"/>
      <c r="AD282" s="89"/>
    </row>
    <row r="283" spans="1:30" ht="11.25" customHeight="1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  <c r="AB283" s="89"/>
      <c r="AC283" s="89"/>
      <c r="AD283" s="89"/>
    </row>
    <row r="284" spans="1:30" ht="11.2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  <c r="AB284" s="89"/>
      <c r="AC284" s="89"/>
      <c r="AD284" s="89"/>
    </row>
    <row r="285" spans="1:30" ht="11.25" customHeight="1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  <c r="AB285" s="89"/>
      <c r="AC285" s="89"/>
      <c r="AD285" s="89"/>
    </row>
    <row r="286" spans="1:30" ht="11.25" customHeight="1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  <c r="AB286" s="89"/>
      <c r="AC286" s="89"/>
      <c r="AD286" s="89"/>
    </row>
    <row r="287" spans="1:30" ht="11.2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  <c r="AB287" s="89"/>
      <c r="AC287" s="89"/>
      <c r="AD287" s="89"/>
    </row>
    <row r="288" spans="1:30" ht="11.25" customHeight="1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  <c r="AB288" s="89"/>
      <c r="AC288" s="89"/>
      <c r="AD288" s="89"/>
    </row>
    <row r="289" spans="1:30" ht="11.25" customHeight="1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  <c r="AB289" s="89"/>
      <c r="AC289" s="89"/>
      <c r="AD289" s="89"/>
    </row>
    <row r="290" spans="1:30" ht="11.2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  <c r="AB290" s="89"/>
      <c r="AC290" s="89"/>
      <c r="AD290" s="89"/>
    </row>
    <row r="291" spans="1:30" ht="11.25" customHeight="1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  <c r="AB291" s="89"/>
      <c r="AC291" s="89"/>
      <c r="AD291" s="89"/>
    </row>
    <row r="292" spans="1:30" ht="11.25" customHeight="1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  <c r="AB292" s="89"/>
      <c r="AC292" s="89"/>
      <c r="AD292" s="89"/>
    </row>
    <row r="293" spans="1:30" ht="11.25" customHeight="1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  <c r="AB293" s="89"/>
      <c r="AC293" s="89"/>
      <c r="AD293" s="89"/>
    </row>
    <row r="294" spans="1:30" ht="11.25" customHeight="1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  <c r="AB294" s="89"/>
      <c r="AC294" s="89"/>
      <c r="AD294" s="89"/>
    </row>
    <row r="295" spans="1:30" ht="11.25" customHeight="1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  <c r="AB295" s="89"/>
      <c r="AC295" s="89"/>
      <c r="AD295" s="89"/>
    </row>
    <row r="296" spans="1:30" ht="11.25" customHeight="1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  <c r="AB296" s="89"/>
      <c r="AC296" s="89"/>
      <c r="AD296" s="89"/>
    </row>
    <row r="297" spans="1:30" ht="11.25" customHeight="1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  <c r="AB297" s="89"/>
      <c r="AC297" s="89"/>
      <c r="AD297" s="89"/>
    </row>
    <row r="298" spans="1:30" ht="11.25" customHeight="1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  <c r="AB298" s="89"/>
      <c r="AC298" s="89"/>
      <c r="AD298" s="89"/>
    </row>
    <row r="299" spans="1:30" ht="11.25" customHeight="1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  <c r="AB299" s="89"/>
      <c r="AC299" s="89"/>
      <c r="AD299" s="89"/>
    </row>
    <row r="300" spans="1:30" ht="11.25" customHeight="1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  <c r="AB300" s="89"/>
      <c r="AC300" s="89"/>
      <c r="AD300" s="89"/>
    </row>
    <row r="301" spans="1:30" ht="11.25" customHeight="1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  <c r="AB301" s="89"/>
      <c r="AC301" s="89"/>
      <c r="AD301" s="89"/>
    </row>
    <row r="302" spans="1:30" ht="11.25" customHeight="1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  <c r="AB302" s="89"/>
      <c r="AC302" s="89"/>
      <c r="AD302" s="89"/>
    </row>
    <row r="303" spans="1:30" ht="11.25" customHeight="1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  <c r="AB303" s="89"/>
      <c r="AC303" s="89"/>
      <c r="AD303" s="89"/>
    </row>
    <row r="304" spans="1:30" ht="11.25" customHeight="1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  <c r="AB304" s="89"/>
      <c r="AC304" s="89"/>
      <c r="AD304" s="89"/>
    </row>
    <row r="305" spans="1:30" ht="11.25" customHeight="1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  <c r="AB305" s="89"/>
      <c r="AC305" s="89"/>
      <c r="AD305" s="89"/>
    </row>
    <row r="306" spans="1:30" ht="11.25" customHeight="1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  <c r="AB306" s="89"/>
      <c r="AC306" s="89"/>
      <c r="AD306" s="89"/>
    </row>
    <row r="307" spans="1:30" ht="11.25" customHeight="1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  <c r="AB307" s="89"/>
      <c r="AC307" s="89"/>
      <c r="AD307" s="89"/>
    </row>
    <row r="308" spans="1:30" ht="11.25" customHeight="1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  <c r="AB308" s="89"/>
      <c r="AC308" s="89"/>
      <c r="AD308" s="89"/>
    </row>
    <row r="309" spans="1:30" ht="11.25" customHeight="1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  <c r="AB309" s="89"/>
      <c r="AC309" s="89"/>
      <c r="AD309" s="89"/>
    </row>
    <row r="310" spans="1:30" ht="11.25" customHeight="1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  <c r="AB310" s="89"/>
      <c r="AC310" s="89"/>
      <c r="AD310" s="89"/>
    </row>
    <row r="311" spans="1:30" ht="11.25" customHeight="1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  <c r="AB311" s="89"/>
      <c r="AC311" s="89"/>
      <c r="AD311" s="89"/>
    </row>
    <row r="312" spans="1:30" ht="11.25" customHeight="1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  <c r="AB312" s="89"/>
      <c r="AC312" s="89"/>
      <c r="AD312" s="89"/>
    </row>
    <row r="313" spans="1:30" ht="11.25" customHeight="1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  <c r="AB313" s="89"/>
      <c r="AC313" s="89"/>
      <c r="AD313" s="89"/>
    </row>
    <row r="314" spans="1:30" ht="11.25" customHeight="1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  <c r="AB314" s="89"/>
      <c r="AC314" s="89"/>
      <c r="AD314" s="89"/>
    </row>
    <row r="315" spans="1:30" ht="11.25" customHeight="1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  <c r="AB315" s="89"/>
      <c r="AC315" s="89"/>
      <c r="AD315" s="89"/>
    </row>
    <row r="316" spans="1:30" ht="11.25" customHeight="1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  <c r="AB316" s="89"/>
      <c r="AC316" s="89"/>
      <c r="AD316" s="89"/>
    </row>
    <row r="317" spans="1:30" ht="11.25" customHeight="1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  <c r="AB317" s="89"/>
      <c r="AC317" s="89"/>
      <c r="AD317" s="89"/>
    </row>
    <row r="318" spans="1:30" ht="11.25" customHeight="1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  <c r="AB318" s="89"/>
      <c r="AC318" s="89"/>
      <c r="AD318" s="89"/>
    </row>
    <row r="319" spans="1:30" ht="11.25" customHeight="1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  <c r="AB319" s="89"/>
      <c r="AC319" s="89"/>
      <c r="AD319" s="89"/>
    </row>
    <row r="320" spans="1:30" ht="11.25" customHeight="1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  <c r="AB320" s="89"/>
      <c r="AC320" s="89"/>
      <c r="AD320" s="89"/>
    </row>
    <row r="321" spans="1:30" ht="11.25" customHeight="1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  <c r="AB321" s="89"/>
      <c r="AC321" s="89"/>
      <c r="AD321" s="89"/>
    </row>
    <row r="322" spans="1:30" ht="11.25" customHeight="1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  <c r="AB322" s="89"/>
      <c r="AC322" s="89"/>
      <c r="AD322" s="89"/>
    </row>
    <row r="323" spans="1:30" ht="11.25" customHeight="1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  <c r="AB323" s="89"/>
      <c r="AC323" s="89"/>
      <c r="AD323" s="89"/>
    </row>
    <row r="324" spans="1:30" ht="11.25" customHeight="1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  <c r="AB324" s="89"/>
      <c r="AC324" s="89"/>
      <c r="AD324" s="89"/>
    </row>
    <row r="325" spans="1:30" ht="11.25" customHeight="1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  <c r="AB325" s="89"/>
      <c r="AC325" s="89"/>
      <c r="AD325" s="89"/>
    </row>
    <row r="326" spans="1:30" ht="11.25" customHeight="1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  <c r="AB326" s="89"/>
      <c r="AC326" s="89"/>
      <c r="AD326" s="89"/>
    </row>
    <row r="327" spans="1:30" ht="11.25" customHeight="1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  <c r="AB327" s="89"/>
      <c r="AC327" s="89"/>
      <c r="AD327" s="89"/>
    </row>
    <row r="328" spans="1:30" ht="11.25" customHeight="1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  <c r="AB328" s="89"/>
      <c r="AC328" s="89"/>
      <c r="AD328" s="89"/>
    </row>
    <row r="329" spans="1:30" ht="11.25" customHeight="1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  <c r="AB329" s="89"/>
      <c r="AC329" s="89"/>
      <c r="AD329" s="89"/>
    </row>
    <row r="330" spans="1:30" ht="11.25" customHeight="1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  <c r="AB330" s="89"/>
      <c r="AC330" s="89"/>
      <c r="AD330" s="89"/>
    </row>
    <row r="331" spans="1:30" ht="11.25" customHeight="1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  <c r="AB331" s="89"/>
      <c r="AC331" s="89"/>
      <c r="AD331" s="89"/>
    </row>
    <row r="332" spans="1:30" ht="11.25" customHeight="1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  <c r="AB332" s="89"/>
      <c r="AC332" s="89"/>
      <c r="AD332" s="89"/>
    </row>
    <row r="333" spans="1:30" ht="11.25" customHeight="1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  <c r="AB333" s="89"/>
      <c r="AC333" s="89"/>
      <c r="AD333" s="89"/>
    </row>
    <row r="334" spans="1:30" ht="11.25" customHeight="1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  <c r="AB334" s="89"/>
      <c r="AC334" s="89"/>
      <c r="AD334" s="89"/>
    </row>
    <row r="335" spans="1:30" ht="11.25" customHeight="1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  <c r="AB335" s="89"/>
      <c r="AC335" s="89"/>
      <c r="AD335" s="89"/>
    </row>
    <row r="336" spans="1:30" ht="11.25" customHeight="1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  <c r="AB336" s="89"/>
      <c r="AC336" s="89"/>
      <c r="AD336" s="89"/>
    </row>
    <row r="337" spans="1:30" ht="11.25" customHeight="1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  <c r="AB337" s="89"/>
      <c r="AC337" s="89"/>
      <c r="AD337" s="89"/>
    </row>
    <row r="338" spans="1:30" ht="11.25" customHeight="1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  <c r="AB338" s="89"/>
      <c r="AC338" s="89"/>
      <c r="AD338" s="89"/>
    </row>
    <row r="339" spans="1:30" ht="11.25" customHeight="1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  <c r="AB339" s="89"/>
      <c r="AC339" s="89"/>
      <c r="AD339" s="89"/>
    </row>
    <row r="340" spans="1:30" ht="11.25" customHeight="1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  <c r="AB340" s="89"/>
      <c r="AC340" s="89"/>
      <c r="AD340" s="89"/>
    </row>
    <row r="341" spans="1:30" ht="11.25" customHeight="1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  <c r="AB341" s="89"/>
      <c r="AC341" s="89"/>
      <c r="AD341" s="89"/>
    </row>
    <row r="342" spans="1:30" ht="11.25" customHeight="1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  <c r="AB342" s="89"/>
      <c r="AC342" s="89"/>
      <c r="AD342" s="89"/>
    </row>
    <row r="343" spans="1:30" ht="11.25" customHeight="1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  <c r="AB343" s="89"/>
      <c r="AC343" s="89"/>
      <c r="AD343" s="89"/>
    </row>
    <row r="344" spans="1:30" ht="11.25" customHeight="1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  <c r="AB344" s="89"/>
      <c r="AC344" s="89"/>
      <c r="AD344" s="89"/>
    </row>
    <row r="345" spans="1:30" ht="11.25" customHeight="1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  <c r="AB345" s="89"/>
      <c r="AC345" s="89"/>
      <c r="AD345" s="89"/>
    </row>
    <row r="346" spans="1:30" ht="11.25" customHeight="1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  <c r="AB346" s="89"/>
      <c r="AC346" s="89"/>
      <c r="AD346" s="89"/>
    </row>
    <row r="347" spans="1:30" ht="11.25" customHeight="1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  <c r="AB347" s="89"/>
      <c r="AC347" s="89"/>
      <c r="AD347" s="89"/>
    </row>
    <row r="348" spans="1:30" ht="11.25" customHeight="1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  <c r="AB348" s="89"/>
      <c r="AC348" s="89"/>
      <c r="AD348" s="89"/>
    </row>
    <row r="349" spans="1:30" ht="11.25" customHeight="1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  <c r="AB349" s="89"/>
      <c r="AC349" s="89"/>
      <c r="AD349" s="89"/>
    </row>
    <row r="350" spans="1:30" ht="11.25" customHeight="1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  <c r="AB350" s="89"/>
      <c r="AC350" s="89"/>
      <c r="AD350" s="89"/>
    </row>
    <row r="351" spans="1:30" ht="11.25" customHeight="1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  <c r="AB351" s="89"/>
      <c r="AC351" s="89"/>
      <c r="AD351" s="89"/>
    </row>
    <row r="352" spans="1:30" ht="11.25" customHeight="1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  <c r="AB352" s="89"/>
      <c r="AC352" s="89"/>
      <c r="AD352" s="89"/>
    </row>
    <row r="353" spans="1:30" ht="11.25" customHeight="1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  <c r="AB353" s="89"/>
      <c r="AC353" s="89"/>
      <c r="AD353" s="89"/>
    </row>
    <row r="354" spans="1:30" ht="11.25" customHeight="1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  <c r="AB354" s="89"/>
      <c r="AC354" s="89"/>
      <c r="AD354" s="89"/>
    </row>
    <row r="355" spans="1:30" ht="11.25" customHeight="1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  <c r="AB355" s="89"/>
      <c r="AC355" s="89"/>
      <c r="AD355" s="89"/>
    </row>
    <row r="356" spans="1:30" ht="11.25" customHeight="1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  <c r="AB356" s="89"/>
      <c r="AC356" s="89"/>
      <c r="AD356" s="89"/>
    </row>
    <row r="357" spans="1:30" ht="11.25" customHeight="1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  <c r="AB357" s="89"/>
      <c r="AC357" s="89"/>
      <c r="AD357" s="89"/>
    </row>
    <row r="358" spans="1:30" ht="11.25" customHeight="1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  <c r="AB358" s="89"/>
      <c r="AC358" s="89"/>
      <c r="AD358" s="89"/>
    </row>
    <row r="359" spans="1:30" ht="11.25" customHeight="1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  <c r="AB359" s="89"/>
      <c r="AC359" s="89"/>
      <c r="AD359" s="89"/>
    </row>
    <row r="360" spans="1:30" ht="11.25" customHeight="1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  <c r="AB360" s="89"/>
      <c r="AC360" s="89"/>
      <c r="AD360" s="89"/>
    </row>
    <row r="361" spans="1:30" ht="11.25" customHeight="1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  <c r="AB361" s="89"/>
      <c r="AC361" s="89"/>
      <c r="AD361" s="89"/>
    </row>
    <row r="362" spans="1:30" ht="11.25" customHeight="1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  <c r="AB362" s="89"/>
      <c r="AC362" s="89"/>
      <c r="AD362" s="89"/>
    </row>
    <row r="363" spans="1:30" ht="11.25" customHeight="1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  <c r="AB363" s="89"/>
      <c r="AC363" s="89"/>
      <c r="AD363" s="89"/>
    </row>
    <row r="364" spans="1:30" ht="11.25" customHeight="1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  <c r="AB364" s="89"/>
      <c r="AC364" s="89"/>
      <c r="AD364" s="89"/>
    </row>
    <row r="365" spans="1:30" ht="11.25" customHeight="1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  <c r="AB365" s="89"/>
      <c r="AC365" s="89"/>
      <c r="AD365" s="89"/>
    </row>
    <row r="366" spans="1:30" ht="11.25" customHeight="1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  <c r="AB366" s="89"/>
      <c r="AC366" s="89"/>
      <c r="AD366" s="89"/>
    </row>
    <row r="367" spans="1:30" ht="11.25" customHeight="1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  <c r="AB367" s="89"/>
      <c r="AC367" s="89"/>
      <c r="AD367" s="89"/>
    </row>
    <row r="368" spans="1:30" ht="11.25" customHeight="1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  <c r="AB368" s="89"/>
      <c r="AC368" s="89"/>
      <c r="AD368" s="89"/>
    </row>
    <row r="369" spans="1:30" ht="11.25" customHeight="1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  <c r="AB369" s="89"/>
      <c r="AC369" s="89"/>
      <c r="AD369" s="89"/>
    </row>
    <row r="370" spans="1:30" ht="11.25" customHeight="1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  <c r="AB370" s="89"/>
      <c r="AC370" s="89"/>
      <c r="AD370" s="89"/>
    </row>
    <row r="371" spans="1:30" ht="11.25" customHeight="1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  <c r="AB371" s="89"/>
      <c r="AC371" s="89"/>
      <c r="AD371" s="89"/>
    </row>
    <row r="372" spans="1:30" ht="11.25" customHeight="1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  <c r="AB372" s="89"/>
      <c r="AC372" s="89"/>
      <c r="AD372" s="89"/>
    </row>
    <row r="373" spans="1:30" ht="11.25" customHeight="1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  <c r="AB373" s="89"/>
      <c r="AC373" s="89"/>
      <c r="AD373" s="89"/>
    </row>
    <row r="374" spans="1:30" ht="11.25" customHeight="1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  <c r="AB374" s="89"/>
      <c r="AC374" s="89"/>
      <c r="AD374" s="89"/>
    </row>
    <row r="375" spans="1:30" ht="11.25" customHeight="1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  <c r="AB375" s="89"/>
      <c r="AC375" s="89"/>
      <c r="AD375" s="89"/>
    </row>
    <row r="376" spans="1:30" ht="11.25" customHeight="1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  <c r="AB376" s="89"/>
      <c r="AC376" s="89"/>
      <c r="AD376" s="89"/>
    </row>
    <row r="377" spans="1:30" ht="11.25" customHeight="1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  <c r="AB377" s="89"/>
      <c r="AC377" s="89"/>
      <c r="AD377" s="89"/>
    </row>
    <row r="378" spans="1:30" ht="11.25" customHeight="1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  <c r="AB378" s="89"/>
      <c r="AC378" s="89"/>
      <c r="AD378" s="89"/>
    </row>
    <row r="379" spans="1:30" ht="11.25" customHeight="1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  <c r="AB379" s="89"/>
      <c r="AC379" s="89"/>
      <c r="AD379" s="89"/>
    </row>
    <row r="380" spans="1:30" ht="11.25" customHeight="1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  <c r="AB380" s="89"/>
      <c r="AC380" s="89"/>
      <c r="AD380" s="89"/>
    </row>
    <row r="381" spans="1:30" ht="11.25" customHeight="1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  <c r="AB381" s="89"/>
      <c r="AC381" s="89"/>
      <c r="AD381" s="89"/>
    </row>
    <row r="382" spans="1:30" ht="11.25" customHeight="1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  <c r="AB382" s="89"/>
      <c r="AC382" s="89"/>
      <c r="AD382" s="89"/>
    </row>
    <row r="383" spans="1:30" ht="11.25" customHeight="1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  <c r="AB383" s="89"/>
      <c r="AC383" s="89"/>
      <c r="AD383" s="89"/>
    </row>
    <row r="384" spans="1:30" ht="11.25" customHeight="1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  <c r="AB384" s="89"/>
      <c r="AC384" s="89"/>
      <c r="AD384" s="89"/>
    </row>
    <row r="385" spans="1:30" ht="11.25" customHeight="1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  <c r="AB385" s="89"/>
      <c r="AC385" s="89"/>
      <c r="AD385" s="89"/>
    </row>
    <row r="386" spans="1:30" ht="11.25" customHeight="1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  <c r="AB386" s="89"/>
      <c r="AC386" s="89"/>
      <c r="AD386" s="89"/>
    </row>
    <row r="387" spans="1:30" ht="11.25" customHeight="1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  <c r="AB387" s="89"/>
      <c r="AC387" s="89"/>
      <c r="AD387" s="89"/>
    </row>
    <row r="388" spans="1:30" ht="11.25" customHeight="1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  <c r="AB388" s="89"/>
      <c r="AC388" s="89"/>
      <c r="AD388" s="89"/>
    </row>
    <row r="389" spans="1:30" ht="11.25" customHeight="1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  <c r="AB389" s="89"/>
      <c r="AC389" s="89"/>
      <c r="AD389" s="89"/>
    </row>
    <row r="390" spans="1:30" ht="11.25" customHeight="1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  <c r="AB390" s="89"/>
      <c r="AC390" s="89"/>
      <c r="AD390" s="89"/>
    </row>
    <row r="391" spans="1:30" ht="11.25" customHeight="1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  <c r="AB391" s="89"/>
      <c r="AC391" s="89"/>
      <c r="AD391" s="89"/>
    </row>
    <row r="392" spans="1:30" ht="11.25" customHeight="1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  <c r="AB392" s="89"/>
      <c r="AC392" s="89"/>
      <c r="AD392" s="89"/>
    </row>
    <row r="393" spans="1:30" ht="11.25" customHeight="1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  <c r="AB393" s="89"/>
      <c r="AC393" s="89"/>
      <c r="AD393" s="89"/>
    </row>
    <row r="394" spans="1:30" ht="11.25" customHeight="1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  <c r="AB394" s="89"/>
      <c r="AC394" s="89"/>
      <c r="AD394" s="89"/>
    </row>
    <row r="395" spans="1:30" ht="11.25" customHeight="1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  <c r="AB395" s="89"/>
      <c r="AC395" s="89"/>
      <c r="AD395" s="89"/>
    </row>
    <row r="396" spans="1:30" ht="11.25" customHeight="1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  <c r="AB396" s="89"/>
      <c r="AC396" s="89"/>
      <c r="AD396" s="89"/>
    </row>
    <row r="397" spans="1:30" ht="11.25" customHeight="1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  <c r="AB397" s="89"/>
      <c r="AC397" s="89"/>
      <c r="AD397" s="89"/>
    </row>
    <row r="398" spans="1:30" ht="11.25" customHeight="1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  <c r="AB398" s="89"/>
      <c r="AC398" s="89"/>
      <c r="AD398" s="89"/>
    </row>
    <row r="399" spans="1:30" ht="11.25" customHeight="1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  <c r="AB399" s="89"/>
      <c r="AC399" s="89"/>
      <c r="AD399" s="89"/>
    </row>
    <row r="400" spans="1:30" ht="11.25" customHeight="1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  <c r="AB400" s="89"/>
      <c r="AC400" s="89"/>
      <c r="AD400" s="89"/>
    </row>
    <row r="401" spans="1:30" ht="11.25" customHeight="1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  <c r="AB401" s="89"/>
      <c r="AC401" s="89"/>
      <c r="AD401" s="89"/>
    </row>
    <row r="402" spans="1:30" ht="11.25" customHeight="1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  <c r="AB402" s="89"/>
      <c r="AC402" s="89"/>
      <c r="AD402" s="89"/>
    </row>
    <row r="403" spans="1:30" ht="11.25" customHeight="1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  <c r="AB403" s="89"/>
      <c r="AC403" s="89"/>
      <c r="AD403" s="89"/>
    </row>
    <row r="404" spans="1:30" ht="11.25" customHeight="1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  <c r="AB404" s="89"/>
      <c r="AC404" s="89"/>
      <c r="AD404" s="89"/>
    </row>
    <row r="405" spans="1:30" ht="11.25" customHeight="1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  <c r="AB405" s="89"/>
      <c r="AC405" s="89"/>
      <c r="AD405" s="89"/>
    </row>
    <row r="406" spans="1:30" ht="11.25" customHeight="1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  <c r="AB406" s="89"/>
      <c r="AC406" s="89"/>
      <c r="AD406" s="89"/>
    </row>
    <row r="407" spans="1:30" ht="11.25" customHeight="1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  <c r="AB407" s="89"/>
      <c r="AC407" s="89"/>
      <c r="AD407" s="89"/>
    </row>
    <row r="408" spans="1:30" ht="11.25" customHeight="1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  <c r="AB408" s="89"/>
      <c r="AC408" s="89"/>
      <c r="AD408" s="89"/>
    </row>
    <row r="409" spans="1:30" ht="11.25" customHeight="1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  <c r="AB409" s="89"/>
      <c r="AC409" s="89"/>
      <c r="AD409" s="89"/>
    </row>
    <row r="410" spans="1:30" ht="11.25" customHeight="1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  <c r="AB410" s="89"/>
      <c r="AC410" s="89"/>
      <c r="AD410" s="89"/>
    </row>
    <row r="411" spans="1:30" ht="11.25" customHeight="1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  <c r="AB411" s="89"/>
      <c r="AC411" s="89"/>
      <c r="AD411" s="89"/>
    </row>
    <row r="412" spans="1:30" ht="11.25" customHeight="1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  <c r="AB412" s="89"/>
      <c r="AC412" s="89"/>
      <c r="AD412" s="89"/>
    </row>
    <row r="413" spans="1:30" ht="11.25" customHeight="1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  <c r="AB413" s="89"/>
      <c r="AC413" s="89"/>
      <c r="AD413" s="89"/>
    </row>
    <row r="414" spans="1:30" ht="11.25" customHeight="1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  <c r="AB414" s="89"/>
      <c r="AC414" s="89"/>
      <c r="AD414" s="89"/>
    </row>
    <row r="415" spans="1:30" ht="11.25" customHeight="1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  <c r="AB415" s="89"/>
      <c r="AC415" s="89"/>
      <c r="AD415" s="89"/>
    </row>
    <row r="416" spans="1:30" ht="11.25" customHeight="1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  <c r="AB416" s="89"/>
      <c r="AC416" s="89"/>
      <c r="AD416" s="89"/>
    </row>
    <row r="417" spans="1:30" ht="11.25" customHeight="1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  <c r="AB417" s="89"/>
      <c r="AC417" s="89"/>
      <c r="AD417" s="89"/>
    </row>
    <row r="418" spans="1:30" ht="11.25" customHeight="1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  <c r="AB418" s="89"/>
      <c r="AC418" s="89"/>
      <c r="AD418" s="89"/>
    </row>
    <row r="419" spans="1:30" ht="11.25" customHeight="1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  <c r="AB419" s="89"/>
      <c r="AC419" s="89"/>
      <c r="AD419" s="89"/>
    </row>
    <row r="420" spans="1:30" ht="11.25" customHeight="1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  <c r="AB420" s="89"/>
      <c r="AC420" s="89"/>
      <c r="AD420" s="89"/>
    </row>
    <row r="421" spans="1:30" ht="11.25" customHeight="1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  <c r="AB421" s="89"/>
      <c r="AC421" s="89"/>
      <c r="AD421" s="89"/>
    </row>
    <row r="422" spans="1:30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  <c r="AB422" s="89"/>
      <c r="AC422" s="89"/>
      <c r="AD422" s="89"/>
    </row>
    <row r="423" spans="1:30" ht="15.75" customHeight="1" x14ac:dyDescent="0.3"/>
    <row r="424" spans="1:30" ht="15.75" customHeight="1" x14ac:dyDescent="0.3"/>
    <row r="425" spans="1:30" ht="15.75" customHeight="1" x14ac:dyDescent="0.3"/>
    <row r="426" spans="1:30" ht="15.75" customHeight="1" x14ac:dyDescent="0.3"/>
    <row r="427" spans="1:30" ht="15.75" customHeight="1" x14ac:dyDescent="0.3"/>
    <row r="428" spans="1:30" ht="15.75" customHeight="1" x14ac:dyDescent="0.3"/>
    <row r="429" spans="1:30" ht="15.75" customHeight="1" x14ac:dyDescent="0.3"/>
    <row r="430" spans="1:30" ht="15.75" customHeight="1" x14ac:dyDescent="0.3"/>
    <row r="431" spans="1:30" ht="15.75" customHeight="1" x14ac:dyDescent="0.3"/>
    <row r="432" spans="1:30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3">
    <mergeCell ref="X212:AC212"/>
    <mergeCell ref="M225:U225"/>
    <mergeCell ref="M226:U226"/>
    <mergeCell ref="M227:U227"/>
    <mergeCell ref="M228:U228"/>
    <mergeCell ref="A211:B211"/>
    <mergeCell ref="C211:F211"/>
    <mergeCell ref="G211:J211"/>
    <mergeCell ref="K211:M211"/>
    <mergeCell ref="N211:Q211"/>
    <mergeCell ref="R211:U211"/>
    <mergeCell ref="M224:U224"/>
    <mergeCell ref="N209:U209"/>
    <mergeCell ref="N210:Q210"/>
    <mergeCell ref="R210:U210"/>
    <mergeCell ref="A212:B213"/>
    <mergeCell ref="C212:F213"/>
    <mergeCell ref="G212:J213"/>
    <mergeCell ref="K212:M213"/>
    <mergeCell ref="N212:Q213"/>
    <mergeCell ref="R212:U213"/>
    <mergeCell ref="K227:L227"/>
    <mergeCell ref="K228:L228"/>
    <mergeCell ref="K21:K22"/>
    <mergeCell ref="L21:L22"/>
    <mergeCell ref="K209:M209"/>
    <mergeCell ref="K210:M210"/>
    <mergeCell ref="K224:L224"/>
    <mergeCell ref="K225:L225"/>
    <mergeCell ref="K226:L226"/>
    <mergeCell ref="M21:M22"/>
    <mergeCell ref="A209:B209"/>
    <mergeCell ref="C209:J209"/>
    <mergeCell ref="A210:B210"/>
    <mergeCell ref="C210:F210"/>
    <mergeCell ref="G210:J210"/>
    <mergeCell ref="A227:B227"/>
    <mergeCell ref="A228:B228"/>
    <mergeCell ref="A224:B224"/>
    <mergeCell ref="C224:J224"/>
    <mergeCell ref="A225:B225"/>
    <mergeCell ref="C225:J225"/>
    <mergeCell ref="A226:B226"/>
    <mergeCell ref="C226:J226"/>
    <mergeCell ref="C227:J227"/>
    <mergeCell ref="C228:J228"/>
    <mergeCell ref="Q21:Q22"/>
    <mergeCell ref="R21:R22"/>
    <mergeCell ref="A20:A23"/>
    <mergeCell ref="B20:G20"/>
    <mergeCell ref="H20:M20"/>
    <mergeCell ref="N20:S20"/>
    <mergeCell ref="T20:T22"/>
    <mergeCell ref="U20:U23"/>
    <mergeCell ref="B21:B22"/>
    <mergeCell ref="S21:S22"/>
    <mergeCell ref="I21:I22"/>
    <mergeCell ref="J21:J22"/>
    <mergeCell ref="C21:C22"/>
    <mergeCell ref="D21:D22"/>
    <mergeCell ref="E21:E22"/>
    <mergeCell ref="F21:F22"/>
    <mergeCell ref="G21:G22"/>
    <mergeCell ref="H21:H22"/>
    <mergeCell ref="N21:N22"/>
    <mergeCell ref="O21:O22"/>
    <mergeCell ref="P21:P22"/>
    <mergeCell ref="R16:U16"/>
    <mergeCell ref="H14:I14"/>
    <mergeCell ref="J14:K14"/>
    <mergeCell ref="H15:I15"/>
    <mergeCell ref="J15:K15"/>
    <mergeCell ref="H16:I16"/>
    <mergeCell ref="J16:K16"/>
    <mergeCell ref="L16:M16"/>
    <mergeCell ref="B13:C14"/>
    <mergeCell ref="D13:E14"/>
    <mergeCell ref="B15:C15"/>
    <mergeCell ref="D15:E15"/>
    <mergeCell ref="B16:C16"/>
    <mergeCell ref="D16:E16"/>
    <mergeCell ref="R15:U15"/>
    <mergeCell ref="B8:H8"/>
    <mergeCell ref="K8:U8"/>
    <mergeCell ref="A9:I9"/>
    <mergeCell ref="J9:U9"/>
    <mergeCell ref="A10:U10"/>
    <mergeCell ref="A11:U11"/>
    <mergeCell ref="R13:U14"/>
    <mergeCell ref="P14:Q14"/>
    <mergeCell ref="A15:A17"/>
    <mergeCell ref="F13:M13"/>
    <mergeCell ref="N13:Q13"/>
    <mergeCell ref="A13:A14"/>
    <mergeCell ref="F14:G14"/>
    <mergeCell ref="F15:G15"/>
    <mergeCell ref="F16:G16"/>
    <mergeCell ref="L14:M14"/>
    <mergeCell ref="N14:O14"/>
    <mergeCell ref="L15:M15"/>
    <mergeCell ref="N15:O15"/>
    <mergeCell ref="P15:Q15"/>
    <mergeCell ref="N16:O16"/>
    <mergeCell ref="P16:Q16"/>
    <mergeCell ref="P17:Q17"/>
    <mergeCell ref="R17:U17"/>
    <mergeCell ref="B17:C17"/>
    <mergeCell ref="D17:E17"/>
    <mergeCell ref="F17:G17"/>
    <mergeCell ref="H17:I17"/>
    <mergeCell ref="J17:K17"/>
    <mergeCell ref="L17:M17"/>
    <mergeCell ref="N17:O17"/>
  </mergeCells>
  <conditionalFormatting sqref="G27 M27 S27">
    <cfRule type="cellIs" dxfId="33" priority="1" operator="notBetween">
      <formula>10</formula>
      <formula>40</formula>
    </cfRule>
  </conditionalFormatting>
  <conditionalFormatting sqref="T10:T15">
    <cfRule type="cellIs" dxfId="32" priority="2" operator="lessThan">
      <formula>60</formula>
    </cfRule>
  </conditionalFormatting>
  <conditionalFormatting sqref="T18:T208">
    <cfRule type="cellIs" dxfId="31" priority="3" operator="lessThan">
      <formula>60</formula>
    </cfRule>
  </conditionalFormatting>
  <conditionalFormatting sqref="T214:T1000">
    <cfRule type="cellIs" dxfId="30" priority="4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00FF00"/>
  </sheetPr>
  <dimension ref="A1:AB1139"/>
  <sheetViews>
    <sheetView workbookViewId="0">
      <pane ySplit="20" topLeftCell="A25" activePane="bottomLeft" state="frozen"/>
      <selection pane="bottomLeft" activeCell="B22" sqref="B22"/>
    </sheetView>
  </sheetViews>
  <sheetFormatPr defaultColWidth="14.44140625" defaultRowHeight="15" customHeight="1" outlineLevelRow="1" x14ac:dyDescent="0.3"/>
  <cols>
    <col min="1" max="1" width="12.109375" customWidth="1"/>
    <col min="2" max="18" width="8.6640625" customWidth="1"/>
    <col min="19" max="19" width="12.109375" customWidth="1"/>
    <col min="20" max="20" width="12.44140625" customWidth="1"/>
    <col min="21" max="28" width="10.44140625" customWidth="1"/>
  </cols>
  <sheetData>
    <row r="1" spans="1:28" ht="21.75" hidden="1" customHeight="1" outlineLevel="1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0"/>
      <c r="T1" s="3"/>
      <c r="U1" s="62"/>
      <c r="V1" s="3"/>
      <c r="W1" s="3"/>
      <c r="X1" s="3"/>
      <c r="Y1" s="3"/>
      <c r="Z1" s="3"/>
      <c r="AA1" s="3"/>
      <c r="AB1" s="3"/>
    </row>
    <row r="2" spans="1:28" ht="19.5" hidden="1" customHeight="1" outlineLevel="1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0"/>
      <c r="T2" s="3"/>
      <c r="U2" s="62"/>
      <c r="V2" s="3"/>
      <c r="W2" s="3"/>
      <c r="X2" s="3"/>
      <c r="Y2" s="3"/>
      <c r="Z2" s="3"/>
      <c r="AA2" s="3"/>
      <c r="AB2" s="3"/>
    </row>
    <row r="3" spans="1:28" ht="38.25" hidden="1" customHeight="1" outlineLevel="1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0"/>
      <c r="T3" s="3"/>
      <c r="U3" s="62"/>
      <c r="V3" s="3"/>
      <c r="W3" s="3"/>
      <c r="X3" s="3"/>
      <c r="Y3" s="3"/>
      <c r="Z3" s="3"/>
      <c r="AA3" s="3"/>
      <c r="AB3" s="3"/>
    </row>
    <row r="4" spans="1:28" ht="22.5" hidden="1" customHeight="1" outlineLevel="1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1"/>
      <c r="M4" s="210"/>
      <c r="N4" s="286" t="s">
        <v>77</v>
      </c>
      <c r="O4" s="211"/>
      <c r="P4" s="211"/>
      <c r="Q4" s="211"/>
      <c r="R4" s="211"/>
      <c r="S4" s="210"/>
      <c r="T4" s="3"/>
      <c r="U4" s="62"/>
      <c r="V4" s="3"/>
      <c r="W4" s="3"/>
      <c r="X4" s="3"/>
      <c r="Y4" s="3"/>
      <c r="Z4" s="3"/>
      <c r="AA4" s="3"/>
      <c r="AB4" s="3"/>
    </row>
    <row r="5" spans="1:28" ht="38.25" hidden="1" customHeight="1" outlineLevel="1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1"/>
      <c r="M5" s="210"/>
      <c r="N5" s="283" t="s">
        <v>79</v>
      </c>
      <c r="O5" s="211"/>
      <c r="P5" s="211"/>
      <c r="Q5" s="211"/>
      <c r="R5" s="211"/>
      <c r="S5" s="210"/>
      <c r="T5" s="3"/>
      <c r="U5" s="62"/>
      <c r="V5" s="3"/>
      <c r="W5" s="3"/>
      <c r="X5" s="3"/>
      <c r="Y5" s="3"/>
      <c r="Z5" s="3"/>
      <c r="AA5" s="3"/>
      <c r="AB5" s="3"/>
    </row>
    <row r="6" spans="1:28" ht="15" hidden="1" customHeight="1" outlineLevel="1" x14ac:dyDescent="0.3">
      <c r="A6" s="39"/>
      <c r="B6" s="40"/>
      <c r="C6" s="40"/>
      <c r="D6" s="40"/>
      <c r="E6" s="40"/>
      <c r="F6" s="40"/>
      <c r="G6" s="40"/>
      <c r="H6" s="40"/>
      <c r="I6" s="40"/>
      <c r="J6" s="183"/>
      <c r="K6" s="40"/>
      <c r="L6" s="40"/>
      <c r="M6" s="40"/>
      <c r="N6" s="40"/>
      <c r="O6" s="40"/>
      <c r="P6" s="40"/>
      <c r="Q6" s="40"/>
      <c r="R6" s="40"/>
      <c r="S6" s="42"/>
      <c r="T6" s="3"/>
      <c r="U6" s="62"/>
      <c r="V6" s="3"/>
      <c r="W6" s="3"/>
      <c r="X6" s="3"/>
      <c r="Y6" s="3"/>
      <c r="Z6" s="3"/>
      <c r="AA6" s="3"/>
      <c r="AB6" s="3"/>
    </row>
    <row r="7" spans="1:28" ht="19.5" hidden="1" customHeight="1" outlineLevel="1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"/>
      <c r="U7" s="62"/>
      <c r="V7" s="3"/>
      <c r="W7" s="3"/>
      <c r="X7" s="3"/>
      <c r="Y7" s="3"/>
      <c r="Z7" s="3"/>
      <c r="AA7" s="3"/>
      <c r="AB7" s="3"/>
    </row>
    <row r="8" spans="1:28" ht="11.25" hidden="1" customHeight="1" outlineLevel="1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5"/>
      <c r="T8" s="3"/>
      <c r="U8" s="62"/>
      <c r="V8" s="3"/>
      <c r="W8" s="3"/>
      <c r="X8" s="3"/>
      <c r="Y8" s="3"/>
      <c r="Z8" s="3"/>
      <c r="AA8" s="3"/>
      <c r="AB8" s="3"/>
    </row>
    <row r="9" spans="1:28" ht="12" hidden="1" customHeight="1" outlineLevel="1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e">
        <f>+"Cao trình nghiệm thu [m] ("&amp;TEXT(A21,"dd/mm/yy")&amp;")"</f>
        <v>#REF!</v>
      </c>
      <c r="G9" s="211"/>
      <c r="H9" s="211"/>
      <c r="I9" s="211"/>
      <c r="J9" s="211"/>
      <c r="K9" s="211"/>
      <c r="L9" s="6"/>
      <c r="M9" s="253" t="s">
        <v>23</v>
      </c>
      <c r="N9" s="211"/>
      <c r="O9" s="211"/>
      <c r="P9" s="211"/>
      <c r="Q9" s="261" t="s">
        <v>24</v>
      </c>
      <c r="R9" s="262"/>
      <c r="S9" s="231"/>
      <c r="T9" s="3"/>
      <c r="U9" s="62"/>
      <c r="V9" s="3"/>
      <c r="W9" s="3"/>
      <c r="X9" s="3"/>
      <c r="Y9" s="3"/>
      <c r="Z9" s="3"/>
      <c r="AA9" s="3"/>
      <c r="AB9" s="3"/>
    </row>
    <row r="10" spans="1:28" ht="34.5" hidden="1" customHeight="1" outlineLevel="1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6"/>
      <c r="M10" s="253" t="s">
        <v>29</v>
      </c>
      <c r="N10" s="210"/>
      <c r="O10" s="253" t="s">
        <v>30</v>
      </c>
      <c r="P10" s="211"/>
      <c r="Q10" s="229"/>
      <c r="R10" s="219"/>
      <c r="S10" s="220"/>
      <c r="T10" s="3" t="s">
        <v>136</v>
      </c>
      <c r="U10" s="62" t="s">
        <v>137</v>
      </c>
      <c r="V10" s="3"/>
      <c r="W10" s="3"/>
      <c r="X10" s="3"/>
      <c r="Y10" s="3"/>
      <c r="Z10" s="3"/>
      <c r="AA10" s="3"/>
      <c r="AB10" s="3"/>
    </row>
    <row r="11" spans="1:28" ht="12.75" hidden="1" customHeight="1" outlineLevel="1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10"/>
      <c r="M11" s="254"/>
      <c r="N11" s="255"/>
      <c r="O11" s="254"/>
      <c r="P11" s="255"/>
      <c r="Q11" s="256" t="s">
        <v>33</v>
      </c>
      <c r="R11" s="257"/>
      <c r="S11" s="258"/>
      <c r="T11" s="3">
        <v>1</v>
      </c>
      <c r="U11" s="62">
        <v>1</v>
      </c>
      <c r="V11" s="3"/>
      <c r="W11" s="3"/>
      <c r="X11" s="3"/>
      <c r="Y11" s="3"/>
      <c r="Z11" s="3"/>
      <c r="AA11" s="3"/>
      <c r="AB11" s="3"/>
    </row>
    <row r="12" spans="1:28" ht="12.75" hidden="1" customHeight="1" outlineLevel="1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13"/>
      <c r="M12" s="269"/>
      <c r="N12" s="265"/>
      <c r="O12" s="269"/>
      <c r="P12" s="265"/>
      <c r="Q12" s="266" t="s">
        <v>225</v>
      </c>
      <c r="R12" s="270"/>
      <c r="S12" s="271"/>
      <c r="T12" s="3"/>
      <c r="U12" s="62"/>
      <c r="V12" s="3"/>
      <c r="W12" s="3"/>
      <c r="X12" s="3"/>
      <c r="Y12" s="3"/>
      <c r="Z12" s="3"/>
      <c r="AA12" s="3"/>
      <c r="AB12" s="3"/>
    </row>
    <row r="13" spans="1:28" ht="12.75" hidden="1" customHeight="1" outlineLevel="1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16"/>
      <c r="M13" s="240"/>
      <c r="N13" s="238"/>
      <c r="O13" s="240"/>
      <c r="P13" s="238"/>
      <c r="Q13" s="241"/>
      <c r="R13" s="242"/>
      <c r="S13" s="243"/>
      <c r="T13" s="3"/>
      <c r="U13" s="62"/>
      <c r="V13" s="3"/>
      <c r="W13" s="3"/>
      <c r="X13" s="3"/>
      <c r="Y13" s="3"/>
      <c r="Z13" s="3"/>
      <c r="AA13" s="3"/>
      <c r="AB13" s="3"/>
    </row>
    <row r="14" spans="1:28" ht="11.25" customHeight="1" collapsed="1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5"/>
      <c r="T14" s="3"/>
      <c r="U14" s="62"/>
      <c r="V14" s="3"/>
      <c r="W14" s="3"/>
      <c r="X14" s="3"/>
      <c r="Y14" s="3"/>
      <c r="Z14" s="3"/>
      <c r="AA14" s="3"/>
      <c r="AB14" s="3"/>
    </row>
    <row r="15" spans="1:28" ht="11.25" customHeight="1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5"/>
      <c r="T15" s="3"/>
      <c r="U15" s="62"/>
      <c r="V15" s="3"/>
      <c r="W15" s="3"/>
      <c r="X15" s="3"/>
      <c r="Y15" s="3"/>
      <c r="Z15" s="3"/>
      <c r="AA15" s="3"/>
      <c r="AB15" s="3"/>
    </row>
    <row r="16" spans="1:28" ht="12" customHeight="1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18"/>
      <c r="M16" s="248" t="s">
        <v>40</v>
      </c>
      <c r="N16" s="211"/>
      <c r="O16" s="211"/>
      <c r="P16" s="211"/>
      <c r="Q16" s="211"/>
      <c r="R16" s="244" t="s">
        <v>226</v>
      </c>
      <c r="S16" s="250" t="s">
        <v>227</v>
      </c>
      <c r="T16" s="3"/>
      <c r="U16" s="62"/>
      <c r="V16" s="3"/>
      <c r="W16" s="3"/>
      <c r="X16" s="3"/>
      <c r="Y16" s="3"/>
      <c r="Z16" s="3"/>
      <c r="AA16" s="3"/>
      <c r="AB16" s="3"/>
    </row>
    <row r="17" spans="1:28" ht="19.5" customHeight="1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38"/>
      <c r="M17" s="244" t="s">
        <v>41</v>
      </c>
      <c r="N17" s="244" t="s">
        <v>54</v>
      </c>
      <c r="O17" s="244" t="s">
        <v>42</v>
      </c>
      <c r="P17" s="244" t="s">
        <v>55</v>
      </c>
      <c r="Q17" s="244" t="s">
        <v>43</v>
      </c>
      <c r="R17" s="249"/>
      <c r="S17" s="251"/>
      <c r="T17" s="3"/>
      <c r="U17" s="62"/>
      <c r="V17" s="3"/>
      <c r="W17" s="3"/>
      <c r="X17" s="3"/>
      <c r="Y17" s="3"/>
      <c r="Z17" s="3"/>
      <c r="AA17" s="3"/>
      <c r="AB17" s="3"/>
    </row>
    <row r="18" spans="1:28" ht="24.75" customHeight="1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38"/>
      <c r="M18" s="214"/>
      <c r="N18" s="214"/>
      <c r="O18" s="214"/>
      <c r="P18" s="214"/>
      <c r="Q18" s="214"/>
      <c r="R18" s="214"/>
      <c r="S18" s="251"/>
      <c r="T18" s="3"/>
      <c r="U18" s="62"/>
      <c r="V18" s="3"/>
      <c r="W18" s="3"/>
      <c r="X18" s="3"/>
      <c r="Y18" s="3"/>
      <c r="Z18" s="3"/>
      <c r="AA18" s="3"/>
      <c r="AB18" s="3"/>
    </row>
    <row r="19" spans="1:28" ht="11.25" customHeight="1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/>
      <c r="M19" s="19" t="s">
        <v>46</v>
      </c>
      <c r="N19" s="20" t="s">
        <v>44</v>
      </c>
      <c r="O19" s="20" t="s">
        <v>45</v>
      </c>
      <c r="P19" s="20" t="s">
        <v>44</v>
      </c>
      <c r="Q19" s="20" t="s">
        <v>45</v>
      </c>
      <c r="R19" s="22" t="s">
        <v>47</v>
      </c>
      <c r="S19" s="252"/>
      <c r="T19" s="3"/>
      <c r="U19" s="62"/>
      <c r="V19" s="62"/>
      <c r="W19" s="62"/>
      <c r="X19" s="62"/>
      <c r="Y19" s="3"/>
      <c r="Z19" s="3"/>
      <c r="AA19" s="3"/>
      <c r="AB19" s="3"/>
    </row>
    <row r="20" spans="1:28" ht="11.25" customHeight="1" x14ac:dyDescent="0.3">
      <c r="A20" s="184">
        <v>1</v>
      </c>
      <c r="B20" s="185">
        <f t="shared" ref="B20:K20" si="0">+A20+1</f>
        <v>2</v>
      </c>
      <c r="C20" s="185">
        <f t="shared" si="0"/>
        <v>3</v>
      </c>
      <c r="D20" s="185">
        <f t="shared" si="0"/>
        <v>4</v>
      </c>
      <c r="E20" s="185">
        <f t="shared" si="0"/>
        <v>5</v>
      </c>
      <c r="F20" s="185">
        <f t="shared" si="0"/>
        <v>6</v>
      </c>
      <c r="G20" s="185">
        <f t="shared" si="0"/>
        <v>7</v>
      </c>
      <c r="H20" s="185">
        <f t="shared" si="0"/>
        <v>8</v>
      </c>
      <c r="I20" s="185">
        <f t="shared" si="0"/>
        <v>9</v>
      </c>
      <c r="J20" s="186">
        <f t="shared" si="0"/>
        <v>10</v>
      </c>
      <c r="K20" s="185">
        <f t="shared" si="0"/>
        <v>11</v>
      </c>
      <c r="L20" s="185"/>
      <c r="M20" s="185">
        <f>+K20+1</f>
        <v>12</v>
      </c>
      <c r="N20" s="185">
        <f t="shared" ref="N20:U20" si="1">+M20+1</f>
        <v>13</v>
      </c>
      <c r="O20" s="185">
        <f t="shared" si="1"/>
        <v>14</v>
      </c>
      <c r="P20" s="185">
        <f t="shared" si="1"/>
        <v>15</v>
      </c>
      <c r="Q20" s="185">
        <f t="shared" si="1"/>
        <v>16</v>
      </c>
      <c r="R20" s="185">
        <f t="shared" si="1"/>
        <v>17</v>
      </c>
      <c r="S20" s="185">
        <f t="shared" si="1"/>
        <v>18</v>
      </c>
      <c r="T20" s="63">
        <f t="shared" si="1"/>
        <v>19</v>
      </c>
      <c r="U20" s="64">
        <f t="shared" si="1"/>
        <v>20</v>
      </c>
      <c r="V20" s="63"/>
      <c r="W20" s="63"/>
      <c r="X20" s="63"/>
      <c r="Y20" s="63"/>
      <c r="Z20" s="63"/>
      <c r="AA20" s="63"/>
      <c r="AB20" s="63"/>
    </row>
    <row r="21" spans="1:28" ht="22.5" customHeight="1" outlineLevel="1" x14ac:dyDescent="0.3">
      <c r="A21" s="65" t="e">
        <f>'QTL-Km118+890,00'!A21</f>
        <v>#REF!</v>
      </c>
      <c r="B21" s="27" t="e">
        <f>'QTL-Km118+890,00'!B21</f>
        <v>#REF!</v>
      </c>
      <c r="C21" s="66">
        <v>1565</v>
      </c>
      <c r="D21" s="187">
        <v>-756</v>
      </c>
      <c r="E21" s="188">
        <v>2.371</v>
      </c>
      <c r="F21" s="27">
        <v>0</v>
      </c>
      <c r="G21" s="27" t="e">
        <f>'QTL-Km118+890,00'!G21</f>
        <v>#REF!</v>
      </c>
      <c r="H21" s="33">
        <v>1600</v>
      </c>
      <c r="I21" s="187">
        <v>-746</v>
      </c>
      <c r="J21" s="33">
        <f t="shared" ref="J21:J213" si="2">H21-I21</f>
        <v>2346</v>
      </c>
      <c r="K21" s="27">
        <v>0</v>
      </c>
      <c r="L21" s="27"/>
      <c r="M21" s="27" t="e">
        <f>'QTL-Km118+890,00'!L21</f>
        <v>#REF!</v>
      </c>
      <c r="N21" s="66">
        <v>1572</v>
      </c>
      <c r="O21" s="67">
        <v>-1436</v>
      </c>
      <c r="P21" s="188">
        <v>3.008</v>
      </c>
      <c r="Q21" s="27">
        <v>0</v>
      </c>
      <c r="R21" s="44" t="e">
        <f>VLOOKUP(A21,#REF!,10,0)</f>
        <v>#REF!</v>
      </c>
      <c r="S21" s="35"/>
      <c r="T21" s="68" t="e">
        <f t="shared" ref="T21:T41" si="3">+A21</f>
        <v>#REF!</v>
      </c>
      <c r="U21" s="69" t="e">
        <f>+(#REF!+2*J21+P21)/4</f>
        <v>#REF!</v>
      </c>
      <c r="V21" s="70"/>
      <c r="W21" s="70"/>
      <c r="X21" s="71"/>
      <c r="Y21" s="70"/>
      <c r="Z21" s="70"/>
      <c r="AA21" s="70"/>
      <c r="AB21" s="70"/>
    </row>
    <row r="22" spans="1:28" ht="22.5" customHeight="1" outlineLevel="1" x14ac:dyDescent="0.3">
      <c r="A22" s="65" t="e">
        <f>'QTL-Km118+890,00'!A22</f>
        <v>#REF!</v>
      </c>
      <c r="B22" s="27" t="e">
        <f>'QTL-Km118+890,00'!B22</f>
        <v>#REF!</v>
      </c>
      <c r="C22" s="33">
        <f t="shared" ref="C22:C213" si="4">$C$21-F22</f>
        <v>1552</v>
      </c>
      <c r="D22" s="187">
        <v>-769</v>
      </c>
      <c r="E22" s="188">
        <v>2.371</v>
      </c>
      <c r="F22" s="27">
        <f t="shared" ref="F22:F250" si="5">+$D$21-D22</f>
        <v>13</v>
      </c>
      <c r="G22" s="27" t="e">
        <f>'QTL-Km118+890,00'!G22</f>
        <v>#REF!</v>
      </c>
      <c r="H22" s="33">
        <f t="shared" ref="H22:H204" si="6">$H$21-K22</f>
        <v>1573</v>
      </c>
      <c r="I22" s="187">
        <v>-773</v>
      </c>
      <c r="J22" s="33">
        <f t="shared" si="2"/>
        <v>2346</v>
      </c>
      <c r="K22" s="27">
        <f t="shared" ref="K22:K250" si="7">+$I$21-I22</f>
        <v>27</v>
      </c>
      <c r="L22" s="27"/>
      <c r="M22" s="27" t="e">
        <f>'QTL-Km118+890,00'!L22</f>
        <v>#REF!</v>
      </c>
      <c r="N22" s="33">
        <f t="shared" ref="N22:N204" si="8">$N$21-Q22</f>
        <v>1562</v>
      </c>
      <c r="O22" s="67">
        <v>-1446</v>
      </c>
      <c r="P22" s="188">
        <v>3.008</v>
      </c>
      <c r="Q22" s="27">
        <f t="shared" ref="Q22:Q250" si="9">+$O$21-O22</f>
        <v>10</v>
      </c>
      <c r="R22" s="44" t="e">
        <f>VLOOKUP(A22,#REF!,10,0)</f>
        <v>#REF!</v>
      </c>
      <c r="S22" s="35"/>
      <c r="T22" s="68" t="e">
        <f t="shared" si="3"/>
        <v>#REF!</v>
      </c>
      <c r="U22" s="69">
        <f t="shared" ref="U22:U41" si="10">+(E22+2*J22+P22)/4</f>
        <v>1174.34475</v>
      </c>
      <c r="V22" s="70"/>
      <c r="W22" s="72"/>
      <c r="X22" s="73"/>
      <c r="Y22" s="72"/>
      <c r="Z22" s="72"/>
      <c r="AA22" s="72"/>
      <c r="AB22" s="72"/>
    </row>
    <row r="23" spans="1:28" ht="22.5" customHeight="1" outlineLevel="1" x14ac:dyDescent="0.3">
      <c r="A23" s="65" t="e">
        <f>'QTL-Km118+890,00'!A23</f>
        <v>#REF!</v>
      </c>
      <c r="B23" s="27" t="e">
        <f>'QTL-Km118+890,00'!B23</f>
        <v>#REF!</v>
      </c>
      <c r="C23" s="33">
        <f t="shared" si="4"/>
        <v>1528</v>
      </c>
      <c r="D23" s="187">
        <v>-793</v>
      </c>
      <c r="E23" s="188">
        <v>2.371</v>
      </c>
      <c r="F23" s="27">
        <f t="shared" si="5"/>
        <v>37</v>
      </c>
      <c r="G23" s="27" t="e">
        <f>'QTL-Km118+890,00'!G23</f>
        <v>#REF!</v>
      </c>
      <c r="H23" s="33">
        <f t="shared" si="6"/>
        <v>1556</v>
      </c>
      <c r="I23" s="187">
        <v>-790</v>
      </c>
      <c r="J23" s="33">
        <f t="shared" si="2"/>
        <v>2346</v>
      </c>
      <c r="K23" s="27">
        <f t="shared" si="7"/>
        <v>44</v>
      </c>
      <c r="L23" s="27"/>
      <c r="M23" s="27" t="e">
        <f>'QTL-Km118+890,00'!L23</f>
        <v>#REF!</v>
      </c>
      <c r="N23" s="33">
        <f t="shared" si="8"/>
        <v>1548</v>
      </c>
      <c r="O23" s="67">
        <v>-1460</v>
      </c>
      <c r="P23" s="188">
        <v>3.008</v>
      </c>
      <c r="Q23" s="27">
        <f t="shared" si="9"/>
        <v>24</v>
      </c>
      <c r="R23" s="44" t="e">
        <f>VLOOKUP(A23,#REF!,10,0)</f>
        <v>#REF!</v>
      </c>
      <c r="S23" s="35"/>
      <c r="T23" s="68" t="e">
        <f t="shared" si="3"/>
        <v>#REF!</v>
      </c>
      <c r="U23" s="69">
        <f t="shared" si="10"/>
        <v>1174.34475</v>
      </c>
      <c r="V23" s="70"/>
      <c r="W23" s="72"/>
      <c r="X23" s="73"/>
      <c r="Y23" s="72"/>
      <c r="Z23" s="72"/>
      <c r="AA23" s="72"/>
      <c r="AB23" s="72"/>
    </row>
    <row r="24" spans="1:28" ht="22.5" customHeight="1" outlineLevel="1" x14ac:dyDescent="0.3">
      <c r="A24" s="65" t="e">
        <f>'QTL-Km118+890,00'!A24</f>
        <v>#REF!</v>
      </c>
      <c r="B24" s="27" t="e">
        <f>'QTL-Km118+890,00'!B24</f>
        <v>#REF!</v>
      </c>
      <c r="C24" s="33">
        <f t="shared" si="4"/>
        <v>1493</v>
      </c>
      <c r="D24" s="187">
        <v>-828</v>
      </c>
      <c r="E24" s="188">
        <v>2.371</v>
      </c>
      <c r="F24" s="27">
        <f t="shared" si="5"/>
        <v>72</v>
      </c>
      <c r="G24" s="27" t="e">
        <f>'QTL-Km118+890,00'!G24</f>
        <v>#REF!</v>
      </c>
      <c r="H24" s="33">
        <f t="shared" si="6"/>
        <v>1511</v>
      </c>
      <c r="I24" s="187">
        <v>-835</v>
      </c>
      <c r="J24" s="33">
        <f t="shared" si="2"/>
        <v>2346</v>
      </c>
      <c r="K24" s="27">
        <f t="shared" si="7"/>
        <v>89</v>
      </c>
      <c r="L24" s="27"/>
      <c r="M24" s="27" t="e">
        <f>'QTL-Km118+890,00'!L24</f>
        <v>#REF!</v>
      </c>
      <c r="N24" s="33">
        <f t="shared" si="8"/>
        <v>1514</v>
      </c>
      <c r="O24" s="67">
        <v>-1494</v>
      </c>
      <c r="P24" s="188">
        <v>3.008</v>
      </c>
      <c r="Q24" s="27">
        <f t="shared" si="9"/>
        <v>58</v>
      </c>
      <c r="R24" s="44" t="e">
        <f>VLOOKUP(A24,#REF!,10,0)</f>
        <v>#REF!</v>
      </c>
      <c r="S24" s="35"/>
      <c r="T24" s="68" t="e">
        <f t="shared" si="3"/>
        <v>#REF!</v>
      </c>
      <c r="U24" s="69">
        <f t="shared" si="10"/>
        <v>1174.34475</v>
      </c>
      <c r="V24" s="70"/>
      <c r="W24" s="72"/>
      <c r="X24" s="73"/>
      <c r="Y24" s="72"/>
      <c r="Z24" s="72"/>
      <c r="AA24" s="72"/>
      <c r="AB24" s="72"/>
    </row>
    <row r="25" spans="1:28" ht="22.5" customHeight="1" outlineLevel="1" x14ac:dyDescent="0.3">
      <c r="A25" s="65" t="e">
        <f>'QTL-Km118+890,00'!A25</f>
        <v>#REF!</v>
      </c>
      <c r="B25" s="27" t="e">
        <f>'QTL-Km118+890,00'!B25</f>
        <v>#REF!</v>
      </c>
      <c r="C25" s="33">
        <f t="shared" si="4"/>
        <v>1455</v>
      </c>
      <c r="D25" s="187">
        <v>-866</v>
      </c>
      <c r="E25" s="188">
        <v>2.371</v>
      </c>
      <c r="F25" s="27">
        <f t="shared" si="5"/>
        <v>110</v>
      </c>
      <c r="G25" s="27" t="e">
        <f>'QTL-Km118+890,00'!G25</f>
        <v>#REF!</v>
      </c>
      <c r="H25" s="33">
        <f t="shared" si="6"/>
        <v>1459</v>
      </c>
      <c r="I25" s="187">
        <v>-887</v>
      </c>
      <c r="J25" s="33">
        <f t="shared" si="2"/>
        <v>2346</v>
      </c>
      <c r="K25" s="27">
        <f t="shared" si="7"/>
        <v>141</v>
      </c>
      <c r="L25" s="27"/>
      <c r="M25" s="27" t="e">
        <f>'QTL-Km118+890,00'!L25</f>
        <v>#REF!</v>
      </c>
      <c r="N25" s="33">
        <f t="shared" si="8"/>
        <v>1476</v>
      </c>
      <c r="O25" s="67">
        <v>-1532</v>
      </c>
      <c r="P25" s="188">
        <v>3.008</v>
      </c>
      <c r="Q25" s="27">
        <f t="shared" si="9"/>
        <v>96</v>
      </c>
      <c r="R25" s="44" t="e">
        <f>VLOOKUP(A25,#REF!,10,0)</f>
        <v>#REF!</v>
      </c>
      <c r="S25" s="35"/>
      <c r="T25" s="68" t="e">
        <f t="shared" si="3"/>
        <v>#REF!</v>
      </c>
      <c r="U25" s="69">
        <f t="shared" si="10"/>
        <v>1174.34475</v>
      </c>
      <c r="V25" s="70"/>
      <c r="W25" s="72"/>
      <c r="X25" s="73"/>
      <c r="Y25" s="72"/>
      <c r="Z25" s="72"/>
      <c r="AA25" s="72"/>
      <c r="AB25" s="72"/>
    </row>
    <row r="26" spans="1:28" ht="22.5" customHeight="1" outlineLevel="1" x14ac:dyDescent="0.3">
      <c r="A26" s="65" t="e">
        <f>'QTL-Km118+890,00'!A26</f>
        <v>#REF!</v>
      </c>
      <c r="B26" s="27" t="e">
        <f>'QTL-Km118+890,00'!B26</f>
        <v>#REF!</v>
      </c>
      <c r="C26" s="33">
        <f t="shared" si="4"/>
        <v>1425</v>
      </c>
      <c r="D26" s="187">
        <v>-896</v>
      </c>
      <c r="E26" s="188">
        <v>2.371</v>
      </c>
      <c r="F26" s="27">
        <f t="shared" si="5"/>
        <v>140</v>
      </c>
      <c r="G26" s="27" t="e">
        <f>'QTL-Km118+890,00'!G26</f>
        <v>#REF!</v>
      </c>
      <c r="H26" s="33">
        <f t="shared" si="6"/>
        <v>1425</v>
      </c>
      <c r="I26" s="187">
        <v>-921</v>
      </c>
      <c r="J26" s="33">
        <f t="shared" si="2"/>
        <v>2346</v>
      </c>
      <c r="K26" s="27">
        <f t="shared" si="7"/>
        <v>175</v>
      </c>
      <c r="L26" s="27"/>
      <c r="M26" s="27" t="e">
        <f>'QTL-Km118+890,00'!L26</f>
        <v>#REF!</v>
      </c>
      <c r="N26" s="33">
        <f t="shared" si="8"/>
        <v>1451</v>
      </c>
      <c r="O26" s="67">
        <v>-1557</v>
      </c>
      <c r="P26" s="188">
        <v>3.008</v>
      </c>
      <c r="Q26" s="27">
        <f t="shared" si="9"/>
        <v>121</v>
      </c>
      <c r="R26" s="44" t="e">
        <f>VLOOKUP(A26,#REF!,10,0)</f>
        <v>#REF!</v>
      </c>
      <c r="S26" s="35"/>
      <c r="T26" s="68" t="e">
        <f t="shared" si="3"/>
        <v>#REF!</v>
      </c>
      <c r="U26" s="69">
        <f t="shared" si="10"/>
        <v>1174.34475</v>
      </c>
      <c r="V26" s="70"/>
      <c r="W26" s="72"/>
      <c r="X26" s="73"/>
      <c r="Y26" s="72"/>
      <c r="Z26" s="72"/>
      <c r="AA26" s="72"/>
      <c r="AB26" s="72"/>
    </row>
    <row r="27" spans="1:28" ht="22.5" customHeight="1" outlineLevel="1" x14ac:dyDescent="0.3">
      <c r="A27" s="65" t="e">
        <f>'QTL-Km118+890,00'!A27</f>
        <v>#REF!</v>
      </c>
      <c r="B27" s="27" t="e">
        <f>'QTL-Km118+890,00'!B27</f>
        <v>#REF!</v>
      </c>
      <c r="C27" s="33">
        <f t="shared" si="4"/>
        <v>1406</v>
      </c>
      <c r="D27" s="187">
        <v>-915</v>
      </c>
      <c r="E27" s="188">
        <v>2.371</v>
      </c>
      <c r="F27" s="27">
        <f t="shared" si="5"/>
        <v>159</v>
      </c>
      <c r="G27" s="27" t="e">
        <f>'QTL-Km118+890,00'!G27</f>
        <v>#REF!</v>
      </c>
      <c r="H27" s="33">
        <f t="shared" si="6"/>
        <v>1404</v>
      </c>
      <c r="I27" s="187">
        <v>-942</v>
      </c>
      <c r="J27" s="33">
        <f t="shared" si="2"/>
        <v>2346</v>
      </c>
      <c r="K27" s="27">
        <f t="shared" si="7"/>
        <v>196</v>
      </c>
      <c r="L27" s="27"/>
      <c r="M27" s="27" t="e">
        <f>'QTL-Km118+890,00'!L27</f>
        <v>#REF!</v>
      </c>
      <c r="N27" s="33">
        <f t="shared" si="8"/>
        <v>1432</v>
      </c>
      <c r="O27" s="67">
        <v>-1576</v>
      </c>
      <c r="P27" s="188">
        <v>3.008</v>
      </c>
      <c r="Q27" s="27">
        <f t="shared" si="9"/>
        <v>140</v>
      </c>
      <c r="R27" s="44" t="e">
        <f>VLOOKUP(A27,#REF!,10,0)</f>
        <v>#REF!</v>
      </c>
      <c r="S27" s="35"/>
      <c r="T27" s="68" t="e">
        <f t="shared" si="3"/>
        <v>#REF!</v>
      </c>
      <c r="U27" s="69">
        <f t="shared" si="10"/>
        <v>1174.34475</v>
      </c>
      <c r="V27" s="70"/>
      <c r="W27" s="72"/>
      <c r="X27" s="73"/>
      <c r="Y27" s="72"/>
      <c r="Z27" s="72"/>
      <c r="AA27" s="72"/>
      <c r="AB27" s="72"/>
    </row>
    <row r="28" spans="1:28" ht="22.5" customHeight="1" outlineLevel="1" x14ac:dyDescent="0.3">
      <c r="A28" s="65" t="e">
        <f>'QTL-Km118+890,00'!A28</f>
        <v>#REF!</v>
      </c>
      <c r="B28" s="27" t="e">
        <f>'QTL-Km118+890,00'!B28</f>
        <v>#REF!</v>
      </c>
      <c r="C28" s="33">
        <f t="shared" si="4"/>
        <v>1376</v>
      </c>
      <c r="D28" s="187">
        <v>-945</v>
      </c>
      <c r="E28" s="188">
        <v>2.371</v>
      </c>
      <c r="F28" s="27">
        <f t="shared" si="5"/>
        <v>189</v>
      </c>
      <c r="G28" s="27" t="e">
        <f>'QTL-Km118+890,00'!G28</f>
        <v>#REF!</v>
      </c>
      <c r="H28" s="33">
        <f t="shared" si="6"/>
        <v>1373</v>
      </c>
      <c r="I28" s="187">
        <v>-973</v>
      </c>
      <c r="J28" s="33">
        <f t="shared" si="2"/>
        <v>2346</v>
      </c>
      <c r="K28" s="27">
        <f t="shared" si="7"/>
        <v>227</v>
      </c>
      <c r="L28" s="27"/>
      <c r="M28" s="27" t="e">
        <f>'QTL-Km118+890,00'!L28</f>
        <v>#REF!</v>
      </c>
      <c r="N28" s="33">
        <f t="shared" si="8"/>
        <v>1405</v>
      </c>
      <c r="O28" s="67">
        <v>-1603</v>
      </c>
      <c r="P28" s="188">
        <v>3.008</v>
      </c>
      <c r="Q28" s="27">
        <f t="shared" si="9"/>
        <v>167</v>
      </c>
      <c r="R28" s="44" t="e">
        <f>VLOOKUP(A28,#REF!,10,0)</f>
        <v>#REF!</v>
      </c>
      <c r="S28" s="35"/>
      <c r="T28" s="68" t="e">
        <f t="shared" si="3"/>
        <v>#REF!</v>
      </c>
      <c r="U28" s="69">
        <f t="shared" si="10"/>
        <v>1174.34475</v>
      </c>
      <c r="V28" s="70"/>
      <c r="W28" s="72"/>
      <c r="X28" s="73"/>
      <c r="Y28" s="72"/>
      <c r="Z28" s="72"/>
      <c r="AA28" s="72"/>
      <c r="AB28" s="72"/>
    </row>
    <row r="29" spans="1:28" ht="22.5" customHeight="1" outlineLevel="1" x14ac:dyDescent="0.3">
      <c r="A29" s="65" t="e">
        <f>'QTL-Km118+890,00'!A29</f>
        <v>#REF!</v>
      </c>
      <c r="B29" s="27" t="e">
        <f>'QTL-Km118+890,00'!B29</f>
        <v>#REF!</v>
      </c>
      <c r="C29" s="33">
        <f t="shared" si="4"/>
        <v>1372</v>
      </c>
      <c r="D29" s="187">
        <v>-949</v>
      </c>
      <c r="E29" s="188">
        <v>2.371</v>
      </c>
      <c r="F29" s="27">
        <f t="shared" si="5"/>
        <v>193</v>
      </c>
      <c r="G29" s="27" t="e">
        <f>'QTL-Km118+890,00'!G29</f>
        <v>#REF!</v>
      </c>
      <c r="H29" s="33">
        <f t="shared" si="6"/>
        <v>1362</v>
      </c>
      <c r="I29" s="187">
        <v>-984</v>
      </c>
      <c r="J29" s="33">
        <f t="shared" si="2"/>
        <v>2346</v>
      </c>
      <c r="K29" s="27">
        <f t="shared" si="7"/>
        <v>238</v>
      </c>
      <c r="L29" s="27"/>
      <c r="M29" s="27" t="e">
        <f>'QTL-Km118+890,00'!L29</f>
        <v>#REF!</v>
      </c>
      <c r="N29" s="33">
        <f t="shared" si="8"/>
        <v>1399</v>
      </c>
      <c r="O29" s="67">
        <v>-1609</v>
      </c>
      <c r="P29" s="188">
        <v>3.008</v>
      </c>
      <c r="Q29" s="27">
        <f t="shared" si="9"/>
        <v>173</v>
      </c>
      <c r="R29" s="44" t="e">
        <f>VLOOKUP(A29,#REF!,10,0)</f>
        <v>#REF!</v>
      </c>
      <c r="S29" s="35"/>
      <c r="T29" s="68" t="e">
        <f t="shared" si="3"/>
        <v>#REF!</v>
      </c>
      <c r="U29" s="69">
        <f t="shared" si="10"/>
        <v>1174.34475</v>
      </c>
      <c r="V29" s="70"/>
      <c r="W29" s="72"/>
      <c r="X29" s="73"/>
      <c r="Y29" s="72"/>
      <c r="Z29" s="72"/>
      <c r="AA29" s="72"/>
      <c r="AB29" s="72"/>
    </row>
    <row r="30" spans="1:28" ht="22.5" customHeight="1" outlineLevel="1" x14ac:dyDescent="0.3">
      <c r="A30" s="65" t="e">
        <f>'QTL-Km118+890,00'!A30</f>
        <v>#REF!</v>
      </c>
      <c r="B30" s="27" t="e">
        <f>'QTL-Km118+890,00'!B30</f>
        <v>#REF!</v>
      </c>
      <c r="C30" s="33">
        <f t="shared" si="4"/>
        <v>1347</v>
      </c>
      <c r="D30" s="187">
        <v>-974</v>
      </c>
      <c r="E30" s="188">
        <v>2.371</v>
      </c>
      <c r="F30" s="27">
        <f t="shared" si="5"/>
        <v>218</v>
      </c>
      <c r="G30" s="27" t="e">
        <f>'QTL-Km118+890,00'!G30</f>
        <v>#REF!</v>
      </c>
      <c r="H30" s="33">
        <f t="shared" si="6"/>
        <v>1336</v>
      </c>
      <c r="I30" s="187">
        <v>-1010</v>
      </c>
      <c r="J30" s="33">
        <f t="shared" si="2"/>
        <v>2346</v>
      </c>
      <c r="K30" s="27">
        <f t="shared" si="7"/>
        <v>264</v>
      </c>
      <c r="L30" s="27"/>
      <c r="M30" s="27" t="e">
        <f>'QTL-Km118+890,00'!L30</f>
        <v>#REF!</v>
      </c>
      <c r="N30" s="33">
        <f t="shared" si="8"/>
        <v>1380</v>
      </c>
      <c r="O30" s="67">
        <v>-1628</v>
      </c>
      <c r="P30" s="188">
        <v>3.008</v>
      </c>
      <c r="Q30" s="27">
        <f t="shared" si="9"/>
        <v>192</v>
      </c>
      <c r="R30" s="44" t="e">
        <f>VLOOKUP(A30,#REF!,10,0)</f>
        <v>#REF!</v>
      </c>
      <c r="S30" s="35"/>
      <c r="T30" s="68" t="e">
        <f t="shared" si="3"/>
        <v>#REF!</v>
      </c>
      <c r="U30" s="69">
        <f t="shared" si="10"/>
        <v>1174.34475</v>
      </c>
      <c r="V30" s="70"/>
      <c r="W30" s="72"/>
      <c r="X30" s="73"/>
      <c r="Y30" s="72"/>
      <c r="Z30" s="72"/>
      <c r="AA30" s="72"/>
      <c r="AB30" s="72"/>
    </row>
    <row r="31" spans="1:28" ht="22.5" customHeight="1" outlineLevel="1" x14ac:dyDescent="0.3">
      <c r="A31" s="65" t="e">
        <f>'QTL-Km118+890,00'!A31</f>
        <v>#REF!</v>
      </c>
      <c r="B31" s="27" t="e">
        <f>'QTL-Km118+890,00'!B31</f>
        <v>#REF!</v>
      </c>
      <c r="C31" s="33">
        <f t="shared" si="4"/>
        <v>1330</v>
      </c>
      <c r="D31" s="187">
        <v>-991</v>
      </c>
      <c r="E31" s="188">
        <v>2.371</v>
      </c>
      <c r="F31" s="27">
        <f t="shared" si="5"/>
        <v>235</v>
      </c>
      <c r="G31" s="27" t="e">
        <f>'QTL-Km118+890,00'!G31</f>
        <v>#REF!</v>
      </c>
      <c r="H31" s="33">
        <f t="shared" si="6"/>
        <v>1318</v>
      </c>
      <c r="I31" s="187">
        <v>-1028</v>
      </c>
      <c r="J31" s="33">
        <f t="shared" si="2"/>
        <v>2346</v>
      </c>
      <c r="K31" s="27">
        <f t="shared" si="7"/>
        <v>282</v>
      </c>
      <c r="L31" s="27"/>
      <c r="M31" s="27" t="e">
        <f>'QTL-Km118+890,00'!L31</f>
        <v>#REF!</v>
      </c>
      <c r="N31" s="33">
        <f t="shared" si="8"/>
        <v>1367</v>
      </c>
      <c r="O31" s="67">
        <v>-1641</v>
      </c>
      <c r="P31" s="188">
        <v>3.008</v>
      </c>
      <c r="Q31" s="27">
        <f t="shared" si="9"/>
        <v>205</v>
      </c>
      <c r="R31" s="44"/>
      <c r="S31" s="35"/>
      <c r="T31" s="68" t="e">
        <f t="shared" si="3"/>
        <v>#REF!</v>
      </c>
      <c r="U31" s="69">
        <f t="shared" si="10"/>
        <v>1174.34475</v>
      </c>
      <c r="V31" s="70"/>
      <c r="W31" s="72"/>
      <c r="X31" s="73"/>
      <c r="Y31" s="72"/>
      <c r="Z31" s="72"/>
      <c r="AA31" s="72"/>
      <c r="AB31" s="72"/>
    </row>
    <row r="32" spans="1:28" ht="22.5" customHeight="1" outlineLevel="1" x14ac:dyDescent="0.3">
      <c r="A32" s="65" t="e">
        <f>'QTL-Km118+890,00'!A32</f>
        <v>#REF!</v>
      </c>
      <c r="B32" s="27" t="e">
        <f>'QTL-Km118+890,00'!B32</f>
        <v>#REF!</v>
      </c>
      <c r="C32" s="33">
        <f t="shared" si="4"/>
        <v>1311</v>
      </c>
      <c r="D32" s="187">
        <v>-1010</v>
      </c>
      <c r="E32" s="188">
        <v>2.371</v>
      </c>
      <c r="F32" s="27">
        <f t="shared" si="5"/>
        <v>254</v>
      </c>
      <c r="G32" s="27" t="e">
        <f>'QTL-Km118+890,00'!G32</f>
        <v>#REF!</v>
      </c>
      <c r="H32" s="33">
        <f t="shared" si="6"/>
        <v>1301</v>
      </c>
      <c r="I32" s="187">
        <v>-1045</v>
      </c>
      <c r="J32" s="33">
        <f t="shared" si="2"/>
        <v>2346</v>
      </c>
      <c r="K32" s="27">
        <f t="shared" si="7"/>
        <v>299</v>
      </c>
      <c r="L32" s="27"/>
      <c r="M32" s="27" t="e">
        <f>'QTL-Km118+890,00'!L32</f>
        <v>#REF!</v>
      </c>
      <c r="N32" s="33">
        <f t="shared" si="8"/>
        <v>1344</v>
      </c>
      <c r="O32" s="67">
        <v>-1664</v>
      </c>
      <c r="P32" s="188">
        <v>3.008</v>
      </c>
      <c r="Q32" s="27">
        <f t="shared" si="9"/>
        <v>228</v>
      </c>
      <c r="R32" s="44"/>
      <c r="S32" s="35"/>
      <c r="T32" s="68" t="e">
        <f t="shared" si="3"/>
        <v>#REF!</v>
      </c>
      <c r="U32" s="69">
        <f t="shared" si="10"/>
        <v>1174.34475</v>
      </c>
      <c r="V32" s="70"/>
      <c r="W32" s="72"/>
      <c r="X32" s="73"/>
      <c r="Y32" s="72"/>
      <c r="Z32" s="72"/>
      <c r="AA32" s="72"/>
      <c r="AB32" s="72"/>
    </row>
    <row r="33" spans="1:28" ht="22.5" customHeight="1" outlineLevel="1" x14ac:dyDescent="0.3">
      <c r="A33" s="65" t="e">
        <f>'QTL-Km118+890,00'!A33</f>
        <v>#REF!</v>
      </c>
      <c r="B33" s="27" t="e">
        <f>'QTL-Km118+890,00'!B33</f>
        <v>#REF!</v>
      </c>
      <c r="C33" s="33">
        <f t="shared" si="4"/>
        <v>1299</v>
      </c>
      <c r="D33" s="187">
        <v>-1022</v>
      </c>
      <c r="E33" s="188">
        <v>2.371</v>
      </c>
      <c r="F33" s="27">
        <f t="shared" si="5"/>
        <v>266</v>
      </c>
      <c r="G33" s="27" t="e">
        <f>'QTL-Km118+890,00'!G33</f>
        <v>#REF!</v>
      </c>
      <c r="H33" s="33">
        <f t="shared" si="6"/>
        <v>1296</v>
      </c>
      <c r="I33" s="187">
        <v>-1050</v>
      </c>
      <c r="J33" s="33">
        <f t="shared" si="2"/>
        <v>2346</v>
      </c>
      <c r="K33" s="27">
        <f t="shared" si="7"/>
        <v>304</v>
      </c>
      <c r="L33" s="27"/>
      <c r="M33" s="27" t="e">
        <f>'QTL-Km118+890,00'!L33</f>
        <v>#REF!</v>
      </c>
      <c r="N33" s="33">
        <f t="shared" si="8"/>
        <v>1332</v>
      </c>
      <c r="O33" s="67">
        <v>-1676</v>
      </c>
      <c r="P33" s="188">
        <v>3.008</v>
      </c>
      <c r="Q33" s="27">
        <f t="shared" si="9"/>
        <v>240</v>
      </c>
      <c r="R33" s="44"/>
      <c r="S33" s="35"/>
      <c r="T33" s="68" t="e">
        <f t="shared" si="3"/>
        <v>#REF!</v>
      </c>
      <c r="U33" s="69">
        <f t="shared" si="10"/>
        <v>1174.34475</v>
      </c>
      <c r="V33" s="70"/>
      <c r="W33" s="72"/>
      <c r="X33" s="73"/>
      <c r="Y33" s="72"/>
      <c r="Z33" s="72"/>
      <c r="AA33" s="72"/>
      <c r="AB33" s="72"/>
    </row>
    <row r="34" spans="1:28" ht="22.5" customHeight="1" outlineLevel="1" x14ac:dyDescent="0.3">
      <c r="A34" s="65" t="e">
        <f>'QTL-Km118+890,00'!A34</f>
        <v>#REF!</v>
      </c>
      <c r="B34" s="27" t="e">
        <f>'QTL-Km118+890,00'!B34</f>
        <v>#REF!</v>
      </c>
      <c r="C34" s="33">
        <f t="shared" si="4"/>
        <v>1282</v>
      </c>
      <c r="D34" s="187">
        <v>-1039</v>
      </c>
      <c r="E34" s="188">
        <v>2.371</v>
      </c>
      <c r="F34" s="27">
        <f t="shared" si="5"/>
        <v>283</v>
      </c>
      <c r="G34" s="27" t="e">
        <f>'QTL-Km118+890,00'!G34</f>
        <v>#REF!</v>
      </c>
      <c r="H34" s="33">
        <f t="shared" si="6"/>
        <v>1262</v>
      </c>
      <c r="I34" s="187">
        <v>-1084</v>
      </c>
      <c r="J34" s="33">
        <f t="shared" si="2"/>
        <v>2346</v>
      </c>
      <c r="K34" s="27">
        <f t="shared" si="7"/>
        <v>338</v>
      </c>
      <c r="L34" s="27"/>
      <c r="M34" s="27" t="e">
        <f>'QTL-Km118+890,00'!L34</f>
        <v>#REF!</v>
      </c>
      <c r="N34" s="33">
        <f t="shared" si="8"/>
        <v>1324</v>
      </c>
      <c r="O34" s="67">
        <v>-1684</v>
      </c>
      <c r="P34" s="188">
        <v>3.008</v>
      </c>
      <c r="Q34" s="27">
        <f t="shared" si="9"/>
        <v>248</v>
      </c>
      <c r="R34" s="44"/>
      <c r="S34" s="35"/>
      <c r="T34" s="68" t="e">
        <f t="shared" si="3"/>
        <v>#REF!</v>
      </c>
      <c r="U34" s="69">
        <f t="shared" si="10"/>
        <v>1174.34475</v>
      </c>
      <c r="V34" s="70"/>
      <c r="W34" s="72"/>
      <c r="X34" s="73"/>
      <c r="Y34" s="72"/>
      <c r="Z34" s="72"/>
      <c r="AA34" s="72"/>
      <c r="AB34" s="72"/>
    </row>
    <row r="35" spans="1:28" ht="22.5" customHeight="1" outlineLevel="1" x14ac:dyDescent="0.3">
      <c r="A35" s="65" t="e">
        <f>'QTL-Km118+890,00'!A35</f>
        <v>#REF!</v>
      </c>
      <c r="B35" s="27" t="e">
        <f>'QTL-Km118+890,00'!B35</f>
        <v>#REF!</v>
      </c>
      <c r="C35" s="33">
        <f t="shared" si="4"/>
        <v>1274</v>
      </c>
      <c r="D35" s="187">
        <v>-1047</v>
      </c>
      <c r="E35" s="188">
        <v>2.371</v>
      </c>
      <c r="F35" s="27">
        <f t="shared" si="5"/>
        <v>291</v>
      </c>
      <c r="G35" s="27" t="e">
        <f>'QTL-Km118+890,00'!G35</f>
        <v>#REF!</v>
      </c>
      <c r="H35" s="33">
        <f t="shared" si="6"/>
        <v>1252</v>
      </c>
      <c r="I35" s="187">
        <v>-1094</v>
      </c>
      <c r="J35" s="33">
        <f t="shared" si="2"/>
        <v>2346</v>
      </c>
      <c r="K35" s="27">
        <f t="shared" si="7"/>
        <v>348</v>
      </c>
      <c r="L35" s="27"/>
      <c r="M35" s="27" t="e">
        <f>'QTL-Km118+890,00'!L35</f>
        <v>#REF!</v>
      </c>
      <c r="N35" s="33">
        <f t="shared" si="8"/>
        <v>1314</v>
      </c>
      <c r="O35" s="67">
        <v>-1694</v>
      </c>
      <c r="P35" s="188">
        <v>3.008</v>
      </c>
      <c r="Q35" s="27">
        <f t="shared" si="9"/>
        <v>258</v>
      </c>
      <c r="R35" s="44"/>
      <c r="S35" s="35"/>
      <c r="T35" s="68" t="e">
        <f t="shared" si="3"/>
        <v>#REF!</v>
      </c>
      <c r="U35" s="69">
        <f t="shared" si="10"/>
        <v>1174.34475</v>
      </c>
      <c r="V35" s="70"/>
      <c r="W35" s="72"/>
      <c r="X35" s="73"/>
      <c r="Y35" s="72"/>
      <c r="Z35" s="72"/>
      <c r="AA35" s="72"/>
      <c r="AB35" s="72"/>
    </row>
    <row r="36" spans="1:28" ht="22.5" customHeight="1" outlineLevel="1" x14ac:dyDescent="0.3">
      <c r="A36" s="65" t="e">
        <f>'QTL-Km118+890,00'!A36</f>
        <v>#REF!</v>
      </c>
      <c r="B36" s="27" t="e">
        <f>'QTL-Km118+890,00'!B36</f>
        <v>#REF!</v>
      </c>
      <c r="C36" s="33">
        <f t="shared" si="4"/>
        <v>1265</v>
      </c>
      <c r="D36" s="187">
        <v>-1056</v>
      </c>
      <c r="E36" s="188">
        <v>2.371</v>
      </c>
      <c r="F36" s="27">
        <f t="shared" si="5"/>
        <v>300</v>
      </c>
      <c r="G36" s="27" t="e">
        <f>'QTL-Km118+890,00'!G36</f>
        <v>#REF!</v>
      </c>
      <c r="H36" s="33">
        <f t="shared" si="6"/>
        <v>1226</v>
      </c>
      <c r="I36" s="29">
        <v>-1120</v>
      </c>
      <c r="J36" s="33">
        <f t="shared" si="2"/>
        <v>2346</v>
      </c>
      <c r="K36" s="27">
        <f t="shared" si="7"/>
        <v>374</v>
      </c>
      <c r="L36" s="27"/>
      <c r="M36" s="27" t="e">
        <f>'QTL-Km118+890,00'!L36</f>
        <v>#REF!</v>
      </c>
      <c r="N36" s="33">
        <f t="shared" si="8"/>
        <v>1301</v>
      </c>
      <c r="O36" s="67">
        <v>-1707</v>
      </c>
      <c r="P36" s="188">
        <v>3.008</v>
      </c>
      <c r="Q36" s="27">
        <f t="shared" si="9"/>
        <v>271</v>
      </c>
      <c r="R36" s="44"/>
      <c r="S36" s="35"/>
      <c r="T36" s="68" t="e">
        <f t="shared" si="3"/>
        <v>#REF!</v>
      </c>
      <c r="U36" s="69">
        <f t="shared" si="10"/>
        <v>1174.34475</v>
      </c>
      <c r="V36" s="70"/>
      <c r="W36" s="72"/>
      <c r="X36" s="73"/>
      <c r="Y36" s="72"/>
      <c r="Z36" s="72"/>
      <c r="AA36" s="72"/>
      <c r="AB36" s="72"/>
    </row>
    <row r="37" spans="1:28" ht="22.5" customHeight="1" outlineLevel="1" x14ac:dyDescent="0.3">
      <c r="A37" s="65" t="e">
        <f>'QTL-Km118+890,00'!A37</f>
        <v>#REF!</v>
      </c>
      <c r="B37" s="27" t="e">
        <f>'QTL-Km118+890,00'!B37</f>
        <v>#REF!</v>
      </c>
      <c r="C37" s="33">
        <f t="shared" si="4"/>
        <v>1241</v>
      </c>
      <c r="D37" s="29">
        <v>-1080</v>
      </c>
      <c r="E37" s="188">
        <v>2.371</v>
      </c>
      <c r="F37" s="27">
        <f t="shared" si="5"/>
        <v>324</v>
      </c>
      <c r="G37" s="27" t="e">
        <f>'QTL-Km118+890,00'!G37</f>
        <v>#REF!</v>
      </c>
      <c r="H37" s="33">
        <f t="shared" si="6"/>
        <v>1196</v>
      </c>
      <c r="I37" s="29">
        <v>-1150</v>
      </c>
      <c r="J37" s="33">
        <f t="shared" si="2"/>
        <v>2346</v>
      </c>
      <c r="K37" s="27">
        <f t="shared" si="7"/>
        <v>404</v>
      </c>
      <c r="L37" s="27"/>
      <c r="M37" s="27" t="e">
        <f>'QTL-Km118+890,00'!L37</f>
        <v>#REF!</v>
      </c>
      <c r="N37" s="33">
        <f t="shared" si="8"/>
        <v>1281</v>
      </c>
      <c r="O37" s="67">
        <v>-1727</v>
      </c>
      <c r="P37" s="188">
        <v>3.008</v>
      </c>
      <c r="Q37" s="27">
        <f t="shared" si="9"/>
        <v>291</v>
      </c>
      <c r="R37" s="44"/>
      <c r="S37" s="35"/>
      <c r="T37" s="68" t="e">
        <f t="shared" si="3"/>
        <v>#REF!</v>
      </c>
      <c r="U37" s="69">
        <f t="shared" si="10"/>
        <v>1174.34475</v>
      </c>
      <c r="V37" s="70"/>
      <c r="W37" s="72"/>
      <c r="X37" s="73"/>
      <c r="Y37" s="72"/>
      <c r="Z37" s="72"/>
      <c r="AA37" s="72"/>
      <c r="AB37" s="72"/>
    </row>
    <row r="38" spans="1:28" ht="22.5" customHeight="1" outlineLevel="1" x14ac:dyDescent="0.3">
      <c r="A38" s="65" t="e">
        <f>'QTL-Km118+890,00'!A38</f>
        <v>#REF!</v>
      </c>
      <c r="B38" s="27" t="e">
        <f>'QTL-Km118+890,00'!B38</f>
        <v>#REF!</v>
      </c>
      <c r="C38" s="33">
        <f t="shared" si="4"/>
        <v>1219</v>
      </c>
      <c r="D38" s="29">
        <v>-1102</v>
      </c>
      <c r="E38" s="188">
        <v>2.371</v>
      </c>
      <c r="F38" s="27">
        <f t="shared" si="5"/>
        <v>346</v>
      </c>
      <c r="G38" s="27" t="e">
        <f>'QTL-Km118+890,00'!G38</f>
        <v>#REF!</v>
      </c>
      <c r="H38" s="33">
        <f t="shared" si="6"/>
        <v>1166</v>
      </c>
      <c r="I38" s="29">
        <v>-1180</v>
      </c>
      <c r="J38" s="33">
        <f t="shared" si="2"/>
        <v>2346</v>
      </c>
      <c r="K38" s="27">
        <f t="shared" si="7"/>
        <v>434</v>
      </c>
      <c r="L38" s="27"/>
      <c r="M38" s="27" t="e">
        <f>'QTL-Km118+890,00'!L38</f>
        <v>#REF!</v>
      </c>
      <c r="N38" s="33">
        <f t="shared" si="8"/>
        <v>1259</v>
      </c>
      <c r="O38" s="67">
        <v>-1749</v>
      </c>
      <c r="P38" s="188">
        <v>3.008</v>
      </c>
      <c r="Q38" s="27">
        <f t="shared" si="9"/>
        <v>313</v>
      </c>
      <c r="R38" s="44"/>
      <c r="S38" s="35"/>
      <c r="T38" s="68" t="e">
        <f t="shared" si="3"/>
        <v>#REF!</v>
      </c>
      <c r="U38" s="69">
        <f t="shared" si="10"/>
        <v>1174.34475</v>
      </c>
      <c r="V38" s="70"/>
      <c r="W38" s="72"/>
      <c r="X38" s="73"/>
      <c r="Y38" s="72"/>
      <c r="Z38" s="72"/>
      <c r="AA38" s="72"/>
      <c r="AB38" s="72"/>
    </row>
    <row r="39" spans="1:28" ht="22.5" customHeight="1" outlineLevel="1" x14ac:dyDescent="0.3">
      <c r="A39" s="65" t="e">
        <f>'QTL-Km118+890,00'!A39</f>
        <v>#REF!</v>
      </c>
      <c r="B39" s="27" t="e">
        <f>'QTL-Km118+890,00'!B39</f>
        <v>#REF!</v>
      </c>
      <c r="C39" s="33">
        <f t="shared" si="4"/>
        <v>1186</v>
      </c>
      <c r="D39" s="29">
        <v>-1135</v>
      </c>
      <c r="E39" s="188">
        <v>2.371</v>
      </c>
      <c r="F39" s="27">
        <f t="shared" si="5"/>
        <v>379</v>
      </c>
      <c r="G39" s="27" t="e">
        <f>'QTL-Km118+890,00'!G39</f>
        <v>#REF!</v>
      </c>
      <c r="H39" s="33">
        <f t="shared" si="6"/>
        <v>1141</v>
      </c>
      <c r="I39" s="67">
        <v>-1205</v>
      </c>
      <c r="J39" s="33">
        <f t="shared" si="2"/>
        <v>2346</v>
      </c>
      <c r="K39" s="27">
        <f t="shared" si="7"/>
        <v>459</v>
      </c>
      <c r="L39" s="27"/>
      <c r="M39" s="27" t="e">
        <f>'QTL-Km118+890,00'!L39</f>
        <v>#REF!</v>
      </c>
      <c r="N39" s="33">
        <f t="shared" si="8"/>
        <v>1254</v>
      </c>
      <c r="O39" s="67">
        <v>-1754</v>
      </c>
      <c r="P39" s="188">
        <v>3.008</v>
      </c>
      <c r="Q39" s="27">
        <f t="shared" si="9"/>
        <v>318</v>
      </c>
      <c r="R39" s="44"/>
      <c r="S39" s="35"/>
      <c r="T39" s="68" t="e">
        <f t="shared" si="3"/>
        <v>#REF!</v>
      </c>
      <c r="U39" s="69">
        <f t="shared" si="10"/>
        <v>1174.34475</v>
      </c>
      <c r="V39" s="70"/>
      <c r="W39" s="72"/>
      <c r="X39" s="73"/>
      <c r="Y39" s="72"/>
      <c r="Z39" s="72"/>
      <c r="AA39" s="72"/>
      <c r="AB39" s="72"/>
    </row>
    <row r="40" spans="1:28" ht="22.5" customHeight="1" outlineLevel="1" x14ac:dyDescent="0.3">
      <c r="A40" s="65" t="e">
        <f>'QTL-Km118+890,00'!A40</f>
        <v>#REF!</v>
      </c>
      <c r="B40" s="27" t="e">
        <f>'QTL-Km118+890,00'!B40</f>
        <v>#REF!</v>
      </c>
      <c r="C40" s="33">
        <f t="shared" si="4"/>
        <v>1161</v>
      </c>
      <c r="D40" s="29">
        <v>-1160</v>
      </c>
      <c r="E40" s="188">
        <v>2.371</v>
      </c>
      <c r="F40" s="27">
        <f t="shared" si="5"/>
        <v>404</v>
      </c>
      <c r="G40" s="27" t="e">
        <f>'QTL-Km118+890,00'!G40</f>
        <v>#REF!</v>
      </c>
      <c r="H40" s="33">
        <f t="shared" si="6"/>
        <v>1124</v>
      </c>
      <c r="I40" s="67">
        <v>-1222</v>
      </c>
      <c r="J40" s="33">
        <f t="shared" si="2"/>
        <v>2346</v>
      </c>
      <c r="K40" s="27">
        <f t="shared" si="7"/>
        <v>476</v>
      </c>
      <c r="L40" s="27"/>
      <c r="M40" s="27" t="e">
        <f>'QTL-Km118+890,00'!L40</f>
        <v>#REF!</v>
      </c>
      <c r="N40" s="33">
        <f t="shared" si="8"/>
        <v>1248</v>
      </c>
      <c r="O40" s="67">
        <v>-1760</v>
      </c>
      <c r="P40" s="188">
        <v>3.008</v>
      </c>
      <c r="Q40" s="27">
        <f t="shared" si="9"/>
        <v>324</v>
      </c>
      <c r="R40" s="44"/>
      <c r="S40" s="35"/>
      <c r="T40" s="68" t="e">
        <f t="shared" si="3"/>
        <v>#REF!</v>
      </c>
      <c r="U40" s="69">
        <f t="shared" si="10"/>
        <v>1174.34475</v>
      </c>
      <c r="V40" s="70"/>
      <c r="W40" s="72"/>
      <c r="X40" s="73"/>
      <c r="Y40" s="72"/>
      <c r="Z40" s="72"/>
      <c r="AA40" s="72"/>
      <c r="AB40" s="72"/>
    </row>
    <row r="41" spans="1:28" ht="22.5" customHeight="1" outlineLevel="1" x14ac:dyDescent="0.3">
      <c r="A41" s="65" t="e">
        <f>'QTL-Km118+890,00'!A41</f>
        <v>#REF!</v>
      </c>
      <c r="B41" s="27" t="e">
        <f>'QTL-Km118+890,00'!B41</f>
        <v>#REF!</v>
      </c>
      <c r="C41" s="33">
        <f t="shared" si="4"/>
        <v>1141</v>
      </c>
      <c r="D41" s="67">
        <v>-1180</v>
      </c>
      <c r="E41" s="188">
        <v>2.371</v>
      </c>
      <c r="F41" s="27">
        <f t="shared" si="5"/>
        <v>424</v>
      </c>
      <c r="G41" s="27" t="e">
        <f>'QTL-Km118+890,00'!G41</f>
        <v>#REF!</v>
      </c>
      <c r="H41" s="33">
        <f t="shared" si="6"/>
        <v>1109</v>
      </c>
      <c r="I41" s="67">
        <v>-1237</v>
      </c>
      <c r="J41" s="33">
        <f t="shared" si="2"/>
        <v>2346</v>
      </c>
      <c r="K41" s="27">
        <f t="shared" si="7"/>
        <v>491</v>
      </c>
      <c r="L41" s="27"/>
      <c r="M41" s="27" t="e">
        <f>'QTL-Km118+890,00'!L41</f>
        <v>#REF!</v>
      </c>
      <c r="N41" s="33">
        <f t="shared" si="8"/>
        <v>1240</v>
      </c>
      <c r="O41" s="67">
        <v>-1768</v>
      </c>
      <c r="P41" s="188">
        <v>3.008</v>
      </c>
      <c r="Q41" s="27">
        <f t="shared" si="9"/>
        <v>332</v>
      </c>
      <c r="R41" s="44"/>
      <c r="S41" s="35"/>
      <c r="T41" s="68" t="e">
        <f t="shared" si="3"/>
        <v>#REF!</v>
      </c>
      <c r="U41" s="69">
        <f t="shared" si="10"/>
        <v>1174.34475</v>
      </c>
      <c r="V41" s="70"/>
      <c r="W41" s="70"/>
      <c r="X41" s="71"/>
      <c r="Y41" s="70"/>
      <c r="Z41" s="70"/>
      <c r="AA41" s="70"/>
      <c r="AB41" s="70"/>
    </row>
    <row r="42" spans="1:28" ht="22.5" customHeight="1" outlineLevel="1" x14ac:dyDescent="0.3">
      <c r="A42" s="65" t="e">
        <f>'QTL-Km118+890,00'!A42</f>
        <v>#REF!</v>
      </c>
      <c r="B42" s="27" t="e">
        <f>'QTL-Km118+890,00'!B42</f>
        <v>#REF!</v>
      </c>
      <c r="C42" s="33">
        <f t="shared" si="4"/>
        <v>1126</v>
      </c>
      <c r="D42" s="67">
        <v>-1195</v>
      </c>
      <c r="E42" s="188">
        <v>2.371</v>
      </c>
      <c r="F42" s="27">
        <f t="shared" si="5"/>
        <v>439</v>
      </c>
      <c r="G42" s="27" t="e">
        <f>'QTL-Km118+890,00'!G42</f>
        <v>#REF!</v>
      </c>
      <c r="H42" s="33">
        <f t="shared" si="6"/>
        <v>1095</v>
      </c>
      <c r="I42" s="67">
        <v>-1251</v>
      </c>
      <c r="J42" s="33">
        <f t="shared" si="2"/>
        <v>2346</v>
      </c>
      <c r="K42" s="27">
        <f t="shared" si="7"/>
        <v>505</v>
      </c>
      <c r="L42" s="27"/>
      <c r="M42" s="27" t="e">
        <f>'QTL-Km118+890,00'!L42</f>
        <v>#REF!</v>
      </c>
      <c r="N42" s="33">
        <f t="shared" si="8"/>
        <v>1232</v>
      </c>
      <c r="O42" s="67">
        <v>-1776</v>
      </c>
      <c r="P42" s="188">
        <v>3.008</v>
      </c>
      <c r="Q42" s="27">
        <f t="shared" si="9"/>
        <v>340</v>
      </c>
      <c r="R42" s="44"/>
      <c r="S42" s="35"/>
      <c r="T42" s="68"/>
      <c r="U42" s="69"/>
      <c r="V42" s="70"/>
      <c r="W42" s="70"/>
      <c r="X42" s="71"/>
      <c r="Y42" s="70"/>
      <c r="Z42" s="70"/>
      <c r="AA42" s="70"/>
      <c r="AB42" s="70"/>
    </row>
    <row r="43" spans="1:28" ht="22.5" customHeight="1" outlineLevel="1" x14ac:dyDescent="0.3">
      <c r="A43" s="65" t="e">
        <f>'QTL-Km118+890,00'!A43</f>
        <v>#REF!</v>
      </c>
      <c r="B43" s="27" t="e">
        <f>'QTL-Km118+890,00'!B43</f>
        <v>#REF!</v>
      </c>
      <c r="C43" s="33">
        <f t="shared" si="4"/>
        <v>1114</v>
      </c>
      <c r="D43" s="67">
        <v>-1207</v>
      </c>
      <c r="E43" s="188">
        <v>2.371</v>
      </c>
      <c r="F43" s="27">
        <f t="shared" si="5"/>
        <v>451</v>
      </c>
      <c r="G43" s="27" t="e">
        <f>'QTL-Km118+890,00'!G43</f>
        <v>#REF!</v>
      </c>
      <c r="H43" s="33">
        <f t="shared" si="6"/>
        <v>1080</v>
      </c>
      <c r="I43" s="67">
        <v>-1266</v>
      </c>
      <c r="J43" s="33">
        <f t="shared" si="2"/>
        <v>2346</v>
      </c>
      <c r="K43" s="27">
        <f t="shared" si="7"/>
        <v>520</v>
      </c>
      <c r="L43" s="27"/>
      <c r="M43" s="27" t="e">
        <f>'QTL-Km118+890,00'!L43</f>
        <v>#REF!</v>
      </c>
      <c r="N43" s="33">
        <f t="shared" si="8"/>
        <v>1224</v>
      </c>
      <c r="O43" s="67">
        <v>-1784</v>
      </c>
      <c r="P43" s="188">
        <v>3.008</v>
      </c>
      <c r="Q43" s="27">
        <f t="shared" si="9"/>
        <v>348</v>
      </c>
      <c r="R43" s="44"/>
      <c r="S43" s="35"/>
      <c r="T43" s="68" t="e">
        <f t="shared" ref="T43:T66" si="11">+A43</f>
        <v>#REF!</v>
      </c>
      <c r="U43" s="69">
        <f t="shared" ref="U43:U66" si="12">+(E43+2*J43+P43)/4</f>
        <v>1174.34475</v>
      </c>
      <c r="V43" s="70"/>
      <c r="W43" s="70"/>
      <c r="X43" s="71"/>
      <c r="Y43" s="70"/>
      <c r="Z43" s="70"/>
      <c r="AA43" s="70"/>
      <c r="AB43" s="70"/>
    </row>
    <row r="44" spans="1:28" ht="22.5" customHeight="1" outlineLevel="1" x14ac:dyDescent="0.3">
      <c r="A44" s="65" t="e">
        <f>'QTL-Km118+890,00'!A44</f>
        <v>#REF!</v>
      </c>
      <c r="B44" s="27" t="e">
        <f>'QTL-Km118+890,00'!B44</f>
        <v>#REF!</v>
      </c>
      <c r="C44" s="33">
        <f t="shared" si="4"/>
        <v>1102</v>
      </c>
      <c r="D44" s="67">
        <v>-1219</v>
      </c>
      <c r="E44" s="188">
        <v>2.371</v>
      </c>
      <c r="F44" s="27">
        <f t="shared" si="5"/>
        <v>463</v>
      </c>
      <c r="G44" s="27" t="e">
        <f>'QTL-Km118+890,00'!G44</f>
        <v>#REF!</v>
      </c>
      <c r="H44" s="33">
        <f t="shared" si="6"/>
        <v>1067</v>
      </c>
      <c r="I44" s="67">
        <v>-1279</v>
      </c>
      <c r="J44" s="33">
        <f t="shared" si="2"/>
        <v>2346</v>
      </c>
      <c r="K44" s="27">
        <f t="shared" si="7"/>
        <v>533</v>
      </c>
      <c r="L44" s="27"/>
      <c r="M44" s="27" t="e">
        <f>'QTL-Km118+890,00'!L44</f>
        <v>#REF!</v>
      </c>
      <c r="N44" s="33">
        <f t="shared" si="8"/>
        <v>1209</v>
      </c>
      <c r="O44" s="67">
        <v>-1799</v>
      </c>
      <c r="P44" s="188">
        <v>3.008</v>
      </c>
      <c r="Q44" s="27">
        <f t="shared" si="9"/>
        <v>363</v>
      </c>
      <c r="R44" s="44"/>
      <c r="S44" s="35"/>
      <c r="T44" s="68" t="e">
        <f t="shared" si="11"/>
        <v>#REF!</v>
      </c>
      <c r="U44" s="69">
        <f t="shared" si="12"/>
        <v>1174.34475</v>
      </c>
      <c r="V44" s="70"/>
      <c r="W44" s="70"/>
      <c r="X44" s="71"/>
      <c r="Y44" s="70"/>
      <c r="Z44" s="70"/>
      <c r="AA44" s="70"/>
      <c r="AB44" s="70"/>
    </row>
    <row r="45" spans="1:28" ht="22.5" customHeight="1" outlineLevel="1" x14ac:dyDescent="0.3">
      <c r="A45" s="65" t="e">
        <f>'QTL-Km118+890,00'!A45</f>
        <v>#REF!</v>
      </c>
      <c r="B45" s="27" t="e">
        <f>'QTL-Km118+890,00'!B45</f>
        <v>#REF!</v>
      </c>
      <c r="C45" s="33">
        <f t="shared" si="4"/>
        <v>1098</v>
      </c>
      <c r="D45" s="67">
        <v>-1223</v>
      </c>
      <c r="E45" s="188">
        <v>2.371</v>
      </c>
      <c r="F45" s="27">
        <f t="shared" si="5"/>
        <v>467</v>
      </c>
      <c r="G45" s="27" t="e">
        <f>'QTL-Km118+890,00'!G45</f>
        <v>#REF!</v>
      </c>
      <c r="H45" s="33">
        <f t="shared" si="6"/>
        <v>1062</v>
      </c>
      <c r="I45" s="67">
        <v>-1284</v>
      </c>
      <c r="J45" s="33">
        <f t="shared" si="2"/>
        <v>2346</v>
      </c>
      <c r="K45" s="27">
        <f t="shared" si="7"/>
        <v>538</v>
      </c>
      <c r="L45" s="27"/>
      <c r="M45" s="27" t="e">
        <f>'QTL-Km118+890,00'!L45</f>
        <v>#REF!</v>
      </c>
      <c r="N45" s="33">
        <f t="shared" si="8"/>
        <v>1207</v>
      </c>
      <c r="O45" s="67">
        <v>-1801</v>
      </c>
      <c r="P45" s="188">
        <v>3.008</v>
      </c>
      <c r="Q45" s="27">
        <f t="shared" si="9"/>
        <v>365</v>
      </c>
      <c r="R45" s="44"/>
      <c r="S45" s="35"/>
      <c r="T45" s="68" t="e">
        <f t="shared" si="11"/>
        <v>#REF!</v>
      </c>
      <c r="U45" s="69">
        <f t="shared" si="12"/>
        <v>1174.34475</v>
      </c>
      <c r="V45" s="70"/>
      <c r="W45" s="70"/>
      <c r="X45" s="71"/>
      <c r="Y45" s="70"/>
      <c r="Z45" s="70"/>
      <c r="AA45" s="70"/>
      <c r="AB45" s="70"/>
    </row>
    <row r="46" spans="1:28" ht="22.5" customHeight="1" outlineLevel="1" x14ac:dyDescent="0.3">
      <c r="A46" s="65" t="e">
        <f>'QTL-Km118+890,00'!A46</f>
        <v>#REF!</v>
      </c>
      <c r="B46" s="27" t="e">
        <f>'QTL-Km118+890,00'!B46</f>
        <v>#REF!</v>
      </c>
      <c r="C46" s="33">
        <f t="shared" si="4"/>
        <v>1095</v>
      </c>
      <c r="D46" s="67">
        <v>-1226</v>
      </c>
      <c r="E46" s="188">
        <v>2.371</v>
      </c>
      <c r="F46" s="27">
        <f t="shared" si="5"/>
        <v>470</v>
      </c>
      <c r="G46" s="27" t="e">
        <f>'QTL-Km118+890,00'!G46</f>
        <v>#REF!</v>
      </c>
      <c r="H46" s="33">
        <f t="shared" si="6"/>
        <v>1057</v>
      </c>
      <c r="I46" s="67">
        <v>-1289</v>
      </c>
      <c r="J46" s="33">
        <f t="shared" si="2"/>
        <v>2346</v>
      </c>
      <c r="K46" s="27">
        <f t="shared" si="7"/>
        <v>543</v>
      </c>
      <c r="L46" s="27"/>
      <c r="M46" s="27" t="e">
        <f>'QTL-Km118+890,00'!L46</f>
        <v>#REF!</v>
      </c>
      <c r="N46" s="33">
        <f t="shared" si="8"/>
        <v>1205</v>
      </c>
      <c r="O46" s="67">
        <v>-1803</v>
      </c>
      <c r="P46" s="188">
        <v>3.008</v>
      </c>
      <c r="Q46" s="27">
        <f t="shared" si="9"/>
        <v>367</v>
      </c>
      <c r="R46" s="44"/>
      <c r="S46" s="35"/>
      <c r="T46" s="68" t="e">
        <f t="shared" si="11"/>
        <v>#REF!</v>
      </c>
      <c r="U46" s="69">
        <f t="shared" si="12"/>
        <v>1174.34475</v>
      </c>
      <c r="V46" s="70"/>
      <c r="W46" s="70"/>
      <c r="X46" s="71"/>
      <c r="Y46" s="70"/>
      <c r="Z46" s="70"/>
      <c r="AA46" s="70"/>
      <c r="AB46" s="70"/>
    </row>
    <row r="47" spans="1:28" ht="22.5" customHeight="1" outlineLevel="1" x14ac:dyDescent="0.3">
      <c r="A47" s="65" t="e">
        <f>'QTL-Km118+890,00'!A47</f>
        <v>#REF!</v>
      </c>
      <c r="B47" s="27" t="e">
        <f>'QTL-Km118+890,00'!B47</f>
        <v>#REF!</v>
      </c>
      <c r="C47" s="33">
        <f t="shared" si="4"/>
        <v>1092</v>
      </c>
      <c r="D47" s="67">
        <v>-1229</v>
      </c>
      <c r="E47" s="188">
        <v>2.371</v>
      </c>
      <c r="F47" s="27">
        <f t="shared" si="5"/>
        <v>473</v>
      </c>
      <c r="G47" s="27" t="e">
        <f>'QTL-Km118+890,00'!G47</f>
        <v>#REF!</v>
      </c>
      <c r="H47" s="33">
        <f t="shared" si="6"/>
        <v>1052</v>
      </c>
      <c r="I47" s="67">
        <v>-1294</v>
      </c>
      <c r="J47" s="33">
        <f t="shared" si="2"/>
        <v>2346</v>
      </c>
      <c r="K47" s="27">
        <f t="shared" si="7"/>
        <v>548</v>
      </c>
      <c r="L47" s="27"/>
      <c r="M47" s="27" t="e">
        <f>'QTL-Km118+890,00'!L47</f>
        <v>#REF!</v>
      </c>
      <c r="N47" s="33">
        <f t="shared" si="8"/>
        <v>1204</v>
      </c>
      <c r="O47" s="67">
        <v>-1804</v>
      </c>
      <c r="P47" s="188">
        <v>3.008</v>
      </c>
      <c r="Q47" s="27">
        <f t="shared" si="9"/>
        <v>368</v>
      </c>
      <c r="R47" s="44"/>
      <c r="S47" s="35"/>
      <c r="T47" s="68" t="e">
        <f t="shared" si="11"/>
        <v>#REF!</v>
      </c>
      <c r="U47" s="69">
        <f t="shared" si="12"/>
        <v>1174.34475</v>
      </c>
      <c r="V47" s="70"/>
      <c r="W47" s="70"/>
      <c r="X47" s="71"/>
      <c r="Y47" s="70"/>
      <c r="Z47" s="70"/>
      <c r="AA47" s="70"/>
      <c r="AB47" s="70"/>
    </row>
    <row r="48" spans="1:28" ht="22.5" customHeight="1" outlineLevel="1" x14ac:dyDescent="0.3">
      <c r="A48" s="65" t="e">
        <f>'QTL-Km118+890,00'!A48</f>
        <v>#REF!</v>
      </c>
      <c r="B48" s="27" t="e">
        <f>'QTL-Km118+890,00'!B48</f>
        <v>#REF!</v>
      </c>
      <c r="C48" s="33">
        <f t="shared" si="4"/>
        <v>1084</v>
      </c>
      <c r="D48" s="67">
        <v>-1237</v>
      </c>
      <c r="E48" s="188">
        <v>2.371</v>
      </c>
      <c r="F48" s="27">
        <f t="shared" si="5"/>
        <v>481</v>
      </c>
      <c r="G48" s="27" t="e">
        <f>'QTL-Km118+890,00'!G48</f>
        <v>#REF!</v>
      </c>
      <c r="H48" s="33">
        <f t="shared" si="6"/>
        <v>1047</v>
      </c>
      <c r="I48" s="67">
        <v>-1299</v>
      </c>
      <c r="J48" s="33">
        <f t="shared" si="2"/>
        <v>2346</v>
      </c>
      <c r="K48" s="27">
        <f t="shared" si="7"/>
        <v>553</v>
      </c>
      <c r="L48" s="27"/>
      <c r="M48" s="27" t="e">
        <f>'QTL-Km118+890,00'!L48</f>
        <v>#REF!</v>
      </c>
      <c r="N48" s="33">
        <f t="shared" si="8"/>
        <v>1200</v>
      </c>
      <c r="O48" s="67">
        <v>-1808</v>
      </c>
      <c r="P48" s="188">
        <v>3.008</v>
      </c>
      <c r="Q48" s="27">
        <f t="shared" si="9"/>
        <v>372</v>
      </c>
      <c r="R48" s="44"/>
      <c r="S48" s="35"/>
      <c r="T48" s="68" t="e">
        <f t="shared" si="11"/>
        <v>#REF!</v>
      </c>
      <c r="U48" s="69">
        <f t="shared" si="12"/>
        <v>1174.34475</v>
      </c>
      <c r="V48" s="70"/>
      <c r="W48" s="70"/>
      <c r="X48" s="71"/>
      <c r="Y48" s="70"/>
      <c r="Z48" s="70"/>
      <c r="AA48" s="70"/>
      <c r="AB48" s="70"/>
    </row>
    <row r="49" spans="1:28" ht="22.5" customHeight="1" outlineLevel="1" x14ac:dyDescent="0.3">
      <c r="A49" s="65" t="e">
        <f>'QTL-Km118+890,00'!A49</f>
        <v>#REF!</v>
      </c>
      <c r="B49" s="27" t="e">
        <f>'QTL-Km118+890,00'!B49</f>
        <v>#REF!</v>
      </c>
      <c r="C49" s="33">
        <f t="shared" si="4"/>
        <v>1078</v>
      </c>
      <c r="D49" s="67">
        <v>-1243</v>
      </c>
      <c r="E49" s="188">
        <v>2.371</v>
      </c>
      <c r="F49" s="27">
        <f t="shared" si="5"/>
        <v>487</v>
      </c>
      <c r="G49" s="27" t="e">
        <f>'QTL-Km118+890,00'!G49</f>
        <v>#REF!</v>
      </c>
      <c r="H49" s="33">
        <f t="shared" si="6"/>
        <v>1042</v>
      </c>
      <c r="I49" s="67">
        <v>-1304</v>
      </c>
      <c r="J49" s="33">
        <f t="shared" si="2"/>
        <v>2346</v>
      </c>
      <c r="K49" s="27">
        <f t="shared" si="7"/>
        <v>558</v>
      </c>
      <c r="L49" s="27"/>
      <c r="M49" s="27" t="e">
        <f>'QTL-Km118+890,00'!L49</f>
        <v>#REF!</v>
      </c>
      <c r="N49" s="33">
        <f t="shared" si="8"/>
        <v>1196</v>
      </c>
      <c r="O49" s="67">
        <v>-1812</v>
      </c>
      <c r="P49" s="188">
        <v>3.008</v>
      </c>
      <c r="Q49" s="27">
        <f t="shared" si="9"/>
        <v>376</v>
      </c>
      <c r="R49" s="44"/>
      <c r="S49" s="35"/>
      <c r="T49" s="68" t="e">
        <f t="shared" si="11"/>
        <v>#REF!</v>
      </c>
      <c r="U49" s="69">
        <f t="shared" si="12"/>
        <v>1174.34475</v>
      </c>
      <c r="V49" s="70"/>
      <c r="W49" s="70"/>
      <c r="X49" s="71"/>
      <c r="Y49" s="70"/>
      <c r="Z49" s="70"/>
      <c r="AA49" s="70"/>
      <c r="AB49" s="70"/>
    </row>
    <row r="50" spans="1:28" ht="22.5" customHeight="1" outlineLevel="1" x14ac:dyDescent="0.3">
      <c r="A50" s="65" t="e">
        <f>'QTL-Km118+890,00'!A50</f>
        <v>#REF!</v>
      </c>
      <c r="B50" s="27" t="e">
        <f>'QTL-Km118+890,00'!B50</f>
        <v>#REF!</v>
      </c>
      <c r="C50" s="33">
        <f t="shared" si="4"/>
        <v>1071</v>
      </c>
      <c r="D50" s="67">
        <v>-1250</v>
      </c>
      <c r="E50" s="188">
        <v>2.371</v>
      </c>
      <c r="F50" s="27">
        <f t="shared" si="5"/>
        <v>494</v>
      </c>
      <c r="G50" s="27" t="e">
        <f>'QTL-Km118+890,00'!G50</f>
        <v>#REF!</v>
      </c>
      <c r="H50" s="33">
        <f t="shared" si="6"/>
        <v>1037</v>
      </c>
      <c r="I50" s="67">
        <v>-1309</v>
      </c>
      <c r="J50" s="33">
        <f t="shared" si="2"/>
        <v>2346</v>
      </c>
      <c r="K50" s="27">
        <f t="shared" si="7"/>
        <v>563</v>
      </c>
      <c r="L50" s="27"/>
      <c r="M50" s="27" t="e">
        <f>'QTL-Km118+890,00'!L50</f>
        <v>#REF!</v>
      </c>
      <c r="N50" s="33">
        <f t="shared" si="8"/>
        <v>1192</v>
      </c>
      <c r="O50" s="67">
        <v>-1816</v>
      </c>
      <c r="P50" s="188">
        <v>3.008</v>
      </c>
      <c r="Q50" s="27">
        <f t="shared" si="9"/>
        <v>380</v>
      </c>
      <c r="R50" s="44"/>
      <c r="S50" s="35"/>
      <c r="T50" s="68" t="e">
        <f t="shared" si="11"/>
        <v>#REF!</v>
      </c>
      <c r="U50" s="69">
        <f t="shared" si="12"/>
        <v>1174.34475</v>
      </c>
      <c r="V50" s="70"/>
      <c r="W50" s="70"/>
      <c r="X50" s="71"/>
      <c r="Y50" s="70"/>
      <c r="Z50" s="70"/>
      <c r="AA50" s="70"/>
      <c r="AB50" s="70"/>
    </row>
    <row r="51" spans="1:28" ht="22.5" customHeight="1" outlineLevel="1" x14ac:dyDescent="0.3">
      <c r="A51" s="65" t="e">
        <f>'QTL-Km118+890,00'!A51</f>
        <v>#REF!</v>
      </c>
      <c r="B51" s="27" t="e">
        <f>'QTL-Km118+890,00'!B51</f>
        <v>#REF!</v>
      </c>
      <c r="C51" s="33">
        <f t="shared" si="4"/>
        <v>1062</v>
      </c>
      <c r="D51" s="67">
        <v>-1259</v>
      </c>
      <c r="E51" s="188">
        <v>2.371</v>
      </c>
      <c r="F51" s="27">
        <f t="shared" si="5"/>
        <v>503</v>
      </c>
      <c r="G51" s="27" t="e">
        <f>'QTL-Km118+890,00'!G51</f>
        <v>#REF!</v>
      </c>
      <c r="H51" s="33">
        <f t="shared" si="6"/>
        <v>1032</v>
      </c>
      <c r="I51" s="67">
        <v>-1314</v>
      </c>
      <c r="J51" s="33">
        <f t="shared" si="2"/>
        <v>2346</v>
      </c>
      <c r="K51" s="27">
        <f t="shared" si="7"/>
        <v>568</v>
      </c>
      <c r="L51" s="27"/>
      <c r="M51" s="27" t="e">
        <f>'QTL-Km118+890,00'!L51</f>
        <v>#REF!</v>
      </c>
      <c r="N51" s="33">
        <f t="shared" si="8"/>
        <v>1189</v>
      </c>
      <c r="O51" s="67">
        <v>-1819</v>
      </c>
      <c r="P51" s="188">
        <v>3.008</v>
      </c>
      <c r="Q51" s="27">
        <f t="shared" si="9"/>
        <v>383</v>
      </c>
      <c r="R51" s="44"/>
      <c r="S51" s="35"/>
      <c r="T51" s="68" t="e">
        <f t="shared" si="11"/>
        <v>#REF!</v>
      </c>
      <c r="U51" s="69">
        <f t="shared" si="12"/>
        <v>1174.34475</v>
      </c>
      <c r="V51" s="70"/>
      <c r="W51" s="70"/>
      <c r="X51" s="71"/>
      <c r="Y51" s="70"/>
      <c r="Z51" s="70"/>
      <c r="AA51" s="70"/>
      <c r="AB51" s="70"/>
    </row>
    <row r="52" spans="1:28" ht="22.5" customHeight="1" outlineLevel="1" x14ac:dyDescent="0.3">
      <c r="A52" s="65" t="e">
        <f>'QTL-Km118+890,00'!A52</f>
        <v>#REF!</v>
      </c>
      <c r="B52" s="27" t="e">
        <f>'QTL-Km118+890,00'!B52</f>
        <v>#REF!</v>
      </c>
      <c r="C52" s="33">
        <f t="shared" si="4"/>
        <v>1058</v>
      </c>
      <c r="D52" s="67">
        <v>-1263</v>
      </c>
      <c r="E52" s="188">
        <v>2.371</v>
      </c>
      <c r="F52" s="27">
        <f t="shared" si="5"/>
        <v>507</v>
      </c>
      <c r="G52" s="27" t="e">
        <f>'QTL-Km118+890,00'!G52</f>
        <v>#REF!</v>
      </c>
      <c r="H52" s="33">
        <f t="shared" si="6"/>
        <v>1027</v>
      </c>
      <c r="I52" s="67">
        <v>-1319</v>
      </c>
      <c r="J52" s="33">
        <f t="shared" si="2"/>
        <v>2346</v>
      </c>
      <c r="K52" s="27">
        <f t="shared" si="7"/>
        <v>573</v>
      </c>
      <c r="L52" s="27"/>
      <c r="M52" s="27" t="e">
        <f>'QTL-Km118+890,00'!L52</f>
        <v>#REF!</v>
      </c>
      <c r="N52" s="33">
        <f t="shared" si="8"/>
        <v>1186</v>
      </c>
      <c r="O52" s="67">
        <v>-1822</v>
      </c>
      <c r="P52" s="188">
        <v>3.008</v>
      </c>
      <c r="Q52" s="27">
        <f t="shared" si="9"/>
        <v>386</v>
      </c>
      <c r="R52" s="44"/>
      <c r="S52" s="35"/>
      <c r="T52" s="68" t="e">
        <f t="shared" si="11"/>
        <v>#REF!</v>
      </c>
      <c r="U52" s="69">
        <f t="shared" si="12"/>
        <v>1174.34475</v>
      </c>
      <c r="V52" s="70"/>
      <c r="W52" s="70"/>
      <c r="X52" s="71"/>
      <c r="Y52" s="70"/>
      <c r="Z52" s="70"/>
      <c r="AA52" s="70"/>
      <c r="AB52" s="70"/>
    </row>
    <row r="53" spans="1:28" ht="22.5" customHeight="1" outlineLevel="1" x14ac:dyDescent="0.3">
      <c r="A53" s="65" t="e">
        <f>'QTL-Km118+890,00'!A53</f>
        <v>#REF!</v>
      </c>
      <c r="B53" s="27" t="e">
        <f>'QTL-Km118+890,00'!B53</f>
        <v>#REF!</v>
      </c>
      <c r="C53" s="33">
        <f t="shared" si="4"/>
        <v>1053</v>
      </c>
      <c r="D53" s="67">
        <v>-1268</v>
      </c>
      <c r="E53" s="188">
        <v>2.371</v>
      </c>
      <c r="F53" s="27">
        <f t="shared" si="5"/>
        <v>512</v>
      </c>
      <c r="G53" s="27" t="e">
        <f>'QTL-Km118+890,00'!G53</f>
        <v>#REF!</v>
      </c>
      <c r="H53" s="33">
        <f t="shared" si="6"/>
        <v>1020</v>
      </c>
      <c r="I53" s="67">
        <v>-1326</v>
      </c>
      <c r="J53" s="33">
        <f t="shared" si="2"/>
        <v>2346</v>
      </c>
      <c r="K53" s="27">
        <f t="shared" si="7"/>
        <v>580</v>
      </c>
      <c r="L53" s="27"/>
      <c r="M53" s="27" t="e">
        <f>'QTL-Km118+890,00'!L53</f>
        <v>#REF!</v>
      </c>
      <c r="N53" s="33">
        <f t="shared" si="8"/>
        <v>1179</v>
      </c>
      <c r="O53" s="67">
        <v>-1829</v>
      </c>
      <c r="P53" s="188">
        <v>3.008</v>
      </c>
      <c r="Q53" s="27">
        <f t="shared" si="9"/>
        <v>393</v>
      </c>
      <c r="R53" s="44"/>
      <c r="S53" s="35"/>
      <c r="T53" s="68" t="e">
        <f t="shared" si="11"/>
        <v>#REF!</v>
      </c>
      <c r="U53" s="69">
        <f t="shared" si="12"/>
        <v>1174.34475</v>
      </c>
      <c r="V53" s="70"/>
      <c r="W53" s="70"/>
      <c r="X53" s="71"/>
      <c r="Y53" s="70"/>
      <c r="Z53" s="70"/>
      <c r="AA53" s="70"/>
      <c r="AB53" s="70"/>
    </row>
    <row r="54" spans="1:28" ht="22.5" customHeight="1" outlineLevel="1" x14ac:dyDescent="0.3">
      <c r="A54" s="65" t="e">
        <f>'QTL-Km118+890,00'!A54</f>
        <v>#REF!</v>
      </c>
      <c r="B54" s="27" t="e">
        <f>'QTL-Km118+890,00'!B54</f>
        <v>#REF!</v>
      </c>
      <c r="C54" s="33">
        <f t="shared" si="4"/>
        <v>1046</v>
      </c>
      <c r="D54" s="67">
        <v>-1275</v>
      </c>
      <c r="E54" s="188">
        <v>2.371</v>
      </c>
      <c r="F54" s="27">
        <f t="shared" si="5"/>
        <v>519</v>
      </c>
      <c r="G54" s="27" t="e">
        <f>'QTL-Km118+890,00'!G54</f>
        <v>#REF!</v>
      </c>
      <c r="H54" s="33">
        <f t="shared" si="6"/>
        <v>1013</v>
      </c>
      <c r="I54" s="67">
        <v>-1333</v>
      </c>
      <c r="J54" s="33">
        <f t="shared" si="2"/>
        <v>2346</v>
      </c>
      <c r="K54" s="27">
        <f t="shared" si="7"/>
        <v>587</v>
      </c>
      <c r="L54" s="27"/>
      <c r="M54" s="27" t="e">
        <f>'QTL-Km118+890,00'!L54</f>
        <v>#REF!</v>
      </c>
      <c r="N54" s="33">
        <f t="shared" si="8"/>
        <v>1172</v>
      </c>
      <c r="O54" s="67">
        <v>-1836</v>
      </c>
      <c r="P54" s="188">
        <v>3.008</v>
      </c>
      <c r="Q54" s="27">
        <f t="shared" si="9"/>
        <v>400</v>
      </c>
      <c r="R54" s="44"/>
      <c r="S54" s="35"/>
      <c r="T54" s="68" t="e">
        <f t="shared" si="11"/>
        <v>#REF!</v>
      </c>
      <c r="U54" s="69">
        <f t="shared" si="12"/>
        <v>1174.34475</v>
      </c>
      <c r="V54" s="70"/>
      <c r="W54" s="70"/>
      <c r="X54" s="71"/>
      <c r="Y54" s="70"/>
      <c r="Z54" s="70"/>
      <c r="AA54" s="70"/>
      <c r="AB54" s="70"/>
    </row>
    <row r="55" spans="1:28" ht="22.5" customHeight="1" outlineLevel="1" x14ac:dyDescent="0.3">
      <c r="A55" s="65" t="e">
        <f>'QTL-Km118+890,00'!A55</f>
        <v>#REF!</v>
      </c>
      <c r="B55" s="27" t="e">
        <f>'QTL-Km118+890,00'!B55</f>
        <v>#REF!</v>
      </c>
      <c r="C55" s="33">
        <f t="shared" si="4"/>
        <v>1041</v>
      </c>
      <c r="D55" s="67">
        <v>-1280</v>
      </c>
      <c r="E55" s="188">
        <v>2.371</v>
      </c>
      <c r="F55" s="27">
        <f t="shared" si="5"/>
        <v>524</v>
      </c>
      <c r="G55" s="27" t="e">
        <f>'QTL-Km118+890,00'!G55</f>
        <v>#REF!</v>
      </c>
      <c r="H55" s="33">
        <f t="shared" si="6"/>
        <v>1006</v>
      </c>
      <c r="I55" s="67">
        <v>-1340</v>
      </c>
      <c r="J55" s="33">
        <f t="shared" si="2"/>
        <v>2346</v>
      </c>
      <c r="K55" s="27">
        <f t="shared" si="7"/>
        <v>594</v>
      </c>
      <c r="L55" s="27"/>
      <c r="M55" s="27" t="e">
        <f>'QTL-Km118+890,00'!L55</f>
        <v>#REF!</v>
      </c>
      <c r="N55" s="33">
        <f t="shared" si="8"/>
        <v>1165</v>
      </c>
      <c r="O55" s="67">
        <v>-1843</v>
      </c>
      <c r="P55" s="188">
        <v>3.008</v>
      </c>
      <c r="Q55" s="27">
        <f t="shared" si="9"/>
        <v>407</v>
      </c>
      <c r="R55" s="44"/>
      <c r="S55" s="35"/>
      <c r="T55" s="68" t="e">
        <f t="shared" si="11"/>
        <v>#REF!</v>
      </c>
      <c r="U55" s="69">
        <f t="shared" si="12"/>
        <v>1174.34475</v>
      </c>
      <c r="V55" s="70"/>
      <c r="W55" s="70"/>
      <c r="X55" s="71"/>
      <c r="Y55" s="70"/>
      <c r="Z55" s="70"/>
      <c r="AA55" s="70"/>
      <c r="AB55" s="70"/>
    </row>
    <row r="56" spans="1:28" ht="22.5" customHeight="1" outlineLevel="1" x14ac:dyDescent="0.3">
      <c r="A56" s="65" t="e">
        <f>'QTL-Km118+890,00'!A56</f>
        <v>#REF!</v>
      </c>
      <c r="B56" s="27" t="e">
        <f>'QTL-Km118+890,00'!B56</f>
        <v>#REF!</v>
      </c>
      <c r="C56" s="33">
        <f t="shared" si="4"/>
        <v>1035</v>
      </c>
      <c r="D56" s="67">
        <v>-1286</v>
      </c>
      <c r="E56" s="188">
        <v>2.371</v>
      </c>
      <c r="F56" s="27">
        <f t="shared" si="5"/>
        <v>530</v>
      </c>
      <c r="G56" s="27" t="e">
        <f>'QTL-Km118+890,00'!G56</f>
        <v>#REF!</v>
      </c>
      <c r="H56" s="33">
        <f t="shared" si="6"/>
        <v>999</v>
      </c>
      <c r="I56" s="67">
        <v>-1347</v>
      </c>
      <c r="J56" s="33">
        <f t="shared" si="2"/>
        <v>2346</v>
      </c>
      <c r="K56" s="27">
        <f t="shared" si="7"/>
        <v>601</v>
      </c>
      <c r="L56" s="27"/>
      <c r="M56" s="27" t="e">
        <f>'QTL-Km118+890,00'!L56</f>
        <v>#REF!</v>
      </c>
      <c r="N56" s="33">
        <f t="shared" si="8"/>
        <v>1158</v>
      </c>
      <c r="O56" s="67">
        <v>-1850</v>
      </c>
      <c r="P56" s="188">
        <v>3.008</v>
      </c>
      <c r="Q56" s="27">
        <f t="shared" si="9"/>
        <v>414</v>
      </c>
      <c r="R56" s="44"/>
      <c r="S56" s="35"/>
      <c r="T56" s="68" t="e">
        <f t="shared" si="11"/>
        <v>#REF!</v>
      </c>
      <c r="U56" s="69">
        <f t="shared" si="12"/>
        <v>1174.34475</v>
      </c>
      <c r="V56" s="70"/>
      <c r="W56" s="70"/>
      <c r="X56" s="71"/>
      <c r="Y56" s="70"/>
      <c r="Z56" s="70"/>
      <c r="AA56" s="70"/>
      <c r="AB56" s="70"/>
    </row>
    <row r="57" spans="1:28" ht="22.5" customHeight="1" outlineLevel="1" x14ac:dyDescent="0.3">
      <c r="A57" s="65" t="e">
        <f>'QTL-Km118+890,00'!A57</f>
        <v>#REF!</v>
      </c>
      <c r="B57" s="27" t="e">
        <f>'QTL-Km118+890,00'!B57</f>
        <v>#REF!</v>
      </c>
      <c r="C57" s="33">
        <f t="shared" si="4"/>
        <v>1029</v>
      </c>
      <c r="D57" s="67">
        <v>-1292</v>
      </c>
      <c r="E57" s="188">
        <v>2.371</v>
      </c>
      <c r="F57" s="27">
        <f t="shared" si="5"/>
        <v>536</v>
      </c>
      <c r="G57" s="27" t="e">
        <f>'QTL-Km118+890,00'!G57</f>
        <v>#REF!</v>
      </c>
      <c r="H57" s="33">
        <f t="shared" si="6"/>
        <v>993</v>
      </c>
      <c r="I57" s="67">
        <v>-1353</v>
      </c>
      <c r="J57" s="33">
        <f t="shared" si="2"/>
        <v>2346</v>
      </c>
      <c r="K57" s="27">
        <f t="shared" si="7"/>
        <v>607</v>
      </c>
      <c r="L57" s="27"/>
      <c r="M57" s="27" t="e">
        <f>'QTL-Km118+890,00'!L57</f>
        <v>#REF!</v>
      </c>
      <c r="N57" s="33">
        <f t="shared" si="8"/>
        <v>1151</v>
      </c>
      <c r="O57" s="67">
        <v>-1857</v>
      </c>
      <c r="P57" s="188">
        <v>3.008</v>
      </c>
      <c r="Q57" s="27">
        <f t="shared" si="9"/>
        <v>421</v>
      </c>
      <c r="R57" s="44"/>
      <c r="S57" s="35"/>
      <c r="T57" s="68" t="e">
        <f t="shared" si="11"/>
        <v>#REF!</v>
      </c>
      <c r="U57" s="69">
        <f t="shared" si="12"/>
        <v>1174.34475</v>
      </c>
      <c r="V57" s="70"/>
      <c r="W57" s="70"/>
      <c r="X57" s="71"/>
      <c r="Y57" s="70"/>
      <c r="Z57" s="70"/>
      <c r="AA57" s="70"/>
      <c r="AB57" s="70"/>
    </row>
    <row r="58" spans="1:28" ht="22.5" customHeight="1" outlineLevel="1" x14ac:dyDescent="0.3">
      <c r="A58" s="65" t="e">
        <f>'QTL-Km118+890,00'!A58</f>
        <v>#REF!</v>
      </c>
      <c r="B58" s="27" t="e">
        <f>'QTL-Km118+890,00'!B58</f>
        <v>#REF!</v>
      </c>
      <c r="C58" s="33">
        <f t="shared" si="4"/>
        <v>1023</v>
      </c>
      <c r="D58" s="67">
        <v>-1298</v>
      </c>
      <c r="E58" s="188">
        <v>2.371</v>
      </c>
      <c r="F58" s="27">
        <f t="shared" si="5"/>
        <v>542</v>
      </c>
      <c r="G58" s="27" t="e">
        <f>'QTL-Km118+890,00'!G58</f>
        <v>#REF!</v>
      </c>
      <c r="H58" s="33">
        <f t="shared" si="6"/>
        <v>986</v>
      </c>
      <c r="I58" s="67">
        <v>-1360</v>
      </c>
      <c r="J58" s="33">
        <f t="shared" si="2"/>
        <v>2346</v>
      </c>
      <c r="K58" s="27">
        <f t="shared" si="7"/>
        <v>614</v>
      </c>
      <c r="L58" s="27"/>
      <c r="M58" s="27" t="e">
        <f>'QTL-Km118+890,00'!L58</f>
        <v>#REF!</v>
      </c>
      <c r="N58" s="33">
        <f t="shared" si="8"/>
        <v>1145</v>
      </c>
      <c r="O58" s="67">
        <v>-1863</v>
      </c>
      <c r="P58" s="188">
        <v>3.008</v>
      </c>
      <c r="Q58" s="27">
        <f t="shared" si="9"/>
        <v>427</v>
      </c>
      <c r="R58" s="44"/>
      <c r="S58" s="35"/>
      <c r="T58" s="68" t="e">
        <f t="shared" si="11"/>
        <v>#REF!</v>
      </c>
      <c r="U58" s="69">
        <f t="shared" si="12"/>
        <v>1174.34475</v>
      </c>
      <c r="V58" s="70"/>
      <c r="W58" s="70"/>
      <c r="X58" s="71"/>
      <c r="Y58" s="70"/>
      <c r="Z58" s="70"/>
      <c r="AA58" s="70"/>
      <c r="AB58" s="70"/>
    </row>
    <row r="59" spans="1:28" ht="22.5" customHeight="1" outlineLevel="1" x14ac:dyDescent="0.3">
      <c r="A59" s="65" t="e">
        <f>'QTL-Km118+890,00'!A59</f>
        <v>#REF!</v>
      </c>
      <c r="B59" s="27" t="e">
        <f>'QTL-Km118+890,00'!B59</f>
        <v>#REF!</v>
      </c>
      <c r="C59" s="33">
        <f t="shared" si="4"/>
        <v>1017</v>
      </c>
      <c r="D59" s="67">
        <v>-1304</v>
      </c>
      <c r="E59" s="188">
        <v>2.371</v>
      </c>
      <c r="F59" s="27">
        <f t="shared" si="5"/>
        <v>548</v>
      </c>
      <c r="G59" s="27" t="e">
        <f>'QTL-Km118+890,00'!G59</f>
        <v>#REF!</v>
      </c>
      <c r="H59" s="33">
        <f t="shared" si="6"/>
        <v>979</v>
      </c>
      <c r="I59" s="67">
        <v>-1367</v>
      </c>
      <c r="J59" s="33">
        <f t="shared" si="2"/>
        <v>2346</v>
      </c>
      <c r="K59" s="27">
        <f t="shared" si="7"/>
        <v>621</v>
      </c>
      <c r="L59" s="27"/>
      <c r="M59" s="27" t="e">
        <f>'QTL-Km118+890,00'!L59</f>
        <v>#REF!</v>
      </c>
      <c r="N59" s="33">
        <f t="shared" si="8"/>
        <v>1138</v>
      </c>
      <c r="O59" s="67">
        <v>-1870</v>
      </c>
      <c r="P59" s="188">
        <v>3.008</v>
      </c>
      <c r="Q59" s="27">
        <f t="shared" si="9"/>
        <v>434</v>
      </c>
      <c r="R59" s="44"/>
      <c r="S59" s="35"/>
      <c r="T59" s="68" t="e">
        <f t="shared" si="11"/>
        <v>#REF!</v>
      </c>
      <c r="U59" s="69">
        <f t="shared" si="12"/>
        <v>1174.34475</v>
      </c>
      <c r="V59" s="70"/>
      <c r="W59" s="70"/>
      <c r="X59" s="71"/>
      <c r="Y59" s="70"/>
      <c r="Z59" s="70"/>
      <c r="AA59" s="70"/>
      <c r="AB59" s="70"/>
    </row>
    <row r="60" spans="1:28" ht="22.5" customHeight="1" outlineLevel="1" x14ac:dyDescent="0.3">
      <c r="A60" s="65" t="e">
        <f>'QTL-Km118+890,00'!A60</f>
        <v>#REF!</v>
      </c>
      <c r="B60" s="27" t="e">
        <f>'QTL-Km118+890,00'!B60</f>
        <v>#REF!</v>
      </c>
      <c r="C60" s="33">
        <f t="shared" si="4"/>
        <v>1012</v>
      </c>
      <c r="D60" s="67">
        <v>-1309</v>
      </c>
      <c r="E60" s="188">
        <v>2.371</v>
      </c>
      <c r="F60" s="27">
        <f t="shared" si="5"/>
        <v>553</v>
      </c>
      <c r="G60" s="27" t="e">
        <f>'QTL-Km118+890,00'!G60</f>
        <v>#REF!</v>
      </c>
      <c r="H60" s="33">
        <f t="shared" si="6"/>
        <v>968</v>
      </c>
      <c r="I60" s="67">
        <v>-1378</v>
      </c>
      <c r="J60" s="33">
        <f t="shared" si="2"/>
        <v>2346</v>
      </c>
      <c r="K60" s="27">
        <f t="shared" si="7"/>
        <v>632</v>
      </c>
      <c r="L60" s="27"/>
      <c r="M60" s="27" t="e">
        <f>'QTL-Km118+890,00'!L60</f>
        <v>#REF!</v>
      </c>
      <c r="N60" s="33">
        <f t="shared" si="8"/>
        <v>1131</v>
      </c>
      <c r="O60" s="67">
        <v>-1877</v>
      </c>
      <c r="P60" s="188">
        <v>3.008</v>
      </c>
      <c r="Q60" s="27">
        <f t="shared" si="9"/>
        <v>441</v>
      </c>
      <c r="R60" s="44"/>
      <c r="S60" s="35"/>
      <c r="T60" s="68" t="e">
        <f t="shared" si="11"/>
        <v>#REF!</v>
      </c>
      <c r="U60" s="69">
        <f t="shared" si="12"/>
        <v>1174.34475</v>
      </c>
      <c r="V60" s="70"/>
      <c r="W60" s="70"/>
      <c r="X60" s="71"/>
      <c r="Y60" s="70"/>
      <c r="Z60" s="70"/>
      <c r="AA60" s="70"/>
      <c r="AB60" s="70"/>
    </row>
    <row r="61" spans="1:28" ht="22.5" customHeight="1" outlineLevel="1" x14ac:dyDescent="0.3">
      <c r="A61" s="65" t="e">
        <f>'QTL-Km118+890,00'!A61</f>
        <v>#REF!</v>
      </c>
      <c r="B61" s="27" t="e">
        <f>'QTL-Km118+890,00'!B61</f>
        <v>#REF!</v>
      </c>
      <c r="C61" s="33">
        <f t="shared" si="4"/>
        <v>1007</v>
      </c>
      <c r="D61" s="67">
        <v>-1314</v>
      </c>
      <c r="E61" s="188">
        <v>2.371</v>
      </c>
      <c r="F61" s="27">
        <f t="shared" si="5"/>
        <v>558</v>
      </c>
      <c r="G61" s="27" t="e">
        <f>'QTL-Km118+890,00'!G61</f>
        <v>#REF!</v>
      </c>
      <c r="H61" s="33">
        <f t="shared" si="6"/>
        <v>962</v>
      </c>
      <c r="I61" s="67">
        <v>-1384</v>
      </c>
      <c r="J61" s="33">
        <f t="shared" si="2"/>
        <v>2346</v>
      </c>
      <c r="K61" s="27">
        <f t="shared" si="7"/>
        <v>638</v>
      </c>
      <c r="L61" s="27"/>
      <c r="M61" s="27" t="e">
        <f>'QTL-Km118+890,00'!L61</f>
        <v>#REF!</v>
      </c>
      <c r="N61" s="33">
        <f t="shared" si="8"/>
        <v>1124</v>
      </c>
      <c r="O61" s="67">
        <v>-1884</v>
      </c>
      <c r="P61" s="188">
        <v>3.008</v>
      </c>
      <c r="Q61" s="27">
        <f t="shared" si="9"/>
        <v>448</v>
      </c>
      <c r="R61" s="44"/>
      <c r="S61" s="35"/>
      <c r="T61" s="68" t="e">
        <f t="shared" si="11"/>
        <v>#REF!</v>
      </c>
      <c r="U61" s="69">
        <f t="shared" si="12"/>
        <v>1174.34475</v>
      </c>
      <c r="V61" s="70"/>
      <c r="W61" s="70"/>
      <c r="X61" s="71"/>
      <c r="Y61" s="70"/>
      <c r="Z61" s="70"/>
      <c r="AA61" s="70"/>
      <c r="AB61" s="70"/>
    </row>
    <row r="62" spans="1:28" ht="22.5" customHeight="1" outlineLevel="1" x14ac:dyDescent="0.3">
      <c r="A62" s="65" t="e">
        <f>'QTL-Km118+890,00'!A62</f>
        <v>#REF!</v>
      </c>
      <c r="B62" s="27" t="e">
        <f>'QTL-Km118+890,00'!B62</f>
        <v>#REF!</v>
      </c>
      <c r="C62" s="33">
        <f t="shared" si="4"/>
        <v>999</v>
      </c>
      <c r="D62" s="67">
        <v>-1322</v>
      </c>
      <c r="E62" s="188">
        <v>2.371</v>
      </c>
      <c r="F62" s="27">
        <f t="shared" si="5"/>
        <v>566</v>
      </c>
      <c r="G62" s="27" t="e">
        <f>'QTL-Km118+890,00'!G62</f>
        <v>#REF!</v>
      </c>
      <c r="H62" s="33">
        <f t="shared" si="6"/>
        <v>954</v>
      </c>
      <c r="I62" s="67">
        <v>-1392</v>
      </c>
      <c r="J62" s="33">
        <f t="shared" si="2"/>
        <v>2346</v>
      </c>
      <c r="K62" s="27">
        <f t="shared" si="7"/>
        <v>646</v>
      </c>
      <c r="L62" s="27"/>
      <c r="M62" s="27" t="e">
        <f>'QTL-Km118+890,00'!L62</f>
        <v>#REF!</v>
      </c>
      <c r="N62" s="33">
        <f t="shared" si="8"/>
        <v>1117</v>
      </c>
      <c r="O62" s="67">
        <v>-1891</v>
      </c>
      <c r="P62" s="188">
        <v>3.008</v>
      </c>
      <c r="Q62" s="27">
        <f t="shared" si="9"/>
        <v>455</v>
      </c>
      <c r="R62" s="44"/>
      <c r="S62" s="35"/>
      <c r="T62" s="68" t="e">
        <f t="shared" si="11"/>
        <v>#REF!</v>
      </c>
      <c r="U62" s="69">
        <f t="shared" si="12"/>
        <v>1174.34475</v>
      </c>
      <c r="V62" s="70"/>
      <c r="W62" s="70"/>
      <c r="X62" s="71"/>
      <c r="Y62" s="70"/>
      <c r="Z62" s="70"/>
      <c r="AA62" s="70"/>
      <c r="AB62" s="70"/>
    </row>
    <row r="63" spans="1:28" ht="22.5" customHeight="1" outlineLevel="1" x14ac:dyDescent="0.3">
      <c r="A63" s="65" t="e">
        <f>'QTL-Km118+890,00'!A63</f>
        <v>#REF!</v>
      </c>
      <c r="B63" s="27" t="e">
        <f>'QTL-Km118+890,00'!B63</f>
        <v>#REF!</v>
      </c>
      <c r="C63" s="33">
        <f t="shared" si="4"/>
        <v>992</v>
      </c>
      <c r="D63" s="67">
        <v>-1329</v>
      </c>
      <c r="E63" s="188">
        <v>2.371</v>
      </c>
      <c r="F63" s="27">
        <f t="shared" si="5"/>
        <v>573</v>
      </c>
      <c r="G63" s="27" t="e">
        <f>'QTL-Km118+890,00'!G63</f>
        <v>#REF!</v>
      </c>
      <c r="H63" s="33">
        <f t="shared" si="6"/>
        <v>947</v>
      </c>
      <c r="I63" s="67">
        <v>-1399</v>
      </c>
      <c r="J63" s="33">
        <f t="shared" si="2"/>
        <v>2346</v>
      </c>
      <c r="K63" s="27">
        <f t="shared" si="7"/>
        <v>653</v>
      </c>
      <c r="L63" s="27"/>
      <c r="M63" s="27" t="e">
        <f>'QTL-Km118+890,00'!L63</f>
        <v>#REF!</v>
      </c>
      <c r="N63" s="33">
        <f t="shared" si="8"/>
        <v>1109</v>
      </c>
      <c r="O63" s="67">
        <v>-1899</v>
      </c>
      <c r="P63" s="33">
        <v>3008</v>
      </c>
      <c r="Q63" s="27">
        <f t="shared" si="9"/>
        <v>463</v>
      </c>
      <c r="R63" s="44"/>
      <c r="S63" s="35"/>
      <c r="T63" s="68" t="e">
        <f t="shared" si="11"/>
        <v>#REF!</v>
      </c>
      <c r="U63" s="69">
        <f t="shared" si="12"/>
        <v>1925.59275</v>
      </c>
      <c r="V63" s="70"/>
      <c r="W63" s="70"/>
      <c r="X63" s="71"/>
      <c r="Y63" s="70"/>
      <c r="Z63" s="70"/>
      <c r="AA63" s="70"/>
      <c r="AB63" s="70"/>
    </row>
    <row r="64" spans="1:28" ht="22.5" customHeight="1" outlineLevel="1" x14ac:dyDescent="0.3">
      <c r="A64" s="65" t="e">
        <f>'QTL-Km118+890,00'!A64</f>
        <v>#REF!</v>
      </c>
      <c r="B64" s="27" t="e">
        <f>'QTL-Km118+890,00'!B64</f>
        <v>#REF!</v>
      </c>
      <c r="C64" s="33">
        <f t="shared" si="4"/>
        <v>987</v>
      </c>
      <c r="D64" s="67">
        <v>-1334</v>
      </c>
      <c r="E64" s="33">
        <v>2371</v>
      </c>
      <c r="F64" s="27">
        <f t="shared" si="5"/>
        <v>578</v>
      </c>
      <c r="G64" s="27" t="e">
        <f>'QTL-Km118+890,00'!G64</f>
        <v>#REF!</v>
      </c>
      <c r="H64" s="33">
        <f t="shared" si="6"/>
        <v>942</v>
      </c>
      <c r="I64" s="67">
        <v>-1404</v>
      </c>
      <c r="J64" s="33">
        <f t="shared" si="2"/>
        <v>2346</v>
      </c>
      <c r="K64" s="27">
        <f t="shared" si="7"/>
        <v>658</v>
      </c>
      <c r="L64" s="27"/>
      <c r="M64" s="27" t="e">
        <f>'QTL-Km118+890,00'!L64</f>
        <v>#REF!</v>
      </c>
      <c r="N64" s="33">
        <f t="shared" si="8"/>
        <v>1113</v>
      </c>
      <c r="O64" s="67">
        <v>-1895</v>
      </c>
      <c r="P64" s="33">
        <v>3008</v>
      </c>
      <c r="Q64" s="27">
        <f t="shared" si="9"/>
        <v>459</v>
      </c>
      <c r="R64" s="44"/>
      <c r="S64" s="35"/>
      <c r="T64" s="68" t="e">
        <f t="shared" si="11"/>
        <v>#REF!</v>
      </c>
      <c r="U64" s="69">
        <f t="shared" si="12"/>
        <v>2517.75</v>
      </c>
      <c r="V64" s="70"/>
      <c r="W64" s="70"/>
      <c r="X64" s="71"/>
      <c r="Y64" s="70"/>
      <c r="Z64" s="70"/>
      <c r="AA64" s="70"/>
      <c r="AB64" s="70"/>
    </row>
    <row r="65" spans="1:28" ht="22.5" customHeight="1" outlineLevel="1" x14ac:dyDescent="0.3">
      <c r="A65" s="65" t="e">
        <f>'QTL-Km118+890,00'!A65</f>
        <v>#REF!</v>
      </c>
      <c r="B65" s="27" t="e">
        <f>'QTL-Km118+890,00'!B65</f>
        <v>#REF!</v>
      </c>
      <c r="C65" s="33">
        <f t="shared" si="4"/>
        <v>982</v>
      </c>
      <c r="D65" s="67">
        <v>-1339</v>
      </c>
      <c r="E65" s="33">
        <v>2371</v>
      </c>
      <c r="F65" s="27">
        <f t="shared" si="5"/>
        <v>583</v>
      </c>
      <c r="G65" s="27" t="e">
        <f>'QTL-Km118+890,00'!G65</f>
        <v>#REF!</v>
      </c>
      <c r="H65" s="33">
        <f t="shared" si="6"/>
        <v>937</v>
      </c>
      <c r="I65" s="67">
        <v>-1409</v>
      </c>
      <c r="J65" s="33">
        <f t="shared" si="2"/>
        <v>2346</v>
      </c>
      <c r="K65" s="27">
        <f t="shared" si="7"/>
        <v>663</v>
      </c>
      <c r="L65" s="27"/>
      <c r="M65" s="27" t="e">
        <f>'QTL-Km118+890,00'!L65</f>
        <v>#REF!</v>
      </c>
      <c r="N65" s="33">
        <f t="shared" si="8"/>
        <v>1108</v>
      </c>
      <c r="O65" s="67">
        <v>-1900</v>
      </c>
      <c r="P65" s="33">
        <v>3008</v>
      </c>
      <c r="Q65" s="27">
        <f t="shared" si="9"/>
        <v>464</v>
      </c>
      <c r="R65" s="44"/>
      <c r="S65" s="35"/>
      <c r="T65" s="189" t="e">
        <f t="shared" si="11"/>
        <v>#REF!</v>
      </c>
      <c r="U65" s="62">
        <f t="shared" si="12"/>
        <v>2517.75</v>
      </c>
      <c r="V65" s="3"/>
      <c r="W65" s="3"/>
      <c r="X65" s="190"/>
      <c r="Y65" s="3"/>
      <c r="Z65" s="3"/>
      <c r="AA65" s="3"/>
      <c r="AB65" s="3"/>
    </row>
    <row r="66" spans="1:28" ht="22.5" customHeight="1" outlineLevel="1" x14ac:dyDescent="0.3">
      <c r="A66" s="65" t="e">
        <f>'QTL-Km118+890,00'!A66</f>
        <v>#REF!</v>
      </c>
      <c r="B66" s="27" t="e">
        <f>'QTL-Km118+890,00'!B66</f>
        <v>#REF!</v>
      </c>
      <c r="C66" s="33">
        <f t="shared" si="4"/>
        <v>977</v>
      </c>
      <c r="D66" s="67">
        <v>-1344</v>
      </c>
      <c r="E66" s="33">
        <v>2371</v>
      </c>
      <c r="F66" s="27">
        <f t="shared" si="5"/>
        <v>588</v>
      </c>
      <c r="G66" s="27" t="e">
        <f>'QTL-Km118+890,00'!G66</f>
        <v>#REF!</v>
      </c>
      <c r="H66" s="33">
        <f t="shared" si="6"/>
        <v>933</v>
      </c>
      <c r="I66" s="67">
        <v>-1413</v>
      </c>
      <c r="J66" s="33">
        <f t="shared" si="2"/>
        <v>2346</v>
      </c>
      <c r="K66" s="27">
        <f t="shared" si="7"/>
        <v>667</v>
      </c>
      <c r="L66" s="27"/>
      <c r="M66" s="27" t="e">
        <f>'QTL-Km118+890,00'!L66</f>
        <v>#REF!</v>
      </c>
      <c r="N66" s="33">
        <f t="shared" si="8"/>
        <v>1103</v>
      </c>
      <c r="O66" s="67">
        <v>-1905</v>
      </c>
      <c r="P66" s="33">
        <v>3008</v>
      </c>
      <c r="Q66" s="27">
        <f t="shared" si="9"/>
        <v>469</v>
      </c>
      <c r="R66" s="44"/>
      <c r="S66" s="35"/>
      <c r="T66" s="189" t="e">
        <f t="shared" si="11"/>
        <v>#REF!</v>
      </c>
      <c r="U66" s="62">
        <f t="shared" si="12"/>
        <v>2517.75</v>
      </c>
      <c r="V66" s="3"/>
      <c r="W66" s="3"/>
      <c r="X66" s="190"/>
      <c r="Y66" s="3"/>
      <c r="Z66" s="3"/>
      <c r="AA66" s="3"/>
      <c r="AB66" s="3"/>
    </row>
    <row r="67" spans="1:28" ht="22.5" customHeight="1" outlineLevel="1" x14ac:dyDescent="0.3">
      <c r="A67" s="65" t="e">
        <f>'QTL-Km118+890,00'!A67</f>
        <v>#REF!</v>
      </c>
      <c r="B67" s="27" t="e">
        <f>'QTL-Km118+890,00'!B67</f>
        <v>#REF!</v>
      </c>
      <c r="C67" s="33">
        <f t="shared" si="4"/>
        <v>972</v>
      </c>
      <c r="D67" s="67">
        <v>-1349</v>
      </c>
      <c r="E67" s="33">
        <v>2371</v>
      </c>
      <c r="F67" s="27">
        <f t="shared" si="5"/>
        <v>593</v>
      </c>
      <c r="G67" s="27" t="e">
        <f>'QTL-Km118+890,00'!G67</f>
        <v>#REF!</v>
      </c>
      <c r="H67" s="33">
        <f t="shared" si="6"/>
        <v>1027</v>
      </c>
      <c r="I67" s="67">
        <v>-1319</v>
      </c>
      <c r="J67" s="33">
        <f t="shared" si="2"/>
        <v>2346</v>
      </c>
      <c r="K67" s="27">
        <f t="shared" si="7"/>
        <v>573</v>
      </c>
      <c r="L67" s="27"/>
      <c r="M67" s="27" t="e">
        <f>'QTL-Km118+890,00'!L67</f>
        <v>#REF!</v>
      </c>
      <c r="N67" s="33">
        <f t="shared" si="8"/>
        <v>1099</v>
      </c>
      <c r="O67" s="67">
        <v>-1909</v>
      </c>
      <c r="P67" s="33">
        <v>3008</v>
      </c>
      <c r="Q67" s="27">
        <f t="shared" si="9"/>
        <v>473</v>
      </c>
      <c r="R67" s="44"/>
      <c r="S67" s="35"/>
      <c r="T67" s="189"/>
      <c r="U67" s="62"/>
      <c r="V67" s="3"/>
      <c r="W67" s="3"/>
      <c r="X67" s="190"/>
      <c r="Y67" s="3"/>
      <c r="Z67" s="3"/>
      <c r="AA67" s="3"/>
      <c r="AB67" s="3"/>
    </row>
    <row r="68" spans="1:28" ht="22.5" customHeight="1" outlineLevel="1" x14ac:dyDescent="0.3">
      <c r="A68" s="65" t="e">
        <f>'QTL-Km118+890,00'!A68</f>
        <v>#REF!</v>
      </c>
      <c r="B68" s="27" t="e">
        <f>'QTL-Km118+890,00'!B68</f>
        <v>#REF!</v>
      </c>
      <c r="C68" s="33">
        <f t="shared" si="4"/>
        <v>967</v>
      </c>
      <c r="D68" s="67">
        <v>-1354</v>
      </c>
      <c r="E68" s="33">
        <v>2371</v>
      </c>
      <c r="F68" s="27">
        <f t="shared" si="5"/>
        <v>598</v>
      </c>
      <c r="G68" s="27" t="e">
        <f>'QTL-Km118+890,00'!G68</f>
        <v>#REF!</v>
      </c>
      <c r="H68" s="33">
        <f t="shared" si="6"/>
        <v>922</v>
      </c>
      <c r="I68" s="67">
        <v>-1424</v>
      </c>
      <c r="J68" s="33">
        <f t="shared" si="2"/>
        <v>2346</v>
      </c>
      <c r="K68" s="27">
        <f t="shared" si="7"/>
        <v>678</v>
      </c>
      <c r="L68" s="27"/>
      <c r="M68" s="27" t="e">
        <f>'QTL-Km118+890,00'!L68</f>
        <v>#REF!</v>
      </c>
      <c r="N68" s="33">
        <f t="shared" si="8"/>
        <v>1094</v>
      </c>
      <c r="O68" s="67">
        <v>-1914</v>
      </c>
      <c r="P68" s="33">
        <v>3008</v>
      </c>
      <c r="Q68" s="27">
        <f t="shared" si="9"/>
        <v>478</v>
      </c>
      <c r="R68" s="44"/>
      <c r="S68" s="35"/>
      <c r="T68" s="191" t="e">
        <f t="shared" ref="T68:T99" si="13">+A68</f>
        <v>#REF!</v>
      </c>
      <c r="U68" s="192">
        <f t="shared" ref="U68:U99" si="14">+(E68+2*J68+P68)/4</f>
        <v>2517.75</v>
      </c>
      <c r="V68" s="193"/>
      <c r="W68" s="193"/>
      <c r="X68" s="194"/>
      <c r="Y68" s="193"/>
      <c r="Z68" s="193"/>
      <c r="AA68" s="193"/>
      <c r="AB68" s="193"/>
    </row>
    <row r="69" spans="1:28" ht="22.5" customHeight="1" outlineLevel="1" x14ac:dyDescent="0.3">
      <c r="A69" s="65" t="e">
        <f>'QTL-Km118+890,00'!A69</f>
        <v>#REF!</v>
      </c>
      <c r="B69" s="27" t="e">
        <f>'QTL-Km118+890,00'!B69</f>
        <v>#REF!</v>
      </c>
      <c r="C69" s="33">
        <f t="shared" si="4"/>
        <v>963</v>
      </c>
      <c r="D69" s="67">
        <v>-1358</v>
      </c>
      <c r="E69" s="33">
        <v>2371</v>
      </c>
      <c r="F69" s="27">
        <f t="shared" si="5"/>
        <v>602</v>
      </c>
      <c r="G69" s="27" t="e">
        <f>'QTL-Km118+890,00'!G69</f>
        <v>#REF!</v>
      </c>
      <c r="H69" s="33">
        <f t="shared" si="6"/>
        <v>918</v>
      </c>
      <c r="I69" s="67">
        <v>-1428</v>
      </c>
      <c r="J69" s="33">
        <f t="shared" si="2"/>
        <v>2346</v>
      </c>
      <c r="K69" s="27">
        <f t="shared" si="7"/>
        <v>682</v>
      </c>
      <c r="L69" s="27"/>
      <c r="M69" s="27" t="e">
        <f>'QTL-Km118+890,00'!L69</f>
        <v>#REF!</v>
      </c>
      <c r="N69" s="33">
        <f t="shared" si="8"/>
        <v>1090</v>
      </c>
      <c r="O69" s="67">
        <v>-1918</v>
      </c>
      <c r="P69" s="33">
        <v>3008</v>
      </c>
      <c r="Q69" s="27">
        <f t="shared" si="9"/>
        <v>482</v>
      </c>
      <c r="R69" s="44"/>
      <c r="S69" s="35"/>
      <c r="T69" s="189" t="e">
        <f t="shared" si="13"/>
        <v>#REF!</v>
      </c>
      <c r="U69" s="62">
        <f t="shared" si="14"/>
        <v>2517.75</v>
      </c>
      <c r="V69" s="3"/>
      <c r="W69" s="3"/>
      <c r="X69" s="190"/>
      <c r="Y69" s="3"/>
      <c r="Z69" s="3"/>
      <c r="AA69" s="3"/>
      <c r="AB69" s="3"/>
    </row>
    <row r="70" spans="1:28" ht="22.5" customHeight="1" outlineLevel="1" x14ac:dyDescent="0.3">
      <c r="A70" s="65" t="e">
        <f>'QTL-Km118+890,00'!A70</f>
        <v>#REF!</v>
      </c>
      <c r="B70" s="27" t="e">
        <f>'QTL-Km118+890,00'!B70</f>
        <v>#REF!</v>
      </c>
      <c r="C70" s="33">
        <f t="shared" si="4"/>
        <v>954</v>
      </c>
      <c r="D70" s="67">
        <v>-1367</v>
      </c>
      <c r="E70" s="33">
        <v>2371</v>
      </c>
      <c r="F70" s="27">
        <f t="shared" si="5"/>
        <v>611</v>
      </c>
      <c r="G70" s="27" t="e">
        <f>'QTL-Km118+890,00'!G70</f>
        <v>#REF!</v>
      </c>
      <c r="H70" s="33">
        <f t="shared" si="6"/>
        <v>908</v>
      </c>
      <c r="I70" s="67">
        <v>-1438</v>
      </c>
      <c r="J70" s="33">
        <f t="shared" si="2"/>
        <v>2346</v>
      </c>
      <c r="K70" s="27">
        <f t="shared" si="7"/>
        <v>692</v>
      </c>
      <c r="L70" s="27"/>
      <c r="M70" s="27" t="e">
        <f>'QTL-Km118+890,00'!L70</f>
        <v>#REF!</v>
      </c>
      <c r="N70" s="33">
        <f t="shared" si="8"/>
        <v>1081</v>
      </c>
      <c r="O70" s="67">
        <v>-1927</v>
      </c>
      <c r="P70" s="33">
        <v>3008</v>
      </c>
      <c r="Q70" s="27">
        <f t="shared" si="9"/>
        <v>491</v>
      </c>
      <c r="R70" s="44"/>
      <c r="S70" s="35"/>
      <c r="T70" s="189" t="e">
        <f t="shared" si="13"/>
        <v>#REF!</v>
      </c>
      <c r="U70" s="62">
        <f t="shared" si="14"/>
        <v>2517.75</v>
      </c>
      <c r="V70" s="3"/>
      <c r="W70" s="3"/>
      <c r="X70" s="190"/>
      <c r="Y70" s="3"/>
      <c r="Z70" s="3"/>
      <c r="AA70" s="3"/>
      <c r="AB70" s="3"/>
    </row>
    <row r="71" spans="1:28" ht="22.5" customHeight="1" outlineLevel="1" x14ac:dyDescent="0.3">
      <c r="A71" s="65" t="e">
        <f>'QTL-Km118+890,00'!A71</f>
        <v>#REF!</v>
      </c>
      <c r="B71" s="27" t="e">
        <f>'QTL-Km118+890,00'!B71</f>
        <v>#REF!</v>
      </c>
      <c r="C71" s="33">
        <f t="shared" si="4"/>
        <v>946</v>
      </c>
      <c r="D71" s="67">
        <v>-1375</v>
      </c>
      <c r="E71" s="33">
        <v>2371</v>
      </c>
      <c r="F71" s="27">
        <f t="shared" si="5"/>
        <v>619</v>
      </c>
      <c r="G71" s="27" t="e">
        <f>'QTL-Km118+890,00'!G71</f>
        <v>#REF!</v>
      </c>
      <c r="H71" s="33">
        <f t="shared" si="6"/>
        <v>898</v>
      </c>
      <c r="I71" s="67">
        <v>-1448</v>
      </c>
      <c r="J71" s="33">
        <f t="shared" si="2"/>
        <v>2346</v>
      </c>
      <c r="K71" s="27">
        <f t="shared" si="7"/>
        <v>702</v>
      </c>
      <c r="L71" s="27"/>
      <c r="M71" s="27" t="e">
        <f>'QTL-Km118+890,00'!L71</f>
        <v>#REF!</v>
      </c>
      <c r="N71" s="33">
        <f t="shared" si="8"/>
        <v>1072</v>
      </c>
      <c r="O71" s="67">
        <v>-1936</v>
      </c>
      <c r="P71" s="33">
        <v>3008</v>
      </c>
      <c r="Q71" s="27">
        <f t="shared" si="9"/>
        <v>500</v>
      </c>
      <c r="R71" s="44"/>
      <c r="S71" s="35"/>
      <c r="T71" s="189" t="e">
        <f t="shared" si="13"/>
        <v>#REF!</v>
      </c>
      <c r="U71" s="62">
        <f t="shared" si="14"/>
        <v>2517.75</v>
      </c>
      <c r="V71" s="3"/>
      <c r="W71" s="3"/>
      <c r="X71" s="190"/>
      <c r="Y71" s="3"/>
      <c r="Z71" s="3"/>
      <c r="AA71" s="3"/>
      <c r="AB71" s="3"/>
    </row>
    <row r="72" spans="1:28" ht="22.5" customHeight="1" outlineLevel="1" x14ac:dyDescent="0.3">
      <c r="A72" s="65" t="e">
        <f>'QTL-Km118+890,00'!A72</f>
        <v>#REF!</v>
      </c>
      <c r="B72" s="27" t="e">
        <f>'QTL-Km118+890,00'!B72</f>
        <v>#REF!</v>
      </c>
      <c r="C72" s="33">
        <f t="shared" si="4"/>
        <v>937</v>
      </c>
      <c r="D72" s="67">
        <v>-1384</v>
      </c>
      <c r="E72" s="33">
        <v>2371</v>
      </c>
      <c r="F72" s="27">
        <f t="shared" si="5"/>
        <v>628</v>
      </c>
      <c r="G72" s="27" t="e">
        <f>'QTL-Km118+890,00'!G72</f>
        <v>#REF!</v>
      </c>
      <c r="H72" s="33">
        <f t="shared" si="6"/>
        <v>889</v>
      </c>
      <c r="I72" s="67">
        <v>-1457</v>
      </c>
      <c r="J72" s="33">
        <f t="shared" si="2"/>
        <v>2346</v>
      </c>
      <c r="K72" s="27">
        <f t="shared" si="7"/>
        <v>711</v>
      </c>
      <c r="L72" s="27"/>
      <c r="M72" s="27" t="e">
        <f>'QTL-Km118+890,00'!L72</f>
        <v>#REF!</v>
      </c>
      <c r="N72" s="33">
        <f t="shared" si="8"/>
        <v>1064</v>
      </c>
      <c r="O72" s="67">
        <v>-1944</v>
      </c>
      <c r="P72" s="33">
        <v>3008</v>
      </c>
      <c r="Q72" s="27">
        <f t="shared" si="9"/>
        <v>508</v>
      </c>
      <c r="R72" s="44"/>
      <c r="S72" s="35"/>
      <c r="T72" s="189" t="e">
        <f t="shared" si="13"/>
        <v>#REF!</v>
      </c>
      <c r="U72" s="62">
        <f t="shared" si="14"/>
        <v>2517.75</v>
      </c>
      <c r="V72" s="3"/>
      <c r="W72" s="3"/>
      <c r="X72" s="190"/>
      <c r="Y72" s="3"/>
      <c r="Z72" s="3"/>
      <c r="AA72" s="3"/>
      <c r="AB72" s="3"/>
    </row>
    <row r="73" spans="1:28" ht="22.5" customHeight="1" outlineLevel="1" x14ac:dyDescent="0.3">
      <c r="A73" s="65" t="e">
        <f>'QTL-Km118+890,00'!A73</f>
        <v>#REF!</v>
      </c>
      <c r="B73" s="27" t="e">
        <f>'QTL-Km118+890,00'!B73</f>
        <v>#REF!</v>
      </c>
      <c r="C73" s="33">
        <f t="shared" si="4"/>
        <v>934</v>
      </c>
      <c r="D73" s="67">
        <v>-1387</v>
      </c>
      <c r="E73" s="33">
        <v>2371</v>
      </c>
      <c r="F73" s="27">
        <f t="shared" si="5"/>
        <v>631</v>
      </c>
      <c r="G73" s="27" t="e">
        <f>'QTL-Km118+890,00'!G73</f>
        <v>#REF!</v>
      </c>
      <c r="H73" s="33">
        <f t="shared" si="6"/>
        <v>885</v>
      </c>
      <c r="I73" s="67">
        <v>-1461</v>
      </c>
      <c r="J73" s="33">
        <f t="shared" si="2"/>
        <v>2346</v>
      </c>
      <c r="K73" s="27">
        <f t="shared" si="7"/>
        <v>715</v>
      </c>
      <c r="L73" s="27"/>
      <c r="M73" s="27" t="e">
        <f>'QTL-Km118+890,00'!L73</f>
        <v>#REF!</v>
      </c>
      <c r="N73" s="33">
        <f t="shared" si="8"/>
        <v>1060</v>
      </c>
      <c r="O73" s="67">
        <v>-1948</v>
      </c>
      <c r="P73" s="33">
        <v>3008</v>
      </c>
      <c r="Q73" s="27">
        <f t="shared" si="9"/>
        <v>512</v>
      </c>
      <c r="R73" s="44"/>
      <c r="S73" s="35"/>
      <c r="T73" s="189" t="e">
        <f t="shared" si="13"/>
        <v>#REF!</v>
      </c>
      <c r="U73" s="62">
        <f t="shared" si="14"/>
        <v>2517.75</v>
      </c>
      <c r="V73" s="3"/>
      <c r="W73" s="3"/>
      <c r="X73" s="190"/>
      <c r="Y73" s="3"/>
      <c r="Z73" s="3"/>
      <c r="AA73" s="3"/>
      <c r="AB73" s="3"/>
    </row>
    <row r="74" spans="1:28" ht="22.5" customHeight="1" outlineLevel="1" x14ac:dyDescent="0.3">
      <c r="A74" s="65" t="e">
        <f>'QTL-Km118+890,00'!A74</f>
        <v>#REF!</v>
      </c>
      <c r="B74" s="27" t="e">
        <f>'QTL-Km118+890,00'!B74</f>
        <v>#REF!</v>
      </c>
      <c r="C74" s="33">
        <f t="shared" si="4"/>
        <v>930</v>
      </c>
      <c r="D74" s="67">
        <v>-1391</v>
      </c>
      <c r="E74" s="33">
        <v>2371</v>
      </c>
      <c r="F74" s="27">
        <f t="shared" si="5"/>
        <v>635</v>
      </c>
      <c r="G74" s="27" t="e">
        <f>'QTL-Km118+890,00'!G74</f>
        <v>#REF!</v>
      </c>
      <c r="H74" s="33">
        <f t="shared" si="6"/>
        <v>881</v>
      </c>
      <c r="I74" s="67">
        <v>-1465</v>
      </c>
      <c r="J74" s="33">
        <f t="shared" si="2"/>
        <v>2346</v>
      </c>
      <c r="K74" s="27">
        <f t="shared" si="7"/>
        <v>719</v>
      </c>
      <c r="L74" s="27"/>
      <c r="M74" s="27" t="e">
        <f>'QTL-Km118+890,00'!L74</f>
        <v>#REF!</v>
      </c>
      <c r="N74" s="33">
        <f t="shared" si="8"/>
        <v>1056</v>
      </c>
      <c r="O74" s="67">
        <v>-1952</v>
      </c>
      <c r="P74" s="33">
        <v>3008</v>
      </c>
      <c r="Q74" s="27">
        <f t="shared" si="9"/>
        <v>516</v>
      </c>
      <c r="R74" s="44"/>
      <c r="S74" s="35"/>
      <c r="T74" s="189" t="e">
        <f t="shared" si="13"/>
        <v>#REF!</v>
      </c>
      <c r="U74" s="62">
        <f t="shared" si="14"/>
        <v>2517.75</v>
      </c>
      <c r="V74" s="3"/>
      <c r="W74" s="3"/>
      <c r="X74" s="190"/>
      <c r="Y74" s="3"/>
      <c r="Z74" s="3"/>
      <c r="AA74" s="3"/>
      <c r="AB74" s="3"/>
    </row>
    <row r="75" spans="1:28" ht="22.5" customHeight="1" outlineLevel="1" x14ac:dyDescent="0.3">
      <c r="A75" s="65" t="e">
        <f>'QTL-Km118+890,00'!A75</f>
        <v>#REF!</v>
      </c>
      <c r="B75" s="27" t="e">
        <f>'QTL-Km118+890,00'!B75</f>
        <v>#REF!</v>
      </c>
      <c r="C75" s="33">
        <f t="shared" si="4"/>
        <v>927</v>
      </c>
      <c r="D75" s="67">
        <v>-1394</v>
      </c>
      <c r="E75" s="33">
        <v>2371</v>
      </c>
      <c r="F75" s="27">
        <f t="shared" si="5"/>
        <v>638</v>
      </c>
      <c r="G75" s="27" t="e">
        <f>'QTL-Km118+890,00'!G75</f>
        <v>#REF!</v>
      </c>
      <c r="H75" s="33">
        <f t="shared" si="6"/>
        <v>877</v>
      </c>
      <c r="I75" s="67">
        <v>-1469</v>
      </c>
      <c r="J75" s="33">
        <f t="shared" si="2"/>
        <v>2346</v>
      </c>
      <c r="K75" s="27">
        <f t="shared" si="7"/>
        <v>723</v>
      </c>
      <c r="L75" s="27"/>
      <c r="M75" s="27" t="e">
        <f>'QTL-Km118+890,00'!L75</f>
        <v>#REF!</v>
      </c>
      <c r="N75" s="33">
        <f t="shared" si="8"/>
        <v>1054</v>
      </c>
      <c r="O75" s="67">
        <v>-1954</v>
      </c>
      <c r="P75" s="33">
        <v>3008</v>
      </c>
      <c r="Q75" s="27">
        <f t="shared" si="9"/>
        <v>518</v>
      </c>
      <c r="R75" s="44"/>
      <c r="S75" s="35"/>
      <c r="T75" s="189" t="e">
        <f t="shared" si="13"/>
        <v>#REF!</v>
      </c>
      <c r="U75" s="62">
        <f t="shared" si="14"/>
        <v>2517.75</v>
      </c>
      <c r="V75" s="3"/>
      <c r="W75" s="3"/>
      <c r="X75" s="190"/>
      <c r="Y75" s="3"/>
      <c r="Z75" s="3"/>
      <c r="AA75" s="3"/>
      <c r="AB75" s="3"/>
    </row>
    <row r="76" spans="1:28" ht="22.5" customHeight="1" outlineLevel="1" x14ac:dyDescent="0.3">
      <c r="A76" s="65" t="e">
        <f>'QTL-Km118+890,00'!A76</f>
        <v>#REF!</v>
      </c>
      <c r="B76" s="27" t="e">
        <f>'QTL-Km118+890,00'!B76</f>
        <v>#REF!</v>
      </c>
      <c r="C76" s="33">
        <f t="shared" si="4"/>
        <v>923</v>
      </c>
      <c r="D76" s="67">
        <v>-1398</v>
      </c>
      <c r="E76" s="33">
        <v>2371</v>
      </c>
      <c r="F76" s="27">
        <f t="shared" si="5"/>
        <v>642</v>
      </c>
      <c r="G76" s="27" t="e">
        <f>'QTL-Km118+890,00'!G76</f>
        <v>#REF!</v>
      </c>
      <c r="H76" s="33">
        <f t="shared" si="6"/>
        <v>875</v>
      </c>
      <c r="I76" s="67">
        <v>-1471</v>
      </c>
      <c r="J76" s="33">
        <f t="shared" si="2"/>
        <v>2346</v>
      </c>
      <c r="K76" s="27">
        <f t="shared" si="7"/>
        <v>725</v>
      </c>
      <c r="L76" s="27"/>
      <c r="M76" s="27" t="e">
        <f>'QTL-Km118+890,00'!L76</f>
        <v>#REF!</v>
      </c>
      <c r="N76" s="33">
        <f t="shared" si="8"/>
        <v>1052</v>
      </c>
      <c r="O76" s="67">
        <v>-1956</v>
      </c>
      <c r="P76" s="33">
        <v>3008</v>
      </c>
      <c r="Q76" s="27">
        <f t="shared" si="9"/>
        <v>520</v>
      </c>
      <c r="R76" s="44"/>
      <c r="S76" s="35"/>
      <c r="T76" s="189" t="e">
        <f t="shared" si="13"/>
        <v>#REF!</v>
      </c>
      <c r="U76" s="62">
        <f t="shared" si="14"/>
        <v>2517.75</v>
      </c>
      <c r="V76" s="3"/>
      <c r="W76" s="3"/>
      <c r="X76" s="190"/>
      <c r="Y76" s="3"/>
      <c r="Z76" s="3"/>
      <c r="AA76" s="3"/>
      <c r="AB76" s="3"/>
    </row>
    <row r="77" spans="1:28" ht="22.5" customHeight="1" outlineLevel="1" x14ac:dyDescent="0.3">
      <c r="A77" s="65" t="e">
        <f>'QTL-Km118+890,00'!A77</f>
        <v>#REF!</v>
      </c>
      <c r="B77" s="27" t="e">
        <f>'QTL-Km118+890,00'!B77</f>
        <v>#REF!</v>
      </c>
      <c r="C77" s="33">
        <f t="shared" si="4"/>
        <v>919</v>
      </c>
      <c r="D77" s="67">
        <v>-1402</v>
      </c>
      <c r="E77" s="33">
        <v>2371</v>
      </c>
      <c r="F77" s="27">
        <f t="shared" si="5"/>
        <v>646</v>
      </c>
      <c r="G77" s="27" t="e">
        <f>'QTL-Km118+890,00'!G77</f>
        <v>#REF!</v>
      </c>
      <c r="H77" s="33">
        <f t="shared" si="6"/>
        <v>873</v>
      </c>
      <c r="I77" s="67">
        <v>-1473</v>
      </c>
      <c r="J77" s="33">
        <f t="shared" si="2"/>
        <v>2346</v>
      </c>
      <c r="K77" s="27">
        <f t="shared" si="7"/>
        <v>727</v>
      </c>
      <c r="L77" s="27"/>
      <c r="M77" s="27" t="e">
        <f>'QTL-Km118+890,00'!L77</f>
        <v>#REF!</v>
      </c>
      <c r="N77" s="33">
        <f t="shared" si="8"/>
        <v>1050</v>
      </c>
      <c r="O77" s="67">
        <v>-1958</v>
      </c>
      <c r="P77" s="33">
        <v>3008</v>
      </c>
      <c r="Q77" s="27">
        <f t="shared" si="9"/>
        <v>522</v>
      </c>
      <c r="R77" s="44"/>
      <c r="S77" s="35"/>
      <c r="T77" s="189" t="e">
        <f t="shared" si="13"/>
        <v>#REF!</v>
      </c>
      <c r="U77" s="62">
        <f t="shared" si="14"/>
        <v>2517.75</v>
      </c>
      <c r="V77" s="3"/>
      <c r="W77" s="3"/>
      <c r="X77" s="190"/>
      <c r="Y77" s="3"/>
      <c r="Z77" s="3"/>
      <c r="AA77" s="3"/>
      <c r="AB77" s="3"/>
    </row>
    <row r="78" spans="1:28" ht="22.5" customHeight="1" outlineLevel="1" x14ac:dyDescent="0.3">
      <c r="A78" s="65" t="e">
        <f>'QTL-Km118+890,00'!A78</f>
        <v>#REF!</v>
      </c>
      <c r="B78" s="27" t="e">
        <f>'QTL-Km118+890,00'!B78</f>
        <v>#REF!</v>
      </c>
      <c r="C78" s="33">
        <f t="shared" si="4"/>
        <v>917</v>
      </c>
      <c r="D78" s="67">
        <v>-1404</v>
      </c>
      <c r="E78" s="33">
        <v>2371</v>
      </c>
      <c r="F78" s="27">
        <f t="shared" si="5"/>
        <v>648</v>
      </c>
      <c r="G78" s="27" t="e">
        <f>'QTL-Km118+890,00'!G78</f>
        <v>#REF!</v>
      </c>
      <c r="H78" s="33">
        <f t="shared" si="6"/>
        <v>872</v>
      </c>
      <c r="I78" s="67">
        <v>-1474</v>
      </c>
      <c r="J78" s="33">
        <f t="shared" si="2"/>
        <v>2346</v>
      </c>
      <c r="K78" s="27">
        <f t="shared" si="7"/>
        <v>728</v>
      </c>
      <c r="L78" s="27"/>
      <c r="M78" s="27" t="e">
        <f>'QTL-Km118+890,00'!L78</f>
        <v>#REF!</v>
      </c>
      <c r="N78" s="33">
        <f t="shared" si="8"/>
        <v>1049</v>
      </c>
      <c r="O78" s="67">
        <v>-1959</v>
      </c>
      <c r="P78" s="33">
        <v>3008</v>
      </c>
      <c r="Q78" s="27">
        <f t="shared" si="9"/>
        <v>523</v>
      </c>
      <c r="R78" s="44"/>
      <c r="S78" s="35"/>
      <c r="T78" s="189" t="e">
        <f t="shared" si="13"/>
        <v>#REF!</v>
      </c>
      <c r="U78" s="62">
        <f t="shared" si="14"/>
        <v>2517.75</v>
      </c>
      <c r="V78" s="3"/>
      <c r="W78" s="3"/>
      <c r="X78" s="190"/>
      <c r="Y78" s="3"/>
      <c r="Z78" s="3"/>
      <c r="AA78" s="3"/>
      <c r="AB78" s="3"/>
    </row>
    <row r="79" spans="1:28" ht="22.5" customHeight="1" outlineLevel="1" x14ac:dyDescent="0.3">
      <c r="A79" s="65">
        <f>'QTL-Km118+890,00'!A79</f>
        <v>45709</v>
      </c>
      <c r="B79" s="27" t="e">
        <f>'QTL-Km118+890,00'!B79</f>
        <v>#REF!</v>
      </c>
      <c r="C79" s="33">
        <f t="shared" si="4"/>
        <v>915</v>
      </c>
      <c r="D79" s="67">
        <v>-1406</v>
      </c>
      <c r="E79" s="33">
        <v>2371</v>
      </c>
      <c r="F79" s="27">
        <f t="shared" si="5"/>
        <v>650</v>
      </c>
      <c r="G79" s="27" t="e">
        <f>'QTL-Km118+890,00'!G79</f>
        <v>#REF!</v>
      </c>
      <c r="H79" s="33">
        <f t="shared" si="6"/>
        <v>870</v>
      </c>
      <c r="I79" s="67">
        <v>-1476</v>
      </c>
      <c r="J79" s="33">
        <f t="shared" si="2"/>
        <v>2346</v>
      </c>
      <c r="K79" s="27">
        <f t="shared" si="7"/>
        <v>730</v>
      </c>
      <c r="L79" s="27"/>
      <c r="M79" s="27" t="e">
        <f>'QTL-Km118+890,00'!L79</f>
        <v>#REF!</v>
      </c>
      <c r="N79" s="33">
        <f t="shared" si="8"/>
        <v>1047</v>
      </c>
      <c r="O79" s="67">
        <v>-1961</v>
      </c>
      <c r="P79" s="33">
        <v>3008</v>
      </c>
      <c r="Q79" s="27">
        <f t="shared" si="9"/>
        <v>525</v>
      </c>
      <c r="R79" s="44"/>
      <c r="S79" s="35"/>
      <c r="T79" s="189">
        <f t="shared" si="13"/>
        <v>45709</v>
      </c>
      <c r="U79" s="62">
        <f t="shared" si="14"/>
        <v>2517.75</v>
      </c>
      <c r="V79" s="3"/>
      <c r="W79" s="3"/>
      <c r="X79" s="190"/>
      <c r="Y79" s="3"/>
      <c r="Z79" s="3"/>
      <c r="AA79" s="3"/>
      <c r="AB79" s="3"/>
    </row>
    <row r="80" spans="1:28" ht="22.5" customHeight="1" outlineLevel="1" x14ac:dyDescent="0.3">
      <c r="A80" s="65">
        <f>'QTL-Km118+890,00'!A80</f>
        <v>45710</v>
      </c>
      <c r="B80" s="27" t="e">
        <f>'QTL-Km118+890,00'!B80</f>
        <v>#REF!</v>
      </c>
      <c r="C80" s="33">
        <f t="shared" si="4"/>
        <v>913</v>
      </c>
      <c r="D80" s="67">
        <v>-1408</v>
      </c>
      <c r="E80" s="33">
        <v>2371</v>
      </c>
      <c r="F80" s="27">
        <f t="shared" si="5"/>
        <v>652</v>
      </c>
      <c r="G80" s="27" t="e">
        <f>'QTL-Km118+890,00'!G80</f>
        <v>#REF!</v>
      </c>
      <c r="H80" s="33">
        <f t="shared" si="6"/>
        <v>869</v>
      </c>
      <c r="I80" s="67">
        <v>-1477</v>
      </c>
      <c r="J80" s="33">
        <f t="shared" si="2"/>
        <v>2346</v>
      </c>
      <c r="K80" s="27">
        <f t="shared" si="7"/>
        <v>731</v>
      </c>
      <c r="L80" s="27"/>
      <c r="M80" s="27" t="e">
        <f>'QTL-Km118+890,00'!L80</f>
        <v>#REF!</v>
      </c>
      <c r="N80" s="33">
        <f t="shared" si="8"/>
        <v>1045</v>
      </c>
      <c r="O80" s="67">
        <v>-1963</v>
      </c>
      <c r="P80" s="33">
        <v>3008</v>
      </c>
      <c r="Q80" s="27">
        <f t="shared" si="9"/>
        <v>527</v>
      </c>
      <c r="R80" s="44"/>
      <c r="S80" s="35"/>
      <c r="T80" s="189">
        <f t="shared" si="13"/>
        <v>45710</v>
      </c>
      <c r="U80" s="62">
        <f t="shared" si="14"/>
        <v>2517.75</v>
      </c>
      <c r="V80" s="3"/>
      <c r="W80" s="3"/>
      <c r="X80" s="190"/>
      <c r="Y80" s="3"/>
      <c r="Z80" s="3"/>
      <c r="AA80" s="3"/>
      <c r="AB80" s="3"/>
    </row>
    <row r="81" spans="1:28" ht="22.5" customHeight="1" outlineLevel="1" x14ac:dyDescent="0.3">
      <c r="A81" s="65">
        <f>'QTL-Km118+890,00'!A81</f>
        <v>45711</v>
      </c>
      <c r="B81" s="27" t="e">
        <f>'QTL-Km118+890,00'!B81</f>
        <v>#REF!</v>
      </c>
      <c r="C81" s="33">
        <f t="shared" si="4"/>
        <v>908</v>
      </c>
      <c r="D81" s="67">
        <v>-1413</v>
      </c>
      <c r="E81" s="33">
        <v>2371</v>
      </c>
      <c r="F81" s="27">
        <f t="shared" si="5"/>
        <v>657</v>
      </c>
      <c r="G81" s="27" t="e">
        <f>'QTL-Km118+890,00'!G81</f>
        <v>#REF!</v>
      </c>
      <c r="H81" s="33">
        <f t="shared" si="6"/>
        <v>861</v>
      </c>
      <c r="I81" s="67">
        <v>-1485</v>
      </c>
      <c r="J81" s="33">
        <f t="shared" si="2"/>
        <v>2346</v>
      </c>
      <c r="K81" s="27">
        <f t="shared" si="7"/>
        <v>739</v>
      </c>
      <c r="L81" s="27"/>
      <c r="M81" s="27" t="e">
        <f>'QTL-Km118+890,00'!L81</f>
        <v>#REF!</v>
      </c>
      <c r="N81" s="33">
        <f t="shared" si="8"/>
        <v>1040</v>
      </c>
      <c r="O81" s="67">
        <v>-1968</v>
      </c>
      <c r="P81" s="33">
        <v>3008</v>
      </c>
      <c r="Q81" s="27">
        <f t="shared" si="9"/>
        <v>532</v>
      </c>
      <c r="R81" s="44"/>
      <c r="S81" s="35"/>
      <c r="T81" s="189">
        <f t="shared" si="13"/>
        <v>45711</v>
      </c>
      <c r="U81" s="62">
        <f t="shared" si="14"/>
        <v>2517.75</v>
      </c>
      <c r="V81" s="3"/>
      <c r="W81" s="3"/>
      <c r="X81" s="190"/>
      <c r="Y81" s="3"/>
      <c r="Z81" s="3"/>
      <c r="AA81" s="3"/>
      <c r="AB81" s="3"/>
    </row>
    <row r="82" spans="1:28" ht="22.5" customHeight="1" outlineLevel="1" x14ac:dyDescent="0.3">
      <c r="A82" s="65">
        <f>'QTL-Km118+890,00'!A82</f>
        <v>45712</v>
      </c>
      <c r="B82" s="27" t="e">
        <f>'QTL-Km118+890,00'!B82</f>
        <v>#REF!</v>
      </c>
      <c r="C82" s="33">
        <f t="shared" si="4"/>
        <v>901</v>
      </c>
      <c r="D82" s="67">
        <v>-1420</v>
      </c>
      <c r="E82" s="33">
        <v>2371</v>
      </c>
      <c r="F82" s="27">
        <f t="shared" si="5"/>
        <v>664</v>
      </c>
      <c r="G82" s="27" t="e">
        <f>'QTL-Km118+890,00'!G82</f>
        <v>#REF!</v>
      </c>
      <c r="H82" s="33">
        <f t="shared" si="6"/>
        <v>855</v>
      </c>
      <c r="I82" s="67">
        <v>-1491</v>
      </c>
      <c r="J82" s="33">
        <f t="shared" si="2"/>
        <v>2346</v>
      </c>
      <c r="K82" s="27">
        <f t="shared" si="7"/>
        <v>745</v>
      </c>
      <c r="L82" s="27"/>
      <c r="M82" s="27" t="e">
        <f>'QTL-Km118+890,00'!L82</f>
        <v>#REF!</v>
      </c>
      <c r="N82" s="33">
        <f t="shared" si="8"/>
        <v>1035</v>
      </c>
      <c r="O82" s="67">
        <v>-1973</v>
      </c>
      <c r="P82" s="33">
        <v>3008</v>
      </c>
      <c r="Q82" s="27">
        <f t="shared" si="9"/>
        <v>537</v>
      </c>
      <c r="R82" s="44"/>
      <c r="S82" s="35"/>
      <c r="T82" s="189">
        <f t="shared" si="13"/>
        <v>45712</v>
      </c>
      <c r="U82" s="62">
        <f t="shared" si="14"/>
        <v>2517.75</v>
      </c>
      <c r="V82" s="3"/>
      <c r="W82" s="3"/>
      <c r="X82" s="190"/>
      <c r="Y82" s="3"/>
      <c r="Z82" s="3"/>
      <c r="AA82" s="3"/>
      <c r="AB82" s="3"/>
    </row>
    <row r="83" spans="1:28" ht="22.5" customHeight="1" outlineLevel="1" x14ac:dyDescent="0.3">
      <c r="A83" s="65">
        <f>'QTL-Km118+890,00'!A83</f>
        <v>45713</v>
      </c>
      <c r="B83" s="27" t="e">
        <f>'QTL-Km118+890,00'!B83</f>
        <v>#REF!</v>
      </c>
      <c r="C83" s="33">
        <f t="shared" si="4"/>
        <v>893</v>
      </c>
      <c r="D83" s="67">
        <v>-1428</v>
      </c>
      <c r="E83" s="33">
        <v>2371</v>
      </c>
      <c r="F83" s="27">
        <f t="shared" si="5"/>
        <v>672</v>
      </c>
      <c r="G83" s="27" t="e">
        <f>'QTL-Km118+890,00'!G83</f>
        <v>#REF!</v>
      </c>
      <c r="H83" s="33">
        <f t="shared" si="6"/>
        <v>847</v>
      </c>
      <c r="I83" s="67">
        <v>-1499</v>
      </c>
      <c r="J83" s="33">
        <f t="shared" si="2"/>
        <v>2346</v>
      </c>
      <c r="K83" s="27">
        <f t="shared" si="7"/>
        <v>753</v>
      </c>
      <c r="L83" s="27"/>
      <c r="M83" s="27" t="e">
        <f>'QTL-Km118+890,00'!L83</f>
        <v>#REF!</v>
      </c>
      <c r="N83" s="33">
        <f t="shared" si="8"/>
        <v>1029</v>
      </c>
      <c r="O83" s="67">
        <v>-1979</v>
      </c>
      <c r="P83" s="33">
        <v>3008</v>
      </c>
      <c r="Q83" s="27">
        <f t="shared" si="9"/>
        <v>543</v>
      </c>
      <c r="R83" s="44"/>
      <c r="S83" s="35"/>
      <c r="T83" s="189">
        <f t="shared" si="13"/>
        <v>45713</v>
      </c>
      <c r="U83" s="62">
        <f t="shared" si="14"/>
        <v>2517.75</v>
      </c>
      <c r="V83" s="3"/>
      <c r="W83" s="3"/>
      <c r="X83" s="190"/>
      <c r="Y83" s="3"/>
      <c r="Z83" s="3"/>
      <c r="AA83" s="3"/>
      <c r="AB83" s="3"/>
    </row>
    <row r="84" spans="1:28" ht="22.5" customHeight="1" outlineLevel="1" x14ac:dyDescent="0.3">
      <c r="A84" s="65">
        <f>'QTL-Km118+890,00'!A84</f>
        <v>45714</v>
      </c>
      <c r="B84" s="27" t="e">
        <f>'QTL-Km118+890,00'!B84</f>
        <v>#REF!</v>
      </c>
      <c r="C84" s="33">
        <f t="shared" si="4"/>
        <v>890</v>
      </c>
      <c r="D84" s="67">
        <v>-1431</v>
      </c>
      <c r="E84" s="33">
        <v>2371</v>
      </c>
      <c r="F84" s="27">
        <f t="shared" si="5"/>
        <v>675</v>
      </c>
      <c r="G84" s="27" t="e">
        <f>'QTL-Km118+890,00'!G84</f>
        <v>#REF!</v>
      </c>
      <c r="H84" s="33">
        <f t="shared" si="6"/>
        <v>838</v>
      </c>
      <c r="I84" s="67">
        <v>-1508</v>
      </c>
      <c r="J84" s="33">
        <f t="shared" si="2"/>
        <v>2346</v>
      </c>
      <c r="K84" s="27">
        <f t="shared" si="7"/>
        <v>762</v>
      </c>
      <c r="L84" s="27"/>
      <c r="M84" s="27" t="e">
        <f>'QTL-Km118+890,00'!L84</f>
        <v>#REF!</v>
      </c>
      <c r="N84" s="33">
        <f t="shared" si="8"/>
        <v>1022</v>
      </c>
      <c r="O84" s="67">
        <v>-1986</v>
      </c>
      <c r="P84" s="33">
        <v>3008</v>
      </c>
      <c r="Q84" s="27">
        <f t="shared" si="9"/>
        <v>550</v>
      </c>
      <c r="R84" s="44"/>
      <c r="S84" s="35"/>
      <c r="T84" s="189">
        <f t="shared" si="13"/>
        <v>45714</v>
      </c>
      <c r="U84" s="62">
        <f t="shared" si="14"/>
        <v>2517.75</v>
      </c>
      <c r="V84" s="3"/>
      <c r="W84" s="3"/>
      <c r="X84" s="190"/>
      <c r="Y84" s="3"/>
      <c r="Z84" s="3"/>
      <c r="AA84" s="3"/>
      <c r="AB84" s="3"/>
    </row>
    <row r="85" spans="1:28" ht="22.5" customHeight="1" outlineLevel="1" x14ac:dyDescent="0.3">
      <c r="A85" s="65">
        <f>'QTL-Km118+890,00'!A85</f>
        <v>45715</v>
      </c>
      <c r="B85" s="27" t="e">
        <f>'QTL-Km118+890,00'!B85</f>
        <v>#REF!</v>
      </c>
      <c r="C85" s="33">
        <f t="shared" si="4"/>
        <v>887</v>
      </c>
      <c r="D85" s="67">
        <v>-1434</v>
      </c>
      <c r="E85" s="33">
        <v>2371</v>
      </c>
      <c r="F85" s="27">
        <f t="shared" si="5"/>
        <v>678</v>
      </c>
      <c r="G85" s="27" t="e">
        <f>'QTL-Km118+890,00'!G85</f>
        <v>#REF!</v>
      </c>
      <c r="H85" s="33">
        <f t="shared" si="6"/>
        <v>828</v>
      </c>
      <c r="I85" s="67">
        <v>-1518</v>
      </c>
      <c r="J85" s="33">
        <f t="shared" si="2"/>
        <v>2346</v>
      </c>
      <c r="K85" s="27">
        <f t="shared" si="7"/>
        <v>772</v>
      </c>
      <c r="L85" s="27"/>
      <c r="M85" s="27" t="e">
        <f>'QTL-Km118+890,00'!L85</f>
        <v>#REF!</v>
      </c>
      <c r="N85" s="33">
        <f t="shared" si="8"/>
        <v>1014</v>
      </c>
      <c r="O85" s="67">
        <v>-1994</v>
      </c>
      <c r="P85" s="33">
        <v>3008</v>
      </c>
      <c r="Q85" s="27">
        <f t="shared" si="9"/>
        <v>558</v>
      </c>
      <c r="R85" s="44"/>
      <c r="S85" s="35"/>
      <c r="T85" s="189">
        <f t="shared" si="13"/>
        <v>45715</v>
      </c>
      <c r="U85" s="62">
        <f t="shared" si="14"/>
        <v>2517.75</v>
      </c>
      <c r="V85" s="3"/>
      <c r="W85" s="3"/>
      <c r="X85" s="190"/>
      <c r="Y85" s="3"/>
      <c r="Z85" s="3"/>
      <c r="AA85" s="3"/>
      <c r="AB85" s="3"/>
    </row>
    <row r="86" spans="1:28" ht="22.5" customHeight="1" outlineLevel="1" x14ac:dyDescent="0.3">
      <c r="A86" s="65">
        <f>'QTL-Km118+890,00'!A86</f>
        <v>45716</v>
      </c>
      <c r="B86" s="27" t="e">
        <f>'QTL-Km118+890,00'!B86</f>
        <v>#REF!</v>
      </c>
      <c r="C86" s="33">
        <f t="shared" si="4"/>
        <v>882</v>
      </c>
      <c r="D86" s="67">
        <v>-1439</v>
      </c>
      <c r="E86" s="33">
        <v>2371</v>
      </c>
      <c r="F86" s="27">
        <f t="shared" si="5"/>
        <v>683</v>
      </c>
      <c r="G86" s="27" t="e">
        <f>'QTL-Km118+890,00'!G86</f>
        <v>#REF!</v>
      </c>
      <c r="H86" s="33">
        <f t="shared" si="6"/>
        <v>825</v>
      </c>
      <c r="I86" s="67">
        <v>-1521</v>
      </c>
      <c r="J86" s="33">
        <f t="shared" si="2"/>
        <v>2346</v>
      </c>
      <c r="K86" s="27">
        <f t="shared" si="7"/>
        <v>775</v>
      </c>
      <c r="L86" s="27"/>
      <c r="M86" s="27" t="e">
        <f>'QTL-Km118+890,00'!L86</f>
        <v>#REF!</v>
      </c>
      <c r="N86" s="33">
        <f t="shared" si="8"/>
        <v>1008</v>
      </c>
      <c r="O86" s="67">
        <v>-2000</v>
      </c>
      <c r="P86" s="33">
        <v>3008</v>
      </c>
      <c r="Q86" s="27">
        <f t="shared" si="9"/>
        <v>564</v>
      </c>
      <c r="R86" s="44"/>
      <c r="S86" s="35"/>
      <c r="T86" s="189">
        <f t="shared" si="13"/>
        <v>45716</v>
      </c>
      <c r="U86" s="62">
        <f t="shared" si="14"/>
        <v>2517.75</v>
      </c>
      <c r="V86" s="3"/>
      <c r="W86" s="3"/>
      <c r="X86" s="190"/>
      <c r="Y86" s="3"/>
      <c r="Z86" s="3"/>
      <c r="AA86" s="3"/>
      <c r="AB86" s="3"/>
    </row>
    <row r="87" spans="1:28" ht="22.5" customHeight="1" outlineLevel="1" x14ac:dyDescent="0.3">
      <c r="A87" s="65">
        <f>'QTL-Km118+890,00'!A87</f>
        <v>45717</v>
      </c>
      <c r="B87" s="27" t="e">
        <f>'QTL-Km118+890,00'!B87</f>
        <v>#REF!</v>
      </c>
      <c r="C87" s="33">
        <f t="shared" si="4"/>
        <v>877</v>
      </c>
      <c r="D87" s="67">
        <v>-1444</v>
      </c>
      <c r="E87" s="33">
        <v>2371</v>
      </c>
      <c r="F87" s="27">
        <f t="shared" si="5"/>
        <v>688</v>
      </c>
      <c r="G87" s="27" t="e">
        <f>'QTL-Km118+890,00'!G87</f>
        <v>#REF!</v>
      </c>
      <c r="H87" s="33">
        <f t="shared" si="6"/>
        <v>822</v>
      </c>
      <c r="I87" s="67">
        <v>-1524</v>
      </c>
      <c r="J87" s="33">
        <f t="shared" si="2"/>
        <v>2346</v>
      </c>
      <c r="K87" s="27">
        <f t="shared" si="7"/>
        <v>778</v>
      </c>
      <c r="L87" s="27"/>
      <c r="M87" s="27" t="e">
        <f>'QTL-Km118+890,00'!L87</f>
        <v>#REF!</v>
      </c>
      <c r="N87" s="33">
        <f t="shared" si="8"/>
        <v>1004</v>
      </c>
      <c r="O87" s="67">
        <v>-2004</v>
      </c>
      <c r="P87" s="33">
        <v>3008</v>
      </c>
      <c r="Q87" s="27">
        <f t="shared" si="9"/>
        <v>568</v>
      </c>
      <c r="R87" s="44"/>
      <c r="S87" s="35"/>
      <c r="T87" s="189">
        <f t="shared" si="13"/>
        <v>45717</v>
      </c>
      <c r="U87" s="62">
        <f t="shared" si="14"/>
        <v>2517.75</v>
      </c>
      <c r="V87" s="3"/>
      <c r="W87" s="3"/>
      <c r="X87" s="190"/>
      <c r="Y87" s="3"/>
      <c r="Z87" s="3"/>
      <c r="AA87" s="3"/>
      <c r="AB87" s="3"/>
    </row>
    <row r="88" spans="1:28" ht="22.5" customHeight="1" outlineLevel="1" x14ac:dyDescent="0.3">
      <c r="A88" s="65">
        <f>'QTL-Km118+890,00'!A88</f>
        <v>45718</v>
      </c>
      <c r="B88" s="27" t="e">
        <f>'QTL-Km118+890,00'!B88</f>
        <v>#REF!</v>
      </c>
      <c r="C88" s="33">
        <f t="shared" si="4"/>
        <v>862</v>
      </c>
      <c r="D88" s="67">
        <v>-1459</v>
      </c>
      <c r="E88" s="33">
        <v>2371</v>
      </c>
      <c r="F88" s="27">
        <f t="shared" si="5"/>
        <v>703</v>
      </c>
      <c r="G88" s="27" t="e">
        <f>'QTL-Km118+890,00'!G88</f>
        <v>#REF!</v>
      </c>
      <c r="H88" s="33">
        <f t="shared" si="6"/>
        <v>809</v>
      </c>
      <c r="I88" s="67">
        <v>-1537</v>
      </c>
      <c r="J88" s="33">
        <f t="shared" si="2"/>
        <v>2346</v>
      </c>
      <c r="K88" s="27">
        <f t="shared" si="7"/>
        <v>791</v>
      </c>
      <c r="L88" s="27"/>
      <c r="M88" s="27" t="e">
        <f>'QTL-Km118+890,00'!L88</f>
        <v>#REF!</v>
      </c>
      <c r="N88" s="33">
        <f t="shared" si="8"/>
        <v>992</v>
      </c>
      <c r="O88" s="67">
        <v>-2016</v>
      </c>
      <c r="P88" s="33">
        <v>3008</v>
      </c>
      <c r="Q88" s="27">
        <f t="shared" si="9"/>
        <v>580</v>
      </c>
      <c r="R88" s="44"/>
      <c r="S88" s="35"/>
      <c r="T88" s="189">
        <f t="shared" si="13"/>
        <v>45718</v>
      </c>
      <c r="U88" s="62">
        <f t="shared" si="14"/>
        <v>2517.75</v>
      </c>
      <c r="V88" s="3"/>
      <c r="W88" s="3"/>
      <c r="X88" s="190"/>
      <c r="Y88" s="3"/>
      <c r="Z88" s="3"/>
      <c r="AA88" s="3"/>
      <c r="AB88" s="3"/>
    </row>
    <row r="89" spans="1:28" ht="22.5" customHeight="1" outlineLevel="1" x14ac:dyDescent="0.3">
      <c r="A89" s="65">
        <f>'QTL-Km118+890,00'!A89</f>
        <v>45719</v>
      </c>
      <c r="B89" s="27" t="e">
        <f>'QTL-Km118+890,00'!B89</f>
        <v>#REF!</v>
      </c>
      <c r="C89" s="33">
        <f t="shared" si="4"/>
        <v>858</v>
      </c>
      <c r="D89" s="67">
        <v>-1463</v>
      </c>
      <c r="E89" s="33">
        <v>2371</v>
      </c>
      <c r="F89" s="27">
        <f t="shared" si="5"/>
        <v>707</v>
      </c>
      <c r="G89" s="27" t="e">
        <f>'QTL-Km118+890,00'!G89</f>
        <v>#REF!</v>
      </c>
      <c r="H89" s="33">
        <f t="shared" si="6"/>
        <v>804</v>
      </c>
      <c r="I89" s="67">
        <v>-1542</v>
      </c>
      <c r="J89" s="33">
        <f t="shared" si="2"/>
        <v>2346</v>
      </c>
      <c r="K89" s="27">
        <f t="shared" si="7"/>
        <v>796</v>
      </c>
      <c r="L89" s="27"/>
      <c r="M89" s="27" t="e">
        <f>'QTL-Km118+890,00'!L89</f>
        <v>#REF!</v>
      </c>
      <c r="N89" s="33">
        <f t="shared" si="8"/>
        <v>988</v>
      </c>
      <c r="O89" s="67">
        <v>-2020</v>
      </c>
      <c r="P89" s="33">
        <v>3008</v>
      </c>
      <c r="Q89" s="27">
        <f t="shared" si="9"/>
        <v>584</v>
      </c>
      <c r="R89" s="44"/>
      <c r="S89" s="35"/>
      <c r="T89" s="189">
        <f t="shared" si="13"/>
        <v>45719</v>
      </c>
      <c r="U89" s="62">
        <f t="shared" si="14"/>
        <v>2517.75</v>
      </c>
      <c r="V89" s="3"/>
      <c r="W89" s="3"/>
      <c r="X89" s="190"/>
      <c r="Y89" s="3"/>
      <c r="Z89" s="3"/>
      <c r="AA89" s="3"/>
      <c r="AB89" s="3"/>
    </row>
    <row r="90" spans="1:28" ht="22.5" customHeight="1" outlineLevel="1" x14ac:dyDescent="0.3">
      <c r="A90" s="65">
        <f>'QTL-Km118+890,00'!A90</f>
        <v>45720</v>
      </c>
      <c r="B90" s="27" t="e">
        <f>'QTL-Km118+890,00'!B90</f>
        <v>#REF!</v>
      </c>
      <c r="C90" s="33">
        <f t="shared" si="4"/>
        <v>853</v>
      </c>
      <c r="D90" s="67">
        <v>-1468</v>
      </c>
      <c r="E90" s="33">
        <v>2371</v>
      </c>
      <c r="F90" s="27">
        <f t="shared" si="5"/>
        <v>712</v>
      </c>
      <c r="G90" s="27" t="e">
        <f>'QTL-Km118+890,00'!G90</f>
        <v>#REF!</v>
      </c>
      <c r="H90" s="33">
        <f t="shared" si="6"/>
        <v>799</v>
      </c>
      <c r="I90" s="67">
        <v>-1547</v>
      </c>
      <c r="J90" s="33">
        <f t="shared" si="2"/>
        <v>2346</v>
      </c>
      <c r="K90" s="27">
        <f t="shared" si="7"/>
        <v>801</v>
      </c>
      <c r="L90" s="27"/>
      <c r="M90" s="27" t="e">
        <f>'QTL-Km118+890,00'!L90</f>
        <v>#REF!</v>
      </c>
      <c r="N90" s="33">
        <f t="shared" si="8"/>
        <v>985</v>
      </c>
      <c r="O90" s="67">
        <v>-2023</v>
      </c>
      <c r="P90" s="33">
        <v>3008</v>
      </c>
      <c r="Q90" s="27">
        <f t="shared" si="9"/>
        <v>587</v>
      </c>
      <c r="R90" s="44"/>
      <c r="S90" s="35"/>
      <c r="T90" s="189">
        <f t="shared" si="13"/>
        <v>45720</v>
      </c>
      <c r="U90" s="62">
        <f t="shared" si="14"/>
        <v>2517.75</v>
      </c>
      <c r="V90" s="3"/>
      <c r="W90" s="3"/>
      <c r="X90" s="190"/>
      <c r="Y90" s="3"/>
      <c r="Z90" s="3"/>
      <c r="AA90" s="3"/>
      <c r="AB90" s="3"/>
    </row>
    <row r="91" spans="1:28" ht="22.5" customHeight="1" outlineLevel="1" x14ac:dyDescent="0.3">
      <c r="A91" s="65">
        <f>'QTL-Km118+890,00'!A91</f>
        <v>45721</v>
      </c>
      <c r="B91" s="27" t="e">
        <f>'QTL-Km118+890,00'!B91</f>
        <v>#REF!</v>
      </c>
      <c r="C91" s="33">
        <f t="shared" si="4"/>
        <v>851</v>
      </c>
      <c r="D91" s="67">
        <v>-1470</v>
      </c>
      <c r="E91" s="33">
        <v>2371</v>
      </c>
      <c r="F91" s="27">
        <f t="shared" si="5"/>
        <v>714</v>
      </c>
      <c r="G91" s="27" t="e">
        <f>'QTL-Km118+890,00'!G91</f>
        <v>#REF!</v>
      </c>
      <c r="H91" s="33">
        <f t="shared" si="6"/>
        <v>794</v>
      </c>
      <c r="I91" s="67">
        <v>-1552</v>
      </c>
      <c r="J91" s="33">
        <f t="shared" si="2"/>
        <v>2346</v>
      </c>
      <c r="K91" s="27">
        <f t="shared" si="7"/>
        <v>806</v>
      </c>
      <c r="L91" s="27"/>
      <c r="M91" s="27" t="e">
        <f>'QTL-Km118+890,00'!L91</f>
        <v>#REF!</v>
      </c>
      <c r="N91" s="33">
        <f t="shared" si="8"/>
        <v>982</v>
      </c>
      <c r="O91" s="67">
        <v>-2026</v>
      </c>
      <c r="P91" s="33">
        <v>3008</v>
      </c>
      <c r="Q91" s="27">
        <f t="shared" si="9"/>
        <v>590</v>
      </c>
      <c r="R91" s="44"/>
      <c r="S91" s="35"/>
      <c r="T91" s="189">
        <f t="shared" si="13"/>
        <v>45721</v>
      </c>
      <c r="U91" s="62">
        <f t="shared" si="14"/>
        <v>2517.75</v>
      </c>
      <c r="V91" s="3"/>
      <c r="W91" s="3"/>
      <c r="X91" s="190"/>
      <c r="Y91" s="3"/>
      <c r="Z91" s="3"/>
      <c r="AA91" s="3"/>
      <c r="AB91" s="3"/>
    </row>
    <row r="92" spans="1:28" ht="22.5" customHeight="1" outlineLevel="1" x14ac:dyDescent="0.3">
      <c r="A92" s="65">
        <f>'QTL-Km118+890,00'!A92</f>
        <v>45722</v>
      </c>
      <c r="B92" s="27" t="e">
        <f>'QTL-Km118+890,00'!B92</f>
        <v>#REF!</v>
      </c>
      <c r="C92" s="33">
        <f t="shared" si="4"/>
        <v>849</v>
      </c>
      <c r="D92" s="67">
        <v>-1472</v>
      </c>
      <c r="E92" s="33">
        <v>2371</v>
      </c>
      <c r="F92" s="27">
        <f t="shared" si="5"/>
        <v>716</v>
      </c>
      <c r="G92" s="27" t="e">
        <f>'QTL-Km118+890,00'!G92</f>
        <v>#REF!</v>
      </c>
      <c r="H92" s="33">
        <f t="shared" si="6"/>
        <v>789</v>
      </c>
      <c r="I92" s="67">
        <v>-1557</v>
      </c>
      <c r="J92" s="33">
        <f t="shared" si="2"/>
        <v>2346</v>
      </c>
      <c r="K92" s="27">
        <f t="shared" si="7"/>
        <v>811</v>
      </c>
      <c r="L92" s="27"/>
      <c r="M92" s="27" t="e">
        <f>'QTL-Km118+890,00'!L92</f>
        <v>#REF!</v>
      </c>
      <c r="N92" s="33">
        <f t="shared" si="8"/>
        <v>980</v>
      </c>
      <c r="O92" s="67">
        <v>-2028</v>
      </c>
      <c r="P92" s="33">
        <v>3008</v>
      </c>
      <c r="Q92" s="27">
        <f t="shared" si="9"/>
        <v>592</v>
      </c>
      <c r="R92" s="44"/>
      <c r="S92" s="35"/>
      <c r="T92" s="189">
        <f t="shared" si="13"/>
        <v>45722</v>
      </c>
      <c r="U92" s="62">
        <f t="shared" si="14"/>
        <v>2517.75</v>
      </c>
      <c r="V92" s="3"/>
      <c r="W92" s="3"/>
      <c r="X92" s="190"/>
      <c r="Y92" s="3"/>
      <c r="Z92" s="3"/>
      <c r="AA92" s="3"/>
      <c r="AB92" s="3"/>
    </row>
    <row r="93" spans="1:28" ht="22.5" customHeight="1" outlineLevel="1" x14ac:dyDescent="0.3">
      <c r="A93" s="65">
        <f>'QTL-Km118+890,00'!A93</f>
        <v>45723</v>
      </c>
      <c r="B93" s="27" t="e">
        <f>'QTL-Km118+890,00'!B93</f>
        <v>#REF!</v>
      </c>
      <c r="C93" s="33">
        <f t="shared" si="4"/>
        <v>847</v>
      </c>
      <c r="D93" s="67">
        <v>-1474</v>
      </c>
      <c r="E93" s="33">
        <v>2371</v>
      </c>
      <c r="F93" s="27">
        <f t="shared" si="5"/>
        <v>718</v>
      </c>
      <c r="G93" s="27" t="e">
        <f>'QTL-Km118+890,00'!G93</f>
        <v>#REF!</v>
      </c>
      <c r="H93" s="33">
        <f t="shared" si="6"/>
        <v>786</v>
      </c>
      <c r="I93" s="67">
        <v>-1560</v>
      </c>
      <c r="J93" s="33">
        <f t="shared" si="2"/>
        <v>2346</v>
      </c>
      <c r="K93" s="27">
        <f t="shared" si="7"/>
        <v>814</v>
      </c>
      <c r="L93" s="27"/>
      <c r="M93" s="27" t="e">
        <f>'QTL-Km118+890,00'!L93</f>
        <v>#REF!</v>
      </c>
      <c r="N93" s="33">
        <f t="shared" si="8"/>
        <v>978</v>
      </c>
      <c r="O93" s="67">
        <v>-2030</v>
      </c>
      <c r="P93" s="33">
        <v>3008</v>
      </c>
      <c r="Q93" s="27">
        <f t="shared" si="9"/>
        <v>594</v>
      </c>
      <c r="R93" s="44"/>
      <c r="S93" s="35"/>
      <c r="T93" s="189">
        <f t="shared" si="13"/>
        <v>45723</v>
      </c>
      <c r="U93" s="62">
        <f t="shared" si="14"/>
        <v>2517.75</v>
      </c>
      <c r="V93" s="3"/>
      <c r="W93" s="3"/>
      <c r="X93" s="190"/>
      <c r="Y93" s="3"/>
      <c r="Z93" s="3"/>
      <c r="AA93" s="3"/>
      <c r="AB93" s="3"/>
    </row>
    <row r="94" spans="1:28" ht="22.5" customHeight="1" outlineLevel="1" x14ac:dyDescent="0.3">
      <c r="A94" s="65">
        <f>'QTL-Km118+890,00'!A94</f>
        <v>45724</v>
      </c>
      <c r="B94" s="27" t="e">
        <f>'QTL-Km118+890,00'!B94</f>
        <v>#REF!</v>
      </c>
      <c r="C94" s="33">
        <f t="shared" si="4"/>
        <v>841</v>
      </c>
      <c r="D94" s="67">
        <v>-1480</v>
      </c>
      <c r="E94" s="33">
        <v>2371</v>
      </c>
      <c r="F94" s="27">
        <f t="shared" si="5"/>
        <v>724</v>
      </c>
      <c r="G94" s="27" t="e">
        <f>'QTL-Km118+890,00'!G94</f>
        <v>#REF!</v>
      </c>
      <c r="H94" s="33">
        <f t="shared" si="6"/>
        <v>780</v>
      </c>
      <c r="I94" s="67">
        <v>-1566</v>
      </c>
      <c r="J94" s="33">
        <f t="shared" si="2"/>
        <v>2346</v>
      </c>
      <c r="K94" s="27">
        <f t="shared" si="7"/>
        <v>820</v>
      </c>
      <c r="L94" s="27"/>
      <c r="M94" s="27" t="e">
        <f>'QTL-Km118+890,00'!L94</f>
        <v>#REF!</v>
      </c>
      <c r="N94" s="33">
        <f t="shared" si="8"/>
        <v>973</v>
      </c>
      <c r="O94" s="67">
        <v>-2035</v>
      </c>
      <c r="P94" s="33">
        <v>3008</v>
      </c>
      <c r="Q94" s="27">
        <f t="shared" si="9"/>
        <v>599</v>
      </c>
      <c r="R94" s="44"/>
      <c r="S94" s="35"/>
      <c r="T94" s="189">
        <f t="shared" si="13"/>
        <v>45724</v>
      </c>
      <c r="U94" s="62">
        <f t="shared" si="14"/>
        <v>2517.75</v>
      </c>
      <c r="V94" s="3"/>
      <c r="W94" s="3"/>
      <c r="X94" s="190"/>
      <c r="Y94" s="3"/>
      <c r="Z94" s="3"/>
      <c r="AA94" s="3"/>
      <c r="AB94" s="3"/>
    </row>
    <row r="95" spans="1:28" ht="22.5" customHeight="1" outlineLevel="1" x14ac:dyDescent="0.3">
      <c r="A95" s="65">
        <f>'QTL-Km118+890,00'!A95</f>
        <v>45725</v>
      </c>
      <c r="B95" s="27" t="e">
        <f>'QTL-Km118+890,00'!B95</f>
        <v>#REF!</v>
      </c>
      <c r="C95" s="33">
        <f t="shared" si="4"/>
        <v>836</v>
      </c>
      <c r="D95" s="67">
        <v>-1485</v>
      </c>
      <c r="E95" s="33">
        <v>2371</v>
      </c>
      <c r="F95" s="27">
        <f t="shared" si="5"/>
        <v>729</v>
      </c>
      <c r="G95" s="27" t="e">
        <f>'QTL-Km118+890,00'!G95</f>
        <v>#REF!</v>
      </c>
      <c r="H95" s="33">
        <f t="shared" si="6"/>
        <v>776</v>
      </c>
      <c r="I95" s="67">
        <v>-1570</v>
      </c>
      <c r="J95" s="33">
        <f t="shared" si="2"/>
        <v>2346</v>
      </c>
      <c r="K95" s="27">
        <f t="shared" si="7"/>
        <v>824</v>
      </c>
      <c r="L95" s="27"/>
      <c r="M95" s="27" t="e">
        <f>'QTL-Km118+890,00'!L95</f>
        <v>#REF!</v>
      </c>
      <c r="N95" s="33">
        <f t="shared" si="8"/>
        <v>969</v>
      </c>
      <c r="O95" s="67">
        <v>-2039</v>
      </c>
      <c r="P95" s="33">
        <v>3008</v>
      </c>
      <c r="Q95" s="27">
        <f t="shared" si="9"/>
        <v>603</v>
      </c>
      <c r="R95" s="44"/>
      <c r="S95" s="35"/>
      <c r="T95" s="189">
        <f t="shared" si="13"/>
        <v>45725</v>
      </c>
      <c r="U95" s="62">
        <f t="shared" si="14"/>
        <v>2517.75</v>
      </c>
      <c r="V95" s="3"/>
      <c r="W95" s="3"/>
      <c r="X95" s="190"/>
      <c r="Y95" s="3"/>
      <c r="Z95" s="3"/>
      <c r="AA95" s="3"/>
      <c r="AB95" s="3"/>
    </row>
    <row r="96" spans="1:28" ht="22.5" customHeight="1" outlineLevel="1" x14ac:dyDescent="0.3">
      <c r="A96" s="65">
        <f>'QTL-Km118+890,00'!A96</f>
        <v>45726</v>
      </c>
      <c r="B96" s="27" t="e">
        <f>'QTL-Km118+890,00'!B96</f>
        <v>#REF!</v>
      </c>
      <c r="C96" s="33">
        <f t="shared" si="4"/>
        <v>830</v>
      </c>
      <c r="D96" s="67">
        <v>-1491</v>
      </c>
      <c r="E96" s="33">
        <v>2371</v>
      </c>
      <c r="F96" s="27">
        <f t="shared" si="5"/>
        <v>735</v>
      </c>
      <c r="G96" s="27" t="e">
        <f>'QTL-Km118+890,00'!G96</f>
        <v>#REF!</v>
      </c>
      <c r="H96" s="33">
        <f t="shared" si="6"/>
        <v>770</v>
      </c>
      <c r="I96" s="67">
        <v>-1576</v>
      </c>
      <c r="J96" s="33">
        <f t="shared" si="2"/>
        <v>2346</v>
      </c>
      <c r="K96" s="27">
        <f t="shared" si="7"/>
        <v>830</v>
      </c>
      <c r="L96" s="27"/>
      <c r="M96" s="27" t="e">
        <f>'QTL-Km118+890,00'!L96</f>
        <v>#REF!</v>
      </c>
      <c r="N96" s="33">
        <f t="shared" si="8"/>
        <v>964</v>
      </c>
      <c r="O96" s="67">
        <v>-2044</v>
      </c>
      <c r="P96" s="33">
        <v>3008</v>
      </c>
      <c r="Q96" s="27">
        <f t="shared" si="9"/>
        <v>608</v>
      </c>
      <c r="R96" s="44"/>
      <c r="S96" s="35"/>
      <c r="T96" s="189">
        <f t="shared" si="13"/>
        <v>45726</v>
      </c>
      <c r="U96" s="62">
        <f t="shared" si="14"/>
        <v>2517.75</v>
      </c>
      <c r="V96" s="3"/>
      <c r="W96" s="3"/>
      <c r="X96" s="190"/>
      <c r="Y96" s="3"/>
      <c r="Z96" s="3"/>
      <c r="AA96" s="3"/>
      <c r="AB96" s="3"/>
    </row>
    <row r="97" spans="1:28" ht="22.5" customHeight="1" outlineLevel="1" x14ac:dyDescent="0.3">
      <c r="A97" s="65">
        <f>'QTL-Km118+890,00'!A97</f>
        <v>45727</v>
      </c>
      <c r="B97" s="27" t="e">
        <f>'QTL-Km118+890,00'!B97</f>
        <v>#REF!</v>
      </c>
      <c r="C97" s="33">
        <f t="shared" si="4"/>
        <v>825</v>
      </c>
      <c r="D97" s="67">
        <v>-1496</v>
      </c>
      <c r="E97" s="33">
        <v>2371</v>
      </c>
      <c r="F97" s="27">
        <f t="shared" si="5"/>
        <v>740</v>
      </c>
      <c r="G97" s="27" t="e">
        <f>'QTL-Km118+890,00'!G97</f>
        <v>#REF!</v>
      </c>
      <c r="H97" s="33">
        <f t="shared" si="6"/>
        <v>765</v>
      </c>
      <c r="I97" s="67">
        <v>-1581</v>
      </c>
      <c r="J97" s="33">
        <f t="shared" si="2"/>
        <v>2346</v>
      </c>
      <c r="K97" s="27">
        <f t="shared" si="7"/>
        <v>835</v>
      </c>
      <c r="L97" s="27"/>
      <c r="M97" s="27" t="e">
        <f>'QTL-Km118+890,00'!L97</f>
        <v>#REF!</v>
      </c>
      <c r="N97" s="33">
        <f t="shared" si="8"/>
        <v>958</v>
      </c>
      <c r="O97" s="67">
        <v>-2050</v>
      </c>
      <c r="P97" s="33">
        <v>3008</v>
      </c>
      <c r="Q97" s="27">
        <f t="shared" si="9"/>
        <v>614</v>
      </c>
      <c r="R97" s="44"/>
      <c r="S97" s="35"/>
      <c r="T97" s="189">
        <f t="shared" si="13"/>
        <v>45727</v>
      </c>
      <c r="U97" s="62">
        <f t="shared" si="14"/>
        <v>2517.75</v>
      </c>
      <c r="V97" s="3"/>
      <c r="W97" s="3"/>
      <c r="X97" s="190"/>
      <c r="Y97" s="3"/>
      <c r="Z97" s="3"/>
      <c r="AA97" s="3"/>
      <c r="AB97" s="3"/>
    </row>
    <row r="98" spans="1:28" ht="22.5" customHeight="1" outlineLevel="1" x14ac:dyDescent="0.3">
      <c r="A98" s="65">
        <f>'QTL-Km118+890,00'!A98</f>
        <v>45728</v>
      </c>
      <c r="B98" s="27" t="e">
        <f>'QTL-Km118+890,00'!B98</f>
        <v>#REF!</v>
      </c>
      <c r="C98" s="33">
        <f t="shared" si="4"/>
        <v>820</v>
      </c>
      <c r="D98" s="67">
        <v>-1501</v>
      </c>
      <c r="E98" s="33">
        <v>2371</v>
      </c>
      <c r="F98" s="27">
        <f t="shared" si="5"/>
        <v>745</v>
      </c>
      <c r="G98" s="27" t="e">
        <f>'QTL-Km118+890,00'!G98</f>
        <v>#REF!</v>
      </c>
      <c r="H98" s="33">
        <f t="shared" si="6"/>
        <v>760</v>
      </c>
      <c r="I98" s="67">
        <v>-1586</v>
      </c>
      <c r="J98" s="33">
        <f t="shared" si="2"/>
        <v>2346</v>
      </c>
      <c r="K98" s="27">
        <f t="shared" si="7"/>
        <v>840</v>
      </c>
      <c r="L98" s="27"/>
      <c r="M98" s="27" t="e">
        <f>'QTL-Km118+890,00'!L98</f>
        <v>#REF!</v>
      </c>
      <c r="N98" s="33">
        <f t="shared" si="8"/>
        <v>952</v>
      </c>
      <c r="O98" s="67">
        <v>-2056</v>
      </c>
      <c r="P98" s="33">
        <v>3008</v>
      </c>
      <c r="Q98" s="27">
        <f t="shared" si="9"/>
        <v>620</v>
      </c>
      <c r="R98" s="44"/>
      <c r="S98" s="35"/>
      <c r="T98" s="189">
        <f t="shared" si="13"/>
        <v>45728</v>
      </c>
      <c r="U98" s="62">
        <f t="shared" si="14"/>
        <v>2517.75</v>
      </c>
      <c r="V98" s="3"/>
      <c r="W98" s="3"/>
      <c r="X98" s="190"/>
      <c r="Y98" s="3"/>
      <c r="Z98" s="3"/>
      <c r="AA98" s="3"/>
      <c r="AB98" s="3"/>
    </row>
    <row r="99" spans="1:28" ht="22.5" customHeight="1" outlineLevel="1" x14ac:dyDescent="0.3">
      <c r="A99" s="65">
        <f>'QTL-Km118+890,00'!A99</f>
        <v>45729</v>
      </c>
      <c r="B99" s="27" t="e">
        <f>'QTL-Km118+890,00'!B99</f>
        <v>#REF!</v>
      </c>
      <c r="C99" s="33">
        <f t="shared" si="4"/>
        <v>815</v>
      </c>
      <c r="D99" s="67">
        <v>-1506</v>
      </c>
      <c r="E99" s="33">
        <v>2371</v>
      </c>
      <c r="F99" s="27">
        <f t="shared" si="5"/>
        <v>750</v>
      </c>
      <c r="G99" s="27" t="e">
        <f>'QTL-Km118+890,00'!G99</f>
        <v>#REF!</v>
      </c>
      <c r="H99" s="33">
        <f t="shared" si="6"/>
        <v>753</v>
      </c>
      <c r="I99" s="67">
        <v>-1593</v>
      </c>
      <c r="J99" s="33">
        <f t="shared" si="2"/>
        <v>2346</v>
      </c>
      <c r="K99" s="27">
        <f t="shared" si="7"/>
        <v>847</v>
      </c>
      <c r="L99" s="27"/>
      <c r="M99" s="27" t="e">
        <f>'QTL-Km118+890,00'!L99</f>
        <v>#REF!</v>
      </c>
      <c r="N99" s="33">
        <f t="shared" si="8"/>
        <v>947</v>
      </c>
      <c r="O99" s="67">
        <v>-2061</v>
      </c>
      <c r="P99" s="33">
        <v>3008</v>
      </c>
      <c r="Q99" s="27">
        <f t="shared" si="9"/>
        <v>625</v>
      </c>
      <c r="R99" s="44"/>
      <c r="S99" s="35"/>
      <c r="T99" s="189">
        <f t="shared" si="13"/>
        <v>45729</v>
      </c>
      <c r="U99" s="62">
        <f t="shared" si="14"/>
        <v>2517.75</v>
      </c>
      <c r="V99" s="3"/>
      <c r="W99" s="3"/>
      <c r="X99" s="190"/>
      <c r="Y99" s="3"/>
      <c r="Z99" s="3"/>
      <c r="AA99" s="3"/>
      <c r="AB99" s="3"/>
    </row>
    <row r="100" spans="1:28" ht="22.5" customHeight="1" outlineLevel="1" x14ac:dyDescent="0.3">
      <c r="A100" s="65">
        <f>'QTL-Km118+890,00'!A100</f>
        <v>45730</v>
      </c>
      <c r="B100" s="27" t="e">
        <f>'QTL-Km118+890,00'!B100</f>
        <v>#REF!</v>
      </c>
      <c r="C100" s="33">
        <f t="shared" si="4"/>
        <v>806</v>
      </c>
      <c r="D100" s="67">
        <v>-1515</v>
      </c>
      <c r="E100" s="33">
        <v>2371</v>
      </c>
      <c r="F100" s="27">
        <f t="shared" si="5"/>
        <v>759</v>
      </c>
      <c r="G100" s="27" t="e">
        <f>'QTL-Km118+890,00'!G100</f>
        <v>#REF!</v>
      </c>
      <c r="H100" s="33">
        <f t="shared" si="6"/>
        <v>746</v>
      </c>
      <c r="I100" s="67">
        <v>-1600</v>
      </c>
      <c r="J100" s="33">
        <f t="shared" si="2"/>
        <v>2346</v>
      </c>
      <c r="K100" s="27">
        <f t="shared" si="7"/>
        <v>854</v>
      </c>
      <c r="L100" s="27"/>
      <c r="M100" s="27" t="e">
        <f>'QTL-Km118+890,00'!L100</f>
        <v>#REF!</v>
      </c>
      <c r="N100" s="33">
        <f t="shared" si="8"/>
        <v>942</v>
      </c>
      <c r="O100" s="67">
        <v>-2066</v>
      </c>
      <c r="P100" s="33">
        <v>3008</v>
      </c>
      <c r="Q100" s="27">
        <f t="shared" si="9"/>
        <v>630</v>
      </c>
      <c r="R100" s="44"/>
      <c r="S100" s="35"/>
      <c r="T100" s="189"/>
      <c r="U100" s="62"/>
      <c r="V100" s="3"/>
      <c r="W100" s="3"/>
      <c r="X100" s="190"/>
      <c r="Y100" s="3"/>
      <c r="Z100" s="3"/>
      <c r="AA100" s="3"/>
      <c r="AB100" s="3"/>
    </row>
    <row r="101" spans="1:28" ht="22.5" customHeight="1" outlineLevel="1" x14ac:dyDescent="0.3">
      <c r="A101" s="65">
        <f>'QTL-Km118+890,00'!A101</f>
        <v>45731</v>
      </c>
      <c r="B101" s="27" t="e">
        <f>'QTL-Km118+890,00'!B101</f>
        <v>#REF!</v>
      </c>
      <c r="C101" s="33">
        <f t="shared" si="4"/>
        <v>797</v>
      </c>
      <c r="D101" s="67">
        <v>-1524</v>
      </c>
      <c r="E101" s="33">
        <v>2371</v>
      </c>
      <c r="F101" s="27">
        <f t="shared" si="5"/>
        <v>768</v>
      </c>
      <c r="G101" s="27" t="e">
        <f>'QTL-Km118+890,00'!G101</f>
        <v>#REF!</v>
      </c>
      <c r="H101" s="33">
        <f t="shared" si="6"/>
        <v>740</v>
      </c>
      <c r="I101" s="67">
        <v>-1606</v>
      </c>
      <c r="J101" s="33">
        <f t="shared" si="2"/>
        <v>2346</v>
      </c>
      <c r="K101" s="27">
        <f t="shared" si="7"/>
        <v>860</v>
      </c>
      <c r="L101" s="27"/>
      <c r="M101" s="27" t="e">
        <f>'QTL-Km118+890,00'!L101</f>
        <v>#REF!</v>
      </c>
      <c r="N101" s="33">
        <f t="shared" si="8"/>
        <v>938</v>
      </c>
      <c r="O101" s="67">
        <v>-2070</v>
      </c>
      <c r="P101" s="33">
        <v>3008</v>
      </c>
      <c r="Q101" s="27">
        <f t="shared" si="9"/>
        <v>634</v>
      </c>
      <c r="R101" s="44"/>
      <c r="S101" s="35"/>
      <c r="T101" s="189"/>
      <c r="U101" s="62"/>
      <c r="V101" s="3"/>
      <c r="W101" s="3"/>
      <c r="X101" s="190"/>
      <c r="Y101" s="3"/>
      <c r="Z101" s="3"/>
      <c r="AA101" s="3"/>
      <c r="AB101" s="3"/>
    </row>
    <row r="102" spans="1:28" ht="22.5" customHeight="1" outlineLevel="1" x14ac:dyDescent="0.3">
      <c r="A102" s="65">
        <f>'QTL-Km118+890,00'!A102</f>
        <v>45732</v>
      </c>
      <c r="B102" s="27" t="e">
        <f>'QTL-Km118+890,00'!B102</f>
        <v>#REF!</v>
      </c>
      <c r="C102" s="33">
        <f t="shared" si="4"/>
        <v>797</v>
      </c>
      <c r="D102" s="67">
        <v>-1524</v>
      </c>
      <c r="E102" s="33">
        <v>2371</v>
      </c>
      <c r="F102" s="27">
        <f t="shared" si="5"/>
        <v>768</v>
      </c>
      <c r="G102" s="27" t="e">
        <f>'QTL-Km118+890,00'!G102</f>
        <v>#REF!</v>
      </c>
      <c r="H102" s="33">
        <f t="shared" si="6"/>
        <v>736</v>
      </c>
      <c r="I102" s="29">
        <v>-1610</v>
      </c>
      <c r="J102" s="33">
        <f t="shared" si="2"/>
        <v>2346</v>
      </c>
      <c r="K102" s="27">
        <f t="shared" si="7"/>
        <v>864</v>
      </c>
      <c r="L102" s="27"/>
      <c r="M102" s="27" t="e">
        <f>'QTL-Km118+890,00'!L102</f>
        <v>#REF!</v>
      </c>
      <c r="N102" s="33">
        <f t="shared" si="8"/>
        <v>935</v>
      </c>
      <c r="O102" s="29">
        <v>-2073</v>
      </c>
      <c r="P102" s="33">
        <v>3008</v>
      </c>
      <c r="Q102" s="27">
        <f t="shared" si="9"/>
        <v>637</v>
      </c>
      <c r="R102" s="44"/>
      <c r="S102" s="35"/>
      <c r="T102" s="189"/>
      <c r="U102" s="62"/>
      <c r="V102" s="3"/>
      <c r="W102" s="3"/>
      <c r="X102" s="190"/>
      <c r="Y102" s="3"/>
      <c r="Z102" s="3"/>
      <c r="AA102" s="3"/>
      <c r="AB102" s="3"/>
    </row>
    <row r="103" spans="1:28" ht="22.5" customHeight="1" outlineLevel="1" x14ac:dyDescent="0.3">
      <c r="A103" s="65">
        <f>'QTL-Km118+890,00'!A103</f>
        <v>45733</v>
      </c>
      <c r="B103" s="27" t="e">
        <f>'QTL-Km118+890,00'!B103</f>
        <v>#REF!</v>
      </c>
      <c r="C103" s="33">
        <f t="shared" si="4"/>
        <v>797</v>
      </c>
      <c r="D103" s="67">
        <v>-1524</v>
      </c>
      <c r="E103" s="33">
        <v>2371</v>
      </c>
      <c r="F103" s="27">
        <f t="shared" si="5"/>
        <v>768</v>
      </c>
      <c r="G103" s="27" t="e">
        <f>'QTL-Km118+890,00'!G103</f>
        <v>#REF!</v>
      </c>
      <c r="H103" s="33">
        <f t="shared" si="6"/>
        <v>731</v>
      </c>
      <c r="I103" s="29">
        <v>-1615</v>
      </c>
      <c r="J103" s="33">
        <f t="shared" si="2"/>
        <v>2346</v>
      </c>
      <c r="K103" s="27">
        <f t="shared" si="7"/>
        <v>869</v>
      </c>
      <c r="L103" s="27"/>
      <c r="M103" s="27" t="e">
        <f>'QTL-Km118+890,00'!L103</f>
        <v>#REF!</v>
      </c>
      <c r="N103" s="33">
        <f t="shared" si="8"/>
        <v>932</v>
      </c>
      <c r="O103" s="29">
        <v>-2076</v>
      </c>
      <c r="P103" s="33">
        <v>3008</v>
      </c>
      <c r="Q103" s="27">
        <f t="shared" si="9"/>
        <v>640</v>
      </c>
      <c r="R103" s="44"/>
      <c r="S103" s="35"/>
      <c r="T103" s="189"/>
      <c r="U103" s="62"/>
      <c r="V103" s="3"/>
      <c r="W103" s="3"/>
      <c r="X103" s="190"/>
      <c r="Y103" s="3"/>
      <c r="Z103" s="3"/>
      <c r="AA103" s="3"/>
      <c r="AB103" s="3"/>
    </row>
    <row r="104" spans="1:28" ht="22.5" customHeight="1" outlineLevel="1" x14ac:dyDescent="0.3">
      <c r="A104" s="65">
        <f>'QTL-Km118+890,00'!A104</f>
        <v>45734</v>
      </c>
      <c r="B104" s="27" t="e">
        <f>'QTL-Km118+890,00'!B104</f>
        <v>#REF!</v>
      </c>
      <c r="C104" s="33">
        <f t="shared" si="4"/>
        <v>787</v>
      </c>
      <c r="D104" s="29">
        <v>-1534</v>
      </c>
      <c r="E104" s="33">
        <v>2371</v>
      </c>
      <c r="F104" s="27">
        <f t="shared" si="5"/>
        <v>778</v>
      </c>
      <c r="G104" s="27" t="e">
        <f>'QTL-Km118+890,00'!G104</f>
        <v>#REF!</v>
      </c>
      <c r="H104" s="33">
        <f t="shared" si="6"/>
        <v>725</v>
      </c>
      <c r="I104" s="29">
        <v>-1621</v>
      </c>
      <c r="J104" s="33">
        <f t="shared" si="2"/>
        <v>2346</v>
      </c>
      <c r="K104" s="27">
        <f t="shared" si="7"/>
        <v>875</v>
      </c>
      <c r="L104" s="27"/>
      <c r="M104" s="27" t="e">
        <f>'QTL-Km118+890,00'!L104</f>
        <v>#REF!</v>
      </c>
      <c r="N104" s="33">
        <f t="shared" si="8"/>
        <v>929</v>
      </c>
      <c r="O104" s="29">
        <v>-2079</v>
      </c>
      <c r="P104" s="33">
        <v>3008</v>
      </c>
      <c r="Q104" s="27">
        <f t="shared" si="9"/>
        <v>643</v>
      </c>
      <c r="R104" s="44"/>
      <c r="S104" s="35"/>
      <c r="T104" s="189"/>
      <c r="U104" s="62"/>
      <c r="V104" s="3"/>
      <c r="W104" s="3"/>
      <c r="X104" s="190"/>
      <c r="Y104" s="3"/>
      <c r="Z104" s="3"/>
      <c r="AA104" s="3"/>
      <c r="AB104" s="3"/>
    </row>
    <row r="105" spans="1:28" ht="22.5" customHeight="1" outlineLevel="1" x14ac:dyDescent="0.3">
      <c r="A105" s="65">
        <f>'QTL-Km118+890,00'!A105</f>
        <v>45735</v>
      </c>
      <c r="B105" s="27" t="e">
        <f>'QTL-Km118+890,00'!B105</f>
        <v>#REF!</v>
      </c>
      <c r="C105" s="33">
        <f t="shared" si="4"/>
        <v>787</v>
      </c>
      <c r="D105" s="29">
        <v>-1534</v>
      </c>
      <c r="E105" s="33">
        <v>2371</v>
      </c>
      <c r="F105" s="27">
        <f t="shared" si="5"/>
        <v>778</v>
      </c>
      <c r="G105" s="27" t="e">
        <f>'QTL-Km118+890,00'!G105</f>
        <v>#REF!</v>
      </c>
      <c r="H105" s="33">
        <f t="shared" si="6"/>
        <v>725</v>
      </c>
      <c r="I105" s="29">
        <v>-1621</v>
      </c>
      <c r="J105" s="33">
        <f t="shared" si="2"/>
        <v>2346</v>
      </c>
      <c r="K105" s="27">
        <f t="shared" si="7"/>
        <v>875</v>
      </c>
      <c r="L105" s="27"/>
      <c r="M105" s="27" t="e">
        <f>'QTL-Km118+890,00'!L105</f>
        <v>#REF!</v>
      </c>
      <c r="N105" s="33">
        <f t="shared" si="8"/>
        <v>929</v>
      </c>
      <c r="O105" s="29">
        <v>-2079</v>
      </c>
      <c r="P105" s="33">
        <v>3008</v>
      </c>
      <c r="Q105" s="27">
        <f t="shared" si="9"/>
        <v>643</v>
      </c>
      <c r="R105" s="44"/>
      <c r="S105" s="35"/>
      <c r="T105" s="189"/>
      <c r="U105" s="62"/>
      <c r="V105" s="3"/>
      <c r="W105" s="3"/>
      <c r="X105" s="190"/>
      <c r="Y105" s="3"/>
      <c r="Z105" s="3"/>
      <c r="AA105" s="3"/>
      <c r="AB105" s="3"/>
    </row>
    <row r="106" spans="1:28" ht="22.5" customHeight="1" outlineLevel="1" x14ac:dyDescent="0.3">
      <c r="A106" s="65">
        <f>'QTL-Km118+890,00'!A106</f>
        <v>45736</v>
      </c>
      <c r="B106" s="27" t="e">
        <f>'QTL-Km118+890,00'!B106</f>
        <v>#REF!</v>
      </c>
      <c r="C106" s="33">
        <f t="shared" si="4"/>
        <v>787</v>
      </c>
      <c r="D106" s="29">
        <v>-1534</v>
      </c>
      <c r="E106" s="33">
        <v>2371</v>
      </c>
      <c r="F106" s="27">
        <f t="shared" si="5"/>
        <v>778</v>
      </c>
      <c r="G106" s="27" t="e">
        <f>'QTL-Km118+890,00'!G106</f>
        <v>#REF!</v>
      </c>
      <c r="H106" s="33">
        <f t="shared" si="6"/>
        <v>725</v>
      </c>
      <c r="I106" s="29">
        <v>-1621</v>
      </c>
      <c r="J106" s="33">
        <f t="shared" si="2"/>
        <v>2346</v>
      </c>
      <c r="K106" s="27">
        <f t="shared" si="7"/>
        <v>875</v>
      </c>
      <c r="L106" s="27"/>
      <c r="M106" s="27" t="e">
        <f>'QTL-Km118+890,00'!L106</f>
        <v>#REF!</v>
      </c>
      <c r="N106" s="33">
        <f t="shared" si="8"/>
        <v>929</v>
      </c>
      <c r="O106" s="29">
        <v>-2079</v>
      </c>
      <c r="P106" s="33">
        <v>3008</v>
      </c>
      <c r="Q106" s="27">
        <f t="shared" si="9"/>
        <v>643</v>
      </c>
      <c r="R106" s="44"/>
      <c r="S106" s="35"/>
      <c r="T106" s="189"/>
      <c r="U106" s="62"/>
      <c r="V106" s="3"/>
      <c r="W106" s="3"/>
      <c r="X106" s="190"/>
      <c r="Y106" s="3"/>
      <c r="Z106" s="3"/>
      <c r="AA106" s="3"/>
      <c r="AB106" s="3"/>
    </row>
    <row r="107" spans="1:28" ht="22.5" customHeight="1" outlineLevel="1" x14ac:dyDescent="0.3">
      <c r="A107" s="65">
        <f>'QTL-Km118+890,00'!A107</f>
        <v>45737</v>
      </c>
      <c r="B107" s="27" t="e">
        <f>'QTL-Km118+890,00'!B107</f>
        <v>#REF!</v>
      </c>
      <c r="C107" s="33">
        <f t="shared" si="4"/>
        <v>787</v>
      </c>
      <c r="D107" s="29">
        <v>-1534</v>
      </c>
      <c r="E107" s="33">
        <v>2371</v>
      </c>
      <c r="F107" s="27">
        <f t="shared" si="5"/>
        <v>778</v>
      </c>
      <c r="G107" s="27" t="e">
        <f>'QTL-Km118+890,00'!G107</f>
        <v>#REF!</v>
      </c>
      <c r="H107" s="33">
        <f t="shared" si="6"/>
        <v>721</v>
      </c>
      <c r="I107" s="29">
        <v>-1625</v>
      </c>
      <c r="J107" s="33">
        <f t="shared" si="2"/>
        <v>2346</v>
      </c>
      <c r="K107" s="27">
        <f t="shared" si="7"/>
        <v>879</v>
      </c>
      <c r="L107" s="27"/>
      <c r="M107" s="27" t="e">
        <f>'QTL-Km118+890,00'!L107</f>
        <v>#REF!</v>
      </c>
      <c r="N107" s="33">
        <f t="shared" si="8"/>
        <v>925</v>
      </c>
      <c r="O107" s="29">
        <v>-2083</v>
      </c>
      <c r="P107" s="33">
        <v>3008</v>
      </c>
      <c r="Q107" s="27">
        <f t="shared" si="9"/>
        <v>647</v>
      </c>
      <c r="R107" s="44"/>
      <c r="S107" s="35"/>
      <c r="T107" s="189"/>
      <c r="U107" s="62"/>
      <c r="V107" s="3"/>
      <c r="W107" s="3"/>
      <c r="X107" s="190"/>
      <c r="Y107" s="3"/>
      <c r="Z107" s="3"/>
      <c r="AA107" s="3"/>
      <c r="AB107" s="3"/>
    </row>
    <row r="108" spans="1:28" ht="22.5" customHeight="1" outlineLevel="1" x14ac:dyDescent="0.3">
      <c r="A108" s="65">
        <f>'QTL-Km118+890,00'!A108</f>
        <v>45738</v>
      </c>
      <c r="B108" s="27" t="e">
        <f>'QTL-Km118+890,00'!B108</f>
        <v>#REF!</v>
      </c>
      <c r="C108" s="33">
        <f t="shared" si="4"/>
        <v>783</v>
      </c>
      <c r="D108" s="29">
        <v>-1538</v>
      </c>
      <c r="E108" s="33">
        <v>2371</v>
      </c>
      <c r="F108" s="27">
        <f t="shared" si="5"/>
        <v>782</v>
      </c>
      <c r="G108" s="27" t="e">
        <f>'QTL-Km118+890,00'!G108</f>
        <v>#REF!</v>
      </c>
      <c r="H108" s="33">
        <f t="shared" si="6"/>
        <v>718</v>
      </c>
      <c r="I108" s="29">
        <v>-1628</v>
      </c>
      <c r="J108" s="33">
        <f t="shared" si="2"/>
        <v>2346</v>
      </c>
      <c r="K108" s="27">
        <f t="shared" si="7"/>
        <v>882</v>
      </c>
      <c r="L108" s="27"/>
      <c r="M108" s="27" t="e">
        <f>'QTL-Km118+890,00'!L108</f>
        <v>#REF!</v>
      </c>
      <c r="N108" s="33">
        <f t="shared" si="8"/>
        <v>921</v>
      </c>
      <c r="O108" s="29">
        <v>-2087</v>
      </c>
      <c r="P108" s="33">
        <v>3008</v>
      </c>
      <c r="Q108" s="27">
        <f t="shared" si="9"/>
        <v>651</v>
      </c>
      <c r="R108" s="44"/>
      <c r="S108" s="35"/>
      <c r="T108" s="189"/>
      <c r="U108" s="62"/>
      <c r="V108" s="3"/>
      <c r="W108" s="3"/>
      <c r="X108" s="190"/>
      <c r="Y108" s="3"/>
      <c r="Z108" s="3"/>
      <c r="AA108" s="3"/>
      <c r="AB108" s="3"/>
    </row>
    <row r="109" spans="1:28" ht="22.5" customHeight="1" outlineLevel="1" x14ac:dyDescent="0.3">
      <c r="A109" s="65">
        <f>'QTL-Km118+890,00'!A109</f>
        <v>45739</v>
      </c>
      <c r="B109" s="27" t="e">
        <f>'QTL-Km118+890,00'!B109</f>
        <v>#REF!</v>
      </c>
      <c r="C109" s="33">
        <f t="shared" si="4"/>
        <v>779</v>
      </c>
      <c r="D109" s="29">
        <v>-1542</v>
      </c>
      <c r="E109" s="33">
        <v>2371</v>
      </c>
      <c r="F109" s="27">
        <f t="shared" si="5"/>
        <v>786</v>
      </c>
      <c r="G109" s="27" t="e">
        <f>'QTL-Km118+890,00'!G109</f>
        <v>#REF!</v>
      </c>
      <c r="H109" s="33">
        <f t="shared" si="6"/>
        <v>715</v>
      </c>
      <c r="I109" s="29">
        <v>-1631</v>
      </c>
      <c r="J109" s="33">
        <f t="shared" si="2"/>
        <v>2346</v>
      </c>
      <c r="K109" s="27">
        <f t="shared" si="7"/>
        <v>885</v>
      </c>
      <c r="L109" s="27"/>
      <c r="M109" s="27" t="e">
        <f>'QTL-Km118+890,00'!L109</f>
        <v>#REF!</v>
      </c>
      <c r="N109" s="33">
        <f t="shared" si="8"/>
        <v>917</v>
      </c>
      <c r="O109" s="29">
        <v>-2091</v>
      </c>
      <c r="P109" s="33">
        <v>3008</v>
      </c>
      <c r="Q109" s="27">
        <f t="shared" si="9"/>
        <v>655</v>
      </c>
      <c r="R109" s="44"/>
      <c r="S109" s="35"/>
      <c r="T109" s="189"/>
      <c r="U109" s="62"/>
      <c r="V109" s="3"/>
      <c r="W109" s="3"/>
      <c r="X109" s="190"/>
      <c r="Y109" s="3"/>
      <c r="Z109" s="3"/>
      <c r="AA109" s="3"/>
      <c r="AB109" s="3"/>
    </row>
    <row r="110" spans="1:28" ht="22.5" customHeight="1" outlineLevel="1" x14ac:dyDescent="0.3">
      <c r="A110" s="65">
        <f>'QTL-Km118+890,00'!A110</f>
        <v>45740</v>
      </c>
      <c r="B110" s="27" t="e">
        <f>'QTL-Km118+890,00'!B110</f>
        <v>#REF!</v>
      </c>
      <c r="C110" s="33">
        <f t="shared" si="4"/>
        <v>774</v>
      </c>
      <c r="D110" s="29">
        <v>-1547</v>
      </c>
      <c r="E110" s="33">
        <v>2371</v>
      </c>
      <c r="F110" s="27">
        <f t="shared" si="5"/>
        <v>791</v>
      </c>
      <c r="G110" s="27" t="e">
        <f>'QTL-Km118+890,00'!G110</f>
        <v>#REF!</v>
      </c>
      <c r="H110" s="33">
        <f t="shared" si="6"/>
        <v>708</v>
      </c>
      <c r="I110" s="29">
        <v>-1638</v>
      </c>
      <c r="J110" s="33">
        <f t="shared" si="2"/>
        <v>2346</v>
      </c>
      <c r="K110" s="27">
        <f t="shared" si="7"/>
        <v>892</v>
      </c>
      <c r="L110" s="27"/>
      <c r="M110" s="27" t="e">
        <f>'QTL-Km118+890,00'!L110</f>
        <v>#REF!</v>
      </c>
      <c r="N110" s="33">
        <f t="shared" si="8"/>
        <v>916</v>
      </c>
      <c r="O110" s="29">
        <v>-2092</v>
      </c>
      <c r="P110" s="33">
        <v>3008</v>
      </c>
      <c r="Q110" s="27">
        <f t="shared" si="9"/>
        <v>656</v>
      </c>
      <c r="R110" s="44"/>
      <c r="S110" s="35"/>
      <c r="T110" s="189"/>
      <c r="U110" s="62"/>
      <c r="V110" s="3"/>
      <c r="W110" s="3"/>
      <c r="X110" s="190"/>
      <c r="Y110" s="3"/>
      <c r="Z110" s="3"/>
      <c r="AA110" s="3"/>
      <c r="AB110" s="3"/>
    </row>
    <row r="111" spans="1:28" ht="22.5" customHeight="1" outlineLevel="1" x14ac:dyDescent="0.3">
      <c r="A111" s="65">
        <f>'QTL-Km118+890,00'!A111</f>
        <v>45741</v>
      </c>
      <c r="B111" s="27" t="e">
        <f>'QTL-Km118+890,00'!B111</f>
        <v>#REF!</v>
      </c>
      <c r="C111" s="33">
        <f t="shared" si="4"/>
        <v>768</v>
      </c>
      <c r="D111" s="29">
        <v>-1553</v>
      </c>
      <c r="E111" s="33">
        <v>2371</v>
      </c>
      <c r="F111" s="27">
        <f t="shared" si="5"/>
        <v>797</v>
      </c>
      <c r="G111" s="27" t="e">
        <f>'QTL-Km118+890,00'!G111</f>
        <v>#REF!</v>
      </c>
      <c r="H111" s="33">
        <f t="shared" si="6"/>
        <v>701</v>
      </c>
      <c r="I111" s="29">
        <v>-1645</v>
      </c>
      <c r="J111" s="33">
        <f t="shared" si="2"/>
        <v>2346</v>
      </c>
      <c r="K111" s="27">
        <f t="shared" si="7"/>
        <v>899</v>
      </c>
      <c r="L111" s="27"/>
      <c r="M111" s="27" t="e">
        <f>'QTL-Km118+890,00'!L111</f>
        <v>#REF!</v>
      </c>
      <c r="N111" s="33">
        <f t="shared" si="8"/>
        <v>915</v>
      </c>
      <c r="O111" s="29">
        <v>-2093</v>
      </c>
      <c r="P111" s="33">
        <v>3008</v>
      </c>
      <c r="Q111" s="27">
        <f t="shared" si="9"/>
        <v>657</v>
      </c>
      <c r="R111" s="44"/>
      <c r="S111" s="35"/>
      <c r="T111" s="189"/>
      <c r="U111" s="62"/>
      <c r="V111" s="3"/>
      <c r="W111" s="3"/>
      <c r="X111" s="190"/>
      <c r="Y111" s="3"/>
      <c r="Z111" s="3"/>
      <c r="AA111" s="3"/>
      <c r="AB111" s="3"/>
    </row>
    <row r="112" spans="1:28" ht="22.5" customHeight="1" outlineLevel="1" x14ac:dyDescent="0.3">
      <c r="A112" s="65">
        <f>'QTL-Km118+890,00'!A112</f>
        <v>45742</v>
      </c>
      <c r="B112" s="27" t="e">
        <f>'QTL-Km118+890,00'!B112</f>
        <v>#REF!</v>
      </c>
      <c r="C112" s="33">
        <f t="shared" si="4"/>
        <v>766</v>
      </c>
      <c r="D112" s="29">
        <v>-1555</v>
      </c>
      <c r="E112" s="33">
        <v>2371</v>
      </c>
      <c r="F112" s="27">
        <f t="shared" si="5"/>
        <v>799</v>
      </c>
      <c r="G112" s="27" t="e">
        <f>'QTL-Km118+890,00'!G112</f>
        <v>#REF!</v>
      </c>
      <c r="H112" s="33">
        <f t="shared" si="6"/>
        <v>698</v>
      </c>
      <c r="I112" s="29">
        <v>-1648</v>
      </c>
      <c r="J112" s="33">
        <f t="shared" si="2"/>
        <v>2346</v>
      </c>
      <c r="K112" s="27">
        <f t="shared" si="7"/>
        <v>902</v>
      </c>
      <c r="L112" s="27"/>
      <c r="M112" s="27" t="e">
        <f>'QTL-Km118+890,00'!L112</f>
        <v>#REF!</v>
      </c>
      <c r="N112" s="33">
        <f t="shared" si="8"/>
        <v>912</v>
      </c>
      <c r="O112" s="29">
        <v>-2096</v>
      </c>
      <c r="P112" s="33">
        <v>3008</v>
      </c>
      <c r="Q112" s="27">
        <f t="shared" si="9"/>
        <v>660</v>
      </c>
      <c r="R112" s="44"/>
      <c r="S112" s="35"/>
      <c r="T112" s="189"/>
      <c r="U112" s="62"/>
      <c r="V112" s="3"/>
      <c r="W112" s="3"/>
      <c r="X112" s="190"/>
      <c r="Y112" s="3"/>
      <c r="Z112" s="3"/>
      <c r="AA112" s="3"/>
      <c r="AB112" s="3"/>
    </row>
    <row r="113" spans="1:28" ht="22.5" customHeight="1" outlineLevel="1" x14ac:dyDescent="0.3">
      <c r="A113" s="65">
        <f>'QTL-Km118+890,00'!A113</f>
        <v>45743</v>
      </c>
      <c r="B113" s="27" t="e">
        <f>'QTL-Km118+890,00'!B113</f>
        <v>#REF!</v>
      </c>
      <c r="C113" s="33">
        <f t="shared" si="4"/>
        <v>762</v>
      </c>
      <c r="D113" s="29">
        <v>-1559</v>
      </c>
      <c r="E113" s="33">
        <v>2371</v>
      </c>
      <c r="F113" s="27">
        <f t="shared" si="5"/>
        <v>803</v>
      </c>
      <c r="G113" s="27" t="e">
        <f>'QTL-Km118+890,00'!G113</f>
        <v>#REF!</v>
      </c>
      <c r="H113" s="33">
        <f t="shared" si="6"/>
        <v>695</v>
      </c>
      <c r="I113" s="29">
        <v>-1651</v>
      </c>
      <c r="J113" s="33">
        <f t="shared" si="2"/>
        <v>2346</v>
      </c>
      <c r="K113" s="27">
        <f t="shared" si="7"/>
        <v>905</v>
      </c>
      <c r="L113" s="27"/>
      <c r="M113" s="27" t="e">
        <f>'QTL-Km118+890,00'!L113</f>
        <v>#REF!</v>
      </c>
      <c r="N113" s="33">
        <f t="shared" si="8"/>
        <v>908</v>
      </c>
      <c r="O113" s="29">
        <v>-2100</v>
      </c>
      <c r="P113" s="33">
        <v>3008</v>
      </c>
      <c r="Q113" s="27">
        <f t="shared" si="9"/>
        <v>664</v>
      </c>
      <c r="R113" s="44"/>
      <c r="S113" s="35"/>
      <c r="T113" s="189"/>
      <c r="U113" s="62"/>
      <c r="V113" s="3"/>
      <c r="W113" s="3"/>
      <c r="X113" s="190"/>
      <c r="Y113" s="3"/>
      <c r="Z113" s="3"/>
      <c r="AA113" s="3"/>
      <c r="AB113" s="3"/>
    </row>
    <row r="114" spans="1:28" ht="22.5" customHeight="1" outlineLevel="1" x14ac:dyDescent="0.3">
      <c r="A114" s="65">
        <f>'QTL-Km118+890,00'!A114</f>
        <v>45744</v>
      </c>
      <c r="B114" s="27" t="e">
        <f>'QTL-Km118+890,00'!B114</f>
        <v>#REF!</v>
      </c>
      <c r="C114" s="33">
        <f t="shared" si="4"/>
        <v>757</v>
      </c>
      <c r="D114" s="29">
        <v>-1564</v>
      </c>
      <c r="E114" s="33">
        <v>2371</v>
      </c>
      <c r="F114" s="27">
        <f t="shared" si="5"/>
        <v>808</v>
      </c>
      <c r="G114" s="27" t="e">
        <f>'QTL-Km118+890,00'!G114</f>
        <v>#REF!</v>
      </c>
      <c r="H114" s="33">
        <f t="shared" si="6"/>
        <v>692</v>
      </c>
      <c r="I114" s="29">
        <v>-1654</v>
      </c>
      <c r="J114" s="33">
        <f t="shared" si="2"/>
        <v>2346</v>
      </c>
      <c r="K114" s="27">
        <f t="shared" si="7"/>
        <v>908</v>
      </c>
      <c r="L114" s="27"/>
      <c r="M114" s="27" t="e">
        <f>'QTL-Km118+890,00'!L114</f>
        <v>#REF!</v>
      </c>
      <c r="N114" s="33">
        <f t="shared" si="8"/>
        <v>904</v>
      </c>
      <c r="O114" s="29">
        <v>-2104</v>
      </c>
      <c r="P114" s="33">
        <v>3008</v>
      </c>
      <c r="Q114" s="27">
        <f t="shared" si="9"/>
        <v>668</v>
      </c>
      <c r="R114" s="44"/>
      <c r="S114" s="35"/>
      <c r="T114" s="189"/>
      <c r="U114" s="62"/>
      <c r="V114" s="3"/>
      <c r="W114" s="3"/>
      <c r="X114" s="190"/>
      <c r="Y114" s="3"/>
      <c r="Z114" s="3"/>
      <c r="AA114" s="3"/>
      <c r="AB114" s="3"/>
    </row>
    <row r="115" spans="1:28" ht="22.5" customHeight="1" outlineLevel="1" x14ac:dyDescent="0.3">
      <c r="A115" s="65">
        <f>'QTL-Km118+890,00'!A115</f>
        <v>45745</v>
      </c>
      <c r="B115" s="27" t="e">
        <f>'QTL-Km118+890,00'!B115</f>
        <v>#REF!</v>
      </c>
      <c r="C115" s="33">
        <f t="shared" si="4"/>
        <v>754</v>
      </c>
      <c r="D115" s="29">
        <v>-1567</v>
      </c>
      <c r="E115" s="33">
        <v>2371</v>
      </c>
      <c r="F115" s="27">
        <f t="shared" si="5"/>
        <v>811</v>
      </c>
      <c r="G115" s="27" t="e">
        <f>'QTL-Km118+890,00'!G115</f>
        <v>#REF!</v>
      </c>
      <c r="H115" s="33">
        <f t="shared" si="6"/>
        <v>689</v>
      </c>
      <c r="I115" s="29">
        <v>-1657</v>
      </c>
      <c r="J115" s="33">
        <f t="shared" si="2"/>
        <v>2346</v>
      </c>
      <c r="K115" s="27">
        <f t="shared" si="7"/>
        <v>911</v>
      </c>
      <c r="L115" s="27"/>
      <c r="M115" s="27" t="e">
        <f>'QTL-Km118+890,00'!L115</f>
        <v>#REF!</v>
      </c>
      <c r="N115" s="33">
        <f t="shared" si="8"/>
        <v>899</v>
      </c>
      <c r="O115" s="29">
        <v>-2109</v>
      </c>
      <c r="P115" s="33">
        <v>3008</v>
      </c>
      <c r="Q115" s="27">
        <f t="shared" si="9"/>
        <v>673</v>
      </c>
      <c r="R115" s="44"/>
      <c r="S115" s="35"/>
      <c r="T115" s="189"/>
      <c r="U115" s="62"/>
      <c r="V115" s="3"/>
      <c r="W115" s="3"/>
      <c r="X115" s="190"/>
      <c r="Y115" s="3"/>
      <c r="Z115" s="3"/>
      <c r="AA115" s="3"/>
      <c r="AB115" s="3"/>
    </row>
    <row r="116" spans="1:28" ht="22.5" customHeight="1" outlineLevel="1" x14ac:dyDescent="0.3">
      <c r="A116" s="65">
        <f>'QTL-Km118+890,00'!A116</f>
        <v>45746</v>
      </c>
      <c r="B116" s="27" t="e">
        <f>'QTL-Km118+890,00'!B116</f>
        <v>#REF!</v>
      </c>
      <c r="C116" s="33">
        <f t="shared" si="4"/>
        <v>751</v>
      </c>
      <c r="D116" s="29">
        <v>-1570</v>
      </c>
      <c r="E116" s="33">
        <v>2371</v>
      </c>
      <c r="F116" s="27">
        <f t="shared" si="5"/>
        <v>814</v>
      </c>
      <c r="G116" s="27" t="e">
        <f>'QTL-Km118+890,00'!G116</f>
        <v>#REF!</v>
      </c>
      <c r="H116" s="33">
        <f t="shared" si="6"/>
        <v>686</v>
      </c>
      <c r="I116" s="29">
        <v>-1660</v>
      </c>
      <c r="J116" s="33">
        <f t="shared" si="2"/>
        <v>2346</v>
      </c>
      <c r="K116" s="27">
        <f t="shared" si="7"/>
        <v>914</v>
      </c>
      <c r="L116" s="27"/>
      <c r="M116" s="27" t="e">
        <f>'QTL-Km118+890,00'!L116</f>
        <v>#REF!</v>
      </c>
      <c r="N116" s="33">
        <f t="shared" si="8"/>
        <v>895</v>
      </c>
      <c r="O116" s="29">
        <v>-2113</v>
      </c>
      <c r="P116" s="33">
        <v>3008</v>
      </c>
      <c r="Q116" s="27">
        <f t="shared" si="9"/>
        <v>677</v>
      </c>
      <c r="R116" s="44"/>
      <c r="S116" s="35"/>
      <c r="T116" s="189"/>
      <c r="U116" s="62"/>
      <c r="V116" s="3"/>
      <c r="W116" s="3"/>
      <c r="X116" s="190"/>
      <c r="Y116" s="3"/>
      <c r="Z116" s="3"/>
      <c r="AA116" s="3"/>
      <c r="AB116" s="3"/>
    </row>
    <row r="117" spans="1:28" ht="22.5" customHeight="1" outlineLevel="1" x14ac:dyDescent="0.3">
      <c r="A117" s="65">
        <f>'QTL-Km118+890,00'!A117</f>
        <v>45747</v>
      </c>
      <c r="B117" s="27" t="e">
        <f>'QTL-Km118+890,00'!B117</f>
        <v>#REF!</v>
      </c>
      <c r="C117" s="33">
        <f t="shared" si="4"/>
        <v>749</v>
      </c>
      <c r="D117" s="29">
        <v>-1572</v>
      </c>
      <c r="E117" s="33">
        <v>2371</v>
      </c>
      <c r="F117" s="27">
        <f t="shared" si="5"/>
        <v>816</v>
      </c>
      <c r="G117" s="27" t="e">
        <f>'QTL-Km118+890,00'!G117</f>
        <v>#REF!</v>
      </c>
      <c r="H117" s="33">
        <f t="shared" si="6"/>
        <v>684</v>
      </c>
      <c r="I117" s="29">
        <v>-1662</v>
      </c>
      <c r="J117" s="33">
        <f t="shared" si="2"/>
        <v>2346</v>
      </c>
      <c r="K117" s="27">
        <f t="shared" si="7"/>
        <v>916</v>
      </c>
      <c r="L117" s="27"/>
      <c r="M117" s="27" t="e">
        <f>'QTL-Km118+890,00'!L117</f>
        <v>#REF!</v>
      </c>
      <c r="N117" s="33">
        <f t="shared" si="8"/>
        <v>891</v>
      </c>
      <c r="O117" s="29">
        <v>-2117</v>
      </c>
      <c r="P117" s="33">
        <v>3008</v>
      </c>
      <c r="Q117" s="27">
        <f t="shared" si="9"/>
        <v>681</v>
      </c>
      <c r="R117" s="44"/>
      <c r="S117" s="35"/>
      <c r="T117" s="189"/>
      <c r="U117" s="62"/>
      <c r="V117" s="3"/>
      <c r="W117" s="3"/>
      <c r="X117" s="190"/>
      <c r="Y117" s="3"/>
      <c r="Z117" s="3"/>
      <c r="AA117" s="3"/>
      <c r="AB117" s="3"/>
    </row>
    <row r="118" spans="1:28" ht="22.5" customHeight="1" outlineLevel="1" x14ac:dyDescent="0.3">
      <c r="A118" s="65">
        <f>'QTL-Km118+890,00'!A118</f>
        <v>45748</v>
      </c>
      <c r="B118" s="27" t="e">
        <f>'QTL-Km118+890,00'!B118</f>
        <v>#REF!</v>
      </c>
      <c r="C118" s="33">
        <f t="shared" si="4"/>
        <v>745</v>
      </c>
      <c r="D118" s="29">
        <v>-1576</v>
      </c>
      <c r="E118" s="33">
        <v>2371</v>
      </c>
      <c r="F118" s="27">
        <f t="shared" si="5"/>
        <v>820</v>
      </c>
      <c r="G118" s="27" t="e">
        <f>'QTL-Km118+890,00'!G118</f>
        <v>#REF!</v>
      </c>
      <c r="H118" s="33">
        <f t="shared" si="6"/>
        <v>681</v>
      </c>
      <c r="I118" s="29">
        <v>-1665</v>
      </c>
      <c r="J118" s="33">
        <f t="shared" si="2"/>
        <v>2346</v>
      </c>
      <c r="K118" s="27">
        <f t="shared" si="7"/>
        <v>919</v>
      </c>
      <c r="L118" s="27"/>
      <c r="M118" s="27" t="e">
        <f>'QTL-Km118+890,00'!L118</f>
        <v>#REF!</v>
      </c>
      <c r="N118" s="33">
        <f t="shared" si="8"/>
        <v>889</v>
      </c>
      <c r="O118" s="29">
        <v>-2119</v>
      </c>
      <c r="P118" s="33">
        <v>3008</v>
      </c>
      <c r="Q118" s="27">
        <f t="shared" si="9"/>
        <v>683</v>
      </c>
      <c r="R118" s="44"/>
      <c r="S118" s="35"/>
      <c r="T118" s="189"/>
      <c r="U118" s="62"/>
      <c r="V118" s="3"/>
      <c r="W118" s="3"/>
      <c r="X118" s="190"/>
      <c r="Y118" s="3"/>
      <c r="Z118" s="3"/>
      <c r="AA118" s="3"/>
      <c r="AB118" s="3"/>
    </row>
    <row r="119" spans="1:28" ht="22.5" customHeight="1" outlineLevel="1" x14ac:dyDescent="0.3">
      <c r="A119" s="65">
        <f>'QTL-Km118+890,00'!A119</f>
        <v>45749</v>
      </c>
      <c r="B119" s="27" t="e">
        <f>'QTL-Km118+890,00'!B119</f>
        <v>#REF!</v>
      </c>
      <c r="C119" s="33">
        <f t="shared" si="4"/>
        <v>741</v>
      </c>
      <c r="D119" s="29">
        <v>-1580</v>
      </c>
      <c r="E119" s="33">
        <v>2371</v>
      </c>
      <c r="F119" s="27">
        <f t="shared" si="5"/>
        <v>824</v>
      </c>
      <c r="G119" s="27" t="e">
        <f>'QTL-Km118+890,00'!G119</f>
        <v>#REF!</v>
      </c>
      <c r="H119" s="33">
        <f t="shared" si="6"/>
        <v>679</v>
      </c>
      <c r="I119" s="29">
        <v>-1667</v>
      </c>
      <c r="J119" s="33">
        <f t="shared" si="2"/>
        <v>2346</v>
      </c>
      <c r="K119" s="27">
        <f t="shared" si="7"/>
        <v>921</v>
      </c>
      <c r="L119" s="27"/>
      <c r="M119" s="27" t="e">
        <f>'QTL-Km118+890,00'!L119</f>
        <v>#REF!</v>
      </c>
      <c r="N119" s="33">
        <f t="shared" si="8"/>
        <v>888</v>
      </c>
      <c r="O119" s="29">
        <v>-2120</v>
      </c>
      <c r="P119" s="33">
        <v>3008</v>
      </c>
      <c r="Q119" s="27">
        <f t="shared" si="9"/>
        <v>684</v>
      </c>
      <c r="R119" s="44"/>
      <c r="S119" s="35"/>
      <c r="T119" s="189">
        <f>+A119</f>
        <v>45749</v>
      </c>
      <c r="U119" s="62">
        <f>+(E119+2*J119+P119)/4</f>
        <v>2517.75</v>
      </c>
      <c r="V119" s="3"/>
      <c r="W119" s="3"/>
      <c r="X119" s="190"/>
      <c r="Y119" s="3"/>
      <c r="Z119" s="3"/>
      <c r="AA119" s="3"/>
      <c r="AB119" s="3"/>
    </row>
    <row r="120" spans="1:28" ht="22.5" customHeight="1" outlineLevel="1" x14ac:dyDescent="0.3">
      <c r="A120" s="65">
        <f>'QTL-Km118+890,00'!A120</f>
        <v>45750</v>
      </c>
      <c r="B120" s="27" t="e">
        <f>'QTL-Km118+890,00'!B120</f>
        <v>#REF!</v>
      </c>
      <c r="C120" s="33">
        <f t="shared" si="4"/>
        <v>736</v>
      </c>
      <c r="D120" s="29">
        <v>-1585</v>
      </c>
      <c r="E120" s="33">
        <v>2371</v>
      </c>
      <c r="F120" s="27">
        <f t="shared" si="5"/>
        <v>829</v>
      </c>
      <c r="G120" s="27" t="e">
        <f>'QTL-Km118+890,00'!G120</f>
        <v>#REF!</v>
      </c>
      <c r="H120" s="33">
        <f t="shared" si="6"/>
        <v>677</v>
      </c>
      <c r="I120" s="29">
        <v>-1669</v>
      </c>
      <c r="J120" s="33">
        <f t="shared" si="2"/>
        <v>2346</v>
      </c>
      <c r="K120" s="27">
        <f t="shared" si="7"/>
        <v>923</v>
      </c>
      <c r="L120" s="27"/>
      <c r="M120" s="27" t="e">
        <f>'QTL-Km118+890,00'!L120</f>
        <v>#REF!</v>
      </c>
      <c r="N120" s="33">
        <f t="shared" si="8"/>
        <v>882</v>
      </c>
      <c r="O120" s="29">
        <v>-2126</v>
      </c>
      <c r="P120" s="33">
        <v>3008</v>
      </c>
      <c r="Q120" s="27">
        <f t="shared" si="9"/>
        <v>690</v>
      </c>
      <c r="R120" s="195"/>
      <c r="S120" s="6"/>
      <c r="T120" s="189"/>
      <c r="U120" s="62"/>
      <c r="V120" s="3"/>
      <c r="W120" s="3"/>
      <c r="X120" s="190"/>
      <c r="Y120" s="3"/>
      <c r="Z120" s="3"/>
      <c r="AA120" s="3"/>
      <c r="AB120" s="3"/>
    </row>
    <row r="121" spans="1:28" ht="22.5" customHeight="1" outlineLevel="1" x14ac:dyDescent="0.3">
      <c r="A121" s="65">
        <f>'QTL-Km118+890,00'!A121</f>
        <v>45751</v>
      </c>
      <c r="B121" s="27" t="e">
        <f>'QTL-Km118+890,00'!B121</f>
        <v>#REF!</v>
      </c>
      <c r="C121" s="33">
        <f t="shared" si="4"/>
        <v>731</v>
      </c>
      <c r="D121" s="29">
        <v>-1590</v>
      </c>
      <c r="E121" s="33">
        <v>2371</v>
      </c>
      <c r="F121" s="27">
        <f t="shared" si="5"/>
        <v>834</v>
      </c>
      <c r="G121" s="27" t="e">
        <f>'QTL-Km118+890,00'!G121</f>
        <v>#REF!</v>
      </c>
      <c r="H121" s="33">
        <f t="shared" si="6"/>
        <v>676</v>
      </c>
      <c r="I121" s="29">
        <v>-1670</v>
      </c>
      <c r="J121" s="33">
        <f t="shared" si="2"/>
        <v>2346</v>
      </c>
      <c r="K121" s="27">
        <f t="shared" si="7"/>
        <v>924</v>
      </c>
      <c r="L121" s="27"/>
      <c r="M121" s="27" t="e">
        <f>'QTL-Km118+890,00'!L121</f>
        <v>#REF!</v>
      </c>
      <c r="N121" s="33">
        <f t="shared" si="8"/>
        <v>876</v>
      </c>
      <c r="O121" s="29">
        <v>-2132</v>
      </c>
      <c r="P121" s="33">
        <v>3008</v>
      </c>
      <c r="Q121" s="27">
        <f t="shared" si="9"/>
        <v>696</v>
      </c>
      <c r="R121" s="195"/>
      <c r="S121" s="6"/>
      <c r="T121" s="189"/>
      <c r="U121" s="62"/>
      <c r="V121" s="3"/>
      <c r="W121" s="3"/>
      <c r="X121" s="190"/>
      <c r="Y121" s="3"/>
      <c r="Z121" s="3"/>
      <c r="AA121" s="3"/>
      <c r="AB121" s="3"/>
    </row>
    <row r="122" spans="1:28" ht="22.5" customHeight="1" outlineLevel="1" x14ac:dyDescent="0.3">
      <c r="A122" s="65">
        <f>'QTL-Km118+890,00'!A122</f>
        <v>45752</v>
      </c>
      <c r="B122" s="27" t="e">
        <f>'QTL-Km118+890,00'!B122</f>
        <v>#REF!</v>
      </c>
      <c r="C122" s="33">
        <f t="shared" si="4"/>
        <v>727</v>
      </c>
      <c r="D122" s="29">
        <v>-1594</v>
      </c>
      <c r="E122" s="33">
        <v>2371</v>
      </c>
      <c r="F122" s="27">
        <f t="shared" si="5"/>
        <v>838</v>
      </c>
      <c r="G122" s="27" t="e">
        <f>'QTL-Km118+890,00'!G122</f>
        <v>#REF!</v>
      </c>
      <c r="H122" s="33">
        <f t="shared" si="6"/>
        <v>674</v>
      </c>
      <c r="I122" s="29">
        <v>-1672</v>
      </c>
      <c r="J122" s="33">
        <f t="shared" si="2"/>
        <v>2346</v>
      </c>
      <c r="K122" s="27">
        <f t="shared" si="7"/>
        <v>926</v>
      </c>
      <c r="L122" s="27"/>
      <c r="M122" s="27" t="e">
        <f>'QTL-Km118+890,00'!L122</f>
        <v>#REF!</v>
      </c>
      <c r="N122" s="33">
        <f t="shared" si="8"/>
        <v>873</v>
      </c>
      <c r="O122" s="29">
        <v>-2135</v>
      </c>
      <c r="P122" s="33">
        <v>3008</v>
      </c>
      <c r="Q122" s="27">
        <f t="shared" si="9"/>
        <v>699</v>
      </c>
      <c r="R122" s="44"/>
      <c r="S122" s="35"/>
      <c r="T122" s="189"/>
      <c r="U122" s="62"/>
      <c r="V122" s="3"/>
      <c r="W122" s="3"/>
      <c r="X122" s="190"/>
      <c r="Y122" s="3"/>
      <c r="Z122" s="3"/>
      <c r="AA122" s="3"/>
      <c r="AB122" s="3"/>
    </row>
    <row r="123" spans="1:28" ht="22.5" customHeight="1" outlineLevel="1" x14ac:dyDescent="0.3">
      <c r="A123" s="65">
        <f>'QTL-Km118+890,00'!A123</f>
        <v>45753</v>
      </c>
      <c r="B123" s="27" t="e">
        <f>'QTL-Km118+890,00'!B123</f>
        <v>#REF!</v>
      </c>
      <c r="C123" s="33">
        <f t="shared" si="4"/>
        <v>723</v>
      </c>
      <c r="D123" s="29">
        <v>-1598</v>
      </c>
      <c r="E123" s="33">
        <v>2371</v>
      </c>
      <c r="F123" s="27">
        <f t="shared" si="5"/>
        <v>842</v>
      </c>
      <c r="G123" s="27" t="e">
        <f>'QTL-Km118+890,00'!G123</f>
        <v>#REF!</v>
      </c>
      <c r="H123" s="33">
        <f t="shared" si="6"/>
        <v>673</v>
      </c>
      <c r="I123" s="29">
        <v>-1673</v>
      </c>
      <c r="J123" s="33">
        <f t="shared" si="2"/>
        <v>2346</v>
      </c>
      <c r="K123" s="27">
        <f t="shared" si="7"/>
        <v>927</v>
      </c>
      <c r="L123" s="27"/>
      <c r="M123" s="27" t="e">
        <f>'QTL-Km118+890,00'!L123</f>
        <v>#REF!</v>
      </c>
      <c r="N123" s="33">
        <f t="shared" si="8"/>
        <v>870</v>
      </c>
      <c r="O123" s="29">
        <v>-2138</v>
      </c>
      <c r="P123" s="33">
        <v>3008</v>
      </c>
      <c r="Q123" s="27">
        <f t="shared" si="9"/>
        <v>702</v>
      </c>
      <c r="R123" s="44"/>
      <c r="S123" s="35"/>
      <c r="T123" s="189"/>
      <c r="U123" s="62"/>
      <c r="V123" s="3"/>
      <c r="W123" s="3"/>
      <c r="X123" s="190"/>
      <c r="Y123" s="3"/>
      <c r="Z123" s="3"/>
      <c r="AA123" s="3"/>
      <c r="AB123" s="3"/>
    </row>
    <row r="124" spans="1:28" ht="22.5" customHeight="1" outlineLevel="1" x14ac:dyDescent="0.3">
      <c r="A124" s="65">
        <f>'QTL-Km118+890,00'!A124</f>
        <v>45754</v>
      </c>
      <c r="B124" s="27" t="e">
        <f>'QTL-Km118+890,00'!B124</f>
        <v>#REF!</v>
      </c>
      <c r="C124" s="33">
        <f t="shared" si="4"/>
        <v>719</v>
      </c>
      <c r="D124" s="29">
        <v>-1602</v>
      </c>
      <c r="E124" s="33">
        <v>2371</v>
      </c>
      <c r="F124" s="27">
        <f t="shared" si="5"/>
        <v>846</v>
      </c>
      <c r="G124" s="27" t="e">
        <f>'QTL-Km118+890,00'!G124</f>
        <v>#REF!</v>
      </c>
      <c r="H124" s="33">
        <f t="shared" si="6"/>
        <v>671</v>
      </c>
      <c r="I124" s="29">
        <v>-1675</v>
      </c>
      <c r="J124" s="33">
        <f t="shared" si="2"/>
        <v>2346</v>
      </c>
      <c r="K124" s="27">
        <f t="shared" si="7"/>
        <v>929</v>
      </c>
      <c r="L124" s="27"/>
      <c r="M124" s="27" t="e">
        <f>'QTL-Km118+890,00'!L124</f>
        <v>#REF!</v>
      </c>
      <c r="N124" s="33">
        <f t="shared" si="8"/>
        <v>867</v>
      </c>
      <c r="O124" s="29">
        <v>-2141</v>
      </c>
      <c r="P124" s="33">
        <v>3008</v>
      </c>
      <c r="Q124" s="27">
        <f t="shared" si="9"/>
        <v>705</v>
      </c>
      <c r="R124" s="44"/>
      <c r="S124" s="35"/>
      <c r="T124" s="189"/>
      <c r="U124" s="62"/>
      <c r="V124" s="3"/>
      <c r="W124" s="3"/>
      <c r="X124" s="190"/>
      <c r="Y124" s="3"/>
      <c r="Z124" s="3"/>
      <c r="AA124" s="3"/>
      <c r="AB124" s="3"/>
    </row>
    <row r="125" spans="1:28" ht="22.5" customHeight="1" outlineLevel="1" x14ac:dyDescent="0.3">
      <c r="A125" s="65">
        <f>'QTL-Km118+890,00'!A125</f>
        <v>45755</v>
      </c>
      <c r="B125" s="27" t="e">
        <f>'QTL-Km118+890,00'!B125</f>
        <v>#REF!</v>
      </c>
      <c r="C125" s="33">
        <f t="shared" si="4"/>
        <v>716</v>
      </c>
      <c r="D125" s="29">
        <v>-1605</v>
      </c>
      <c r="E125" s="33">
        <v>2371</v>
      </c>
      <c r="F125" s="27">
        <f t="shared" si="5"/>
        <v>849</v>
      </c>
      <c r="G125" s="27" t="e">
        <f>'QTL-Km118+890,00'!G125</f>
        <v>#REF!</v>
      </c>
      <c r="H125" s="33">
        <f t="shared" si="6"/>
        <v>661</v>
      </c>
      <c r="I125" s="29">
        <v>-1685</v>
      </c>
      <c r="J125" s="33">
        <f t="shared" si="2"/>
        <v>2346</v>
      </c>
      <c r="K125" s="27">
        <f t="shared" si="7"/>
        <v>939</v>
      </c>
      <c r="L125" s="27"/>
      <c r="M125" s="27" t="e">
        <f>'QTL-Km118+890,00'!L125</f>
        <v>#REF!</v>
      </c>
      <c r="N125" s="33">
        <f t="shared" si="8"/>
        <v>861</v>
      </c>
      <c r="O125" s="29">
        <v>-2147</v>
      </c>
      <c r="P125" s="33">
        <v>3008</v>
      </c>
      <c r="Q125" s="27">
        <f t="shared" si="9"/>
        <v>711</v>
      </c>
      <c r="R125" s="44"/>
      <c r="S125" s="35"/>
      <c r="T125" s="189"/>
      <c r="U125" s="62"/>
      <c r="V125" s="3"/>
      <c r="W125" s="3"/>
      <c r="X125" s="190"/>
      <c r="Y125" s="3"/>
      <c r="Z125" s="3"/>
      <c r="AA125" s="3"/>
      <c r="AB125" s="3"/>
    </row>
    <row r="126" spans="1:28" ht="22.5" customHeight="1" outlineLevel="1" x14ac:dyDescent="0.3">
      <c r="A126" s="65">
        <f>'QTL-Km118+890,00'!A126</f>
        <v>45756</v>
      </c>
      <c r="B126" s="27" t="e">
        <f>'QTL-Km118+890,00'!B126</f>
        <v>#REF!</v>
      </c>
      <c r="C126" s="33">
        <f t="shared" si="4"/>
        <v>714</v>
      </c>
      <c r="D126" s="29">
        <v>-1607</v>
      </c>
      <c r="E126" s="33">
        <v>2371</v>
      </c>
      <c r="F126" s="27">
        <f t="shared" si="5"/>
        <v>851</v>
      </c>
      <c r="G126" s="27" t="e">
        <f>'QTL-Km118+890,00'!G126</f>
        <v>#REF!</v>
      </c>
      <c r="H126" s="33">
        <f t="shared" si="6"/>
        <v>651</v>
      </c>
      <c r="I126" s="29">
        <v>-1695</v>
      </c>
      <c r="J126" s="33">
        <f t="shared" si="2"/>
        <v>2346</v>
      </c>
      <c r="K126" s="27">
        <f t="shared" si="7"/>
        <v>949</v>
      </c>
      <c r="L126" s="27"/>
      <c r="M126" s="27" t="e">
        <f>'QTL-Km118+890,00'!L126</f>
        <v>#REF!</v>
      </c>
      <c r="N126" s="33">
        <f t="shared" si="8"/>
        <v>854</v>
      </c>
      <c r="O126" s="29">
        <v>-2154</v>
      </c>
      <c r="P126" s="33">
        <v>3008</v>
      </c>
      <c r="Q126" s="27">
        <f t="shared" si="9"/>
        <v>718</v>
      </c>
      <c r="R126" s="44"/>
      <c r="S126" s="35"/>
      <c r="T126" s="189"/>
      <c r="U126" s="62"/>
      <c r="V126" s="3"/>
      <c r="W126" s="3"/>
      <c r="X126" s="190"/>
      <c r="Y126" s="3"/>
      <c r="Z126" s="3"/>
      <c r="AA126" s="3"/>
      <c r="AB126" s="3"/>
    </row>
    <row r="127" spans="1:28" ht="22.5" customHeight="1" outlineLevel="1" x14ac:dyDescent="0.3">
      <c r="A127" s="65">
        <f>'QTL-Km118+890,00'!A127</f>
        <v>45757</v>
      </c>
      <c r="B127" s="27" t="e">
        <f>'QTL-Km118+890,00'!B127</f>
        <v>#REF!</v>
      </c>
      <c r="C127" s="33">
        <f t="shared" si="4"/>
        <v>713</v>
      </c>
      <c r="D127" s="29">
        <v>-1608</v>
      </c>
      <c r="E127" s="33">
        <v>2371</v>
      </c>
      <c r="F127" s="27">
        <f t="shared" si="5"/>
        <v>852</v>
      </c>
      <c r="G127" s="27" t="e">
        <f>'QTL-Km118+890,00'!G127</f>
        <v>#REF!</v>
      </c>
      <c r="H127" s="33">
        <f t="shared" si="6"/>
        <v>648</v>
      </c>
      <c r="I127" s="29">
        <v>-1698</v>
      </c>
      <c r="J127" s="33">
        <f t="shared" si="2"/>
        <v>2346</v>
      </c>
      <c r="K127" s="27">
        <f t="shared" si="7"/>
        <v>952</v>
      </c>
      <c r="L127" s="27"/>
      <c r="M127" s="27" t="e">
        <f>'QTL-Km118+890,00'!L127</f>
        <v>#REF!</v>
      </c>
      <c r="N127" s="33">
        <f t="shared" si="8"/>
        <v>851</v>
      </c>
      <c r="O127" s="29">
        <v>-2157</v>
      </c>
      <c r="P127" s="33">
        <v>3008</v>
      </c>
      <c r="Q127" s="27">
        <f t="shared" si="9"/>
        <v>721</v>
      </c>
      <c r="R127" s="44"/>
      <c r="S127" s="35"/>
      <c r="T127" s="189"/>
      <c r="U127" s="62"/>
      <c r="V127" s="3"/>
      <c r="W127" s="3"/>
      <c r="X127" s="190"/>
      <c r="Y127" s="3"/>
      <c r="Z127" s="3"/>
      <c r="AA127" s="3"/>
      <c r="AB127" s="3"/>
    </row>
    <row r="128" spans="1:28" ht="22.5" customHeight="1" outlineLevel="1" x14ac:dyDescent="0.3">
      <c r="A128" s="65">
        <f>'QTL-Km118+890,00'!A128</f>
        <v>45758</v>
      </c>
      <c r="B128" s="27" t="e">
        <f>'QTL-Km118+890,00'!B128</f>
        <v>#REF!</v>
      </c>
      <c r="C128" s="33">
        <f t="shared" si="4"/>
        <v>711</v>
      </c>
      <c r="D128" s="29">
        <v>-1610</v>
      </c>
      <c r="E128" s="33">
        <v>2371</v>
      </c>
      <c r="F128" s="27">
        <f t="shared" si="5"/>
        <v>854</v>
      </c>
      <c r="G128" s="27" t="e">
        <f>'QTL-Km118+890,00'!G128</f>
        <v>#REF!</v>
      </c>
      <c r="H128" s="33">
        <f t="shared" si="6"/>
        <v>644</v>
      </c>
      <c r="I128" s="29">
        <v>-1702</v>
      </c>
      <c r="J128" s="33">
        <f t="shared" si="2"/>
        <v>2346</v>
      </c>
      <c r="K128" s="27">
        <f t="shared" si="7"/>
        <v>956</v>
      </c>
      <c r="L128" s="27"/>
      <c r="M128" s="27" t="e">
        <f>'QTL-Km118+890,00'!L128</f>
        <v>#REF!</v>
      </c>
      <c r="N128" s="33">
        <f t="shared" si="8"/>
        <v>848</v>
      </c>
      <c r="O128" s="29">
        <v>-2160</v>
      </c>
      <c r="P128" s="33">
        <v>3008</v>
      </c>
      <c r="Q128" s="27">
        <f t="shared" si="9"/>
        <v>724</v>
      </c>
      <c r="R128" s="44"/>
      <c r="S128" s="35"/>
      <c r="T128" s="189"/>
      <c r="U128" s="62"/>
      <c r="V128" s="3"/>
      <c r="W128" s="3"/>
      <c r="X128" s="190"/>
      <c r="Y128" s="3"/>
      <c r="Z128" s="3"/>
      <c r="AA128" s="3"/>
      <c r="AB128" s="3"/>
    </row>
    <row r="129" spans="1:28" ht="22.5" customHeight="1" outlineLevel="1" x14ac:dyDescent="0.3">
      <c r="A129" s="65">
        <f>'QTL-Km118+890,00'!A129</f>
        <v>45759</v>
      </c>
      <c r="B129" s="27" t="e">
        <f>'QTL-Km118+890,00'!B129</f>
        <v>#REF!</v>
      </c>
      <c r="C129" s="33">
        <f t="shared" si="4"/>
        <v>709</v>
      </c>
      <c r="D129" s="29">
        <v>-1612</v>
      </c>
      <c r="E129" s="33">
        <v>2371</v>
      </c>
      <c r="F129" s="27">
        <f t="shared" si="5"/>
        <v>856</v>
      </c>
      <c r="G129" s="27" t="e">
        <f>'QTL-Km118+890,00'!G129</f>
        <v>#REF!</v>
      </c>
      <c r="H129" s="33">
        <f t="shared" si="6"/>
        <v>641</v>
      </c>
      <c r="I129" s="29">
        <v>-1705</v>
      </c>
      <c r="J129" s="33">
        <f t="shared" si="2"/>
        <v>2346</v>
      </c>
      <c r="K129" s="27">
        <f t="shared" si="7"/>
        <v>959</v>
      </c>
      <c r="L129" s="27"/>
      <c r="M129" s="27" t="e">
        <f>'QTL-Km118+890,00'!L129</f>
        <v>#REF!</v>
      </c>
      <c r="N129" s="33">
        <f t="shared" si="8"/>
        <v>846</v>
      </c>
      <c r="O129" s="29">
        <v>-2162</v>
      </c>
      <c r="P129" s="33">
        <v>3008</v>
      </c>
      <c r="Q129" s="27">
        <f t="shared" si="9"/>
        <v>726</v>
      </c>
      <c r="R129" s="195"/>
      <c r="S129" s="6"/>
      <c r="T129" s="189"/>
      <c r="U129" s="62"/>
      <c r="V129" s="3"/>
      <c r="W129" s="3"/>
      <c r="X129" s="190"/>
      <c r="Y129" s="3"/>
      <c r="Z129" s="3"/>
      <c r="AA129" s="3"/>
      <c r="AB129" s="3"/>
    </row>
    <row r="130" spans="1:28" ht="22.5" customHeight="1" outlineLevel="1" x14ac:dyDescent="0.3">
      <c r="A130" s="65">
        <f>'QTL-Km118+890,00'!A130</f>
        <v>45760</v>
      </c>
      <c r="B130" s="27" t="e">
        <f>'QTL-Km118+890,00'!B130</f>
        <v>#REF!</v>
      </c>
      <c r="C130" s="33">
        <f t="shared" si="4"/>
        <v>709</v>
      </c>
      <c r="D130" s="29">
        <v>-1612</v>
      </c>
      <c r="E130" s="33">
        <v>2371</v>
      </c>
      <c r="F130" s="27">
        <f t="shared" si="5"/>
        <v>856</v>
      </c>
      <c r="G130" s="27" t="e">
        <f>'QTL-Km118+890,00'!G130</f>
        <v>#REF!</v>
      </c>
      <c r="H130" s="33">
        <f t="shared" si="6"/>
        <v>641</v>
      </c>
      <c r="I130" s="29">
        <v>-1705</v>
      </c>
      <c r="J130" s="33">
        <f t="shared" si="2"/>
        <v>2346</v>
      </c>
      <c r="K130" s="27">
        <f t="shared" si="7"/>
        <v>959</v>
      </c>
      <c r="L130" s="27"/>
      <c r="M130" s="27" t="e">
        <f>'QTL-Km118+890,00'!L130</f>
        <v>#REF!</v>
      </c>
      <c r="N130" s="33">
        <f t="shared" si="8"/>
        <v>845</v>
      </c>
      <c r="O130" s="29">
        <v>-2163</v>
      </c>
      <c r="P130" s="33">
        <v>3008</v>
      </c>
      <c r="Q130" s="27">
        <f t="shared" si="9"/>
        <v>727</v>
      </c>
      <c r="R130" s="195"/>
      <c r="S130" s="6"/>
      <c r="T130" s="189"/>
      <c r="U130" s="62"/>
      <c r="V130" s="3"/>
      <c r="W130" s="3"/>
      <c r="X130" s="190"/>
      <c r="Y130" s="3"/>
      <c r="Z130" s="3"/>
      <c r="AA130" s="3"/>
      <c r="AB130" s="3"/>
    </row>
    <row r="131" spans="1:28" ht="22.5" customHeight="1" outlineLevel="1" x14ac:dyDescent="0.3">
      <c r="A131" s="65">
        <f>'QTL-Km118+890,00'!A131</f>
        <v>45761</v>
      </c>
      <c r="B131" s="27" t="e">
        <f>'QTL-Km118+890,00'!B131</f>
        <v>#REF!</v>
      </c>
      <c r="C131" s="33">
        <f t="shared" si="4"/>
        <v>709</v>
      </c>
      <c r="D131" s="29">
        <v>-1612</v>
      </c>
      <c r="E131" s="33">
        <v>2371</v>
      </c>
      <c r="F131" s="27">
        <f t="shared" si="5"/>
        <v>856</v>
      </c>
      <c r="G131" s="27" t="e">
        <f>'QTL-Km118+890,00'!G131</f>
        <v>#REF!</v>
      </c>
      <c r="H131" s="33">
        <f t="shared" si="6"/>
        <v>641</v>
      </c>
      <c r="I131" s="29">
        <v>-1705</v>
      </c>
      <c r="J131" s="33">
        <f t="shared" si="2"/>
        <v>2346</v>
      </c>
      <c r="K131" s="27">
        <f t="shared" si="7"/>
        <v>959</v>
      </c>
      <c r="L131" s="27"/>
      <c r="M131" s="27" t="e">
        <f>'QTL-Km118+890,00'!L131</f>
        <v>#REF!</v>
      </c>
      <c r="N131" s="33">
        <f t="shared" si="8"/>
        <v>844</v>
      </c>
      <c r="O131" s="29">
        <v>-2164</v>
      </c>
      <c r="P131" s="33">
        <v>3008</v>
      </c>
      <c r="Q131" s="27">
        <f t="shared" si="9"/>
        <v>728</v>
      </c>
      <c r="R131" s="195"/>
      <c r="S131" s="6"/>
      <c r="T131" s="189"/>
      <c r="U131" s="62"/>
      <c r="V131" s="3"/>
      <c r="W131" s="3"/>
      <c r="X131" s="190"/>
      <c r="Y131" s="3"/>
      <c r="Z131" s="3"/>
      <c r="AA131" s="3"/>
      <c r="AB131" s="3"/>
    </row>
    <row r="132" spans="1:28" ht="22.5" customHeight="1" outlineLevel="1" x14ac:dyDescent="0.3">
      <c r="A132" s="65">
        <f>'QTL-Km118+890,00'!A132</f>
        <v>45762</v>
      </c>
      <c r="B132" s="27" t="e">
        <f>'QTL-Km118+890,00'!B132</f>
        <v>#REF!</v>
      </c>
      <c r="C132" s="33">
        <f t="shared" si="4"/>
        <v>698</v>
      </c>
      <c r="D132" s="29">
        <v>-1623</v>
      </c>
      <c r="E132" s="33">
        <v>2371</v>
      </c>
      <c r="F132" s="27">
        <f t="shared" si="5"/>
        <v>867</v>
      </c>
      <c r="G132" s="27" t="e">
        <f>'QTL-Km118+890,00'!G132</f>
        <v>#REF!</v>
      </c>
      <c r="H132" s="33">
        <f t="shared" si="6"/>
        <v>623</v>
      </c>
      <c r="I132" s="29">
        <v>-1723</v>
      </c>
      <c r="J132" s="33">
        <f t="shared" si="2"/>
        <v>2346</v>
      </c>
      <c r="K132" s="27">
        <f t="shared" si="7"/>
        <v>977</v>
      </c>
      <c r="L132" s="27"/>
      <c r="M132" s="27" t="e">
        <f>'QTL-Km118+890,00'!L132</f>
        <v>#REF!</v>
      </c>
      <c r="N132" s="33">
        <f t="shared" si="8"/>
        <v>843</v>
      </c>
      <c r="O132" s="29">
        <v>-2165</v>
      </c>
      <c r="P132" s="33">
        <v>3008</v>
      </c>
      <c r="Q132" s="27">
        <f t="shared" si="9"/>
        <v>729</v>
      </c>
      <c r="R132" s="195"/>
      <c r="S132" s="6"/>
      <c r="T132" s="189"/>
      <c r="U132" s="62"/>
      <c r="V132" s="3"/>
      <c r="W132" s="3"/>
      <c r="X132" s="190"/>
      <c r="Y132" s="3"/>
      <c r="Z132" s="3"/>
      <c r="AA132" s="3"/>
      <c r="AB132" s="3"/>
    </row>
    <row r="133" spans="1:28" ht="22.5" customHeight="1" outlineLevel="1" x14ac:dyDescent="0.3">
      <c r="A133" s="65">
        <f>'QTL-Km118+890,00'!A133</f>
        <v>45763</v>
      </c>
      <c r="B133" s="27" t="e">
        <f>'QTL-Km118+890,00'!B133</f>
        <v>#REF!</v>
      </c>
      <c r="C133" s="33">
        <f t="shared" si="4"/>
        <v>691</v>
      </c>
      <c r="D133" s="29">
        <v>-1630</v>
      </c>
      <c r="E133" s="33">
        <v>2371</v>
      </c>
      <c r="F133" s="27">
        <f t="shared" si="5"/>
        <v>874</v>
      </c>
      <c r="G133" s="27" t="e">
        <f>'QTL-Km118+890,00'!G133</f>
        <v>#REF!</v>
      </c>
      <c r="H133" s="33">
        <f t="shared" si="6"/>
        <v>620</v>
      </c>
      <c r="I133" s="29">
        <v>-1726</v>
      </c>
      <c r="J133" s="33">
        <f t="shared" si="2"/>
        <v>2346</v>
      </c>
      <c r="K133" s="27">
        <f t="shared" si="7"/>
        <v>980</v>
      </c>
      <c r="L133" s="27"/>
      <c r="M133" s="27" t="e">
        <f>'QTL-Km118+890,00'!L133</f>
        <v>#REF!</v>
      </c>
      <c r="N133" s="33">
        <f t="shared" si="8"/>
        <v>840</v>
      </c>
      <c r="O133" s="29">
        <v>-2168</v>
      </c>
      <c r="P133" s="33">
        <v>3008</v>
      </c>
      <c r="Q133" s="27">
        <f t="shared" si="9"/>
        <v>732</v>
      </c>
      <c r="R133" s="195"/>
      <c r="S133" s="6"/>
      <c r="T133" s="189"/>
      <c r="U133" s="62"/>
      <c r="V133" s="3"/>
      <c r="W133" s="3"/>
      <c r="X133" s="190"/>
      <c r="Y133" s="3"/>
      <c r="Z133" s="3"/>
      <c r="AA133" s="3"/>
      <c r="AB133" s="3"/>
    </row>
    <row r="134" spans="1:28" ht="22.5" customHeight="1" outlineLevel="1" x14ac:dyDescent="0.3">
      <c r="A134" s="65">
        <f>'QTL-Km118+890,00'!A134</f>
        <v>45764</v>
      </c>
      <c r="B134" s="27" t="e">
        <f>'QTL-Km118+890,00'!B134</f>
        <v>#REF!</v>
      </c>
      <c r="C134" s="33">
        <f t="shared" si="4"/>
        <v>686</v>
      </c>
      <c r="D134" s="29">
        <v>-1635</v>
      </c>
      <c r="E134" s="33">
        <v>2371</v>
      </c>
      <c r="F134" s="27">
        <f t="shared" si="5"/>
        <v>879</v>
      </c>
      <c r="G134" s="27" t="e">
        <f>'QTL-Km118+890,00'!G134</f>
        <v>#REF!</v>
      </c>
      <c r="H134" s="33">
        <f t="shared" si="6"/>
        <v>616</v>
      </c>
      <c r="I134" s="29">
        <v>-1730</v>
      </c>
      <c r="J134" s="33">
        <f t="shared" si="2"/>
        <v>2346</v>
      </c>
      <c r="K134" s="27">
        <f t="shared" si="7"/>
        <v>984</v>
      </c>
      <c r="L134" s="27"/>
      <c r="M134" s="27" t="e">
        <f>'QTL-Km118+890,00'!L134</f>
        <v>#REF!</v>
      </c>
      <c r="N134" s="33">
        <f t="shared" si="8"/>
        <v>836</v>
      </c>
      <c r="O134" s="29">
        <v>-2172</v>
      </c>
      <c r="P134" s="33">
        <v>3008</v>
      </c>
      <c r="Q134" s="27">
        <f t="shared" si="9"/>
        <v>736</v>
      </c>
      <c r="R134" s="195"/>
      <c r="S134" s="6"/>
      <c r="T134" s="189"/>
      <c r="U134" s="62"/>
      <c r="V134" s="3"/>
      <c r="W134" s="3"/>
      <c r="X134" s="190"/>
      <c r="Y134" s="3"/>
      <c r="Z134" s="3"/>
      <c r="AA134" s="3"/>
      <c r="AB134" s="3"/>
    </row>
    <row r="135" spans="1:28" ht="22.5" customHeight="1" outlineLevel="1" x14ac:dyDescent="0.3">
      <c r="A135" s="65">
        <f>'QTL-Km118+890,00'!A135</f>
        <v>45765</v>
      </c>
      <c r="B135" s="27" t="e">
        <f>'QTL-Km118+890,00'!B135</f>
        <v>#REF!</v>
      </c>
      <c r="C135" s="33">
        <f t="shared" si="4"/>
        <v>676</v>
      </c>
      <c r="D135" s="29">
        <v>-1645</v>
      </c>
      <c r="E135" s="33">
        <v>2371</v>
      </c>
      <c r="F135" s="27">
        <f t="shared" si="5"/>
        <v>889</v>
      </c>
      <c r="G135" s="27" t="e">
        <f>'QTL-Km118+890,00'!G135</f>
        <v>#REF!</v>
      </c>
      <c r="H135" s="33">
        <f t="shared" si="6"/>
        <v>611</v>
      </c>
      <c r="I135" s="29">
        <v>-1735</v>
      </c>
      <c r="J135" s="33">
        <f t="shared" si="2"/>
        <v>2346</v>
      </c>
      <c r="K135" s="27">
        <f t="shared" si="7"/>
        <v>989</v>
      </c>
      <c r="L135" s="27"/>
      <c r="M135" s="27" t="e">
        <f>'QTL-Km118+890,00'!L135</f>
        <v>#REF!</v>
      </c>
      <c r="N135" s="33">
        <f t="shared" si="8"/>
        <v>828</v>
      </c>
      <c r="O135" s="29">
        <v>-2180</v>
      </c>
      <c r="P135" s="33">
        <v>3008</v>
      </c>
      <c r="Q135" s="27">
        <f t="shared" si="9"/>
        <v>744</v>
      </c>
      <c r="R135" s="44"/>
      <c r="S135" s="35"/>
      <c r="T135" s="189"/>
      <c r="U135" s="62"/>
      <c r="V135" s="3"/>
      <c r="W135" s="3"/>
      <c r="X135" s="190"/>
      <c r="Y135" s="3"/>
      <c r="Z135" s="3"/>
      <c r="AA135" s="3"/>
      <c r="AB135" s="3"/>
    </row>
    <row r="136" spans="1:28" ht="22.5" customHeight="1" outlineLevel="1" x14ac:dyDescent="0.3">
      <c r="A136" s="65">
        <f>'QTL-Km118+890,00'!A136</f>
        <v>45766</v>
      </c>
      <c r="B136" s="27" t="e">
        <f>'QTL-Km118+890,00'!B136</f>
        <v>#REF!</v>
      </c>
      <c r="C136" s="33">
        <f t="shared" si="4"/>
        <v>666</v>
      </c>
      <c r="D136" s="29">
        <v>-1655</v>
      </c>
      <c r="E136" s="33">
        <v>2371</v>
      </c>
      <c r="F136" s="27">
        <f t="shared" si="5"/>
        <v>899</v>
      </c>
      <c r="G136" s="27" t="e">
        <f>'QTL-Km118+890,00'!G136</f>
        <v>#REF!</v>
      </c>
      <c r="H136" s="33">
        <f t="shared" si="6"/>
        <v>608</v>
      </c>
      <c r="I136" s="29">
        <v>-1738</v>
      </c>
      <c r="J136" s="33">
        <f t="shared" si="2"/>
        <v>2346</v>
      </c>
      <c r="K136" s="27">
        <f t="shared" si="7"/>
        <v>992</v>
      </c>
      <c r="L136" s="27"/>
      <c r="M136" s="27" t="e">
        <f>'QTL-Km118+890,00'!L136</f>
        <v>#REF!</v>
      </c>
      <c r="N136" s="33">
        <f t="shared" si="8"/>
        <v>820</v>
      </c>
      <c r="O136" s="29">
        <v>-2188</v>
      </c>
      <c r="P136" s="33">
        <v>3008</v>
      </c>
      <c r="Q136" s="27">
        <f t="shared" si="9"/>
        <v>752</v>
      </c>
      <c r="R136" s="44"/>
      <c r="S136" s="35"/>
      <c r="T136" s="189"/>
      <c r="U136" s="62"/>
      <c r="V136" s="3"/>
      <c r="W136" s="3"/>
      <c r="X136" s="190"/>
      <c r="Y136" s="3"/>
      <c r="Z136" s="3"/>
      <c r="AA136" s="3"/>
      <c r="AB136" s="3"/>
    </row>
    <row r="137" spans="1:28" ht="22.5" customHeight="1" outlineLevel="1" x14ac:dyDescent="0.3">
      <c r="A137" s="65">
        <f>'QTL-Km118+890,00'!A137</f>
        <v>45767</v>
      </c>
      <c r="B137" s="27" t="e">
        <f>'QTL-Km118+890,00'!B137</f>
        <v>#REF!</v>
      </c>
      <c r="C137" s="33">
        <f t="shared" si="4"/>
        <v>654</v>
      </c>
      <c r="D137" s="29">
        <v>-1667</v>
      </c>
      <c r="E137" s="33">
        <v>2371</v>
      </c>
      <c r="F137" s="27">
        <f t="shared" si="5"/>
        <v>911</v>
      </c>
      <c r="G137" s="27" t="e">
        <f>'QTL-Km118+890,00'!G137</f>
        <v>#REF!</v>
      </c>
      <c r="H137" s="33">
        <f t="shared" si="6"/>
        <v>605</v>
      </c>
      <c r="I137" s="29">
        <v>-1741</v>
      </c>
      <c r="J137" s="33">
        <f t="shared" si="2"/>
        <v>2346</v>
      </c>
      <c r="K137" s="27">
        <f t="shared" si="7"/>
        <v>995</v>
      </c>
      <c r="L137" s="27"/>
      <c r="M137" s="27" t="e">
        <f>'QTL-Km118+890,00'!L137</f>
        <v>#REF!</v>
      </c>
      <c r="N137" s="33">
        <f t="shared" si="8"/>
        <v>816</v>
      </c>
      <c r="O137" s="29">
        <v>-2192</v>
      </c>
      <c r="P137" s="33">
        <v>3008</v>
      </c>
      <c r="Q137" s="27">
        <f t="shared" si="9"/>
        <v>756</v>
      </c>
      <c r="R137" s="44"/>
      <c r="S137" s="35"/>
      <c r="T137" s="189"/>
      <c r="U137" s="62"/>
      <c r="V137" s="3"/>
      <c r="W137" s="3"/>
      <c r="X137" s="190"/>
      <c r="Y137" s="3"/>
      <c r="Z137" s="3"/>
      <c r="AA137" s="3"/>
      <c r="AB137" s="3"/>
    </row>
    <row r="138" spans="1:28" ht="22.5" customHeight="1" outlineLevel="1" x14ac:dyDescent="0.3">
      <c r="A138" s="65">
        <f>'QTL-Km118+890,00'!A138</f>
        <v>45768</v>
      </c>
      <c r="B138" s="27" t="e">
        <f>'QTL-Km118+890,00'!B138</f>
        <v>#REF!</v>
      </c>
      <c r="C138" s="33">
        <f t="shared" si="4"/>
        <v>641</v>
      </c>
      <c r="D138" s="29">
        <v>-1680</v>
      </c>
      <c r="E138" s="33">
        <v>2371</v>
      </c>
      <c r="F138" s="27">
        <f t="shared" si="5"/>
        <v>924</v>
      </c>
      <c r="G138" s="27" t="e">
        <f>'QTL-Km118+890,00'!G138</f>
        <v>#REF!</v>
      </c>
      <c r="H138" s="33">
        <f t="shared" si="6"/>
        <v>602</v>
      </c>
      <c r="I138" s="29">
        <v>-1744</v>
      </c>
      <c r="J138" s="33">
        <f t="shared" si="2"/>
        <v>2346</v>
      </c>
      <c r="K138" s="27">
        <f t="shared" si="7"/>
        <v>998</v>
      </c>
      <c r="L138" s="27"/>
      <c r="M138" s="27" t="e">
        <f>'QTL-Km118+890,00'!L138</f>
        <v>#REF!</v>
      </c>
      <c r="N138" s="33">
        <f t="shared" si="8"/>
        <v>814</v>
      </c>
      <c r="O138" s="29">
        <v>-2194</v>
      </c>
      <c r="P138" s="33">
        <v>3008</v>
      </c>
      <c r="Q138" s="27">
        <f t="shared" si="9"/>
        <v>758</v>
      </c>
      <c r="R138" s="44"/>
      <c r="S138" s="35"/>
      <c r="T138" s="189"/>
      <c r="U138" s="62"/>
      <c r="V138" s="3"/>
      <c r="W138" s="3"/>
      <c r="X138" s="190"/>
      <c r="Y138" s="3"/>
      <c r="Z138" s="3"/>
      <c r="AA138" s="3"/>
      <c r="AB138" s="3"/>
    </row>
    <row r="139" spans="1:28" ht="22.5" customHeight="1" outlineLevel="1" x14ac:dyDescent="0.3">
      <c r="A139" s="65">
        <f>'QTL-Km118+890,00'!A139</f>
        <v>45769</v>
      </c>
      <c r="B139" s="27" t="e">
        <f>'QTL-Km118+890,00'!B139</f>
        <v>#REF!</v>
      </c>
      <c r="C139" s="33">
        <f t="shared" si="4"/>
        <v>641</v>
      </c>
      <c r="D139" s="29">
        <v>-1680</v>
      </c>
      <c r="E139" s="33">
        <v>2371</v>
      </c>
      <c r="F139" s="27">
        <f t="shared" si="5"/>
        <v>924</v>
      </c>
      <c r="G139" s="27" t="e">
        <f>'QTL-Km118+890,00'!G139</f>
        <v>#REF!</v>
      </c>
      <c r="H139" s="33">
        <f t="shared" si="6"/>
        <v>599</v>
      </c>
      <c r="I139" s="29">
        <v>-1747</v>
      </c>
      <c r="J139" s="33">
        <f t="shared" si="2"/>
        <v>2346</v>
      </c>
      <c r="K139" s="27">
        <f t="shared" si="7"/>
        <v>1001</v>
      </c>
      <c r="L139" s="27"/>
      <c r="M139" s="27" t="e">
        <f>'QTL-Km118+890,00'!L139</f>
        <v>#REF!</v>
      </c>
      <c r="N139" s="33">
        <f t="shared" si="8"/>
        <v>812</v>
      </c>
      <c r="O139" s="29">
        <v>-2196</v>
      </c>
      <c r="P139" s="33">
        <v>3008</v>
      </c>
      <c r="Q139" s="27">
        <f t="shared" si="9"/>
        <v>760</v>
      </c>
      <c r="R139" s="44"/>
      <c r="S139" s="35"/>
      <c r="T139" s="189"/>
      <c r="U139" s="62"/>
      <c r="V139" s="3"/>
      <c r="W139" s="3"/>
      <c r="X139" s="190"/>
      <c r="Y139" s="3"/>
      <c r="Z139" s="3"/>
      <c r="AA139" s="3"/>
      <c r="AB139" s="3"/>
    </row>
    <row r="140" spans="1:28" ht="22.5" customHeight="1" outlineLevel="1" x14ac:dyDescent="0.3">
      <c r="A140" s="65">
        <f>'QTL-Km118+890,00'!A140</f>
        <v>45770</v>
      </c>
      <c r="B140" s="27" t="e">
        <f>'QTL-Km118+890,00'!B140</f>
        <v>#REF!</v>
      </c>
      <c r="C140" s="33">
        <f t="shared" si="4"/>
        <v>663</v>
      </c>
      <c r="D140" s="29">
        <v>-1658</v>
      </c>
      <c r="E140" s="33">
        <v>2371</v>
      </c>
      <c r="F140" s="27">
        <f t="shared" si="5"/>
        <v>902</v>
      </c>
      <c r="G140" s="27" t="e">
        <f>'QTL-Km118+890,00'!G140</f>
        <v>#REF!</v>
      </c>
      <c r="H140" s="33">
        <f t="shared" si="6"/>
        <v>596</v>
      </c>
      <c r="I140" s="29">
        <v>-1750</v>
      </c>
      <c r="J140" s="33">
        <f t="shared" si="2"/>
        <v>2346</v>
      </c>
      <c r="K140" s="27">
        <f t="shared" si="7"/>
        <v>1004</v>
      </c>
      <c r="L140" s="27"/>
      <c r="M140" s="27" t="e">
        <f>'QTL-Km118+890,00'!L140</f>
        <v>#REF!</v>
      </c>
      <c r="N140" s="33">
        <f t="shared" si="8"/>
        <v>820</v>
      </c>
      <c r="O140" s="29">
        <v>-2188</v>
      </c>
      <c r="P140" s="33">
        <v>3008</v>
      </c>
      <c r="Q140" s="27">
        <f t="shared" si="9"/>
        <v>752</v>
      </c>
      <c r="R140" s="44"/>
      <c r="S140" s="35"/>
      <c r="T140" s="189"/>
      <c r="U140" s="62"/>
      <c r="V140" s="3"/>
      <c r="W140" s="3"/>
      <c r="X140" s="190"/>
      <c r="Y140" s="3"/>
      <c r="Z140" s="3"/>
      <c r="AA140" s="3"/>
      <c r="AB140" s="3"/>
    </row>
    <row r="141" spans="1:28" ht="22.5" customHeight="1" outlineLevel="1" x14ac:dyDescent="0.3">
      <c r="A141" s="65">
        <f>'QTL-Km118+890,00'!A141</f>
        <v>45771</v>
      </c>
      <c r="B141" s="27" t="e">
        <f>'QTL-Km118+890,00'!B141</f>
        <v>#REF!</v>
      </c>
      <c r="C141" s="33">
        <f t="shared" si="4"/>
        <v>660</v>
      </c>
      <c r="D141" s="29">
        <v>-1661</v>
      </c>
      <c r="E141" s="33">
        <v>2371</v>
      </c>
      <c r="F141" s="27">
        <f t="shared" si="5"/>
        <v>905</v>
      </c>
      <c r="G141" s="27" t="e">
        <f>'QTL-Km118+890,00'!G141</f>
        <v>#REF!</v>
      </c>
      <c r="H141" s="33">
        <f t="shared" si="6"/>
        <v>593</v>
      </c>
      <c r="I141" s="29">
        <v>-1753</v>
      </c>
      <c r="J141" s="33">
        <f t="shared" si="2"/>
        <v>2346</v>
      </c>
      <c r="K141" s="27">
        <f t="shared" si="7"/>
        <v>1007</v>
      </c>
      <c r="L141" s="27"/>
      <c r="M141" s="27" t="e">
        <f>'QTL-Km118+890,00'!L141</f>
        <v>#REF!</v>
      </c>
      <c r="N141" s="33">
        <f t="shared" si="8"/>
        <v>807</v>
      </c>
      <c r="O141" s="29">
        <v>-2201</v>
      </c>
      <c r="P141" s="33">
        <v>3008</v>
      </c>
      <c r="Q141" s="27">
        <f t="shared" si="9"/>
        <v>765</v>
      </c>
      <c r="R141" s="44"/>
      <c r="S141" s="35"/>
      <c r="T141" s="189"/>
      <c r="U141" s="62"/>
      <c r="V141" s="3"/>
      <c r="W141" s="3"/>
      <c r="X141" s="190"/>
      <c r="Y141" s="3"/>
      <c r="Z141" s="3"/>
      <c r="AA141" s="3"/>
      <c r="AB141" s="3"/>
    </row>
    <row r="142" spans="1:28" ht="22.5" customHeight="1" outlineLevel="1" x14ac:dyDescent="0.3">
      <c r="A142" s="65">
        <f>'QTL-Km118+890,00'!A142</f>
        <v>45772</v>
      </c>
      <c r="B142" s="27" t="e">
        <f>'QTL-Km118+890,00'!B142</f>
        <v>#REF!</v>
      </c>
      <c r="C142" s="33">
        <f t="shared" si="4"/>
        <v>655</v>
      </c>
      <c r="D142" s="29">
        <v>-1666</v>
      </c>
      <c r="E142" s="33">
        <v>2371</v>
      </c>
      <c r="F142" s="27">
        <f t="shared" si="5"/>
        <v>910</v>
      </c>
      <c r="G142" s="27" t="e">
        <f>'QTL-Km118+890,00'!G142</f>
        <v>#REF!</v>
      </c>
      <c r="H142" s="33">
        <f t="shared" si="6"/>
        <v>589</v>
      </c>
      <c r="I142" s="29">
        <v>-1757</v>
      </c>
      <c r="J142" s="33">
        <f t="shared" si="2"/>
        <v>2346</v>
      </c>
      <c r="K142" s="27">
        <f t="shared" si="7"/>
        <v>1011</v>
      </c>
      <c r="L142" s="27"/>
      <c r="M142" s="27" t="e">
        <f>'QTL-Km118+890,00'!L142</f>
        <v>#REF!</v>
      </c>
      <c r="N142" s="33">
        <f t="shared" si="8"/>
        <v>804</v>
      </c>
      <c r="O142" s="29">
        <v>-2204</v>
      </c>
      <c r="P142" s="33">
        <v>3008</v>
      </c>
      <c r="Q142" s="27">
        <f t="shared" si="9"/>
        <v>768</v>
      </c>
      <c r="R142" s="195"/>
      <c r="S142" s="6"/>
      <c r="T142" s="189"/>
      <c r="U142" s="62"/>
      <c r="V142" s="3"/>
      <c r="W142" s="3"/>
      <c r="X142" s="190"/>
      <c r="Y142" s="3"/>
      <c r="Z142" s="3"/>
      <c r="AA142" s="3"/>
      <c r="AB142" s="3"/>
    </row>
    <row r="143" spans="1:28" ht="22.5" customHeight="1" outlineLevel="1" x14ac:dyDescent="0.3">
      <c r="A143" s="65">
        <f>'QTL-Km118+890,00'!A143</f>
        <v>45773</v>
      </c>
      <c r="B143" s="27" t="e">
        <f>'QTL-Km118+890,00'!B143</f>
        <v>#REF!</v>
      </c>
      <c r="C143" s="33">
        <f t="shared" si="4"/>
        <v>650</v>
      </c>
      <c r="D143" s="29">
        <v>-1671</v>
      </c>
      <c r="E143" s="33">
        <v>2371</v>
      </c>
      <c r="F143" s="27">
        <f t="shared" si="5"/>
        <v>915</v>
      </c>
      <c r="G143" s="27" t="e">
        <f>'QTL-Km118+890,00'!G143</f>
        <v>#REF!</v>
      </c>
      <c r="H143" s="33">
        <f t="shared" si="6"/>
        <v>585</v>
      </c>
      <c r="I143" s="29">
        <v>-1761</v>
      </c>
      <c r="J143" s="33">
        <f t="shared" si="2"/>
        <v>2346</v>
      </c>
      <c r="K143" s="27">
        <f t="shared" si="7"/>
        <v>1015</v>
      </c>
      <c r="L143" s="27"/>
      <c r="M143" s="27" t="e">
        <f>'QTL-Km118+890,00'!L143</f>
        <v>#REF!</v>
      </c>
      <c r="N143" s="33">
        <f t="shared" si="8"/>
        <v>802</v>
      </c>
      <c r="O143" s="29">
        <v>-2206</v>
      </c>
      <c r="P143" s="33">
        <v>3008</v>
      </c>
      <c r="Q143" s="27">
        <f t="shared" si="9"/>
        <v>770</v>
      </c>
      <c r="R143" s="195"/>
      <c r="S143" s="6"/>
      <c r="T143" s="189"/>
      <c r="U143" s="62"/>
      <c r="V143" s="3"/>
      <c r="W143" s="3"/>
      <c r="X143" s="190"/>
      <c r="Y143" s="3"/>
      <c r="Z143" s="3"/>
      <c r="AA143" s="3"/>
      <c r="AB143" s="3"/>
    </row>
    <row r="144" spans="1:28" ht="22.5" customHeight="1" outlineLevel="1" x14ac:dyDescent="0.3">
      <c r="A144" s="65">
        <f>'QTL-Km118+890,00'!A144</f>
        <v>45774</v>
      </c>
      <c r="B144" s="27" t="e">
        <f>'QTL-Km118+890,00'!B144</f>
        <v>#REF!</v>
      </c>
      <c r="C144" s="33">
        <f t="shared" si="4"/>
        <v>645</v>
      </c>
      <c r="D144" s="29">
        <v>-1676</v>
      </c>
      <c r="E144" s="33">
        <v>2371</v>
      </c>
      <c r="F144" s="27">
        <f t="shared" si="5"/>
        <v>920</v>
      </c>
      <c r="G144" s="27" t="e">
        <f>'QTL-Km118+890,00'!G144</f>
        <v>#REF!</v>
      </c>
      <c r="H144" s="33">
        <f t="shared" si="6"/>
        <v>581</v>
      </c>
      <c r="I144" s="29">
        <v>-1765</v>
      </c>
      <c r="J144" s="33">
        <f t="shared" si="2"/>
        <v>2346</v>
      </c>
      <c r="K144" s="27">
        <f t="shared" si="7"/>
        <v>1019</v>
      </c>
      <c r="L144" s="27"/>
      <c r="M144" s="27" t="e">
        <f>'QTL-Km118+890,00'!L144</f>
        <v>#REF!</v>
      </c>
      <c r="N144" s="33">
        <f t="shared" si="8"/>
        <v>800</v>
      </c>
      <c r="O144" s="29">
        <v>-2208</v>
      </c>
      <c r="P144" s="33">
        <v>3008</v>
      </c>
      <c r="Q144" s="27">
        <f t="shared" si="9"/>
        <v>772</v>
      </c>
      <c r="R144" s="195"/>
      <c r="S144" s="6"/>
      <c r="T144" s="189"/>
      <c r="U144" s="62"/>
      <c r="V144" s="3"/>
      <c r="W144" s="3"/>
      <c r="X144" s="190"/>
      <c r="Y144" s="3"/>
      <c r="Z144" s="3"/>
      <c r="AA144" s="3"/>
      <c r="AB144" s="3"/>
    </row>
    <row r="145" spans="1:28" ht="22.5" customHeight="1" outlineLevel="1" x14ac:dyDescent="0.3">
      <c r="A145" s="65">
        <f>'QTL-Km118+890,00'!A145</f>
        <v>45775</v>
      </c>
      <c r="B145" s="27" t="e">
        <f>'QTL-Km118+890,00'!B145</f>
        <v>#REF!</v>
      </c>
      <c r="C145" s="33">
        <f t="shared" si="4"/>
        <v>641</v>
      </c>
      <c r="D145" s="29">
        <v>-1680</v>
      </c>
      <c r="E145" s="33">
        <v>2371</v>
      </c>
      <c r="F145" s="27">
        <f t="shared" si="5"/>
        <v>924</v>
      </c>
      <c r="G145" s="27" t="e">
        <f>'QTL-Km118+890,00'!G145</f>
        <v>#REF!</v>
      </c>
      <c r="H145" s="33">
        <f t="shared" si="6"/>
        <v>577</v>
      </c>
      <c r="I145" s="29">
        <v>-1769</v>
      </c>
      <c r="J145" s="33">
        <f t="shared" si="2"/>
        <v>2346</v>
      </c>
      <c r="K145" s="27">
        <f t="shared" si="7"/>
        <v>1023</v>
      </c>
      <c r="L145" s="27"/>
      <c r="M145" s="27" t="e">
        <f>'QTL-Km118+890,00'!L145</f>
        <v>#REF!</v>
      </c>
      <c r="N145" s="33">
        <f t="shared" si="8"/>
        <v>798</v>
      </c>
      <c r="O145" s="29">
        <v>-2210</v>
      </c>
      <c r="P145" s="33">
        <v>3008</v>
      </c>
      <c r="Q145" s="27">
        <f t="shared" si="9"/>
        <v>774</v>
      </c>
      <c r="R145" s="195"/>
      <c r="S145" s="6"/>
      <c r="T145" s="189"/>
      <c r="U145" s="62"/>
      <c r="V145" s="3"/>
      <c r="W145" s="3"/>
      <c r="X145" s="190"/>
      <c r="Y145" s="3"/>
      <c r="Z145" s="3"/>
      <c r="AA145" s="3"/>
      <c r="AB145" s="3"/>
    </row>
    <row r="146" spans="1:28" ht="22.5" customHeight="1" outlineLevel="1" x14ac:dyDescent="0.3">
      <c r="A146" s="65">
        <f>'QTL-Km118+890,00'!A146</f>
        <v>45776</v>
      </c>
      <c r="B146" s="27" t="e">
        <f>'QTL-Km118+890,00'!B146</f>
        <v>#REF!</v>
      </c>
      <c r="C146" s="33">
        <f t="shared" si="4"/>
        <v>637</v>
      </c>
      <c r="D146" s="29">
        <v>-1684</v>
      </c>
      <c r="E146" s="33">
        <v>2371</v>
      </c>
      <c r="F146" s="27">
        <f t="shared" si="5"/>
        <v>928</v>
      </c>
      <c r="G146" s="27" t="e">
        <f>'QTL-Km118+890,00'!G146</f>
        <v>#REF!</v>
      </c>
      <c r="H146" s="33">
        <f t="shared" si="6"/>
        <v>573</v>
      </c>
      <c r="I146" s="29">
        <v>-1773</v>
      </c>
      <c r="J146" s="33">
        <f t="shared" si="2"/>
        <v>2346</v>
      </c>
      <c r="K146" s="27">
        <f t="shared" si="7"/>
        <v>1027</v>
      </c>
      <c r="L146" s="27"/>
      <c r="M146" s="27" t="e">
        <f>'QTL-Km118+890,00'!L146</f>
        <v>#REF!</v>
      </c>
      <c r="N146" s="33">
        <f t="shared" si="8"/>
        <v>795</v>
      </c>
      <c r="O146" s="29">
        <v>-2213</v>
      </c>
      <c r="P146" s="33">
        <v>3008</v>
      </c>
      <c r="Q146" s="27">
        <f t="shared" si="9"/>
        <v>777</v>
      </c>
      <c r="R146" s="195"/>
      <c r="S146" s="6"/>
      <c r="T146" s="189"/>
      <c r="U146" s="62"/>
      <c r="V146" s="3"/>
      <c r="W146" s="3"/>
      <c r="X146" s="190"/>
      <c r="Y146" s="3"/>
      <c r="Z146" s="3"/>
      <c r="AA146" s="3"/>
      <c r="AB146" s="3"/>
    </row>
    <row r="147" spans="1:28" ht="22.5" customHeight="1" outlineLevel="1" x14ac:dyDescent="0.3">
      <c r="A147" s="65">
        <f>'QTL-Km118+890,00'!A147</f>
        <v>45777</v>
      </c>
      <c r="B147" s="27" t="e">
        <f>'QTL-Km118+890,00'!B147</f>
        <v>#REF!</v>
      </c>
      <c r="C147" s="33">
        <f t="shared" si="4"/>
        <v>633</v>
      </c>
      <c r="D147" s="29">
        <v>-1688</v>
      </c>
      <c r="E147" s="33">
        <v>2371</v>
      </c>
      <c r="F147" s="27">
        <f t="shared" si="5"/>
        <v>932</v>
      </c>
      <c r="G147" s="27" t="e">
        <f>'QTL-Km118+890,00'!G147</f>
        <v>#REF!</v>
      </c>
      <c r="H147" s="33">
        <f t="shared" si="6"/>
        <v>569</v>
      </c>
      <c r="I147" s="29">
        <v>-1777</v>
      </c>
      <c r="J147" s="33">
        <f t="shared" si="2"/>
        <v>2346</v>
      </c>
      <c r="K147" s="27">
        <f t="shared" si="7"/>
        <v>1031</v>
      </c>
      <c r="L147" s="27"/>
      <c r="M147" s="27" t="e">
        <f>'QTL-Km118+890,00'!L147</f>
        <v>#REF!</v>
      </c>
      <c r="N147" s="33">
        <f t="shared" si="8"/>
        <v>792</v>
      </c>
      <c r="O147" s="29">
        <v>-2216</v>
      </c>
      <c r="P147" s="33">
        <v>3008</v>
      </c>
      <c r="Q147" s="27">
        <f t="shared" si="9"/>
        <v>780</v>
      </c>
      <c r="R147" s="195"/>
      <c r="S147" s="6"/>
      <c r="T147" s="189"/>
      <c r="U147" s="62"/>
      <c r="V147" s="3"/>
      <c r="W147" s="3"/>
      <c r="X147" s="190"/>
      <c r="Y147" s="3"/>
      <c r="Z147" s="3"/>
      <c r="AA147" s="3"/>
      <c r="AB147" s="3"/>
    </row>
    <row r="148" spans="1:28" ht="22.5" customHeight="1" outlineLevel="1" x14ac:dyDescent="0.3">
      <c r="A148" s="65">
        <f>'QTL-Km118+890,00'!A148</f>
        <v>45778</v>
      </c>
      <c r="B148" s="27" t="e">
        <f>'QTL-Km118+890,00'!B148</f>
        <v>#REF!</v>
      </c>
      <c r="C148" s="33">
        <f t="shared" si="4"/>
        <v>629</v>
      </c>
      <c r="D148" s="29">
        <v>-1692</v>
      </c>
      <c r="E148" s="33">
        <v>2371</v>
      </c>
      <c r="F148" s="27">
        <f t="shared" si="5"/>
        <v>936</v>
      </c>
      <c r="G148" s="27" t="e">
        <f>'QTL-Km118+890,00'!G148</f>
        <v>#REF!</v>
      </c>
      <c r="H148" s="33">
        <f t="shared" si="6"/>
        <v>565</v>
      </c>
      <c r="I148" s="29">
        <v>-1781</v>
      </c>
      <c r="J148" s="33">
        <f t="shared" si="2"/>
        <v>2346</v>
      </c>
      <c r="K148" s="27">
        <f t="shared" si="7"/>
        <v>1035</v>
      </c>
      <c r="L148" s="27"/>
      <c r="M148" s="27" t="e">
        <f>'QTL-Km118+890,00'!L148</f>
        <v>#REF!</v>
      </c>
      <c r="N148" s="33">
        <f t="shared" si="8"/>
        <v>789</v>
      </c>
      <c r="O148" s="29">
        <v>-2219</v>
      </c>
      <c r="P148" s="33">
        <v>3008</v>
      </c>
      <c r="Q148" s="27">
        <f t="shared" si="9"/>
        <v>783</v>
      </c>
      <c r="R148" s="195"/>
      <c r="S148" s="6"/>
      <c r="T148" s="189"/>
      <c r="U148" s="62"/>
      <c r="V148" s="3"/>
      <c r="W148" s="3"/>
      <c r="X148" s="190"/>
      <c r="Y148" s="3"/>
      <c r="Z148" s="3"/>
      <c r="AA148" s="3"/>
      <c r="AB148" s="3"/>
    </row>
    <row r="149" spans="1:28" ht="22.5" customHeight="1" outlineLevel="1" x14ac:dyDescent="0.3">
      <c r="A149" s="65">
        <f>'QTL-Km118+890,00'!A149</f>
        <v>45779</v>
      </c>
      <c r="B149" s="27" t="e">
        <f>'QTL-Km118+890,00'!B149</f>
        <v>#REF!</v>
      </c>
      <c r="C149" s="33">
        <f t="shared" si="4"/>
        <v>625</v>
      </c>
      <c r="D149" s="29">
        <v>-1696</v>
      </c>
      <c r="E149" s="33">
        <v>2371</v>
      </c>
      <c r="F149" s="27">
        <f t="shared" si="5"/>
        <v>940</v>
      </c>
      <c r="G149" s="27" t="e">
        <f>'QTL-Km118+890,00'!G149</f>
        <v>#REF!</v>
      </c>
      <c r="H149" s="33">
        <f t="shared" si="6"/>
        <v>560</v>
      </c>
      <c r="I149" s="29">
        <v>-1786</v>
      </c>
      <c r="J149" s="33">
        <f t="shared" si="2"/>
        <v>2346</v>
      </c>
      <c r="K149" s="27">
        <f t="shared" si="7"/>
        <v>1040</v>
      </c>
      <c r="L149" s="27"/>
      <c r="M149" s="27" t="e">
        <f>'QTL-Km118+890,00'!L149</f>
        <v>#REF!</v>
      </c>
      <c r="N149" s="33">
        <f t="shared" si="8"/>
        <v>780</v>
      </c>
      <c r="O149" s="29">
        <v>-2228</v>
      </c>
      <c r="P149" s="33">
        <v>3008</v>
      </c>
      <c r="Q149" s="27">
        <f t="shared" si="9"/>
        <v>792</v>
      </c>
      <c r="R149" s="195"/>
      <c r="S149" s="6"/>
      <c r="T149" s="189"/>
      <c r="U149" s="62"/>
      <c r="V149" s="3"/>
      <c r="W149" s="3"/>
      <c r="X149" s="190"/>
      <c r="Y149" s="3"/>
      <c r="Z149" s="3"/>
      <c r="AA149" s="3"/>
      <c r="AB149" s="3"/>
    </row>
    <row r="150" spans="1:28" ht="22.5" customHeight="1" outlineLevel="1" x14ac:dyDescent="0.3">
      <c r="A150" s="65">
        <f>'QTL-Km118+890,00'!A150</f>
        <v>45780</v>
      </c>
      <c r="B150" s="27" t="e">
        <f>'QTL-Km118+890,00'!B150</f>
        <v>#REF!</v>
      </c>
      <c r="C150" s="33">
        <f t="shared" si="4"/>
        <v>623</v>
      </c>
      <c r="D150" s="29">
        <v>-1698</v>
      </c>
      <c r="E150" s="33">
        <v>2371</v>
      </c>
      <c r="F150" s="27">
        <f t="shared" si="5"/>
        <v>942</v>
      </c>
      <c r="G150" s="27" t="e">
        <f>'QTL-Km118+890,00'!G150</f>
        <v>#REF!</v>
      </c>
      <c r="H150" s="33">
        <f t="shared" si="6"/>
        <v>553</v>
      </c>
      <c r="I150" s="29">
        <v>-1793</v>
      </c>
      <c r="J150" s="33">
        <f t="shared" si="2"/>
        <v>2346</v>
      </c>
      <c r="K150" s="27">
        <f t="shared" si="7"/>
        <v>1047</v>
      </c>
      <c r="L150" s="27"/>
      <c r="M150" s="27" t="e">
        <f>'QTL-Km118+890,00'!L150</f>
        <v>#REF!</v>
      </c>
      <c r="N150" s="33">
        <f t="shared" si="8"/>
        <v>777</v>
      </c>
      <c r="O150" s="29">
        <v>-2231</v>
      </c>
      <c r="P150" s="33">
        <v>3008</v>
      </c>
      <c r="Q150" s="27">
        <f t="shared" si="9"/>
        <v>795</v>
      </c>
      <c r="R150" s="195"/>
      <c r="S150" s="6"/>
      <c r="T150" s="189"/>
      <c r="U150" s="62"/>
      <c r="V150" s="3"/>
      <c r="W150" s="3"/>
      <c r="X150" s="190"/>
      <c r="Y150" s="3"/>
      <c r="Z150" s="3"/>
      <c r="AA150" s="3"/>
      <c r="AB150" s="3"/>
    </row>
    <row r="151" spans="1:28" ht="22.5" customHeight="1" outlineLevel="1" x14ac:dyDescent="0.3">
      <c r="A151" s="65">
        <f>'QTL-Km118+890,00'!A151</f>
        <v>45781</v>
      </c>
      <c r="B151" s="27" t="e">
        <f>'QTL-Km118+890,00'!B151</f>
        <v>#REF!</v>
      </c>
      <c r="C151" s="33">
        <f t="shared" si="4"/>
        <v>619</v>
      </c>
      <c r="D151" s="29">
        <v>-1702</v>
      </c>
      <c r="E151" s="33">
        <v>2371</v>
      </c>
      <c r="F151" s="27">
        <f t="shared" si="5"/>
        <v>946</v>
      </c>
      <c r="G151" s="27" t="e">
        <f>'QTL-Km118+890,00'!G151</f>
        <v>#REF!</v>
      </c>
      <c r="H151" s="33">
        <f t="shared" si="6"/>
        <v>550</v>
      </c>
      <c r="I151" s="29">
        <v>-1796</v>
      </c>
      <c r="J151" s="33">
        <f t="shared" si="2"/>
        <v>2346</v>
      </c>
      <c r="K151" s="27">
        <f t="shared" si="7"/>
        <v>1050</v>
      </c>
      <c r="L151" s="27"/>
      <c r="M151" s="27" t="e">
        <f>'QTL-Km118+890,00'!L151</f>
        <v>#REF!</v>
      </c>
      <c r="N151" s="33">
        <f t="shared" si="8"/>
        <v>773</v>
      </c>
      <c r="O151" s="29">
        <v>-2235</v>
      </c>
      <c r="P151" s="33">
        <v>3008</v>
      </c>
      <c r="Q151" s="27">
        <f t="shared" si="9"/>
        <v>799</v>
      </c>
      <c r="R151" s="195"/>
      <c r="S151" s="6"/>
      <c r="T151" s="189"/>
      <c r="U151" s="62"/>
      <c r="V151" s="3"/>
      <c r="W151" s="3"/>
      <c r="X151" s="190"/>
      <c r="Y151" s="3"/>
      <c r="Z151" s="3"/>
      <c r="AA151" s="3"/>
      <c r="AB151" s="3"/>
    </row>
    <row r="152" spans="1:28" ht="22.5" customHeight="1" outlineLevel="1" x14ac:dyDescent="0.3">
      <c r="A152" s="65">
        <f>'QTL-Km118+890,00'!A152</f>
        <v>45782</v>
      </c>
      <c r="B152" s="27" t="e">
        <f>'QTL-Km118+890,00'!B152</f>
        <v>#REF!</v>
      </c>
      <c r="C152" s="33">
        <f t="shared" si="4"/>
        <v>615</v>
      </c>
      <c r="D152" s="29">
        <v>-1706</v>
      </c>
      <c r="E152" s="33">
        <v>2371</v>
      </c>
      <c r="F152" s="27">
        <f t="shared" si="5"/>
        <v>950</v>
      </c>
      <c r="G152" s="27" t="e">
        <f>'QTL-Km118+890,00'!G152</f>
        <v>#REF!</v>
      </c>
      <c r="H152" s="33">
        <f t="shared" si="6"/>
        <v>546</v>
      </c>
      <c r="I152" s="29">
        <v>-1800</v>
      </c>
      <c r="J152" s="33">
        <f t="shared" si="2"/>
        <v>2346</v>
      </c>
      <c r="K152" s="27">
        <f t="shared" si="7"/>
        <v>1054</v>
      </c>
      <c r="L152" s="27"/>
      <c r="M152" s="27" t="e">
        <f>'QTL-Km118+890,00'!L152</f>
        <v>#REF!</v>
      </c>
      <c r="N152" s="33">
        <f t="shared" si="8"/>
        <v>771</v>
      </c>
      <c r="O152" s="29">
        <v>-2237</v>
      </c>
      <c r="P152" s="33">
        <v>3008</v>
      </c>
      <c r="Q152" s="27">
        <f t="shared" si="9"/>
        <v>801</v>
      </c>
      <c r="R152" s="195"/>
      <c r="S152" s="6"/>
      <c r="T152" s="189"/>
      <c r="U152" s="62"/>
      <c r="V152" s="3"/>
      <c r="W152" s="3"/>
      <c r="X152" s="190"/>
      <c r="Y152" s="3"/>
      <c r="Z152" s="3"/>
      <c r="AA152" s="3"/>
      <c r="AB152" s="3"/>
    </row>
    <row r="153" spans="1:28" ht="22.5" customHeight="1" outlineLevel="1" x14ac:dyDescent="0.3">
      <c r="A153" s="65">
        <f>'QTL-Km118+890,00'!A153</f>
        <v>45783</v>
      </c>
      <c r="B153" s="27" t="e">
        <f>'QTL-Km118+890,00'!B153</f>
        <v>#REF!</v>
      </c>
      <c r="C153" s="33">
        <f t="shared" si="4"/>
        <v>611</v>
      </c>
      <c r="D153" s="29">
        <v>-1710</v>
      </c>
      <c r="E153" s="33">
        <v>2371</v>
      </c>
      <c r="F153" s="27">
        <f t="shared" si="5"/>
        <v>954</v>
      </c>
      <c r="G153" s="27" t="e">
        <f>'QTL-Km118+890,00'!G153</f>
        <v>#REF!</v>
      </c>
      <c r="H153" s="33">
        <f t="shared" si="6"/>
        <v>542</v>
      </c>
      <c r="I153" s="29">
        <v>-1804</v>
      </c>
      <c r="J153" s="33">
        <f t="shared" si="2"/>
        <v>2346</v>
      </c>
      <c r="K153" s="27">
        <f t="shared" si="7"/>
        <v>1058</v>
      </c>
      <c r="L153" s="27"/>
      <c r="M153" s="27" t="e">
        <f>'QTL-Km118+890,00'!L153</f>
        <v>#REF!</v>
      </c>
      <c r="N153" s="33">
        <f t="shared" si="8"/>
        <v>768</v>
      </c>
      <c r="O153" s="29">
        <v>-2240</v>
      </c>
      <c r="P153" s="33">
        <v>3008</v>
      </c>
      <c r="Q153" s="27">
        <f t="shared" si="9"/>
        <v>804</v>
      </c>
      <c r="R153" s="195"/>
      <c r="S153" s="6"/>
      <c r="T153" s="189"/>
      <c r="U153" s="62"/>
      <c r="V153" s="3"/>
      <c r="W153" s="3"/>
      <c r="X153" s="190"/>
      <c r="Y153" s="3"/>
      <c r="Z153" s="3"/>
      <c r="AA153" s="3"/>
      <c r="AB153" s="3"/>
    </row>
    <row r="154" spans="1:28" ht="22.5" customHeight="1" outlineLevel="1" x14ac:dyDescent="0.3">
      <c r="A154" s="65">
        <f>'QTL-Km118+890,00'!A154</f>
        <v>45784</v>
      </c>
      <c r="B154" s="27" t="e">
        <f>'QTL-Km118+890,00'!B154</f>
        <v>#REF!</v>
      </c>
      <c r="C154" s="33">
        <f t="shared" si="4"/>
        <v>607</v>
      </c>
      <c r="D154" s="29">
        <v>-1714</v>
      </c>
      <c r="E154" s="33">
        <v>2371</v>
      </c>
      <c r="F154" s="27">
        <f t="shared" si="5"/>
        <v>958</v>
      </c>
      <c r="G154" s="27" t="e">
        <f>'QTL-Km118+890,00'!G154</f>
        <v>#REF!</v>
      </c>
      <c r="H154" s="33">
        <f t="shared" si="6"/>
        <v>538</v>
      </c>
      <c r="I154" s="29">
        <v>-1808</v>
      </c>
      <c r="J154" s="33">
        <f t="shared" si="2"/>
        <v>2346</v>
      </c>
      <c r="K154" s="27">
        <f t="shared" si="7"/>
        <v>1062</v>
      </c>
      <c r="L154" s="27"/>
      <c r="M154" s="27" t="e">
        <f>'QTL-Km118+890,00'!L154</f>
        <v>#REF!</v>
      </c>
      <c r="N154" s="33">
        <f t="shared" si="8"/>
        <v>765</v>
      </c>
      <c r="O154" s="29">
        <v>-2243</v>
      </c>
      <c r="P154" s="33">
        <v>3008</v>
      </c>
      <c r="Q154" s="27">
        <f t="shared" si="9"/>
        <v>807</v>
      </c>
      <c r="R154" s="195"/>
      <c r="S154" s="6"/>
      <c r="T154" s="189"/>
      <c r="U154" s="62"/>
      <c r="V154" s="3"/>
      <c r="W154" s="3"/>
      <c r="X154" s="190"/>
      <c r="Y154" s="3"/>
      <c r="Z154" s="3"/>
      <c r="AA154" s="3"/>
      <c r="AB154" s="3"/>
    </row>
    <row r="155" spans="1:28" ht="22.5" customHeight="1" outlineLevel="1" x14ac:dyDescent="0.3">
      <c r="A155" s="65">
        <f>'QTL-Km118+890,00'!A155</f>
        <v>45785</v>
      </c>
      <c r="B155" s="27" t="e">
        <f>'QTL-Km118+890,00'!B155</f>
        <v>#REF!</v>
      </c>
      <c r="C155" s="33">
        <f t="shared" si="4"/>
        <v>605</v>
      </c>
      <c r="D155" s="29">
        <v>-1716</v>
      </c>
      <c r="E155" s="33">
        <v>2371</v>
      </c>
      <c r="F155" s="27">
        <f t="shared" si="5"/>
        <v>960</v>
      </c>
      <c r="G155" s="27" t="e">
        <f>'QTL-Km118+890,00'!G155</f>
        <v>#REF!</v>
      </c>
      <c r="H155" s="33">
        <f t="shared" si="6"/>
        <v>534</v>
      </c>
      <c r="I155" s="29">
        <v>-1812</v>
      </c>
      <c r="J155" s="33">
        <f t="shared" si="2"/>
        <v>2346</v>
      </c>
      <c r="K155" s="27">
        <f t="shared" si="7"/>
        <v>1066</v>
      </c>
      <c r="L155" s="27"/>
      <c r="M155" s="27" t="e">
        <f>'QTL-Km118+890,00'!L155</f>
        <v>#REF!</v>
      </c>
      <c r="N155" s="33">
        <f t="shared" si="8"/>
        <v>758</v>
      </c>
      <c r="O155" s="29">
        <v>-2250</v>
      </c>
      <c r="P155" s="33">
        <v>3008</v>
      </c>
      <c r="Q155" s="27">
        <f t="shared" si="9"/>
        <v>814</v>
      </c>
      <c r="R155" s="195"/>
      <c r="S155" s="6"/>
      <c r="T155" s="189"/>
      <c r="U155" s="62"/>
      <c r="V155" s="3"/>
      <c r="W155" s="3"/>
      <c r="X155" s="190"/>
      <c r="Y155" s="3"/>
      <c r="Z155" s="3"/>
      <c r="AA155" s="3"/>
      <c r="AB155" s="3"/>
    </row>
    <row r="156" spans="1:28" ht="22.5" customHeight="1" outlineLevel="1" x14ac:dyDescent="0.3">
      <c r="A156" s="65">
        <f>'QTL-Km118+890,00'!A156</f>
        <v>45786</v>
      </c>
      <c r="B156" s="27" t="e">
        <f>'QTL-Km118+890,00'!B156</f>
        <v>#REF!</v>
      </c>
      <c r="C156" s="33">
        <f t="shared" si="4"/>
        <v>603</v>
      </c>
      <c r="D156" s="29">
        <v>-1718</v>
      </c>
      <c r="E156" s="33">
        <v>2371</v>
      </c>
      <c r="F156" s="27">
        <f t="shared" si="5"/>
        <v>962</v>
      </c>
      <c r="G156" s="27" t="e">
        <f>'QTL-Km118+890,00'!G156</f>
        <v>#REF!</v>
      </c>
      <c r="H156" s="33">
        <f t="shared" si="6"/>
        <v>530</v>
      </c>
      <c r="I156" s="29">
        <v>-1816</v>
      </c>
      <c r="J156" s="33">
        <f t="shared" si="2"/>
        <v>2346</v>
      </c>
      <c r="K156" s="27">
        <f t="shared" si="7"/>
        <v>1070</v>
      </c>
      <c r="L156" s="27"/>
      <c r="M156" s="27" t="e">
        <f>'QTL-Km118+890,00'!L156</f>
        <v>#REF!</v>
      </c>
      <c r="N156" s="33">
        <f t="shared" si="8"/>
        <v>750</v>
      </c>
      <c r="O156" s="29">
        <v>-2258</v>
      </c>
      <c r="P156" s="33">
        <v>3008</v>
      </c>
      <c r="Q156" s="27">
        <f t="shared" si="9"/>
        <v>822</v>
      </c>
      <c r="R156" s="195"/>
      <c r="S156" s="6"/>
      <c r="T156" s="189"/>
      <c r="U156" s="62"/>
      <c r="V156" s="3"/>
      <c r="W156" s="3"/>
      <c r="X156" s="190"/>
      <c r="Y156" s="3"/>
      <c r="Z156" s="3"/>
      <c r="AA156" s="3"/>
      <c r="AB156" s="3"/>
    </row>
    <row r="157" spans="1:28" ht="22.5" customHeight="1" outlineLevel="1" x14ac:dyDescent="0.3">
      <c r="A157" s="65">
        <f>'QTL-Km118+890,00'!A157</f>
        <v>45787</v>
      </c>
      <c r="B157" s="27" t="e">
        <f>'QTL-Km118+890,00'!B157</f>
        <v>#REF!</v>
      </c>
      <c r="C157" s="33">
        <f t="shared" si="4"/>
        <v>599</v>
      </c>
      <c r="D157" s="29">
        <v>-1722</v>
      </c>
      <c r="E157" s="33">
        <v>2371</v>
      </c>
      <c r="F157" s="27">
        <f t="shared" si="5"/>
        <v>966</v>
      </c>
      <c r="G157" s="27" t="e">
        <f>'QTL-Km118+890,00'!G157</f>
        <v>#REF!</v>
      </c>
      <c r="H157" s="33">
        <f t="shared" si="6"/>
        <v>526</v>
      </c>
      <c r="I157" s="29">
        <v>-1820</v>
      </c>
      <c r="J157" s="33">
        <f t="shared" si="2"/>
        <v>2346</v>
      </c>
      <c r="K157" s="27">
        <f t="shared" si="7"/>
        <v>1074</v>
      </c>
      <c r="L157" s="27"/>
      <c r="M157" s="27" t="e">
        <f>'QTL-Km118+890,00'!L157</f>
        <v>#REF!</v>
      </c>
      <c r="N157" s="33">
        <f t="shared" si="8"/>
        <v>746</v>
      </c>
      <c r="O157" s="29">
        <v>-2262</v>
      </c>
      <c r="P157" s="33">
        <v>3008</v>
      </c>
      <c r="Q157" s="27">
        <f t="shared" si="9"/>
        <v>826</v>
      </c>
      <c r="R157" s="195"/>
      <c r="S157" s="6"/>
      <c r="T157" s="189"/>
      <c r="U157" s="62"/>
      <c r="V157" s="3"/>
      <c r="W157" s="3"/>
      <c r="X157" s="190"/>
      <c r="Y157" s="3"/>
      <c r="Z157" s="3"/>
      <c r="AA157" s="3"/>
      <c r="AB157" s="3"/>
    </row>
    <row r="158" spans="1:28" ht="22.5" customHeight="1" outlineLevel="1" x14ac:dyDescent="0.3">
      <c r="A158" s="65">
        <f>'QTL-Km118+890,00'!A158</f>
        <v>45788</v>
      </c>
      <c r="B158" s="27" t="e">
        <f>'QTL-Km118+890,00'!B158</f>
        <v>#REF!</v>
      </c>
      <c r="C158" s="33">
        <f t="shared" si="4"/>
        <v>593</v>
      </c>
      <c r="D158" s="29">
        <v>-1728</v>
      </c>
      <c r="E158" s="33">
        <v>2371</v>
      </c>
      <c r="F158" s="27">
        <f t="shared" si="5"/>
        <v>972</v>
      </c>
      <c r="G158" s="27" t="e">
        <f>'QTL-Km118+890,00'!G158</f>
        <v>#REF!</v>
      </c>
      <c r="H158" s="33">
        <f t="shared" si="6"/>
        <v>522</v>
      </c>
      <c r="I158" s="29">
        <v>-1824</v>
      </c>
      <c r="J158" s="33">
        <f t="shared" si="2"/>
        <v>2346</v>
      </c>
      <c r="K158" s="27">
        <f t="shared" si="7"/>
        <v>1078</v>
      </c>
      <c r="L158" s="27"/>
      <c r="M158" s="27" t="e">
        <f>'QTL-Km118+890,00'!L158</f>
        <v>#REF!</v>
      </c>
      <c r="N158" s="33">
        <f t="shared" si="8"/>
        <v>743</v>
      </c>
      <c r="O158" s="29">
        <v>-2265</v>
      </c>
      <c r="P158" s="33">
        <v>3008</v>
      </c>
      <c r="Q158" s="27">
        <f t="shared" si="9"/>
        <v>829</v>
      </c>
      <c r="R158" s="195"/>
      <c r="S158" s="6"/>
      <c r="T158" s="189"/>
      <c r="U158" s="62"/>
      <c r="V158" s="3"/>
      <c r="W158" s="3"/>
      <c r="X158" s="190"/>
      <c r="Y158" s="3"/>
      <c r="Z158" s="3"/>
      <c r="AA158" s="3"/>
      <c r="AB158" s="3"/>
    </row>
    <row r="159" spans="1:28" ht="22.5" customHeight="1" outlineLevel="1" x14ac:dyDescent="0.3">
      <c r="A159" s="65">
        <f>'QTL-Km118+890,00'!A159</f>
        <v>45789</v>
      </c>
      <c r="B159" s="27" t="e">
        <f>'QTL-Km118+890,00'!B159</f>
        <v>#REF!</v>
      </c>
      <c r="C159" s="33">
        <f t="shared" si="4"/>
        <v>587</v>
      </c>
      <c r="D159" s="29">
        <v>-1734</v>
      </c>
      <c r="E159" s="33">
        <v>2371</v>
      </c>
      <c r="F159" s="27">
        <f t="shared" si="5"/>
        <v>978</v>
      </c>
      <c r="G159" s="27" t="e">
        <f>'QTL-Km118+890,00'!G159</f>
        <v>#REF!</v>
      </c>
      <c r="H159" s="33">
        <f t="shared" si="6"/>
        <v>519</v>
      </c>
      <c r="I159" s="29">
        <v>-1827</v>
      </c>
      <c r="J159" s="33">
        <f t="shared" si="2"/>
        <v>2346</v>
      </c>
      <c r="K159" s="27">
        <f t="shared" si="7"/>
        <v>1081</v>
      </c>
      <c r="L159" s="27"/>
      <c r="M159" s="27" t="e">
        <f>'QTL-Km118+890,00'!L159</f>
        <v>#REF!</v>
      </c>
      <c r="N159" s="33">
        <f t="shared" si="8"/>
        <v>740</v>
      </c>
      <c r="O159" s="29">
        <v>-2268</v>
      </c>
      <c r="P159" s="33">
        <v>3008</v>
      </c>
      <c r="Q159" s="27">
        <f t="shared" si="9"/>
        <v>832</v>
      </c>
      <c r="R159" s="195"/>
      <c r="S159" s="6"/>
      <c r="T159" s="189"/>
      <c r="U159" s="62"/>
      <c r="V159" s="3"/>
      <c r="W159" s="3"/>
      <c r="X159" s="190"/>
      <c r="Y159" s="3"/>
      <c r="Z159" s="3"/>
      <c r="AA159" s="3"/>
      <c r="AB159" s="3"/>
    </row>
    <row r="160" spans="1:28" ht="22.5" customHeight="1" outlineLevel="1" x14ac:dyDescent="0.3">
      <c r="A160" s="65">
        <f>'QTL-Km118+890,00'!A160</f>
        <v>45790</v>
      </c>
      <c r="B160" s="27" t="e">
        <f>'QTL-Km118+890,00'!B160</f>
        <v>#REF!</v>
      </c>
      <c r="C160" s="33">
        <f t="shared" si="4"/>
        <v>580</v>
      </c>
      <c r="D160" s="29">
        <v>-1741</v>
      </c>
      <c r="E160" s="33">
        <v>2371</v>
      </c>
      <c r="F160" s="27">
        <f t="shared" si="5"/>
        <v>985</v>
      </c>
      <c r="G160" s="27" t="e">
        <f>'QTL-Km118+890,00'!G160</f>
        <v>#REF!</v>
      </c>
      <c r="H160" s="33">
        <f t="shared" si="6"/>
        <v>515</v>
      </c>
      <c r="I160" s="29">
        <v>-1831</v>
      </c>
      <c r="J160" s="33">
        <f t="shared" si="2"/>
        <v>2346</v>
      </c>
      <c r="K160" s="27">
        <f t="shared" si="7"/>
        <v>1085</v>
      </c>
      <c r="L160" s="27"/>
      <c r="M160" s="27" t="e">
        <f>'QTL-Km118+890,00'!L160</f>
        <v>#REF!</v>
      </c>
      <c r="N160" s="33">
        <f t="shared" si="8"/>
        <v>737</v>
      </c>
      <c r="O160" s="29">
        <v>-2271</v>
      </c>
      <c r="P160" s="33">
        <v>3008</v>
      </c>
      <c r="Q160" s="27">
        <f t="shared" si="9"/>
        <v>835</v>
      </c>
      <c r="R160" s="195"/>
      <c r="S160" s="6"/>
      <c r="T160" s="189"/>
      <c r="U160" s="62"/>
      <c r="V160" s="3"/>
      <c r="W160" s="3"/>
      <c r="X160" s="190"/>
      <c r="Y160" s="3"/>
      <c r="Z160" s="3"/>
      <c r="AA160" s="3"/>
      <c r="AB160" s="3"/>
    </row>
    <row r="161" spans="1:28" ht="22.5" customHeight="1" outlineLevel="1" x14ac:dyDescent="0.3">
      <c r="A161" s="65">
        <f>'QTL-Km118+890,00'!A161</f>
        <v>45791</v>
      </c>
      <c r="B161" s="27" t="e">
        <f>'QTL-Km118+890,00'!B161</f>
        <v>#REF!</v>
      </c>
      <c r="C161" s="33">
        <f t="shared" si="4"/>
        <v>575</v>
      </c>
      <c r="D161" s="29">
        <v>-1746</v>
      </c>
      <c r="E161" s="33">
        <v>2371</v>
      </c>
      <c r="F161" s="27">
        <f t="shared" si="5"/>
        <v>990</v>
      </c>
      <c r="G161" s="27" t="e">
        <f>'QTL-Km118+890,00'!G161</f>
        <v>#REF!</v>
      </c>
      <c r="H161" s="33">
        <f t="shared" si="6"/>
        <v>509</v>
      </c>
      <c r="I161" s="29">
        <v>-1837</v>
      </c>
      <c r="J161" s="33">
        <f t="shared" si="2"/>
        <v>2346</v>
      </c>
      <c r="K161" s="27">
        <f t="shared" si="7"/>
        <v>1091</v>
      </c>
      <c r="L161" s="27"/>
      <c r="M161" s="27" t="e">
        <f>'QTL-Km118+890,00'!L161</f>
        <v>#REF!</v>
      </c>
      <c r="N161" s="33">
        <f t="shared" si="8"/>
        <v>733</v>
      </c>
      <c r="O161" s="29">
        <v>-2275</v>
      </c>
      <c r="P161" s="33">
        <v>3008</v>
      </c>
      <c r="Q161" s="27">
        <f t="shared" si="9"/>
        <v>839</v>
      </c>
      <c r="R161" s="195"/>
      <c r="S161" s="6"/>
      <c r="T161" s="189"/>
      <c r="U161" s="62"/>
      <c r="V161" s="3"/>
      <c r="W161" s="3"/>
      <c r="X161" s="190"/>
      <c r="Y161" s="3"/>
      <c r="Z161" s="3"/>
      <c r="AA161" s="3"/>
      <c r="AB161" s="3"/>
    </row>
    <row r="162" spans="1:28" ht="22.5" customHeight="1" outlineLevel="1" x14ac:dyDescent="0.3">
      <c r="A162" s="65">
        <f>'QTL-Km118+890,00'!A162</f>
        <v>45792</v>
      </c>
      <c r="B162" s="27" t="e">
        <f>'QTL-Km118+890,00'!B162</f>
        <v>#REF!</v>
      </c>
      <c r="C162" s="33">
        <f t="shared" si="4"/>
        <v>571</v>
      </c>
      <c r="D162" s="29">
        <v>-1750</v>
      </c>
      <c r="E162" s="33">
        <v>2371</v>
      </c>
      <c r="F162" s="27">
        <f t="shared" si="5"/>
        <v>994</v>
      </c>
      <c r="G162" s="27" t="e">
        <f>'QTL-Km118+890,00'!G162</f>
        <v>#REF!</v>
      </c>
      <c r="H162" s="33">
        <f t="shared" si="6"/>
        <v>502</v>
      </c>
      <c r="I162" s="29">
        <v>-1844</v>
      </c>
      <c r="J162" s="33">
        <f t="shared" si="2"/>
        <v>2346</v>
      </c>
      <c r="K162" s="27">
        <f t="shared" si="7"/>
        <v>1098</v>
      </c>
      <c r="L162" s="27"/>
      <c r="M162" s="27" t="e">
        <f>'QTL-Km118+890,00'!L162</f>
        <v>#REF!</v>
      </c>
      <c r="N162" s="33">
        <f t="shared" si="8"/>
        <v>725</v>
      </c>
      <c r="O162" s="29">
        <v>-2283</v>
      </c>
      <c r="P162" s="33">
        <v>3008</v>
      </c>
      <c r="Q162" s="27">
        <f t="shared" si="9"/>
        <v>847</v>
      </c>
      <c r="R162" s="195"/>
      <c r="S162" s="6"/>
      <c r="T162" s="189"/>
      <c r="U162" s="62"/>
      <c r="V162" s="3"/>
      <c r="W162" s="3"/>
      <c r="X162" s="190"/>
      <c r="Y162" s="3"/>
      <c r="Z162" s="3"/>
      <c r="AA162" s="3"/>
      <c r="AB162" s="3"/>
    </row>
    <row r="163" spans="1:28" ht="22.5" customHeight="1" outlineLevel="1" x14ac:dyDescent="0.3">
      <c r="A163" s="65">
        <f>'QTL-Km118+890,00'!A163</f>
        <v>45793</v>
      </c>
      <c r="B163" s="27" t="e">
        <f>'QTL-Km118+890,00'!B163</f>
        <v>#REF!</v>
      </c>
      <c r="C163" s="33">
        <f t="shared" si="4"/>
        <v>568</v>
      </c>
      <c r="D163" s="29">
        <v>-1753</v>
      </c>
      <c r="E163" s="33">
        <v>2371</v>
      </c>
      <c r="F163" s="27">
        <f t="shared" si="5"/>
        <v>997</v>
      </c>
      <c r="G163" s="27" t="e">
        <f>'QTL-Km118+890,00'!G163</f>
        <v>#REF!</v>
      </c>
      <c r="H163" s="33">
        <f t="shared" si="6"/>
        <v>498</v>
      </c>
      <c r="I163" s="29">
        <v>-1848</v>
      </c>
      <c r="J163" s="33">
        <f t="shared" si="2"/>
        <v>2346</v>
      </c>
      <c r="K163" s="27">
        <f t="shared" si="7"/>
        <v>1102</v>
      </c>
      <c r="L163" s="27"/>
      <c r="M163" s="27" t="e">
        <f>'QTL-Km118+890,00'!L163</f>
        <v>#REF!</v>
      </c>
      <c r="N163" s="33">
        <f t="shared" si="8"/>
        <v>720</v>
      </c>
      <c r="O163" s="29">
        <v>-2288</v>
      </c>
      <c r="P163" s="33">
        <v>3008</v>
      </c>
      <c r="Q163" s="27">
        <f t="shared" si="9"/>
        <v>852</v>
      </c>
      <c r="R163" s="195"/>
      <c r="S163" s="6"/>
      <c r="T163" s="189"/>
      <c r="U163" s="62"/>
      <c r="V163" s="3"/>
      <c r="W163" s="3"/>
      <c r="X163" s="190"/>
      <c r="Y163" s="3"/>
      <c r="Z163" s="3"/>
      <c r="AA163" s="3"/>
      <c r="AB163" s="3"/>
    </row>
    <row r="164" spans="1:28" ht="22.5" customHeight="1" outlineLevel="1" x14ac:dyDescent="0.3">
      <c r="A164" s="65">
        <f>'QTL-Km118+890,00'!A164</f>
        <v>45794</v>
      </c>
      <c r="B164" s="27" t="e">
        <f>'QTL-Km118+890,00'!B164</f>
        <v>#REF!</v>
      </c>
      <c r="C164" s="33">
        <f t="shared" si="4"/>
        <v>564</v>
      </c>
      <c r="D164" s="29">
        <v>-1757</v>
      </c>
      <c r="E164" s="33">
        <v>2371</v>
      </c>
      <c r="F164" s="27">
        <f t="shared" si="5"/>
        <v>1001</v>
      </c>
      <c r="G164" s="27" t="e">
        <f>'QTL-Km118+890,00'!G164</f>
        <v>#REF!</v>
      </c>
      <c r="H164" s="33">
        <f t="shared" si="6"/>
        <v>496</v>
      </c>
      <c r="I164" s="29">
        <v>-1850</v>
      </c>
      <c r="J164" s="33">
        <f t="shared" si="2"/>
        <v>2346</v>
      </c>
      <c r="K164" s="27">
        <f t="shared" si="7"/>
        <v>1104</v>
      </c>
      <c r="L164" s="27"/>
      <c r="M164" s="27" t="e">
        <f>'QTL-Km118+890,00'!L164</f>
        <v>#REF!</v>
      </c>
      <c r="N164" s="33">
        <f t="shared" si="8"/>
        <v>718</v>
      </c>
      <c r="O164" s="29">
        <v>-2290</v>
      </c>
      <c r="P164" s="33">
        <v>3008</v>
      </c>
      <c r="Q164" s="27">
        <f t="shared" si="9"/>
        <v>854</v>
      </c>
      <c r="R164" s="195"/>
      <c r="S164" s="6"/>
      <c r="T164" s="189"/>
      <c r="U164" s="62"/>
      <c r="V164" s="3"/>
      <c r="W164" s="3"/>
      <c r="X164" s="190"/>
      <c r="Y164" s="3"/>
      <c r="Z164" s="3"/>
      <c r="AA164" s="3"/>
      <c r="AB164" s="3"/>
    </row>
    <row r="165" spans="1:28" ht="22.5" customHeight="1" outlineLevel="1" x14ac:dyDescent="0.3">
      <c r="A165" s="65">
        <f>'QTL-Km118+890,00'!A165</f>
        <v>45795</v>
      </c>
      <c r="B165" s="27" t="e">
        <f>'QTL-Km118+890,00'!B165</f>
        <v>#REF!</v>
      </c>
      <c r="C165" s="33">
        <f t="shared" si="4"/>
        <v>563</v>
      </c>
      <c r="D165" s="29">
        <v>-1758</v>
      </c>
      <c r="E165" s="33">
        <v>2371</v>
      </c>
      <c r="F165" s="27">
        <f t="shared" si="5"/>
        <v>1002</v>
      </c>
      <c r="G165" s="27" t="e">
        <f>'QTL-Km118+890,00'!G165</f>
        <v>#REF!</v>
      </c>
      <c r="H165" s="33">
        <f t="shared" si="6"/>
        <v>494</v>
      </c>
      <c r="I165" s="29">
        <v>-1852</v>
      </c>
      <c r="J165" s="33">
        <f t="shared" si="2"/>
        <v>2346</v>
      </c>
      <c r="K165" s="27">
        <f t="shared" si="7"/>
        <v>1106</v>
      </c>
      <c r="L165" s="27"/>
      <c r="M165" s="27" t="e">
        <f>'QTL-Km118+890,00'!L165</f>
        <v>#REF!</v>
      </c>
      <c r="N165" s="33">
        <f t="shared" si="8"/>
        <v>716</v>
      </c>
      <c r="O165" s="29">
        <v>-2292</v>
      </c>
      <c r="P165" s="33">
        <v>3008</v>
      </c>
      <c r="Q165" s="27">
        <f t="shared" si="9"/>
        <v>856</v>
      </c>
      <c r="R165" s="195"/>
      <c r="S165" s="6"/>
      <c r="T165" s="189"/>
      <c r="U165" s="62"/>
      <c r="V165" s="3"/>
      <c r="W165" s="3"/>
      <c r="X165" s="190"/>
      <c r="Y165" s="3"/>
      <c r="Z165" s="3"/>
      <c r="AA165" s="3"/>
      <c r="AB165" s="3"/>
    </row>
    <row r="166" spans="1:28" ht="22.5" customHeight="1" outlineLevel="1" x14ac:dyDescent="0.3">
      <c r="A166" s="65">
        <f>'QTL-Km118+890,00'!A166</f>
        <v>45796</v>
      </c>
      <c r="B166" s="27" t="e">
        <f>'QTL-Km118+890,00'!B166</f>
        <v>#REF!</v>
      </c>
      <c r="C166" s="33">
        <f t="shared" si="4"/>
        <v>562</v>
      </c>
      <c r="D166" s="29">
        <v>-1759</v>
      </c>
      <c r="E166" s="33">
        <v>2371</v>
      </c>
      <c r="F166" s="27">
        <f t="shared" si="5"/>
        <v>1003</v>
      </c>
      <c r="G166" s="27" t="e">
        <f>'QTL-Km118+890,00'!G166</f>
        <v>#REF!</v>
      </c>
      <c r="H166" s="33">
        <f t="shared" si="6"/>
        <v>493</v>
      </c>
      <c r="I166" s="29">
        <v>-1853</v>
      </c>
      <c r="J166" s="33">
        <f t="shared" si="2"/>
        <v>2346</v>
      </c>
      <c r="K166" s="27">
        <f t="shared" si="7"/>
        <v>1107</v>
      </c>
      <c r="L166" s="27"/>
      <c r="M166" s="27" t="e">
        <f>'QTL-Km118+890,00'!L166</f>
        <v>#REF!</v>
      </c>
      <c r="N166" s="33">
        <f t="shared" si="8"/>
        <v>715</v>
      </c>
      <c r="O166" s="29">
        <v>-2293</v>
      </c>
      <c r="P166" s="33">
        <v>3008</v>
      </c>
      <c r="Q166" s="27">
        <f t="shared" si="9"/>
        <v>857</v>
      </c>
      <c r="R166" s="195"/>
      <c r="S166" s="6"/>
      <c r="T166" s="189"/>
      <c r="U166" s="62"/>
      <c r="V166" s="3"/>
      <c r="W166" s="3"/>
      <c r="X166" s="190"/>
      <c r="Y166" s="3"/>
      <c r="Z166" s="3"/>
      <c r="AA166" s="3"/>
      <c r="AB166" s="3"/>
    </row>
    <row r="167" spans="1:28" ht="22.5" customHeight="1" outlineLevel="1" x14ac:dyDescent="0.3">
      <c r="A167" s="65">
        <f>'QTL-Km118+890,00'!A167</f>
        <v>45797</v>
      </c>
      <c r="B167" s="27" t="e">
        <f>'QTL-Km118+890,00'!B167</f>
        <v>#REF!</v>
      </c>
      <c r="C167" s="33">
        <f t="shared" si="4"/>
        <v>561</v>
      </c>
      <c r="D167" s="29">
        <v>-1760</v>
      </c>
      <c r="E167" s="33">
        <v>2371</v>
      </c>
      <c r="F167" s="27">
        <f t="shared" si="5"/>
        <v>1004</v>
      </c>
      <c r="G167" s="27" t="e">
        <f>'QTL-Km118+890,00'!G167</f>
        <v>#REF!</v>
      </c>
      <c r="H167" s="33">
        <f t="shared" si="6"/>
        <v>492</v>
      </c>
      <c r="I167" s="29">
        <v>-1854</v>
      </c>
      <c r="J167" s="33">
        <f t="shared" si="2"/>
        <v>2346</v>
      </c>
      <c r="K167" s="27">
        <f t="shared" si="7"/>
        <v>1108</v>
      </c>
      <c r="L167" s="27"/>
      <c r="M167" s="27" t="e">
        <f>'QTL-Km118+890,00'!L167</f>
        <v>#REF!</v>
      </c>
      <c r="N167" s="33">
        <f t="shared" si="8"/>
        <v>714</v>
      </c>
      <c r="O167" s="29">
        <v>-2294</v>
      </c>
      <c r="P167" s="33">
        <v>3008</v>
      </c>
      <c r="Q167" s="27">
        <f t="shared" si="9"/>
        <v>858</v>
      </c>
      <c r="R167" s="195"/>
      <c r="S167" s="6"/>
      <c r="T167" s="189"/>
      <c r="U167" s="62"/>
      <c r="V167" s="3"/>
      <c r="W167" s="3"/>
      <c r="X167" s="190"/>
      <c r="Y167" s="3"/>
      <c r="Z167" s="3"/>
      <c r="AA167" s="3"/>
      <c r="AB167" s="3"/>
    </row>
    <row r="168" spans="1:28" ht="22.5" customHeight="1" outlineLevel="1" x14ac:dyDescent="0.3">
      <c r="A168" s="65">
        <f>'QTL-Km118+890,00'!A168</f>
        <v>45798</v>
      </c>
      <c r="B168" s="27" t="e">
        <f>'QTL-Km118+890,00'!B168</f>
        <v>#REF!</v>
      </c>
      <c r="C168" s="33">
        <f t="shared" si="4"/>
        <v>560</v>
      </c>
      <c r="D168" s="29">
        <v>-1761</v>
      </c>
      <c r="E168" s="33">
        <v>2371</v>
      </c>
      <c r="F168" s="27">
        <f t="shared" si="5"/>
        <v>1005</v>
      </c>
      <c r="G168" s="27" t="e">
        <f>'QTL-Km118+890,00'!G168</f>
        <v>#REF!</v>
      </c>
      <c r="H168" s="33">
        <f t="shared" si="6"/>
        <v>490</v>
      </c>
      <c r="I168" s="29">
        <v>-1856</v>
      </c>
      <c r="J168" s="33">
        <f t="shared" si="2"/>
        <v>2346</v>
      </c>
      <c r="K168" s="27">
        <f t="shared" si="7"/>
        <v>1110</v>
      </c>
      <c r="L168" s="27"/>
      <c r="M168" s="27" t="e">
        <f>'QTL-Km118+890,00'!L168</f>
        <v>#REF!</v>
      </c>
      <c r="N168" s="33">
        <f t="shared" si="8"/>
        <v>712</v>
      </c>
      <c r="O168" s="29">
        <v>-2296</v>
      </c>
      <c r="P168" s="33">
        <v>3008</v>
      </c>
      <c r="Q168" s="27">
        <f t="shared" si="9"/>
        <v>860</v>
      </c>
      <c r="R168" s="195"/>
      <c r="S168" s="6"/>
      <c r="T168" s="189"/>
      <c r="U168" s="62"/>
      <c r="V168" s="3"/>
      <c r="W168" s="3"/>
      <c r="X168" s="190"/>
      <c r="Y168" s="3"/>
      <c r="Z168" s="3"/>
      <c r="AA168" s="3"/>
      <c r="AB168" s="3"/>
    </row>
    <row r="169" spans="1:28" ht="22.5" customHeight="1" outlineLevel="1" x14ac:dyDescent="0.3">
      <c r="A169" s="65">
        <f>'QTL-Km118+890,00'!A169</f>
        <v>45799</v>
      </c>
      <c r="B169" s="27" t="e">
        <f>'QTL-Km118+890,00'!B169</f>
        <v>#REF!</v>
      </c>
      <c r="C169" s="33">
        <f t="shared" si="4"/>
        <v>559</v>
      </c>
      <c r="D169" s="29">
        <v>-1762</v>
      </c>
      <c r="E169" s="33">
        <v>2371</v>
      </c>
      <c r="F169" s="27">
        <f t="shared" si="5"/>
        <v>1006</v>
      </c>
      <c r="G169" s="27" t="e">
        <f>'QTL-Km118+890,00'!G169</f>
        <v>#REF!</v>
      </c>
      <c r="H169" s="33">
        <f t="shared" si="6"/>
        <v>489</v>
      </c>
      <c r="I169" s="29">
        <v>-1857</v>
      </c>
      <c r="J169" s="33">
        <f t="shared" si="2"/>
        <v>2346</v>
      </c>
      <c r="K169" s="27">
        <f t="shared" si="7"/>
        <v>1111</v>
      </c>
      <c r="L169" s="27"/>
      <c r="M169" s="27" t="e">
        <f>'QTL-Km118+890,00'!L169</f>
        <v>#REF!</v>
      </c>
      <c r="N169" s="33">
        <f t="shared" si="8"/>
        <v>711</v>
      </c>
      <c r="O169" s="29">
        <v>-2297</v>
      </c>
      <c r="P169" s="33">
        <v>3008</v>
      </c>
      <c r="Q169" s="27">
        <f t="shared" si="9"/>
        <v>861</v>
      </c>
      <c r="R169" s="195"/>
      <c r="S169" s="6"/>
      <c r="T169" s="189"/>
      <c r="U169" s="62"/>
      <c r="V169" s="3"/>
      <c r="W169" s="3"/>
      <c r="X169" s="190"/>
      <c r="Y169" s="3"/>
      <c r="Z169" s="3"/>
      <c r="AA169" s="3"/>
      <c r="AB169" s="3"/>
    </row>
    <row r="170" spans="1:28" ht="22.5" customHeight="1" outlineLevel="1" x14ac:dyDescent="0.3">
      <c r="A170" s="65">
        <f>'QTL-Km118+890,00'!A170</f>
        <v>45800</v>
      </c>
      <c r="B170" s="27" t="e">
        <f>'QTL-Km118+890,00'!B170</f>
        <v>#REF!</v>
      </c>
      <c r="C170" s="33">
        <f t="shared" si="4"/>
        <v>558</v>
      </c>
      <c r="D170" s="29">
        <v>-1763</v>
      </c>
      <c r="E170" s="33">
        <v>2371</v>
      </c>
      <c r="F170" s="27">
        <f t="shared" si="5"/>
        <v>1007</v>
      </c>
      <c r="G170" s="27" t="e">
        <f>'QTL-Km118+890,00'!G170</f>
        <v>#REF!</v>
      </c>
      <c r="H170" s="33">
        <f t="shared" si="6"/>
        <v>488</v>
      </c>
      <c r="I170" s="29">
        <v>-1858</v>
      </c>
      <c r="J170" s="33">
        <f t="shared" si="2"/>
        <v>2346</v>
      </c>
      <c r="K170" s="27">
        <f t="shared" si="7"/>
        <v>1112</v>
      </c>
      <c r="L170" s="27"/>
      <c r="M170" s="27" t="e">
        <f>'QTL-Km118+890,00'!L170</f>
        <v>#REF!</v>
      </c>
      <c r="N170" s="33">
        <f t="shared" si="8"/>
        <v>710</v>
      </c>
      <c r="O170" s="29">
        <v>-2298</v>
      </c>
      <c r="P170" s="33">
        <v>3008</v>
      </c>
      <c r="Q170" s="27">
        <f t="shared" si="9"/>
        <v>862</v>
      </c>
      <c r="R170" s="195"/>
      <c r="S170" s="6"/>
      <c r="T170" s="189"/>
      <c r="U170" s="62"/>
      <c r="V170" s="3"/>
      <c r="W170" s="3"/>
      <c r="X170" s="190"/>
      <c r="Y170" s="3"/>
      <c r="Z170" s="3"/>
      <c r="AA170" s="3"/>
      <c r="AB170" s="3"/>
    </row>
    <row r="171" spans="1:28" ht="22.5" customHeight="1" outlineLevel="1" x14ac:dyDescent="0.3">
      <c r="A171" s="65">
        <f>'QTL-Km118+890,00'!A171</f>
        <v>45801</v>
      </c>
      <c r="B171" s="27" t="e">
        <f>'QTL-Km118+890,00'!B171</f>
        <v>#REF!</v>
      </c>
      <c r="C171" s="33">
        <f t="shared" si="4"/>
        <v>557</v>
      </c>
      <c r="D171" s="29">
        <v>-1764</v>
      </c>
      <c r="E171" s="33">
        <v>2371</v>
      </c>
      <c r="F171" s="27">
        <f t="shared" si="5"/>
        <v>1008</v>
      </c>
      <c r="G171" s="27" t="e">
        <f>'QTL-Km118+890,00'!G171</f>
        <v>#REF!</v>
      </c>
      <c r="H171" s="33">
        <f t="shared" si="6"/>
        <v>487</v>
      </c>
      <c r="I171" s="29">
        <v>-1859</v>
      </c>
      <c r="J171" s="33">
        <f t="shared" si="2"/>
        <v>2346</v>
      </c>
      <c r="K171" s="27">
        <f t="shared" si="7"/>
        <v>1113</v>
      </c>
      <c r="L171" s="27"/>
      <c r="M171" s="27" t="e">
        <f>'QTL-Km118+890,00'!L171</f>
        <v>#REF!</v>
      </c>
      <c r="N171" s="33">
        <f t="shared" si="8"/>
        <v>710</v>
      </c>
      <c r="O171" s="29">
        <v>-2298</v>
      </c>
      <c r="P171" s="33">
        <v>3008</v>
      </c>
      <c r="Q171" s="27">
        <f t="shared" si="9"/>
        <v>862</v>
      </c>
      <c r="R171" s="195"/>
      <c r="S171" s="6"/>
      <c r="T171" s="189"/>
      <c r="U171" s="62"/>
      <c r="V171" s="3"/>
      <c r="W171" s="3"/>
      <c r="X171" s="190"/>
      <c r="Y171" s="3"/>
      <c r="Z171" s="3"/>
      <c r="AA171" s="3"/>
      <c r="AB171" s="3"/>
    </row>
    <row r="172" spans="1:28" ht="22.5" customHeight="1" outlineLevel="1" x14ac:dyDescent="0.3">
      <c r="A172" s="65">
        <f>'QTL-Km118+890,00'!A172</f>
        <v>45802</v>
      </c>
      <c r="B172" s="27" t="e">
        <f>'QTL-Km118+890,00'!B172</f>
        <v>#REF!</v>
      </c>
      <c r="C172" s="33">
        <f t="shared" si="4"/>
        <v>556</v>
      </c>
      <c r="D172" s="29">
        <v>-1765</v>
      </c>
      <c r="E172" s="33">
        <v>2371</v>
      </c>
      <c r="F172" s="27">
        <f t="shared" si="5"/>
        <v>1009</v>
      </c>
      <c r="G172" s="27" t="e">
        <f>'QTL-Km118+890,00'!G172</f>
        <v>#REF!</v>
      </c>
      <c r="H172" s="33">
        <f t="shared" si="6"/>
        <v>486</v>
      </c>
      <c r="I172" s="29">
        <v>-1860</v>
      </c>
      <c r="J172" s="33">
        <f t="shared" si="2"/>
        <v>2346</v>
      </c>
      <c r="K172" s="27">
        <f t="shared" si="7"/>
        <v>1114</v>
      </c>
      <c r="L172" s="27"/>
      <c r="M172" s="27" t="e">
        <f>'QTL-Km118+890,00'!L172</f>
        <v>#REF!</v>
      </c>
      <c r="N172" s="33">
        <f t="shared" si="8"/>
        <v>710</v>
      </c>
      <c r="O172" s="29">
        <v>-2298</v>
      </c>
      <c r="P172" s="33">
        <v>3008</v>
      </c>
      <c r="Q172" s="27">
        <f t="shared" si="9"/>
        <v>862</v>
      </c>
      <c r="R172" s="195"/>
      <c r="S172" s="6"/>
      <c r="T172" s="189"/>
      <c r="U172" s="62"/>
      <c r="V172" s="3"/>
      <c r="W172" s="3"/>
      <c r="X172" s="190"/>
      <c r="Y172" s="3"/>
      <c r="Z172" s="3"/>
      <c r="AA172" s="3"/>
      <c r="AB172" s="3"/>
    </row>
    <row r="173" spans="1:28" ht="22.5" customHeight="1" outlineLevel="1" x14ac:dyDescent="0.3">
      <c r="A173" s="65">
        <f>'QTL-Km118+890,00'!A173</f>
        <v>45803</v>
      </c>
      <c r="B173" s="27" t="e">
        <f>'QTL-Km118+890,00'!B173</f>
        <v>#REF!</v>
      </c>
      <c r="C173" s="33">
        <f t="shared" si="4"/>
        <v>555</v>
      </c>
      <c r="D173" s="29">
        <v>-1766</v>
      </c>
      <c r="E173" s="33">
        <v>2371</v>
      </c>
      <c r="F173" s="27">
        <f t="shared" si="5"/>
        <v>1010</v>
      </c>
      <c r="G173" s="27" t="e">
        <f>'QTL-Km118+890,00'!G173</f>
        <v>#REF!</v>
      </c>
      <c r="H173" s="33">
        <f t="shared" si="6"/>
        <v>485</v>
      </c>
      <c r="I173" s="29">
        <v>-1861</v>
      </c>
      <c r="J173" s="33">
        <f t="shared" si="2"/>
        <v>2346</v>
      </c>
      <c r="K173" s="27">
        <f t="shared" si="7"/>
        <v>1115</v>
      </c>
      <c r="L173" s="27"/>
      <c r="M173" s="27" t="e">
        <f>'QTL-Km118+890,00'!L173</f>
        <v>#REF!</v>
      </c>
      <c r="N173" s="33">
        <f t="shared" si="8"/>
        <v>710</v>
      </c>
      <c r="O173" s="29">
        <v>-2298</v>
      </c>
      <c r="P173" s="33">
        <v>3008</v>
      </c>
      <c r="Q173" s="27">
        <f t="shared" si="9"/>
        <v>862</v>
      </c>
      <c r="R173" s="195"/>
      <c r="S173" s="6"/>
      <c r="T173" s="189"/>
      <c r="U173" s="62"/>
      <c r="V173" s="3"/>
      <c r="W173" s="3"/>
      <c r="X173" s="190"/>
      <c r="Y173" s="3"/>
      <c r="Z173" s="3"/>
      <c r="AA173" s="3"/>
      <c r="AB173" s="3"/>
    </row>
    <row r="174" spans="1:28" ht="22.5" customHeight="1" outlineLevel="1" x14ac:dyDescent="0.3">
      <c r="A174" s="65">
        <f>'QTL-Km118+890,00'!A174</f>
        <v>45804</v>
      </c>
      <c r="B174" s="27" t="e">
        <f>'QTL-Km118+890,00'!B174</f>
        <v>#REF!</v>
      </c>
      <c r="C174" s="33">
        <f t="shared" si="4"/>
        <v>554</v>
      </c>
      <c r="D174" s="29">
        <v>-1767</v>
      </c>
      <c r="E174" s="33">
        <v>2371</v>
      </c>
      <c r="F174" s="27">
        <f t="shared" si="5"/>
        <v>1011</v>
      </c>
      <c r="G174" s="27" t="e">
        <f>'QTL-Km118+890,00'!G174</f>
        <v>#REF!</v>
      </c>
      <c r="H174" s="33">
        <f t="shared" si="6"/>
        <v>484</v>
      </c>
      <c r="I174" s="29">
        <v>-1862</v>
      </c>
      <c r="J174" s="33">
        <f t="shared" si="2"/>
        <v>2346</v>
      </c>
      <c r="K174" s="27">
        <f t="shared" si="7"/>
        <v>1116</v>
      </c>
      <c r="L174" s="27"/>
      <c r="M174" s="27" t="e">
        <f>'QTL-Km118+890,00'!L174</f>
        <v>#REF!</v>
      </c>
      <c r="N174" s="33">
        <f t="shared" si="8"/>
        <v>710</v>
      </c>
      <c r="O174" s="29">
        <v>-2298</v>
      </c>
      <c r="P174" s="33">
        <v>3008</v>
      </c>
      <c r="Q174" s="27">
        <f t="shared" si="9"/>
        <v>862</v>
      </c>
      <c r="R174" s="195"/>
      <c r="S174" s="6"/>
      <c r="T174" s="189"/>
      <c r="U174" s="62"/>
      <c r="V174" s="3"/>
      <c r="W174" s="3"/>
      <c r="X174" s="190"/>
      <c r="Y174" s="3"/>
      <c r="Z174" s="3"/>
      <c r="AA174" s="3"/>
      <c r="AB174" s="3"/>
    </row>
    <row r="175" spans="1:28" ht="22.5" customHeight="1" outlineLevel="1" x14ac:dyDescent="0.3">
      <c r="A175" s="65">
        <f>'QTL-Km118+890,00'!A175</f>
        <v>45805</v>
      </c>
      <c r="B175" s="27" t="e">
        <f>'QTL-Km118+890,00'!B175</f>
        <v>#REF!</v>
      </c>
      <c r="C175" s="33">
        <f t="shared" si="4"/>
        <v>554</v>
      </c>
      <c r="D175" s="29">
        <v>-1767</v>
      </c>
      <c r="E175" s="33">
        <v>2371</v>
      </c>
      <c r="F175" s="27">
        <f t="shared" si="5"/>
        <v>1011</v>
      </c>
      <c r="G175" s="27" t="e">
        <f>'QTL-Km118+890,00'!G175</f>
        <v>#REF!</v>
      </c>
      <c r="H175" s="33">
        <f t="shared" si="6"/>
        <v>484</v>
      </c>
      <c r="I175" s="29">
        <v>-1862</v>
      </c>
      <c r="J175" s="33">
        <f t="shared" si="2"/>
        <v>2346</v>
      </c>
      <c r="K175" s="27">
        <f t="shared" si="7"/>
        <v>1116</v>
      </c>
      <c r="L175" s="27"/>
      <c r="M175" s="27" t="e">
        <f>'QTL-Km118+890,00'!L175</f>
        <v>#REF!</v>
      </c>
      <c r="N175" s="33">
        <f t="shared" si="8"/>
        <v>710</v>
      </c>
      <c r="O175" s="29">
        <v>-2298</v>
      </c>
      <c r="P175" s="33">
        <v>3008</v>
      </c>
      <c r="Q175" s="27">
        <f t="shared" si="9"/>
        <v>862</v>
      </c>
      <c r="R175" s="195"/>
      <c r="S175" s="6"/>
      <c r="T175" s="189"/>
      <c r="U175" s="62"/>
      <c r="V175" s="3"/>
      <c r="W175" s="3"/>
      <c r="X175" s="190"/>
      <c r="Y175" s="3"/>
      <c r="Z175" s="3"/>
      <c r="AA175" s="3"/>
      <c r="AB175" s="3"/>
    </row>
    <row r="176" spans="1:28" ht="22.5" customHeight="1" outlineLevel="1" x14ac:dyDescent="0.3">
      <c r="A176" s="65">
        <f>'QTL-Km118+890,00'!A176</f>
        <v>45806</v>
      </c>
      <c r="B176" s="27" t="e">
        <f>'QTL-Km118+890,00'!B176</f>
        <v>#REF!</v>
      </c>
      <c r="C176" s="33">
        <f t="shared" si="4"/>
        <v>554</v>
      </c>
      <c r="D176" s="29">
        <v>-1767</v>
      </c>
      <c r="E176" s="33">
        <v>2371</v>
      </c>
      <c r="F176" s="27">
        <f t="shared" si="5"/>
        <v>1011</v>
      </c>
      <c r="G176" s="27" t="e">
        <f>'QTL-Km118+890,00'!G176</f>
        <v>#REF!</v>
      </c>
      <c r="H176" s="33">
        <f t="shared" si="6"/>
        <v>484</v>
      </c>
      <c r="I176" s="29">
        <v>-1862</v>
      </c>
      <c r="J176" s="33">
        <f t="shared" si="2"/>
        <v>2346</v>
      </c>
      <c r="K176" s="27">
        <f t="shared" si="7"/>
        <v>1116</v>
      </c>
      <c r="L176" s="27"/>
      <c r="M176" s="27" t="e">
        <f>'QTL-Km118+890,00'!L176</f>
        <v>#REF!</v>
      </c>
      <c r="N176" s="33">
        <f t="shared" si="8"/>
        <v>710</v>
      </c>
      <c r="O176" s="29">
        <v>-2298</v>
      </c>
      <c r="P176" s="33">
        <v>3008</v>
      </c>
      <c r="Q176" s="27">
        <f t="shared" si="9"/>
        <v>862</v>
      </c>
      <c r="R176" s="195"/>
      <c r="S176" s="6"/>
      <c r="T176" s="189"/>
      <c r="U176" s="62"/>
      <c r="V176" s="3"/>
      <c r="W176" s="3"/>
      <c r="X176" s="190"/>
      <c r="Y176" s="3"/>
      <c r="Z176" s="3"/>
      <c r="AA176" s="3"/>
      <c r="AB176" s="3"/>
    </row>
    <row r="177" spans="1:28" ht="22.5" customHeight="1" outlineLevel="1" x14ac:dyDescent="0.3">
      <c r="A177" s="65">
        <f>'QTL-Km118+890,00'!A177</f>
        <v>45807</v>
      </c>
      <c r="B177" s="27" t="e">
        <f>'QTL-Km118+890,00'!B177</f>
        <v>#REF!</v>
      </c>
      <c r="C177" s="33">
        <f t="shared" si="4"/>
        <v>554</v>
      </c>
      <c r="D177" s="29">
        <v>-1767</v>
      </c>
      <c r="E177" s="33">
        <v>2371</v>
      </c>
      <c r="F177" s="27">
        <f t="shared" si="5"/>
        <v>1011</v>
      </c>
      <c r="G177" s="27" t="e">
        <f>'QTL-Km118+890,00'!G177</f>
        <v>#REF!</v>
      </c>
      <c r="H177" s="33">
        <f t="shared" si="6"/>
        <v>484</v>
      </c>
      <c r="I177" s="29">
        <v>-1862</v>
      </c>
      <c r="J177" s="33">
        <f t="shared" si="2"/>
        <v>2346</v>
      </c>
      <c r="K177" s="27">
        <f t="shared" si="7"/>
        <v>1116</v>
      </c>
      <c r="L177" s="27"/>
      <c r="M177" s="27" t="e">
        <f>'QTL-Km118+890,00'!L177</f>
        <v>#REF!</v>
      </c>
      <c r="N177" s="33">
        <f t="shared" si="8"/>
        <v>710</v>
      </c>
      <c r="O177" s="29">
        <v>-2298</v>
      </c>
      <c r="P177" s="33">
        <v>3008</v>
      </c>
      <c r="Q177" s="27">
        <f t="shared" si="9"/>
        <v>862</v>
      </c>
      <c r="R177" s="195"/>
      <c r="S177" s="6"/>
      <c r="T177" s="189"/>
      <c r="U177" s="62"/>
      <c r="V177" s="3"/>
      <c r="W177" s="3"/>
      <c r="X177" s="190"/>
      <c r="Y177" s="3"/>
      <c r="Z177" s="3"/>
      <c r="AA177" s="3"/>
      <c r="AB177" s="3"/>
    </row>
    <row r="178" spans="1:28" ht="22.5" customHeight="1" outlineLevel="1" x14ac:dyDescent="0.3">
      <c r="A178" s="65">
        <f>'QTL-Km118+890,00'!A178</f>
        <v>45808</v>
      </c>
      <c r="B178" s="27" t="e">
        <f>'QTL-Km118+890,00'!B178</f>
        <v>#REF!</v>
      </c>
      <c r="C178" s="33">
        <f t="shared" si="4"/>
        <v>554</v>
      </c>
      <c r="D178" s="29">
        <v>-1767</v>
      </c>
      <c r="E178" s="33">
        <v>2371</v>
      </c>
      <c r="F178" s="27">
        <f t="shared" si="5"/>
        <v>1011</v>
      </c>
      <c r="G178" s="27" t="e">
        <f>'QTL-Km118+890,00'!G178</f>
        <v>#REF!</v>
      </c>
      <c r="H178" s="33">
        <f t="shared" si="6"/>
        <v>484</v>
      </c>
      <c r="I178" s="29">
        <v>-1862</v>
      </c>
      <c r="J178" s="33">
        <f t="shared" si="2"/>
        <v>2346</v>
      </c>
      <c r="K178" s="27">
        <f t="shared" si="7"/>
        <v>1116</v>
      </c>
      <c r="L178" s="27"/>
      <c r="M178" s="27" t="e">
        <f>'QTL-Km118+890,00'!L178</f>
        <v>#REF!</v>
      </c>
      <c r="N178" s="33">
        <f t="shared" si="8"/>
        <v>710</v>
      </c>
      <c r="O178" s="29">
        <v>-2298</v>
      </c>
      <c r="P178" s="33">
        <v>3008</v>
      </c>
      <c r="Q178" s="27">
        <f t="shared" si="9"/>
        <v>862</v>
      </c>
      <c r="R178" s="195"/>
      <c r="S178" s="6"/>
      <c r="T178" s="189"/>
      <c r="U178" s="62"/>
      <c r="V178" s="3"/>
      <c r="W178" s="3"/>
      <c r="X178" s="190"/>
      <c r="Y178" s="3"/>
      <c r="Z178" s="3"/>
      <c r="AA178" s="3"/>
      <c r="AB178" s="3"/>
    </row>
    <row r="179" spans="1:28" ht="22.5" customHeight="1" outlineLevel="1" x14ac:dyDescent="0.3">
      <c r="A179" s="65">
        <f>'QTL-Km118+890,00'!A179</f>
        <v>45809</v>
      </c>
      <c r="B179" s="27" t="e">
        <f>'QTL-Km118+890,00'!B179</f>
        <v>#REF!</v>
      </c>
      <c r="C179" s="33">
        <f t="shared" si="4"/>
        <v>554</v>
      </c>
      <c r="D179" s="29">
        <v>-1767</v>
      </c>
      <c r="E179" s="33">
        <v>2371</v>
      </c>
      <c r="F179" s="27">
        <f t="shared" si="5"/>
        <v>1011</v>
      </c>
      <c r="G179" s="27" t="e">
        <f>'QTL-Km118+890,00'!G179</f>
        <v>#REF!</v>
      </c>
      <c r="H179" s="33">
        <f t="shared" si="6"/>
        <v>484</v>
      </c>
      <c r="I179" s="29">
        <v>-1862</v>
      </c>
      <c r="J179" s="33">
        <f t="shared" si="2"/>
        <v>2346</v>
      </c>
      <c r="K179" s="27">
        <f t="shared" si="7"/>
        <v>1116</v>
      </c>
      <c r="L179" s="27"/>
      <c r="M179" s="27" t="e">
        <f>'QTL-Km118+890,00'!L179</f>
        <v>#REF!</v>
      </c>
      <c r="N179" s="33">
        <f t="shared" si="8"/>
        <v>710</v>
      </c>
      <c r="O179" s="29">
        <v>-2298</v>
      </c>
      <c r="P179" s="33">
        <v>3008</v>
      </c>
      <c r="Q179" s="27">
        <f t="shared" si="9"/>
        <v>862</v>
      </c>
      <c r="R179" s="195"/>
      <c r="S179" s="6"/>
      <c r="T179" s="189"/>
      <c r="U179" s="62"/>
      <c r="V179" s="3"/>
      <c r="W179" s="3"/>
      <c r="X179" s="190"/>
      <c r="Y179" s="3"/>
      <c r="Z179" s="3"/>
      <c r="AA179" s="3"/>
      <c r="AB179" s="3"/>
    </row>
    <row r="180" spans="1:28" ht="22.5" customHeight="1" outlineLevel="1" x14ac:dyDescent="0.3">
      <c r="A180" s="65">
        <f>'QTL-Km118+890,00'!A180</f>
        <v>45810</v>
      </c>
      <c r="B180" s="27" t="e">
        <f>'QTL-Km118+890,00'!B180</f>
        <v>#REF!</v>
      </c>
      <c r="C180" s="33">
        <f t="shared" si="4"/>
        <v>554</v>
      </c>
      <c r="D180" s="29">
        <v>-1767</v>
      </c>
      <c r="E180" s="33">
        <v>2371</v>
      </c>
      <c r="F180" s="27">
        <f t="shared" si="5"/>
        <v>1011</v>
      </c>
      <c r="G180" s="27" t="e">
        <f>'QTL-Km118+890,00'!G180</f>
        <v>#REF!</v>
      </c>
      <c r="H180" s="33">
        <f t="shared" si="6"/>
        <v>484</v>
      </c>
      <c r="I180" s="29">
        <v>-1862</v>
      </c>
      <c r="J180" s="33">
        <f t="shared" si="2"/>
        <v>2346</v>
      </c>
      <c r="K180" s="27">
        <f t="shared" si="7"/>
        <v>1116</v>
      </c>
      <c r="L180" s="27"/>
      <c r="M180" s="27" t="e">
        <f>'QTL-Km118+890,00'!L180</f>
        <v>#REF!</v>
      </c>
      <c r="N180" s="33">
        <f t="shared" si="8"/>
        <v>710</v>
      </c>
      <c r="O180" s="29">
        <v>-2298</v>
      </c>
      <c r="P180" s="33">
        <v>3008</v>
      </c>
      <c r="Q180" s="27">
        <f t="shared" si="9"/>
        <v>862</v>
      </c>
      <c r="R180" s="195"/>
      <c r="S180" s="6"/>
      <c r="T180" s="189"/>
      <c r="U180" s="62"/>
      <c r="V180" s="3"/>
      <c r="W180" s="3"/>
      <c r="X180" s="190"/>
      <c r="Y180" s="3"/>
      <c r="Z180" s="3"/>
      <c r="AA180" s="3"/>
      <c r="AB180" s="3"/>
    </row>
    <row r="181" spans="1:28" ht="22.5" customHeight="1" outlineLevel="1" x14ac:dyDescent="0.3">
      <c r="A181" s="65">
        <f>'QTL-Km118+890,00'!A181</f>
        <v>45811</v>
      </c>
      <c r="B181" s="27" t="e">
        <f>'QTL-Km118+890,00'!B181</f>
        <v>#REF!</v>
      </c>
      <c r="C181" s="33">
        <f t="shared" si="4"/>
        <v>554</v>
      </c>
      <c r="D181" s="29">
        <v>-1767</v>
      </c>
      <c r="E181" s="33">
        <v>2371</v>
      </c>
      <c r="F181" s="27">
        <f t="shared" si="5"/>
        <v>1011</v>
      </c>
      <c r="G181" s="27" t="e">
        <f>'QTL-Km118+890,00'!G181</f>
        <v>#REF!</v>
      </c>
      <c r="H181" s="33">
        <f t="shared" si="6"/>
        <v>484</v>
      </c>
      <c r="I181" s="29">
        <v>-1862</v>
      </c>
      <c r="J181" s="33">
        <f t="shared" si="2"/>
        <v>2346</v>
      </c>
      <c r="K181" s="27">
        <f t="shared" si="7"/>
        <v>1116</v>
      </c>
      <c r="L181" s="27"/>
      <c r="M181" s="27" t="e">
        <f>'QTL-Km118+890,00'!L181</f>
        <v>#REF!</v>
      </c>
      <c r="N181" s="33">
        <f t="shared" si="8"/>
        <v>710</v>
      </c>
      <c r="O181" s="29">
        <v>-2298</v>
      </c>
      <c r="P181" s="33">
        <v>3008</v>
      </c>
      <c r="Q181" s="27">
        <f t="shared" si="9"/>
        <v>862</v>
      </c>
      <c r="R181" s="195"/>
      <c r="S181" s="6"/>
      <c r="T181" s="189"/>
      <c r="U181" s="62"/>
      <c r="V181" s="3"/>
      <c r="W181" s="3"/>
      <c r="X181" s="190"/>
      <c r="Y181" s="3"/>
      <c r="Z181" s="3"/>
      <c r="AA181" s="3"/>
      <c r="AB181" s="3"/>
    </row>
    <row r="182" spans="1:28" ht="22.5" customHeight="1" outlineLevel="1" x14ac:dyDescent="0.3">
      <c r="A182" s="65">
        <f>'QTL-Km118+890,00'!A182</f>
        <v>45812</v>
      </c>
      <c r="B182" s="27" t="e">
        <f>'QTL-Km118+890,00'!B182</f>
        <v>#REF!</v>
      </c>
      <c r="C182" s="33">
        <f t="shared" si="4"/>
        <v>554</v>
      </c>
      <c r="D182" s="29">
        <v>-1767</v>
      </c>
      <c r="E182" s="33">
        <v>2371</v>
      </c>
      <c r="F182" s="27">
        <f t="shared" si="5"/>
        <v>1011</v>
      </c>
      <c r="G182" s="27" t="e">
        <f>'QTL-Km118+890,00'!G182</f>
        <v>#REF!</v>
      </c>
      <c r="H182" s="33">
        <f t="shared" si="6"/>
        <v>484</v>
      </c>
      <c r="I182" s="29">
        <v>-1862</v>
      </c>
      <c r="J182" s="33">
        <f t="shared" si="2"/>
        <v>2346</v>
      </c>
      <c r="K182" s="27">
        <f t="shared" si="7"/>
        <v>1116</v>
      </c>
      <c r="L182" s="27"/>
      <c r="M182" s="27" t="e">
        <f>'QTL-Km118+890,00'!L182</f>
        <v>#REF!</v>
      </c>
      <c r="N182" s="33">
        <f t="shared" si="8"/>
        <v>710</v>
      </c>
      <c r="O182" s="29">
        <v>-2298</v>
      </c>
      <c r="P182" s="33">
        <v>3008</v>
      </c>
      <c r="Q182" s="27">
        <f t="shared" si="9"/>
        <v>862</v>
      </c>
      <c r="R182" s="195"/>
      <c r="S182" s="6"/>
      <c r="T182" s="189"/>
      <c r="U182" s="62"/>
      <c r="V182" s="3"/>
      <c r="W182" s="3"/>
      <c r="X182" s="190"/>
      <c r="Y182" s="3"/>
      <c r="Z182" s="3"/>
      <c r="AA182" s="3"/>
      <c r="AB182" s="3"/>
    </row>
    <row r="183" spans="1:28" ht="22.5" customHeight="1" outlineLevel="1" x14ac:dyDescent="0.3">
      <c r="A183" s="65">
        <f>'QTL-Km118+890,00'!A183</f>
        <v>45813</v>
      </c>
      <c r="B183" s="27" t="e">
        <f>'QTL-Km118+890,00'!B183</f>
        <v>#REF!</v>
      </c>
      <c r="C183" s="33">
        <f t="shared" si="4"/>
        <v>554</v>
      </c>
      <c r="D183" s="29">
        <v>-1767</v>
      </c>
      <c r="E183" s="33">
        <v>2371</v>
      </c>
      <c r="F183" s="27">
        <f t="shared" si="5"/>
        <v>1011</v>
      </c>
      <c r="G183" s="27" t="e">
        <f>'QTL-Km118+890,00'!G183</f>
        <v>#REF!</v>
      </c>
      <c r="H183" s="33">
        <f t="shared" si="6"/>
        <v>484</v>
      </c>
      <c r="I183" s="29">
        <v>-1862</v>
      </c>
      <c r="J183" s="33">
        <f t="shared" si="2"/>
        <v>2346</v>
      </c>
      <c r="K183" s="27">
        <f t="shared" si="7"/>
        <v>1116</v>
      </c>
      <c r="L183" s="27"/>
      <c r="M183" s="27" t="e">
        <f>'QTL-Km118+890,00'!L183</f>
        <v>#REF!</v>
      </c>
      <c r="N183" s="33">
        <f t="shared" si="8"/>
        <v>710</v>
      </c>
      <c r="O183" s="29">
        <v>-2298</v>
      </c>
      <c r="P183" s="33">
        <v>3008</v>
      </c>
      <c r="Q183" s="27">
        <f t="shared" si="9"/>
        <v>862</v>
      </c>
      <c r="R183" s="195"/>
      <c r="S183" s="6"/>
      <c r="T183" s="189"/>
      <c r="U183" s="62"/>
      <c r="V183" s="3"/>
      <c r="W183" s="3"/>
      <c r="X183" s="190"/>
      <c r="Y183" s="3"/>
      <c r="Z183" s="3"/>
      <c r="AA183" s="3"/>
      <c r="AB183" s="3"/>
    </row>
    <row r="184" spans="1:28" ht="22.5" customHeight="1" outlineLevel="1" x14ac:dyDescent="0.3">
      <c r="A184" s="65">
        <f>'QTL-Km118+890,00'!A184</f>
        <v>45814</v>
      </c>
      <c r="B184" s="27" t="e">
        <f>'QTL-Km118+890,00'!B184</f>
        <v>#REF!</v>
      </c>
      <c r="C184" s="33">
        <f t="shared" si="4"/>
        <v>554</v>
      </c>
      <c r="D184" s="29">
        <v>-1767</v>
      </c>
      <c r="E184" s="33">
        <v>2371</v>
      </c>
      <c r="F184" s="27">
        <f t="shared" si="5"/>
        <v>1011</v>
      </c>
      <c r="G184" s="27" t="e">
        <f>'QTL-Km118+890,00'!G184</f>
        <v>#REF!</v>
      </c>
      <c r="H184" s="33">
        <f t="shared" si="6"/>
        <v>484</v>
      </c>
      <c r="I184" s="29">
        <v>-1862</v>
      </c>
      <c r="J184" s="33">
        <f t="shared" si="2"/>
        <v>2346</v>
      </c>
      <c r="K184" s="27">
        <f t="shared" si="7"/>
        <v>1116</v>
      </c>
      <c r="L184" s="27"/>
      <c r="M184" s="27" t="e">
        <f>'QTL-Km118+890,00'!L184</f>
        <v>#REF!</v>
      </c>
      <c r="N184" s="33">
        <f t="shared" si="8"/>
        <v>710</v>
      </c>
      <c r="O184" s="29">
        <v>-2298</v>
      </c>
      <c r="P184" s="33">
        <v>3008</v>
      </c>
      <c r="Q184" s="27">
        <f t="shared" si="9"/>
        <v>862</v>
      </c>
      <c r="R184" s="195"/>
      <c r="S184" s="6"/>
      <c r="T184" s="189"/>
      <c r="U184" s="62"/>
      <c r="V184" s="3"/>
      <c r="W184" s="3"/>
      <c r="X184" s="190"/>
      <c r="Y184" s="3"/>
      <c r="Z184" s="3"/>
      <c r="AA184" s="3"/>
      <c r="AB184" s="3"/>
    </row>
    <row r="185" spans="1:28" ht="22.5" customHeight="1" outlineLevel="1" x14ac:dyDescent="0.3">
      <c r="A185" s="65">
        <f>'QTL-Km118+890,00'!A185</f>
        <v>45815</v>
      </c>
      <c r="B185" s="27" t="e">
        <f>'QTL-Km118+890,00'!B185</f>
        <v>#REF!</v>
      </c>
      <c r="C185" s="33">
        <f t="shared" si="4"/>
        <v>554</v>
      </c>
      <c r="D185" s="29">
        <v>-1767</v>
      </c>
      <c r="E185" s="33">
        <v>2371</v>
      </c>
      <c r="F185" s="27">
        <f t="shared" si="5"/>
        <v>1011</v>
      </c>
      <c r="G185" s="27" t="e">
        <f>'QTL-Km118+890,00'!G185</f>
        <v>#REF!</v>
      </c>
      <c r="H185" s="33">
        <f t="shared" si="6"/>
        <v>484</v>
      </c>
      <c r="I185" s="29">
        <v>-1862</v>
      </c>
      <c r="J185" s="33">
        <f t="shared" si="2"/>
        <v>2346</v>
      </c>
      <c r="K185" s="27">
        <f t="shared" si="7"/>
        <v>1116</v>
      </c>
      <c r="L185" s="27"/>
      <c r="M185" s="27" t="e">
        <f>'QTL-Km118+890,00'!L185</f>
        <v>#REF!</v>
      </c>
      <c r="N185" s="33">
        <f t="shared" si="8"/>
        <v>710</v>
      </c>
      <c r="O185" s="29">
        <v>-2298</v>
      </c>
      <c r="P185" s="33">
        <v>3008</v>
      </c>
      <c r="Q185" s="27">
        <f t="shared" si="9"/>
        <v>862</v>
      </c>
      <c r="R185" s="195"/>
      <c r="S185" s="6"/>
      <c r="T185" s="189"/>
      <c r="U185" s="62"/>
      <c r="V185" s="3"/>
      <c r="W185" s="3"/>
      <c r="X185" s="190"/>
      <c r="Y185" s="3"/>
      <c r="Z185" s="3"/>
      <c r="AA185" s="3"/>
      <c r="AB185" s="3"/>
    </row>
    <row r="186" spans="1:28" ht="22.5" customHeight="1" outlineLevel="1" x14ac:dyDescent="0.3">
      <c r="A186" s="65">
        <f>'QTL-Km118+890,00'!A186</f>
        <v>45816</v>
      </c>
      <c r="B186" s="27" t="e">
        <f>'QTL-Km118+890,00'!B186</f>
        <v>#REF!</v>
      </c>
      <c r="C186" s="33">
        <f t="shared" si="4"/>
        <v>554</v>
      </c>
      <c r="D186" s="29">
        <v>-1767</v>
      </c>
      <c r="E186" s="33">
        <v>2371</v>
      </c>
      <c r="F186" s="27">
        <f t="shared" si="5"/>
        <v>1011</v>
      </c>
      <c r="G186" s="27" t="e">
        <f>'QTL-Km118+890,00'!G186</f>
        <v>#REF!</v>
      </c>
      <c r="H186" s="33">
        <f t="shared" si="6"/>
        <v>484</v>
      </c>
      <c r="I186" s="29">
        <v>-1862</v>
      </c>
      <c r="J186" s="33">
        <f t="shared" si="2"/>
        <v>2346</v>
      </c>
      <c r="K186" s="27">
        <f t="shared" si="7"/>
        <v>1116</v>
      </c>
      <c r="L186" s="27"/>
      <c r="M186" s="27" t="e">
        <f>'QTL-Km118+890,00'!L186</f>
        <v>#REF!</v>
      </c>
      <c r="N186" s="33">
        <f t="shared" si="8"/>
        <v>710</v>
      </c>
      <c r="O186" s="29">
        <v>-2298</v>
      </c>
      <c r="P186" s="33">
        <v>3008</v>
      </c>
      <c r="Q186" s="27">
        <f t="shared" si="9"/>
        <v>862</v>
      </c>
      <c r="R186" s="195"/>
      <c r="S186" s="6"/>
      <c r="T186" s="189"/>
      <c r="U186" s="62"/>
      <c r="V186" s="3"/>
      <c r="W186" s="3"/>
      <c r="X186" s="190"/>
      <c r="Y186" s="3"/>
      <c r="Z186" s="3"/>
      <c r="AA186" s="3"/>
      <c r="AB186" s="3"/>
    </row>
    <row r="187" spans="1:28" ht="22.5" customHeight="1" outlineLevel="1" x14ac:dyDescent="0.3">
      <c r="A187" s="65">
        <f>'QTL-Km118+890,00'!A187</f>
        <v>45817</v>
      </c>
      <c r="B187" s="27" t="e">
        <f>'QTL-Km118+890,00'!B187</f>
        <v>#REF!</v>
      </c>
      <c r="C187" s="33">
        <f t="shared" si="4"/>
        <v>554</v>
      </c>
      <c r="D187" s="29">
        <v>-1767</v>
      </c>
      <c r="E187" s="33">
        <v>2371</v>
      </c>
      <c r="F187" s="27">
        <f t="shared" si="5"/>
        <v>1011</v>
      </c>
      <c r="G187" s="27" t="e">
        <f>'QTL-Km118+890,00'!G187</f>
        <v>#REF!</v>
      </c>
      <c r="H187" s="33">
        <f t="shared" si="6"/>
        <v>484</v>
      </c>
      <c r="I187" s="29">
        <v>-1862</v>
      </c>
      <c r="J187" s="33">
        <f t="shared" si="2"/>
        <v>2346</v>
      </c>
      <c r="K187" s="27">
        <f t="shared" si="7"/>
        <v>1116</v>
      </c>
      <c r="L187" s="27"/>
      <c r="M187" s="27" t="e">
        <f>'QTL-Km118+890,00'!L187</f>
        <v>#REF!</v>
      </c>
      <c r="N187" s="33">
        <f t="shared" si="8"/>
        <v>710</v>
      </c>
      <c r="O187" s="29">
        <v>-2298</v>
      </c>
      <c r="P187" s="33">
        <v>3008</v>
      </c>
      <c r="Q187" s="27">
        <f t="shared" si="9"/>
        <v>862</v>
      </c>
      <c r="R187" s="195"/>
      <c r="S187" s="6"/>
      <c r="T187" s="189"/>
      <c r="U187" s="62"/>
      <c r="V187" s="3"/>
      <c r="W187" s="3"/>
      <c r="X187" s="190"/>
      <c r="Y187" s="3"/>
      <c r="Z187" s="3"/>
      <c r="AA187" s="3"/>
      <c r="AB187" s="3"/>
    </row>
    <row r="188" spans="1:28" ht="22.5" customHeight="1" outlineLevel="1" x14ac:dyDescent="0.3">
      <c r="A188" s="65">
        <f>'QTL-Km118+890,00'!A188</f>
        <v>45818</v>
      </c>
      <c r="B188" s="27" t="e">
        <f>'QTL-Km118+890,00'!B188</f>
        <v>#REF!</v>
      </c>
      <c r="C188" s="33">
        <f t="shared" si="4"/>
        <v>554</v>
      </c>
      <c r="D188" s="29">
        <v>-1767</v>
      </c>
      <c r="E188" s="33">
        <v>2371</v>
      </c>
      <c r="F188" s="27">
        <f t="shared" si="5"/>
        <v>1011</v>
      </c>
      <c r="G188" s="27" t="e">
        <f>'QTL-Km118+890,00'!G188</f>
        <v>#REF!</v>
      </c>
      <c r="H188" s="33">
        <f t="shared" si="6"/>
        <v>484</v>
      </c>
      <c r="I188" s="29">
        <v>-1862</v>
      </c>
      <c r="J188" s="33">
        <f t="shared" si="2"/>
        <v>2346</v>
      </c>
      <c r="K188" s="27">
        <f t="shared" si="7"/>
        <v>1116</v>
      </c>
      <c r="L188" s="27"/>
      <c r="M188" s="27" t="e">
        <f>'QTL-Km118+890,00'!L188</f>
        <v>#REF!</v>
      </c>
      <c r="N188" s="33">
        <f t="shared" si="8"/>
        <v>710</v>
      </c>
      <c r="O188" s="29">
        <v>-2298</v>
      </c>
      <c r="P188" s="33">
        <v>3008</v>
      </c>
      <c r="Q188" s="27">
        <f t="shared" si="9"/>
        <v>862</v>
      </c>
      <c r="R188" s="195"/>
      <c r="S188" s="6"/>
      <c r="T188" s="189"/>
      <c r="U188" s="62"/>
      <c r="V188" s="3"/>
      <c r="W188" s="3"/>
      <c r="X188" s="190"/>
      <c r="Y188" s="3"/>
      <c r="Z188" s="3"/>
      <c r="AA188" s="3"/>
      <c r="AB188" s="3"/>
    </row>
    <row r="189" spans="1:28" ht="22.5" customHeight="1" outlineLevel="1" x14ac:dyDescent="0.3">
      <c r="A189" s="65">
        <f>'QTL-Km118+890,00'!A189</f>
        <v>45819</v>
      </c>
      <c r="B189" s="27" t="e">
        <f>'QTL-Km118+890,00'!B189</f>
        <v>#REF!</v>
      </c>
      <c r="C189" s="33">
        <f t="shared" si="4"/>
        <v>554</v>
      </c>
      <c r="D189" s="29">
        <v>-1767</v>
      </c>
      <c r="E189" s="33">
        <v>2371</v>
      </c>
      <c r="F189" s="27">
        <f t="shared" si="5"/>
        <v>1011</v>
      </c>
      <c r="G189" s="27" t="e">
        <f>'QTL-Km118+890,00'!G189</f>
        <v>#REF!</v>
      </c>
      <c r="H189" s="33">
        <f t="shared" si="6"/>
        <v>484</v>
      </c>
      <c r="I189" s="29">
        <v>-1862</v>
      </c>
      <c r="J189" s="33">
        <f t="shared" si="2"/>
        <v>2346</v>
      </c>
      <c r="K189" s="27">
        <f t="shared" si="7"/>
        <v>1116</v>
      </c>
      <c r="L189" s="27"/>
      <c r="M189" s="27" t="e">
        <f>'QTL-Km118+890,00'!L189</f>
        <v>#REF!</v>
      </c>
      <c r="N189" s="33">
        <f t="shared" si="8"/>
        <v>710</v>
      </c>
      <c r="O189" s="29">
        <v>-2298</v>
      </c>
      <c r="P189" s="33">
        <v>3008</v>
      </c>
      <c r="Q189" s="27">
        <f t="shared" si="9"/>
        <v>862</v>
      </c>
      <c r="R189" s="195"/>
      <c r="S189" s="6"/>
      <c r="T189" s="189"/>
      <c r="U189" s="62"/>
      <c r="V189" s="3"/>
      <c r="W189" s="3"/>
      <c r="X189" s="190"/>
      <c r="Y189" s="3"/>
      <c r="Z189" s="3"/>
      <c r="AA189" s="3"/>
      <c r="AB189" s="3"/>
    </row>
    <row r="190" spans="1:28" ht="22.5" customHeight="1" outlineLevel="1" x14ac:dyDescent="0.3">
      <c r="A190" s="65">
        <f>'QTL-Km118+890,00'!A190</f>
        <v>45820</v>
      </c>
      <c r="B190" s="27" t="e">
        <f>'QTL-Km118+890,00'!B190</f>
        <v>#REF!</v>
      </c>
      <c r="C190" s="33">
        <f t="shared" si="4"/>
        <v>554</v>
      </c>
      <c r="D190" s="29">
        <v>-1767</v>
      </c>
      <c r="E190" s="33">
        <v>2371</v>
      </c>
      <c r="F190" s="27">
        <f t="shared" si="5"/>
        <v>1011</v>
      </c>
      <c r="G190" s="27" t="e">
        <f>'QTL-Km118+890,00'!G190</f>
        <v>#REF!</v>
      </c>
      <c r="H190" s="33">
        <f t="shared" si="6"/>
        <v>484</v>
      </c>
      <c r="I190" s="29">
        <v>-1862</v>
      </c>
      <c r="J190" s="33">
        <f t="shared" si="2"/>
        <v>2346</v>
      </c>
      <c r="K190" s="27">
        <f t="shared" si="7"/>
        <v>1116</v>
      </c>
      <c r="L190" s="27"/>
      <c r="M190" s="27" t="e">
        <f>'QTL-Km118+890,00'!L190</f>
        <v>#REF!</v>
      </c>
      <c r="N190" s="33">
        <f t="shared" si="8"/>
        <v>710</v>
      </c>
      <c r="O190" s="29">
        <v>-2298</v>
      </c>
      <c r="P190" s="33">
        <v>3008</v>
      </c>
      <c r="Q190" s="27">
        <f t="shared" si="9"/>
        <v>862</v>
      </c>
      <c r="R190" s="195"/>
      <c r="S190" s="6"/>
      <c r="T190" s="189"/>
      <c r="U190" s="62"/>
      <c r="V190" s="3"/>
      <c r="W190" s="3"/>
      <c r="X190" s="190"/>
      <c r="Y190" s="3"/>
      <c r="Z190" s="3"/>
      <c r="AA190" s="3"/>
      <c r="AB190" s="3"/>
    </row>
    <row r="191" spans="1:28" ht="22.5" customHeight="1" outlineLevel="1" x14ac:dyDescent="0.3">
      <c r="A191" s="65">
        <f>'QTL-Km118+890,00'!A191</f>
        <v>45821</v>
      </c>
      <c r="B191" s="27" t="e">
        <f>'QTL-Km118+890,00'!B191</f>
        <v>#REF!</v>
      </c>
      <c r="C191" s="33">
        <f t="shared" si="4"/>
        <v>554</v>
      </c>
      <c r="D191" s="29">
        <v>-1767</v>
      </c>
      <c r="E191" s="33">
        <v>2371</v>
      </c>
      <c r="F191" s="27">
        <f t="shared" si="5"/>
        <v>1011</v>
      </c>
      <c r="G191" s="27" t="e">
        <f>'QTL-Km118+890,00'!G191</f>
        <v>#REF!</v>
      </c>
      <c r="H191" s="33">
        <f t="shared" si="6"/>
        <v>484</v>
      </c>
      <c r="I191" s="29">
        <v>-1862</v>
      </c>
      <c r="J191" s="33">
        <f t="shared" si="2"/>
        <v>2346</v>
      </c>
      <c r="K191" s="27">
        <f t="shared" si="7"/>
        <v>1116</v>
      </c>
      <c r="L191" s="27"/>
      <c r="M191" s="27" t="e">
        <f>'QTL-Km118+890,00'!L191</f>
        <v>#REF!</v>
      </c>
      <c r="N191" s="33">
        <f t="shared" si="8"/>
        <v>710</v>
      </c>
      <c r="O191" s="29">
        <v>-2298</v>
      </c>
      <c r="P191" s="33">
        <v>3008</v>
      </c>
      <c r="Q191" s="27">
        <f t="shared" si="9"/>
        <v>862</v>
      </c>
      <c r="R191" s="195"/>
      <c r="S191" s="6"/>
      <c r="T191" s="189"/>
      <c r="U191" s="62"/>
      <c r="V191" s="3"/>
      <c r="W191" s="3"/>
      <c r="X191" s="190"/>
      <c r="Y191" s="3"/>
      <c r="Z191" s="3"/>
      <c r="AA191" s="3"/>
      <c r="AB191" s="3"/>
    </row>
    <row r="192" spans="1:28" ht="22.5" customHeight="1" outlineLevel="1" x14ac:dyDescent="0.3">
      <c r="A192" s="65">
        <f>'QTL-Km118+890,00'!A192</f>
        <v>45822</v>
      </c>
      <c r="B192" s="27" t="e">
        <f>'QTL-Km118+890,00'!B192</f>
        <v>#REF!</v>
      </c>
      <c r="C192" s="33">
        <f t="shared" si="4"/>
        <v>554</v>
      </c>
      <c r="D192" s="29">
        <v>-1767</v>
      </c>
      <c r="E192" s="33">
        <v>2371</v>
      </c>
      <c r="F192" s="27">
        <f t="shared" si="5"/>
        <v>1011</v>
      </c>
      <c r="G192" s="27" t="e">
        <f>'QTL-Km118+890,00'!G192</f>
        <v>#REF!</v>
      </c>
      <c r="H192" s="33">
        <f t="shared" si="6"/>
        <v>484</v>
      </c>
      <c r="I192" s="29">
        <v>-1862</v>
      </c>
      <c r="J192" s="33">
        <f t="shared" si="2"/>
        <v>2346</v>
      </c>
      <c r="K192" s="27">
        <f t="shared" si="7"/>
        <v>1116</v>
      </c>
      <c r="L192" s="27"/>
      <c r="M192" s="27" t="e">
        <f>'QTL-Km118+890,00'!L192</f>
        <v>#REF!</v>
      </c>
      <c r="N192" s="33">
        <f t="shared" si="8"/>
        <v>710</v>
      </c>
      <c r="O192" s="29">
        <v>-2298</v>
      </c>
      <c r="P192" s="33">
        <v>3008</v>
      </c>
      <c r="Q192" s="27">
        <f t="shared" si="9"/>
        <v>862</v>
      </c>
      <c r="R192" s="195"/>
      <c r="S192" s="6"/>
      <c r="T192" s="189"/>
      <c r="U192" s="62"/>
      <c r="V192" s="3"/>
      <c r="W192" s="3"/>
      <c r="X192" s="190"/>
      <c r="Y192" s="3"/>
      <c r="Z192" s="3"/>
      <c r="AA192" s="3"/>
      <c r="AB192" s="3"/>
    </row>
    <row r="193" spans="1:28" ht="22.5" customHeight="1" outlineLevel="1" x14ac:dyDescent="0.3">
      <c r="A193" s="65">
        <f>'QTL-Km118+890,00'!A193</f>
        <v>45823</v>
      </c>
      <c r="B193" s="27" t="e">
        <f>'QTL-Km118+890,00'!B193</f>
        <v>#REF!</v>
      </c>
      <c r="C193" s="33">
        <f t="shared" si="4"/>
        <v>554</v>
      </c>
      <c r="D193" s="29">
        <v>-1767</v>
      </c>
      <c r="E193" s="33">
        <v>2371</v>
      </c>
      <c r="F193" s="27">
        <f t="shared" si="5"/>
        <v>1011</v>
      </c>
      <c r="G193" s="27" t="e">
        <f>'QTL-Km118+890,00'!G193</f>
        <v>#REF!</v>
      </c>
      <c r="H193" s="33">
        <f t="shared" si="6"/>
        <v>484</v>
      </c>
      <c r="I193" s="29">
        <v>-1862</v>
      </c>
      <c r="J193" s="33">
        <f t="shared" si="2"/>
        <v>2346</v>
      </c>
      <c r="K193" s="27">
        <f t="shared" si="7"/>
        <v>1116</v>
      </c>
      <c r="L193" s="27"/>
      <c r="M193" s="27" t="e">
        <f>'QTL-Km118+890,00'!L193</f>
        <v>#REF!</v>
      </c>
      <c r="N193" s="33">
        <f t="shared" si="8"/>
        <v>710</v>
      </c>
      <c r="O193" s="29">
        <v>-2298</v>
      </c>
      <c r="P193" s="33">
        <v>3008</v>
      </c>
      <c r="Q193" s="27">
        <f t="shared" si="9"/>
        <v>862</v>
      </c>
      <c r="R193" s="195"/>
      <c r="S193" s="6"/>
      <c r="T193" s="189"/>
      <c r="U193" s="62"/>
      <c r="V193" s="3"/>
      <c r="W193" s="3"/>
      <c r="X193" s="190"/>
      <c r="Y193" s="3"/>
      <c r="Z193" s="3"/>
      <c r="AA193" s="3"/>
      <c r="AB193" s="3"/>
    </row>
    <row r="194" spans="1:28" ht="22.5" customHeight="1" outlineLevel="1" x14ac:dyDescent="0.3">
      <c r="A194" s="65">
        <f>'QTL-Km118+890,00'!A194</f>
        <v>45824</v>
      </c>
      <c r="B194" s="27" t="e">
        <f>'QTL-Km118+890,00'!B194</f>
        <v>#REF!</v>
      </c>
      <c r="C194" s="33">
        <f t="shared" si="4"/>
        <v>554</v>
      </c>
      <c r="D194" s="29">
        <v>-1767</v>
      </c>
      <c r="E194" s="33">
        <v>2371</v>
      </c>
      <c r="F194" s="27">
        <f t="shared" si="5"/>
        <v>1011</v>
      </c>
      <c r="G194" s="27" t="e">
        <f>'QTL-Km118+890,00'!G194</f>
        <v>#REF!</v>
      </c>
      <c r="H194" s="33">
        <f t="shared" si="6"/>
        <v>484</v>
      </c>
      <c r="I194" s="29">
        <v>-1862</v>
      </c>
      <c r="J194" s="33">
        <f t="shared" si="2"/>
        <v>2346</v>
      </c>
      <c r="K194" s="27">
        <f t="shared" si="7"/>
        <v>1116</v>
      </c>
      <c r="L194" s="27"/>
      <c r="M194" s="27" t="e">
        <f>'QTL-Km118+890,00'!L194</f>
        <v>#REF!</v>
      </c>
      <c r="N194" s="33">
        <f t="shared" si="8"/>
        <v>710</v>
      </c>
      <c r="O194" s="29">
        <v>-2298</v>
      </c>
      <c r="P194" s="33">
        <v>3008</v>
      </c>
      <c r="Q194" s="27">
        <f t="shared" si="9"/>
        <v>862</v>
      </c>
      <c r="R194" s="195"/>
      <c r="S194" s="6"/>
      <c r="T194" s="189"/>
      <c r="U194" s="62"/>
      <c r="V194" s="3"/>
      <c r="W194" s="3"/>
      <c r="X194" s="190"/>
      <c r="Y194" s="3"/>
      <c r="Z194" s="3"/>
      <c r="AA194" s="3"/>
      <c r="AB194" s="3"/>
    </row>
    <row r="195" spans="1:28" ht="22.5" customHeight="1" outlineLevel="1" x14ac:dyDescent="0.3">
      <c r="A195" s="65">
        <f>'QTL-Km118+890,00'!A195</f>
        <v>45825</v>
      </c>
      <c r="B195" s="27" t="e">
        <f>'QTL-Km118+890,00'!B195</f>
        <v>#REF!</v>
      </c>
      <c r="C195" s="33">
        <f t="shared" si="4"/>
        <v>554</v>
      </c>
      <c r="D195" s="29">
        <v>-1767</v>
      </c>
      <c r="E195" s="33">
        <v>2371</v>
      </c>
      <c r="F195" s="27">
        <f t="shared" si="5"/>
        <v>1011</v>
      </c>
      <c r="G195" s="27" t="e">
        <f>'QTL-Km118+890,00'!G195</f>
        <v>#REF!</v>
      </c>
      <c r="H195" s="33">
        <f t="shared" si="6"/>
        <v>484</v>
      </c>
      <c r="I195" s="29">
        <v>-1862</v>
      </c>
      <c r="J195" s="33">
        <f t="shared" si="2"/>
        <v>2346</v>
      </c>
      <c r="K195" s="27">
        <f t="shared" si="7"/>
        <v>1116</v>
      </c>
      <c r="L195" s="27"/>
      <c r="M195" s="27" t="e">
        <f>'QTL-Km118+890,00'!L195</f>
        <v>#REF!</v>
      </c>
      <c r="N195" s="33">
        <f t="shared" si="8"/>
        <v>710</v>
      </c>
      <c r="O195" s="29">
        <v>-2298</v>
      </c>
      <c r="P195" s="33">
        <v>3008</v>
      </c>
      <c r="Q195" s="27">
        <f t="shared" si="9"/>
        <v>862</v>
      </c>
      <c r="R195" s="195"/>
      <c r="S195" s="6"/>
      <c r="T195" s="189"/>
      <c r="U195" s="62"/>
      <c r="V195" s="3"/>
      <c r="W195" s="3"/>
      <c r="X195" s="190"/>
      <c r="Y195" s="3"/>
      <c r="Z195" s="3"/>
      <c r="AA195" s="3"/>
      <c r="AB195" s="3"/>
    </row>
    <row r="196" spans="1:28" ht="22.5" customHeight="1" outlineLevel="1" x14ac:dyDescent="0.3">
      <c r="A196" s="65">
        <f>'QTL-Km118+890,00'!A196</f>
        <v>45826</v>
      </c>
      <c r="B196" s="27" t="e">
        <f>'QTL-Km118+890,00'!B196</f>
        <v>#REF!</v>
      </c>
      <c r="C196" s="33">
        <f t="shared" si="4"/>
        <v>549</v>
      </c>
      <c r="D196" s="29">
        <v>-1772</v>
      </c>
      <c r="E196" s="33">
        <v>2371</v>
      </c>
      <c r="F196" s="27">
        <f t="shared" si="5"/>
        <v>1016</v>
      </c>
      <c r="G196" s="27" t="e">
        <f>'QTL-Km118+890,00'!G196</f>
        <v>#REF!</v>
      </c>
      <c r="H196" s="33">
        <f t="shared" si="6"/>
        <v>484</v>
      </c>
      <c r="I196" s="29">
        <v>-1862</v>
      </c>
      <c r="J196" s="33">
        <f t="shared" si="2"/>
        <v>2346</v>
      </c>
      <c r="K196" s="27">
        <f t="shared" si="7"/>
        <v>1116</v>
      </c>
      <c r="L196" s="27"/>
      <c r="M196" s="27" t="e">
        <f>'QTL-Km118+890,00'!L196</f>
        <v>#REF!</v>
      </c>
      <c r="N196" s="33">
        <f t="shared" si="8"/>
        <v>710</v>
      </c>
      <c r="O196" s="29">
        <v>-2298</v>
      </c>
      <c r="P196" s="33">
        <v>3008</v>
      </c>
      <c r="Q196" s="27">
        <f t="shared" si="9"/>
        <v>862</v>
      </c>
      <c r="R196" s="195"/>
      <c r="S196" s="6"/>
      <c r="T196" s="189"/>
      <c r="U196" s="62"/>
      <c r="V196" s="3"/>
      <c r="W196" s="3"/>
      <c r="X196" s="190"/>
      <c r="Y196" s="3"/>
      <c r="Z196" s="3"/>
      <c r="AA196" s="3"/>
      <c r="AB196" s="3"/>
    </row>
    <row r="197" spans="1:28" ht="22.5" customHeight="1" outlineLevel="1" x14ac:dyDescent="0.3">
      <c r="A197" s="65">
        <f>'QTL-Km118+890,00'!A197</f>
        <v>45827</v>
      </c>
      <c r="B197" s="27" t="e">
        <f>'QTL-Km118+890,00'!B197</f>
        <v>#REF!</v>
      </c>
      <c r="C197" s="33">
        <f t="shared" si="4"/>
        <v>547</v>
      </c>
      <c r="D197" s="29">
        <v>-1774</v>
      </c>
      <c r="E197" s="33">
        <v>2371</v>
      </c>
      <c r="F197" s="27">
        <f t="shared" si="5"/>
        <v>1018</v>
      </c>
      <c r="G197" s="27" t="e">
        <f>'QTL-Km118+890,00'!G197</f>
        <v>#REF!</v>
      </c>
      <c r="H197" s="33">
        <f t="shared" si="6"/>
        <v>482</v>
      </c>
      <c r="I197" s="29">
        <v>-1864</v>
      </c>
      <c r="J197" s="33">
        <f t="shared" si="2"/>
        <v>2346</v>
      </c>
      <c r="K197" s="27">
        <f t="shared" si="7"/>
        <v>1118</v>
      </c>
      <c r="L197" s="27"/>
      <c r="M197" s="27" t="e">
        <f>'QTL-Km118+890,00'!L197</f>
        <v>#REF!</v>
      </c>
      <c r="N197" s="33">
        <f t="shared" si="8"/>
        <v>710</v>
      </c>
      <c r="O197" s="29">
        <v>-2298</v>
      </c>
      <c r="P197" s="33">
        <v>3008</v>
      </c>
      <c r="Q197" s="27">
        <f t="shared" si="9"/>
        <v>862</v>
      </c>
      <c r="R197" s="195"/>
      <c r="S197" s="6"/>
      <c r="T197" s="189"/>
      <c r="U197" s="62"/>
      <c r="V197" s="3"/>
      <c r="W197" s="3"/>
      <c r="X197" s="190"/>
      <c r="Y197" s="3"/>
      <c r="Z197" s="3"/>
      <c r="AA197" s="3"/>
      <c r="AB197" s="3"/>
    </row>
    <row r="198" spans="1:28" ht="22.5" customHeight="1" outlineLevel="1" x14ac:dyDescent="0.3">
      <c r="A198" s="65">
        <f>'QTL-Km118+890,00'!A198</f>
        <v>45828</v>
      </c>
      <c r="B198" s="27" t="e">
        <f>'QTL-Km118+890,00'!B198</f>
        <v>#REF!</v>
      </c>
      <c r="C198" s="33">
        <f t="shared" si="4"/>
        <v>545</v>
      </c>
      <c r="D198" s="29">
        <v>-1776</v>
      </c>
      <c r="E198" s="33">
        <v>2371</v>
      </c>
      <c r="F198" s="27">
        <f t="shared" si="5"/>
        <v>1020</v>
      </c>
      <c r="G198" s="27" t="e">
        <f>'QTL-Km118+890,00'!G198</f>
        <v>#REF!</v>
      </c>
      <c r="H198" s="33">
        <f t="shared" si="6"/>
        <v>479</v>
      </c>
      <c r="I198" s="29">
        <v>-1867</v>
      </c>
      <c r="J198" s="33">
        <f t="shared" si="2"/>
        <v>2346</v>
      </c>
      <c r="K198" s="27">
        <f t="shared" si="7"/>
        <v>1121</v>
      </c>
      <c r="L198" s="27"/>
      <c r="M198" s="27" t="e">
        <f>'QTL-Km118+890,00'!L198</f>
        <v>#REF!</v>
      </c>
      <c r="N198" s="33">
        <f t="shared" si="8"/>
        <v>709</v>
      </c>
      <c r="O198" s="29">
        <v>-2299</v>
      </c>
      <c r="P198" s="33">
        <v>3008</v>
      </c>
      <c r="Q198" s="27">
        <f t="shared" si="9"/>
        <v>863</v>
      </c>
      <c r="R198" s="195"/>
      <c r="S198" s="6"/>
      <c r="T198" s="189"/>
      <c r="U198" s="62"/>
      <c r="V198" s="3"/>
      <c r="W198" s="3"/>
      <c r="X198" s="190"/>
      <c r="Y198" s="3"/>
      <c r="Z198" s="3"/>
      <c r="AA198" s="3"/>
      <c r="AB198" s="3"/>
    </row>
    <row r="199" spans="1:28" ht="22.5" customHeight="1" outlineLevel="1" x14ac:dyDescent="0.3">
      <c r="A199" s="65">
        <f>'QTL-Km118+890,00'!A199</f>
        <v>45829</v>
      </c>
      <c r="B199" s="27" t="e">
        <f>'QTL-Km118+890,00'!B199</f>
        <v>#REF!</v>
      </c>
      <c r="C199" s="33">
        <f t="shared" si="4"/>
        <v>543</v>
      </c>
      <c r="D199" s="29">
        <v>-1778</v>
      </c>
      <c r="E199" s="33">
        <v>2371</v>
      </c>
      <c r="F199" s="27">
        <f t="shared" si="5"/>
        <v>1022</v>
      </c>
      <c r="G199" s="27" t="e">
        <f>'QTL-Km118+890,00'!G199</f>
        <v>#REF!</v>
      </c>
      <c r="H199" s="33">
        <f t="shared" si="6"/>
        <v>476</v>
      </c>
      <c r="I199" s="29">
        <v>-1870</v>
      </c>
      <c r="J199" s="33">
        <f t="shared" si="2"/>
        <v>2346</v>
      </c>
      <c r="K199" s="27">
        <f t="shared" si="7"/>
        <v>1124</v>
      </c>
      <c r="L199" s="27"/>
      <c r="M199" s="27" t="e">
        <f>'QTL-Km118+890,00'!L199</f>
        <v>#REF!</v>
      </c>
      <c r="N199" s="33">
        <f t="shared" si="8"/>
        <v>706</v>
      </c>
      <c r="O199" s="29">
        <v>-2302</v>
      </c>
      <c r="P199" s="33">
        <v>3008</v>
      </c>
      <c r="Q199" s="27">
        <f t="shared" si="9"/>
        <v>866</v>
      </c>
      <c r="R199" s="195"/>
      <c r="S199" s="6"/>
      <c r="T199" s="189"/>
      <c r="U199" s="62"/>
      <c r="V199" s="3"/>
      <c r="W199" s="3"/>
      <c r="X199" s="190"/>
      <c r="Y199" s="3"/>
      <c r="Z199" s="3"/>
      <c r="AA199" s="3"/>
      <c r="AB199" s="3"/>
    </row>
    <row r="200" spans="1:28" ht="22.5" customHeight="1" outlineLevel="1" x14ac:dyDescent="0.3">
      <c r="A200" s="65">
        <f>'QTL-Km118+890,00'!A200</f>
        <v>45830</v>
      </c>
      <c r="B200" s="27" t="e">
        <f>'QTL-Km118+890,00'!B200</f>
        <v>#REF!</v>
      </c>
      <c r="C200" s="33">
        <f t="shared" si="4"/>
        <v>541</v>
      </c>
      <c r="D200" s="29">
        <v>-1780</v>
      </c>
      <c r="E200" s="33">
        <v>2371</v>
      </c>
      <c r="F200" s="27">
        <f t="shared" si="5"/>
        <v>1024</v>
      </c>
      <c r="G200" s="27" t="e">
        <f>'QTL-Km118+890,00'!G200</f>
        <v>#REF!</v>
      </c>
      <c r="H200" s="33">
        <f t="shared" si="6"/>
        <v>473</v>
      </c>
      <c r="I200" s="29">
        <v>-1873</v>
      </c>
      <c r="J200" s="33">
        <f t="shared" si="2"/>
        <v>2346</v>
      </c>
      <c r="K200" s="27">
        <f t="shared" si="7"/>
        <v>1127</v>
      </c>
      <c r="L200" s="27"/>
      <c r="M200" s="27" t="e">
        <f>'QTL-Km118+890,00'!L200</f>
        <v>#REF!</v>
      </c>
      <c r="N200" s="33">
        <f t="shared" si="8"/>
        <v>703</v>
      </c>
      <c r="O200" s="29">
        <v>-2305</v>
      </c>
      <c r="P200" s="33">
        <v>3008</v>
      </c>
      <c r="Q200" s="27">
        <f t="shared" si="9"/>
        <v>869</v>
      </c>
      <c r="R200" s="195"/>
      <c r="S200" s="6"/>
      <c r="T200" s="189"/>
      <c r="U200" s="62"/>
      <c r="V200" s="3"/>
      <c r="W200" s="3"/>
      <c r="X200" s="190"/>
      <c r="Y200" s="3"/>
      <c r="Z200" s="3"/>
      <c r="AA200" s="3"/>
      <c r="AB200" s="3"/>
    </row>
    <row r="201" spans="1:28" ht="22.5" customHeight="1" outlineLevel="1" x14ac:dyDescent="0.3">
      <c r="A201" s="65">
        <f>'QTL-Km118+890,00'!A201</f>
        <v>45831</v>
      </c>
      <c r="B201" s="27" t="e">
        <f>'QTL-Km118+890,00'!B201</f>
        <v>#REF!</v>
      </c>
      <c r="C201" s="33">
        <f t="shared" si="4"/>
        <v>539</v>
      </c>
      <c r="D201" s="29">
        <v>-1782</v>
      </c>
      <c r="E201" s="33">
        <v>2371</v>
      </c>
      <c r="F201" s="27">
        <f t="shared" si="5"/>
        <v>1026</v>
      </c>
      <c r="G201" s="27" t="e">
        <f>'QTL-Km118+890,00'!G201</f>
        <v>#REF!</v>
      </c>
      <c r="H201" s="33">
        <f t="shared" si="6"/>
        <v>470</v>
      </c>
      <c r="I201" s="29">
        <v>-1876</v>
      </c>
      <c r="J201" s="33">
        <f t="shared" si="2"/>
        <v>2346</v>
      </c>
      <c r="K201" s="27">
        <f t="shared" si="7"/>
        <v>1130</v>
      </c>
      <c r="L201" s="27"/>
      <c r="M201" s="27" t="e">
        <f>'QTL-Km118+890,00'!L201</f>
        <v>#REF!</v>
      </c>
      <c r="N201" s="33">
        <f t="shared" si="8"/>
        <v>700</v>
      </c>
      <c r="O201" s="29">
        <v>-2308</v>
      </c>
      <c r="P201" s="33">
        <v>3008</v>
      </c>
      <c r="Q201" s="27">
        <f t="shared" si="9"/>
        <v>872</v>
      </c>
      <c r="R201" s="195"/>
      <c r="S201" s="6"/>
      <c r="T201" s="189"/>
      <c r="U201" s="62"/>
      <c r="V201" s="3"/>
      <c r="W201" s="3"/>
      <c r="X201" s="190"/>
      <c r="Y201" s="3"/>
      <c r="Z201" s="3"/>
      <c r="AA201" s="3"/>
      <c r="AB201" s="3"/>
    </row>
    <row r="202" spans="1:28" ht="22.5" customHeight="1" outlineLevel="1" x14ac:dyDescent="0.3">
      <c r="A202" s="65">
        <f>'QTL-Km118+890,00'!A202</f>
        <v>45832</v>
      </c>
      <c r="B202" s="27" t="e">
        <f>'QTL-Km118+890,00'!B202</f>
        <v>#REF!</v>
      </c>
      <c r="C202" s="33">
        <f t="shared" si="4"/>
        <v>537</v>
      </c>
      <c r="D202" s="29">
        <v>-1784</v>
      </c>
      <c r="E202" s="33">
        <v>2371</v>
      </c>
      <c r="F202" s="27">
        <f t="shared" si="5"/>
        <v>1028</v>
      </c>
      <c r="G202" s="27" t="e">
        <f>'QTL-Km118+890,00'!G202</f>
        <v>#REF!</v>
      </c>
      <c r="H202" s="33">
        <f t="shared" si="6"/>
        <v>467</v>
      </c>
      <c r="I202" s="29">
        <v>-1879</v>
      </c>
      <c r="J202" s="33">
        <f t="shared" si="2"/>
        <v>2346</v>
      </c>
      <c r="K202" s="27">
        <f t="shared" si="7"/>
        <v>1133</v>
      </c>
      <c r="L202" s="27"/>
      <c r="M202" s="27" t="e">
        <f>'QTL-Km118+890,00'!L202</f>
        <v>#REF!</v>
      </c>
      <c r="N202" s="33">
        <f t="shared" si="8"/>
        <v>697</v>
      </c>
      <c r="O202" s="29">
        <v>-2311</v>
      </c>
      <c r="P202" s="33">
        <v>3008</v>
      </c>
      <c r="Q202" s="27">
        <f t="shared" si="9"/>
        <v>875</v>
      </c>
      <c r="R202" s="195"/>
      <c r="S202" s="6"/>
      <c r="T202" s="189"/>
      <c r="U202" s="62"/>
      <c r="V202" s="3"/>
      <c r="W202" s="3"/>
      <c r="X202" s="190"/>
      <c r="Y202" s="3"/>
      <c r="Z202" s="3"/>
      <c r="AA202" s="3"/>
      <c r="AB202" s="3"/>
    </row>
    <row r="203" spans="1:28" ht="22.5" customHeight="1" outlineLevel="1" x14ac:dyDescent="0.3">
      <c r="A203" s="65">
        <f>'QTL-Km118+890,00'!A203</f>
        <v>45833</v>
      </c>
      <c r="B203" s="27" t="e">
        <f>'QTL-Km118+890,00'!B203</f>
        <v>#REF!</v>
      </c>
      <c r="C203" s="33">
        <f t="shared" si="4"/>
        <v>535</v>
      </c>
      <c r="D203" s="29">
        <v>-1786</v>
      </c>
      <c r="E203" s="33">
        <v>2371</v>
      </c>
      <c r="F203" s="27">
        <f t="shared" si="5"/>
        <v>1030</v>
      </c>
      <c r="G203" s="27" t="e">
        <f>'QTL-Km118+890,00'!G203</f>
        <v>#REF!</v>
      </c>
      <c r="H203" s="33">
        <f t="shared" si="6"/>
        <v>464</v>
      </c>
      <c r="I203" s="29">
        <v>-1882</v>
      </c>
      <c r="J203" s="33">
        <f t="shared" si="2"/>
        <v>2346</v>
      </c>
      <c r="K203" s="27">
        <f t="shared" si="7"/>
        <v>1136</v>
      </c>
      <c r="L203" s="27"/>
      <c r="M203" s="27" t="e">
        <f>'QTL-Km118+890,00'!L203</f>
        <v>#REF!</v>
      </c>
      <c r="N203" s="33">
        <f t="shared" si="8"/>
        <v>694</v>
      </c>
      <c r="O203" s="29">
        <v>-2314</v>
      </c>
      <c r="P203" s="33">
        <v>3008</v>
      </c>
      <c r="Q203" s="27">
        <f t="shared" si="9"/>
        <v>878</v>
      </c>
      <c r="R203" s="195"/>
      <c r="S203" s="6"/>
      <c r="T203" s="189"/>
      <c r="U203" s="62"/>
      <c r="V203" s="3"/>
      <c r="W203" s="3"/>
      <c r="X203" s="190"/>
      <c r="Y203" s="3"/>
      <c r="Z203" s="3"/>
      <c r="AA203" s="3"/>
      <c r="AB203" s="3"/>
    </row>
    <row r="204" spans="1:28" ht="22.5" customHeight="1" outlineLevel="1" x14ac:dyDescent="0.3">
      <c r="A204" s="65">
        <f>'QTL-Km118+890,00'!A204</f>
        <v>45834</v>
      </c>
      <c r="B204" s="27" t="e">
        <f>'QTL-Km118+890,00'!B204</f>
        <v>#REF!</v>
      </c>
      <c r="C204" s="33">
        <f t="shared" si="4"/>
        <v>533</v>
      </c>
      <c r="D204" s="29">
        <v>-1788</v>
      </c>
      <c r="E204" s="33">
        <v>2371</v>
      </c>
      <c r="F204" s="27">
        <f t="shared" si="5"/>
        <v>1032</v>
      </c>
      <c r="G204" s="27" t="e">
        <f>'QTL-Km118+890,00'!G204</f>
        <v>#REF!</v>
      </c>
      <c r="H204" s="33">
        <f t="shared" si="6"/>
        <v>461</v>
      </c>
      <c r="I204" s="29">
        <v>-1885</v>
      </c>
      <c r="J204" s="33">
        <f t="shared" si="2"/>
        <v>2346</v>
      </c>
      <c r="K204" s="27">
        <f t="shared" si="7"/>
        <v>1139</v>
      </c>
      <c r="L204" s="27"/>
      <c r="M204" s="27" t="e">
        <f>'QTL-Km118+890,00'!L204</f>
        <v>#REF!</v>
      </c>
      <c r="N204" s="33">
        <f t="shared" si="8"/>
        <v>691</v>
      </c>
      <c r="O204" s="29">
        <v>-2317</v>
      </c>
      <c r="P204" s="33">
        <v>3008</v>
      </c>
      <c r="Q204" s="27">
        <f t="shared" si="9"/>
        <v>881</v>
      </c>
      <c r="R204" s="195"/>
      <c r="S204" s="6"/>
      <c r="T204" s="189"/>
      <c r="U204" s="62"/>
      <c r="V204" s="3"/>
      <c r="W204" s="3"/>
      <c r="X204" s="190"/>
      <c r="Y204" s="3"/>
      <c r="Z204" s="3"/>
      <c r="AA204" s="3"/>
      <c r="AB204" s="3"/>
    </row>
    <row r="205" spans="1:28" ht="22.5" customHeight="1" outlineLevel="1" x14ac:dyDescent="0.3">
      <c r="A205" s="65">
        <f>'QTL-Km118+890,00'!A205</f>
        <v>45835</v>
      </c>
      <c r="B205" s="27" t="e">
        <f>'QTL-Km118+890,00'!B205</f>
        <v>#REF!</v>
      </c>
      <c r="C205" s="33">
        <f t="shared" si="4"/>
        <v>541</v>
      </c>
      <c r="D205" s="29">
        <v>-1780</v>
      </c>
      <c r="E205" s="33">
        <v>2371</v>
      </c>
      <c r="F205" s="27">
        <f t="shared" si="5"/>
        <v>1024</v>
      </c>
      <c r="G205" s="27" t="e">
        <f>'QTL-Km118+890,00'!G205</f>
        <v>#REF!</v>
      </c>
      <c r="H205" s="30">
        <v>1622</v>
      </c>
      <c r="I205" s="29">
        <v>-1878</v>
      </c>
      <c r="J205" s="33">
        <f t="shared" si="2"/>
        <v>3500</v>
      </c>
      <c r="K205" s="27">
        <f t="shared" si="7"/>
        <v>1132</v>
      </c>
      <c r="L205" s="27"/>
      <c r="M205" s="27" t="e">
        <f>'QTL-Km118+890,00'!L205</f>
        <v>#REF!</v>
      </c>
      <c r="N205" s="30">
        <v>1622</v>
      </c>
      <c r="O205" s="29">
        <v>-2328</v>
      </c>
      <c r="P205" s="33">
        <v>3008</v>
      </c>
      <c r="Q205" s="27">
        <f t="shared" si="9"/>
        <v>892</v>
      </c>
      <c r="R205" s="195"/>
      <c r="S205" s="6"/>
      <c r="T205" s="189"/>
      <c r="U205" s="62"/>
      <c r="V205" s="3"/>
      <c r="W205" s="3"/>
      <c r="X205" s="190"/>
      <c r="Y205" s="3"/>
      <c r="Z205" s="3"/>
      <c r="AA205" s="3"/>
      <c r="AB205" s="3"/>
    </row>
    <row r="206" spans="1:28" ht="22.5" customHeight="1" outlineLevel="1" x14ac:dyDescent="0.3">
      <c r="A206" s="65">
        <f>'QTL-Km118+890,00'!A206</f>
        <v>45836</v>
      </c>
      <c r="B206" s="27" t="e">
        <f>'QTL-Km118+890,00'!B206</f>
        <v>#REF!</v>
      </c>
      <c r="C206" s="33">
        <f t="shared" si="4"/>
        <v>541</v>
      </c>
      <c r="D206" s="29">
        <v>-1780</v>
      </c>
      <c r="E206" s="33">
        <v>2371</v>
      </c>
      <c r="F206" s="27">
        <f t="shared" si="5"/>
        <v>1024</v>
      </c>
      <c r="G206" s="27" t="e">
        <f>'QTL-Km118+890,00'!G206</f>
        <v>#REF!</v>
      </c>
      <c r="H206" s="30">
        <v>1622</v>
      </c>
      <c r="I206" s="29">
        <v>-1878</v>
      </c>
      <c r="J206" s="33">
        <f t="shared" si="2"/>
        <v>3500</v>
      </c>
      <c r="K206" s="27">
        <f t="shared" si="7"/>
        <v>1132</v>
      </c>
      <c r="L206" s="27"/>
      <c r="M206" s="27" t="e">
        <f>'QTL-Km118+890,00'!L206</f>
        <v>#REF!</v>
      </c>
      <c r="N206" s="30">
        <v>1622</v>
      </c>
      <c r="O206" s="29">
        <v>-2328</v>
      </c>
      <c r="P206" s="33">
        <v>3008</v>
      </c>
      <c r="Q206" s="27">
        <f t="shared" si="9"/>
        <v>892</v>
      </c>
      <c r="R206" s="195"/>
      <c r="S206" s="6"/>
      <c r="T206" s="189"/>
      <c r="U206" s="62"/>
      <c r="V206" s="3"/>
      <c r="W206" s="3"/>
      <c r="X206" s="190"/>
      <c r="Y206" s="3"/>
      <c r="Z206" s="3"/>
      <c r="AA206" s="3"/>
      <c r="AB206" s="3"/>
    </row>
    <row r="207" spans="1:28" ht="22.5" customHeight="1" outlineLevel="1" x14ac:dyDescent="0.3">
      <c r="A207" s="65">
        <f>'QTL-Km118+890,00'!A207</f>
        <v>45837</v>
      </c>
      <c r="B207" s="27" t="e">
        <f>'QTL-Km118+890,00'!B207</f>
        <v>#REF!</v>
      </c>
      <c r="C207" s="33">
        <f t="shared" si="4"/>
        <v>541</v>
      </c>
      <c r="D207" s="29">
        <v>-1780</v>
      </c>
      <c r="E207" s="33">
        <v>2371</v>
      </c>
      <c r="F207" s="27">
        <f t="shared" si="5"/>
        <v>1024</v>
      </c>
      <c r="G207" s="27" t="e">
        <f>'QTL-Km118+890,00'!G207</f>
        <v>#REF!</v>
      </c>
      <c r="H207" s="30">
        <v>1622</v>
      </c>
      <c r="I207" s="29">
        <v>-1878</v>
      </c>
      <c r="J207" s="33">
        <f t="shared" si="2"/>
        <v>3500</v>
      </c>
      <c r="K207" s="27">
        <f t="shared" si="7"/>
        <v>1132</v>
      </c>
      <c r="L207" s="27"/>
      <c r="M207" s="27" t="e">
        <f>'QTL-Km118+890,00'!L207</f>
        <v>#REF!</v>
      </c>
      <c r="N207" s="30">
        <v>1622</v>
      </c>
      <c r="O207" s="29">
        <v>-2328</v>
      </c>
      <c r="P207" s="33">
        <v>3008</v>
      </c>
      <c r="Q207" s="27">
        <f t="shared" si="9"/>
        <v>892</v>
      </c>
      <c r="R207" s="195"/>
      <c r="S207" s="6"/>
      <c r="T207" s="189"/>
      <c r="U207" s="62"/>
      <c r="V207" s="3"/>
      <c r="W207" s="3"/>
      <c r="X207" s="190"/>
      <c r="Y207" s="3"/>
      <c r="Z207" s="3"/>
      <c r="AA207" s="3"/>
      <c r="AB207" s="3"/>
    </row>
    <row r="208" spans="1:28" ht="22.5" customHeight="1" outlineLevel="1" x14ac:dyDescent="0.3">
      <c r="A208" s="65">
        <f>'QTL-Km118+890,00'!A208</f>
        <v>45838</v>
      </c>
      <c r="B208" s="27" t="e">
        <f>'QTL-Km118+890,00'!B208</f>
        <v>#REF!</v>
      </c>
      <c r="C208" s="33">
        <f t="shared" si="4"/>
        <v>541</v>
      </c>
      <c r="D208" s="29">
        <v>-1780</v>
      </c>
      <c r="E208" s="33">
        <v>2371</v>
      </c>
      <c r="F208" s="27">
        <f t="shared" si="5"/>
        <v>1024</v>
      </c>
      <c r="G208" s="27" t="e">
        <f>'QTL-Km118+890,00'!G208</f>
        <v>#REF!</v>
      </c>
      <c r="H208" s="30">
        <v>1622</v>
      </c>
      <c r="I208" s="29">
        <v>-1878</v>
      </c>
      <c r="J208" s="33">
        <f t="shared" si="2"/>
        <v>3500</v>
      </c>
      <c r="K208" s="27">
        <f t="shared" si="7"/>
        <v>1132</v>
      </c>
      <c r="L208" s="27"/>
      <c r="M208" s="27" t="e">
        <f>'QTL-Km118+890,00'!L208</f>
        <v>#REF!</v>
      </c>
      <c r="N208" s="30">
        <v>1622</v>
      </c>
      <c r="O208" s="29">
        <v>-2328</v>
      </c>
      <c r="P208" s="33">
        <v>3008</v>
      </c>
      <c r="Q208" s="27">
        <f t="shared" si="9"/>
        <v>892</v>
      </c>
      <c r="R208" s="195"/>
      <c r="S208" s="6"/>
      <c r="T208" s="189"/>
      <c r="U208" s="62"/>
      <c r="V208" s="3"/>
      <c r="W208" s="3"/>
      <c r="X208" s="190"/>
      <c r="Y208" s="3"/>
      <c r="Z208" s="3"/>
      <c r="AA208" s="3"/>
      <c r="AB208" s="3"/>
    </row>
    <row r="209" spans="1:28" ht="22.5" customHeight="1" outlineLevel="1" x14ac:dyDescent="0.3">
      <c r="A209" s="65">
        <f>'QTL-Km118+890,00'!A209</f>
        <v>45839</v>
      </c>
      <c r="B209" s="27" t="e">
        <f>'QTL-Km118+890,00'!B209</f>
        <v>#REF!</v>
      </c>
      <c r="C209" s="33">
        <f t="shared" si="4"/>
        <v>541</v>
      </c>
      <c r="D209" s="29">
        <v>-1780</v>
      </c>
      <c r="E209" s="33">
        <v>2371</v>
      </c>
      <c r="F209" s="27">
        <f t="shared" si="5"/>
        <v>1024</v>
      </c>
      <c r="G209" s="27" t="e">
        <f>'QTL-Km118+890,00'!G209</f>
        <v>#REF!</v>
      </c>
      <c r="H209" s="30">
        <v>1622</v>
      </c>
      <c r="I209" s="29">
        <v>-1878</v>
      </c>
      <c r="J209" s="33">
        <f t="shared" si="2"/>
        <v>3500</v>
      </c>
      <c r="K209" s="27">
        <f t="shared" si="7"/>
        <v>1132</v>
      </c>
      <c r="L209" s="27"/>
      <c r="M209" s="27" t="e">
        <f>'QTL-Km118+890,00'!L209</f>
        <v>#REF!</v>
      </c>
      <c r="N209" s="30">
        <v>1622</v>
      </c>
      <c r="O209" s="29">
        <v>-2328</v>
      </c>
      <c r="P209" s="33">
        <v>3008</v>
      </c>
      <c r="Q209" s="27">
        <f t="shared" si="9"/>
        <v>892</v>
      </c>
      <c r="R209" s="195"/>
      <c r="S209" s="6"/>
      <c r="T209" s="189"/>
      <c r="U209" s="62"/>
      <c r="V209" s="3"/>
      <c r="W209" s="3"/>
      <c r="X209" s="190"/>
      <c r="Y209" s="3"/>
      <c r="Z209" s="3"/>
      <c r="AA209" s="3"/>
      <c r="AB209" s="3"/>
    </row>
    <row r="210" spans="1:28" ht="22.5" customHeight="1" outlineLevel="1" x14ac:dyDescent="0.3">
      <c r="A210" s="65">
        <f>'QTL-Km118+890,00'!A210</f>
        <v>45840</v>
      </c>
      <c r="B210" s="27" t="e">
        <f>'QTL-Km118+890,00'!B210</f>
        <v>#REF!</v>
      </c>
      <c r="C210" s="33">
        <f t="shared" si="4"/>
        <v>541</v>
      </c>
      <c r="D210" s="29">
        <v>-1780</v>
      </c>
      <c r="E210" s="33">
        <v>2371</v>
      </c>
      <c r="F210" s="27">
        <f t="shared" si="5"/>
        <v>1024</v>
      </c>
      <c r="G210" s="27" t="e">
        <f>'QTL-Km118+890,00'!G210</f>
        <v>#REF!</v>
      </c>
      <c r="H210" s="30">
        <v>1622</v>
      </c>
      <c r="I210" s="29">
        <v>-1878</v>
      </c>
      <c r="J210" s="33">
        <f t="shared" si="2"/>
        <v>3500</v>
      </c>
      <c r="K210" s="27">
        <f t="shared" si="7"/>
        <v>1132</v>
      </c>
      <c r="L210" s="27"/>
      <c r="M210" s="27" t="e">
        <f>'QTL-Km118+890,00'!L210</f>
        <v>#REF!</v>
      </c>
      <c r="N210" s="30">
        <v>1622</v>
      </c>
      <c r="O210" s="29">
        <v>-2328</v>
      </c>
      <c r="P210" s="33">
        <v>3008</v>
      </c>
      <c r="Q210" s="27">
        <f t="shared" si="9"/>
        <v>892</v>
      </c>
      <c r="R210" s="195"/>
      <c r="S210" s="6"/>
      <c r="T210" s="189"/>
      <c r="U210" s="62"/>
      <c r="V210" s="3"/>
      <c r="W210" s="3"/>
      <c r="X210" s="190"/>
      <c r="Y210" s="3"/>
      <c r="Z210" s="3"/>
      <c r="AA210" s="3"/>
      <c r="AB210" s="3"/>
    </row>
    <row r="211" spans="1:28" ht="22.5" customHeight="1" outlineLevel="1" x14ac:dyDescent="0.3">
      <c r="A211" s="65">
        <f>'QTL-Km118+890,00'!A211</f>
        <v>45841</v>
      </c>
      <c r="B211" s="27" t="e">
        <f>'QTL-Km118+890,00'!B211</f>
        <v>#REF!</v>
      </c>
      <c r="C211" s="33">
        <f t="shared" si="4"/>
        <v>541</v>
      </c>
      <c r="D211" s="29">
        <v>-1780</v>
      </c>
      <c r="E211" s="33">
        <v>2371</v>
      </c>
      <c r="F211" s="27">
        <f t="shared" si="5"/>
        <v>1024</v>
      </c>
      <c r="G211" s="27" t="e">
        <f>'QTL-Km118+890,00'!G211</f>
        <v>#REF!</v>
      </c>
      <c r="H211" s="30">
        <v>1622</v>
      </c>
      <c r="I211" s="29">
        <v>-1878</v>
      </c>
      <c r="J211" s="33">
        <f t="shared" si="2"/>
        <v>3500</v>
      </c>
      <c r="K211" s="27">
        <f t="shared" si="7"/>
        <v>1132</v>
      </c>
      <c r="L211" s="27"/>
      <c r="M211" s="27" t="e">
        <f>'QTL-Km118+890,00'!L211</f>
        <v>#REF!</v>
      </c>
      <c r="N211" s="30">
        <v>1622</v>
      </c>
      <c r="O211" s="29">
        <v>-2328</v>
      </c>
      <c r="P211" s="33">
        <v>3008</v>
      </c>
      <c r="Q211" s="27">
        <f t="shared" si="9"/>
        <v>892</v>
      </c>
      <c r="R211" s="195"/>
      <c r="S211" s="6"/>
      <c r="T211" s="189"/>
      <c r="U211" s="62"/>
      <c r="V211" s="3"/>
      <c r="W211" s="3"/>
      <c r="X211" s="190"/>
      <c r="Y211" s="3"/>
      <c r="Z211" s="3"/>
      <c r="AA211" s="3"/>
      <c r="AB211" s="3"/>
    </row>
    <row r="212" spans="1:28" ht="22.5" customHeight="1" outlineLevel="1" x14ac:dyDescent="0.3">
      <c r="A212" s="65">
        <f>'QTL-Km118+890,00'!A212</f>
        <v>45842</v>
      </c>
      <c r="B212" s="27" t="e">
        <f>'QTL-Km118+890,00'!B212</f>
        <v>#REF!</v>
      </c>
      <c r="C212" s="33">
        <f t="shared" si="4"/>
        <v>541</v>
      </c>
      <c r="D212" s="29">
        <v>-1780</v>
      </c>
      <c r="E212" s="33">
        <v>2371</v>
      </c>
      <c r="F212" s="27">
        <f t="shared" si="5"/>
        <v>1024</v>
      </c>
      <c r="G212" s="27" t="e">
        <f>'QTL-Km118+890,00'!G212</f>
        <v>#REF!</v>
      </c>
      <c r="H212" s="30">
        <v>1622</v>
      </c>
      <c r="I212" s="29">
        <v>-1878</v>
      </c>
      <c r="J212" s="33">
        <f t="shared" si="2"/>
        <v>3500</v>
      </c>
      <c r="K212" s="27">
        <f t="shared" si="7"/>
        <v>1132</v>
      </c>
      <c r="L212" s="27"/>
      <c r="M212" s="27" t="e">
        <f>'QTL-Km118+890,00'!L212</f>
        <v>#REF!</v>
      </c>
      <c r="N212" s="30">
        <v>1622</v>
      </c>
      <c r="O212" s="29">
        <v>-2328</v>
      </c>
      <c r="P212" s="33">
        <v>3008</v>
      </c>
      <c r="Q212" s="27">
        <f t="shared" si="9"/>
        <v>892</v>
      </c>
      <c r="R212" s="195"/>
      <c r="S212" s="6"/>
      <c r="T212" s="189"/>
      <c r="U212" s="62"/>
      <c r="V212" s="3"/>
      <c r="W212" s="3"/>
      <c r="X212" s="190"/>
      <c r="Y212" s="3"/>
      <c r="Z212" s="3"/>
      <c r="AA212" s="3"/>
      <c r="AB212" s="3"/>
    </row>
    <row r="213" spans="1:28" ht="22.5" customHeight="1" outlineLevel="1" x14ac:dyDescent="0.3">
      <c r="A213" s="65">
        <f>'QTL-Km118+890,00'!A213</f>
        <v>45843</v>
      </c>
      <c r="B213" s="27" t="e">
        <f>'QTL-Km118+890,00'!B213</f>
        <v>#REF!</v>
      </c>
      <c r="C213" s="33">
        <f t="shared" si="4"/>
        <v>541</v>
      </c>
      <c r="D213" s="29">
        <v>-1780</v>
      </c>
      <c r="E213" s="33">
        <v>2371</v>
      </c>
      <c r="F213" s="27">
        <f t="shared" si="5"/>
        <v>1024</v>
      </c>
      <c r="G213" s="27" t="e">
        <f>'QTL-Km118+890,00'!G213</f>
        <v>#REF!</v>
      </c>
      <c r="H213" s="30">
        <v>1622</v>
      </c>
      <c r="I213" s="29">
        <v>-1878</v>
      </c>
      <c r="J213" s="33">
        <f t="shared" si="2"/>
        <v>3500</v>
      </c>
      <c r="K213" s="27">
        <f t="shared" si="7"/>
        <v>1132</v>
      </c>
      <c r="L213" s="27"/>
      <c r="M213" s="27" t="e">
        <f>'QTL-Km118+890,00'!L213</f>
        <v>#REF!</v>
      </c>
      <c r="N213" s="30">
        <v>1622</v>
      </c>
      <c r="O213" s="29">
        <v>-2328</v>
      </c>
      <c r="P213" s="33">
        <v>3008</v>
      </c>
      <c r="Q213" s="27">
        <f t="shared" si="9"/>
        <v>892</v>
      </c>
      <c r="R213" s="195"/>
      <c r="S213" s="6"/>
      <c r="T213" s="189"/>
      <c r="U213" s="62"/>
      <c r="V213" s="3"/>
      <c r="W213" s="3"/>
      <c r="X213" s="190"/>
      <c r="Y213" s="3"/>
      <c r="Z213" s="3"/>
      <c r="AA213" s="3"/>
      <c r="AB213" s="3"/>
    </row>
    <row r="214" spans="1:28" ht="22.5" customHeight="1" outlineLevel="1" x14ac:dyDescent="0.3">
      <c r="A214" s="65">
        <f>'QTL-Km118+890,00'!A214</f>
        <v>45844</v>
      </c>
      <c r="B214" s="27" t="e">
        <f>'QTL-Km118+890,00'!B214</f>
        <v>#REF!</v>
      </c>
      <c r="C214" s="30"/>
      <c r="D214" s="29">
        <v>-1780</v>
      </c>
      <c r="E214" s="33"/>
      <c r="F214" s="27">
        <f t="shared" si="5"/>
        <v>1024</v>
      </c>
      <c r="G214" s="27" t="e">
        <f>'QTL-Km118+890,00'!G214</f>
        <v>#REF!</v>
      </c>
      <c r="H214" s="30"/>
      <c r="I214" s="29">
        <v>-1878</v>
      </c>
      <c r="J214" s="33"/>
      <c r="K214" s="27">
        <f t="shared" si="7"/>
        <v>1132</v>
      </c>
      <c r="L214" s="27">
        <f>K214-K213</f>
        <v>0</v>
      </c>
      <c r="M214" s="27" t="e">
        <f>'QTL-Km118+890,00'!L214</f>
        <v>#REF!</v>
      </c>
      <c r="N214" s="30"/>
      <c r="O214" s="29">
        <v>-2328</v>
      </c>
      <c r="P214" s="33"/>
      <c r="Q214" s="27">
        <f t="shared" si="9"/>
        <v>892</v>
      </c>
      <c r="R214" s="195"/>
      <c r="S214" s="6"/>
      <c r="T214" s="189"/>
      <c r="U214" s="62"/>
      <c r="V214" s="3"/>
      <c r="W214" s="3"/>
      <c r="X214" s="190"/>
      <c r="Y214" s="3"/>
      <c r="Z214" s="3"/>
      <c r="AA214" s="3"/>
      <c r="AB214" s="3"/>
    </row>
    <row r="215" spans="1:28" ht="22.5" customHeight="1" outlineLevel="1" x14ac:dyDescent="0.3">
      <c r="A215" s="65">
        <f>'QTL-Km118+890,00'!A215</f>
        <v>45845</v>
      </c>
      <c r="B215" s="27" t="e">
        <f>'QTL-Km118+890,00'!B215</f>
        <v>#REF!</v>
      </c>
      <c r="C215" s="30"/>
      <c r="D215" s="29">
        <v>-1780</v>
      </c>
      <c r="E215" s="33"/>
      <c r="F215" s="27">
        <f t="shared" si="5"/>
        <v>1024</v>
      </c>
      <c r="G215" s="27" t="e">
        <f>'QTL-Km118+890,00'!G215</f>
        <v>#REF!</v>
      </c>
      <c r="H215" s="30"/>
      <c r="I215" s="29">
        <v>-1878</v>
      </c>
      <c r="J215" s="33"/>
      <c r="K215" s="27">
        <f t="shared" si="7"/>
        <v>1132</v>
      </c>
      <c r="L215" s="27"/>
      <c r="M215" s="27" t="e">
        <f>'QTL-Km118+890,00'!L215</f>
        <v>#REF!</v>
      </c>
      <c r="N215" s="30"/>
      <c r="O215" s="29">
        <v>-2328</v>
      </c>
      <c r="P215" s="33"/>
      <c r="Q215" s="27">
        <f t="shared" si="9"/>
        <v>892</v>
      </c>
      <c r="R215" s="195"/>
      <c r="S215" s="6"/>
      <c r="T215" s="189"/>
      <c r="U215" s="62"/>
      <c r="V215" s="3"/>
      <c r="W215" s="3"/>
      <c r="X215" s="190"/>
      <c r="Y215" s="3"/>
      <c r="Z215" s="3"/>
      <c r="AA215" s="3"/>
      <c r="AB215" s="3"/>
    </row>
    <row r="216" spans="1:28" ht="22.5" customHeight="1" outlineLevel="1" x14ac:dyDescent="0.3">
      <c r="A216" s="65">
        <f>'QTL-Km118+890,00'!A216</f>
        <v>45846</v>
      </c>
      <c r="B216" s="27" t="e">
        <f>'QTL-Km118+890,00'!B216</f>
        <v>#REF!</v>
      </c>
      <c r="C216" s="30"/>
      <c r="D216" s="29">
        <v>-1780</v>
      </c>
      <c r="E216" s="33"/>
      <c r="F216" s="27">
        <f t="shared" si="5"/>
        <v>1024</v>
      </c>
      <c r="G216" s="27" t="e">
        <f>'QTL-Km118+890,00'!G216</f>
        <v>#REF!</v>
      </c>
      <c r="H216" s="30"/>
      <c r="I216" s="29">
        <v>-1878</v>
      </c>
      <c r="J216" s="33"/>
      <c r="K216" s="27">
        <f t="shared" si="7"/>
        <v>1132</v>
      </c>
      <c r="L216" s="27"/>
      <c r="M216" s="27" t="e">
        <f>'QTL-Km118+890,00'!L216</f>
        <v>#REF!</v>
      </c>
      <c r="N216" s="30"/>
      <c r="O216" s="29">
        <v>-2328</v>
      </c>
      <c r="P216" s="33"/>
      <c r="Q216" s="27">
        <f t="shared" si="9"/>
        <v>892</v>
      </c>
      <c r="R216" s="195"/>
      <c r="S216" s="6"/>
      <c r="T216" s="189"/>
      <c r="U216" s="62"/>
      <c r="V216" s="3"/>
      <c r="W216" s="3"/>
      <c r="X216" s="190"/>
      <c r="Y216" s="3"/>
      <c r="Z216" s="3"/>
      <c r="AA216" s="3"/>
      <c r="AB216" s="3"/>
    </row>
    <row r="217" spans="1:28" ht="22.5" customHeight="1" outlineLevel="1" x14ac:dyDescent="0.3">
      <c r="A217" s="65">
        <f>'QTL-Km118+890,00'!A217</f>
        <v>45847</v>
      </c>
      <c r="B217" s="27" t="e">
        <f>'QTL-Km118+890,00'!B217</f>
        <v>#REF!</v>
      </c>
      <c r="C217" s="30"/>
      <c r="D217" s="29">
        <v>-1780</v>
      </c>
      <c r="E217" s="33"/>
      <c r="F217" s="27">
        <f t="shared" si="5"/>
        <v>1024</v>
      </c>
      <c r="G217" s="27" t="e">
        <f>'QTL-Km118+890,00'!G217</f>
        <v>#REF!</v>
      </c>
      <c r="H217" s="30"/>
      <c r="I217" s="29">
        <v>-1878</v>
      </c>
      <c r="J217" s="33"/>
      <c r="K217" s="27">
        <f t="shared" si="7"/>
        <v>1132</v>
      </c>
      <c r="L217" s="27"/>
      <c r="M217" s="27" t="e">
        <f>'QTL-Km118+890,00'!L217</f>
        <v>#REF!</v>
      </c>
      <c r="N217" s="30"/>
      <c r="O217" s="29">
        <v>-2328</v>
      </c>
      <c r="P217" s="33"/>
      <c r="Q217" s="27">
        <f t="shared" si="9"/>
        <v>892</v>
      </c>
      <c r="R217" s="195"/>
      <c r="S217" s="6"/>
      <c r="T217" s="189"/>
      <c r="U217" s="62"/>
      <c r="V217" s="3"/>
      <c r="W217" s="3"/>
      <c r="X217" s="190"/>
      <c r="Y217" s="3"/>
      <c r="Z217" s="3"/>
      <c r="AA217" s="3"/>
      <c r="AB217" s="3"/>
    </row>
    <row r="218" spans="1:28" ht="22.5" customHeight="1" outlineLevel="1" x14ac:dyDescent="0.3">
      <c r="A218" s="65">
        <f>'QTL-Km118+890,00'!A218</f>
        <v>45848</v>
      </c>
      <c r="B218" s="27" t="e">
        <f>'QTL-Km118+890,00'!B218</f>
        <v>#REF!</v>
      </c>
      <c r="C218" s="30"/>
      <c r="D218" s="29">
        <v>-1780</v>
      </c>
      <c r="E218" s="33"/>
      <c r="F218" s="27">
        <f t="shared" si="5"/>
        <v>1024</v>
      </c>
      <c r="G218" s="27" t="e">
        <f>'QTL-Km118+890,00'!G218</f>
        <v>#REF!</v>
      </c>
      <c r="H218" s="30"/>
      <c r="I218" s="29">
        <v>-1878</v>
      </c>
      <c r="J218" s="33"/>
      <c r="K218" s="27">
        <f t="shared" si="7"/>
        <v>1132</v>
      </c>
      <c r="L218" s="27"/>
      <c r="M218" s="27" t="e">
        <f>'QTL-Km118+890,00'!L218</f>
        <v>#REF!</v>
      </c>
      <c r="N218" s="30"/>
      <c r="O218" s="29">
        <v>-2328</v>
      </c>
      <c r="P218" s="33"/>
      <c r="Q218" s="27">
        <f t="shared" si="9"/>
        <v>892</v>
      </c>
      <c r="R218" s="195"/>
      <c r="S218" s="6"/>
      <c r="T218" s="189"/>
      <c r="U218" s="62"/>
      <c r="V218" s="3"/>
      <c r="W218" s="3"/>
      <c r="X218" s="190"/>
      <c r="Y218" s="3"/>
      <c r="Z218" s="3"/>
      <c r="AA218" s="3"/>
      <c r="AB218" s="3"/>
    </row>
    <row r="219" spans="1:28" ht="22.5" customHeight="1" outlineLevel="1" x14ac:dyDescent="0.3">
      <c r="A219" s="65">
        <f>'QTL-Km118+890,00'!A219</f>
        <v>45849</v>
      </c>
      <c r="B219" s="27" t="e">
        <f>'QTL-Km118+890,00'!B219</f>
        <v>#REF!</v>
      </c>
      <c r="C219" s="30"/>
      <c r="D219" s="29">
        <v>-1780</v>
      </c>
      <c r="E219" s="33"/>
      <c r="F219" s="27">
        <f t="shared" si="5"/>
        <v>1024</v>
      </c>
      <c r="G219" s="27" t="e">
        <f>'QTL-Km118+890,00'!G219</f>
        <v>#REF!</v>
      </c>
      <c r="H219" s="30"/>
      <c r="I219" s="29">
        <v>-1878</v>
      </c>
      <c r="J219" s="33"/>
      <c r="K219" s="27">
        <f t="shared" si="7"/>
        <v>1132</v>
      </c>
      <c r="L219" s="27"/>
      <c r="M219" s="27" t="e">
        <f>'QTL-Km118+890,00'!L219</f>
        <v>#REF!</v>
      </c>
      <c r="N219" s="30"/>
      <c r="O219" s="29">
        <v>-2328</v>
      </c>
      <c r="P219" s="33"/>
      <c r="Q219" s="27">
        <f t="shared" si="9"/>
        <v>892</v>
      </c>
      <c r="R219" s="195"/>
      <c r="S219" s="6"/>
      <c r="T219" s="189"/>
      <c r="U219" s="62"/>
      <c r="V219" s="3"/>
      <c r="W219" s="3"/>
      <c r="X219" s="190"/>
      <c r="Y219" s="3"/>
      <c r="Z219" s="3"/>
      <c r="AA219" s="3"/>
      <c r="AB219" s="3"/>
    </row>
    <row r="220" spans="1:28" ht="22.5" customHeight="1" outlineLevel="1" x14ac:dyDescent="0.3">
      <c r="A220" s="65">
        <f>'QTL-Km118+890,00'!A220</f>
        <v>45850</v>
      </c>
      <c r="B220" s="27" t="e">
        <f>'QTL-Km118+890,00'!B220</f>
        <v>#REF!</v>
      </c>
      <c r="C220" s="30"/>
      <c r="D220" s="29">
        <v>-1780</v>
      </c>
      <c r="E220" s="33"/>
      <c r="F220" s="27">
        <f t="shared" si="5"/>
        <v>1024</v>
      </c>
      <c r="G220" s="27" t="e">
        <f>'QTL-Km118+890,00'!G220</f>
        <v>#REF!</v>
      </c>
      <c r="H220" s="30"/>
      <c r="I220" s="29">
        <v>-1878</v>
      </c>
      <c r="J220" s="33"/>
      <c r="K220" s="27">
        <f t="shared" si="7"/>
        <v>1132</v>
      </c>
      <c r="L220" s="27"/>
      <c r="M220" s="27" t="e">
        <f>'QTL-Km118+890,00'!L220</f>
        <v>#REF!</v>
      </c>
      <c r="N220" s="30"/>
      <c r="O220" s="29">
        <v>-2328</v>
      </c>
      <c r="P220" s="33"/>
      <c r="Q220" s="27">
        <f t="shared" si="9"/>
        <v>892</v>
      </c>
      <c r="R220" s="195"/>
      <c r="S220" s="6"/>
      <c r="T220" s="189"/>
      <c r="U220" s="62"/>
      <c r="V220" s="3"/>
      <c r="W220" s="3"/>
      <c r="X220" s="190"/>
      <c r="Y220" s="3"/>
      <c r="Z220" s="3"/>
      <c r="AA220" s="3"/>
      <c r="AB220" s="3"/>
    </row>
    <row r="221" spans="1:28" ht="22.5" customHeight="1" outlineLevel="1" x14ac:dyDescent="0.3">
      <c r="A221" s="65">
        <f>'QTL-Km118+890,00'!A221</f>
        <v>45851</v>
      </c>
      <c r="B221" s="27" t="e">
        <f>'QTL-Km118+890,00'!B221</f>
        <v>#REF!</v>
      </c>
      <c r="C221" s="30"/>
      <c r="D221" s="29">
        <v>-1780</v>
      </c>
      <c r="E221" s="33"/>
      <c r="F221" s="27">
        <f t="shared" si="5"/>
        <v>1024</v>
      </c>
      <c r="G221" s="27" t="e">
        <f>'QTL-Km118+890,00'!G221</f>
        <v>#REF!</v>
      </c>
      <c r="H221" s="30"/>
      <c r="I221" s="29">
        <v>-1878</v>
      </c>
      <c r="J221" s="33"/>
      <c r="K221" s="27">
        <f t="shared" si="7"/>
        <v>1132</v>
      </c>
      <c r="L221" s="27"/>
      <c r="M221" s="27" t="e">
        <f>'QTL-Km118+890,00'!L221</f>
        <v>#REF!</v>
      </c>
      <c r="N221" s="30"/>
      <c r="O221" s="29">
        <v>-2328</v>
      </c>
      <c r="P221" s="33"/>
      <c r="Q221" s="27">
        <f t="shared" si="9"/>
        <v>892</v>
      </c>
      <c r="R221" s="195"/>
      <c r="S221" s="6"/>
      <c r="T221" s="189"/>
      <c r="U221" s="62"/>
      <c r="V221" s="3"/>
      <c r="W221" s="3"/>
      <c r="X221" s="190"/>
      <c r="Y221" s="3"/>
      <c r="Z221" s="3"/>
      <c r="AA221" s="3"/>
      <c r="AB221" s="3"/>
    </row>
    <row r="222" spans="1:28" ht="22.5" customHeight="1" outlineLevel="1" x14ac:dyDescent="0.3">
      <c r="A222" s="65">
        <f>'QTL-Km118+890,00'!A222</f>
        <v>45852</v>
      </c>
      <c r="B222" s="27" t="e">
        <f>'QTL-Km118+890,00'!B222</f>
        <v>#REF!</v>
      </c>
      <c r="C222" s="30"/>
      <c r="D222" s="29">
        <v>-1780</v>
      </c>
      <c r="E222" s="33"/>
      <c r="F222" s="27">
        <f t="shared" si="5"/>
        <v>1024</v>
      </c>
      <c r="G222" s="27" t="e">
        <f>'QTL-Km118+890,00'!G222</f>
        <v>#REF!</v>
      </c>
      <c r="H222" s="30"/>
      <c r="I222" s="29">
        <v>-1878</v>
      </c>
      <c r="J222" s="33"/>
      <c r="K222" s="27">
        <f t="shared" si="7"/>
        <v>1132</v>
      </c>
      <c r="L222" s="27"/>
      <c r="M222" s="27" t="e">
        <f>'QTL-Km118+890,00'!L222</f>
        <v>#REF!</v>
      </c>
      <c r="N222" s="30"/>
      <c r="O222" s="29">
        <v>-2328</v>
      </c>
      <c r="P222" s="33"/>
      <c r="Q222" s="27">
        <f t="shared" si="9"/>
        <v>892</v>
      </c>
      <c r="R222" s="195"/>
      <c r="S222" s="6"/>
      <c r="T222" s="189"/>
      <c r="U222" s="62"/>
      <c r="V222" s="3"/>
      <c r="W222" s="3"/>
      <c r="X222" s="190"/>
      <c r="Y222" s="3"/>
      <c r="Z222" s="3"/>
      <c r="AA222" s="3"/>
      <c r="AB222" s="3"/>
    </row>
    <row r="223" spans="1:28" ht="22.5" customHeight="1" outlineLevel="1" x14ac:dyDescent="0.3">
      <c r="A223" s="65">
        <f>'QTL-Km118+890,00'!A223</f>
        <v>45853</v>
      </c>
      <c r="B223" s="27" t="e">
        <f>'QTL-Km118+890,00'!B223</f>
        <v>#REF!</v>
      </c>
      <c r="C223" s="30"/>
      <c r="D223" s="29">
        <v>-1780</v>
      </c>
      <c r="E223" s="33"/>
      <c r="F223" s="27">
        <f t="shared" si="5"/>
        <v>1024</v>
      </c>
      <c r="G223" s="27" t="e">
        <f>'QTL-Km118+890,00'!G223</f>
        <v>#REF!</v>
      </c>
      <c r="H223" s="30"/>
      <c r="I223" s="29">
        <v>-1878</v>
      </c>
      <c r="J223" s="33"/>
      <c r="K223" s="27">
        <f t="shared" si="7"/>
        <v>1132</v>
      </c>
      <c r="L223" s="27"/>
      <c r="M223" s="27" t="e">
        <f>'QTL-Km118+890,00'!L223</f>
        <v>#REF!</v>
      </c>
      <c r="N223" s="30"/>
      <c r="O223" s="29">
        <v>-2328</v>
      </c>
      <c r="P223" s="33"/>
      <c r="Q223" s="27">
        <f t="shared" si="9"/>
        <v>892</v>
      </c>
      <c r="R223" s="195"/>
      <c r="S223" s="6"/>
      <c r="T223" s="189"/>
      <c r="U223" s="62"/>
      <c r="V223" s="3"/>
      <c r="W223" s="3"/>
      <c r="X223" s="190"/>
      <c r="Y223" s="3"/>
      <c r="Z223" s="3"/>
      <c r="AA223" s="3"/>
      <c r="AB223" s="3"/>
    </row>
    <row r="224" spans="1:28" ht="22.5" customHeight="1" outlineLevel="1" x14ac:dyDescent="0.3">
      <c r="A224" s="65">
        <f>'QTL-Km118+890,00'!A224</f>
        <v>45854</v>
      </c>
      <c r="B224" s="27" t="e">
        <f>'QTL-Km118+890,00'!B224</f>
        <v>#REF!</v>
      </c>
      <c r="C224" s="30"/>
      <c r="D224" s="29">
        <v>-1780</v>
      </c>
      <c r="E224" s="33"/>
      <c r="F224" s="27">
        <f t="shared" si="5"/>
        <v>1024</v>
      </c>
      <c r="G224" s="27" t="e">
        <f>'QTL-Km118+890,00'!G224</f>
        <v>#REF!</v>
      </c>
      <c r="H224" s="30"/>
      <c r="I224" s="29">
        <v>-1878</v>
      </c>
      <c r="J224" s="33"/>
      <c r="K224" s="27">
        <f t="shared" si="7"/>
        <v>1132</v>
      </c>
      <c r="L224" s="27"/>
      <c r="M224" s="27" t="e">
        <f>'QTL-Km118+890,00'!L224</f>
        <v>#REF!</v>
      </c>
      <c r="N224" s="30"/>
      <c r="O224" s="29">
        <v>-2328</v>
      </c>
      <c r="P224" s="33"/>
      <c r="Q224" s="27">
        <f t="shared" si="9"/>
        <v>892</v>
      </c>
      <c r="R224" s="195"/>
      <c r="S224" s="6"/>
      <c r="T224" s="189"/>
      <c r="U224" s="62"/>
      <c r="V224" s="3"/>
      <c r="W224" s="3"/>
      <c r="X224" s="190"/>
      <c r="Y224" s="3"/>
      <c r="Z224" s="3"/>
      <c r="AA224" s="3"/>
      <c r="AB224" s="3"/>
    </row>
    <row r="225" spans="1:28" ht="22.5" customHeight="1" outlineLevel="1" x14ac:dyDescent="0.3">
      <c r="A225" s="65">
        <f>'QTL-Km118+890,00'!A225</f>
        <v>45855</v>
      </c>
      <c r="B225" s="27" t="e">
        <f>'QTL-Km118+890,00'!B225</f>
        <v>#REF!</v>
      </c>
      <c r="C225" s="30"/>
      <c r="D225" s="29">
        <v>-1780</v>
      </c>
      <c r="E225" s="33"/>
      <c r="F225" s="27">
        <f t="shared" si="5"/>
        <v>1024</v>
      </c>
      <c r="G225" s="27" t="e">
        <f>'QTL-Km118+890,00'!G225</f>
        <v>#REF!</v>
      </c>
      <c r="H225" s="30"/>
      <c r="I225" s="29">
        <v>-1878</v>
      </c>
      <c r="J225" s="33"/>
      <c r="K225" s="27">
        <f t="shared" si="7"/>
        <v>1132</v>
      </c>
      <c r="L225" s="27"/>
      <c r="M225" s="27" t="e">
        <f>'QTL-Km118+890,00'!L225</f>
        <v>#REF!</v>
      </c>
      <c r="N225" s="30"/>
      <c r="O225" s="29">
        <v>-2328</v>
      </c>
      <c r="P225" s="33"/>
      <c r="Q225" s="27">
        <f t="shared" si="9"/>
        <v>892</v>
      </c>
      <c r="R225" s="195"/>
      <c r="S225" s="6"/>
      <c r="T225" s="189"/>
      <c r="U225" s="62"/>
      <c r="V225" s="3"/>
      <c r="W225" s="3"/>
      <c r="X225" s="190"/>
      <c r="Y225" s="3"/>
      <c r="Z225" s="3"/>
      <c r="AA225" s="3"/>
      <c r="AB225" s="3"/>
    </row>
    <row r="226" spans="1:28" ht="22.5" customHeight="1" outlineLevel="1" x14ac:dyDescent="0.3">
      <c r="A226" s="65">
        <f>'QTL-Km118+890,00'!A226</f>
        <v>45856</v>
      </c>
      <c r="B226" s="27" t="e">
        <f>'QTL-Km118+890,00'!B226</f>
        <v>#REF!</v>
      </c>
      <c r="C226" s="30"/>
      <c r="D226" s="29">
        <v>-1780</v>
      </c>
      <c r="E226" s="33"/>
      <c r="F226" s="27">
        <f t="shared" si="5"/>
        <v>1024</v>
      </c>
      <c r="G226" s="27" t="e">
        <f>'QTL-Km118+890,00'!G226</f>
        <v>#REF!</v>
      </c>
      <c r="H226" s="30"/>
      <c r="I226" s="29">
        <v>-1878</v>
      </c>
      <c r="J226" s="33"/>
      <c r="K226" s="27">
        <f t="shared" si="7"/>
        <v>1132</v>
      </c>
      <c r="L226" s="27"/>
      <c r="M226" s="27" t="e">
        <f>'QTL-Km118+890,00'!L226</f>
        <v>#REF!</v>
      </c>
      <c r="N226" s="30"/>
      <c r="O226" s="29">
        <v>-2328</v>
      </c>
      <c r="P226" s="33"/>
      <c r="Q226" s="27">
        <f t="shared" si="9"/>
        <v>892</v>
      </c>
      <c r="R226" s="195"/>
      <c r="S226" s="6"/>
      <c r="T226" s="189"/>
      <c r="U226" s="62"/>
      <c r="V226" s="3"/>
      <c r="W226" s="3"/>
      <c r="X226" s="190"/>
      <c r="Y226" s="3"/>
      <c r="Z226" s="3"/>
      <c r="AA226" s="3"/>
      <c r="AB226" s="3"/>
    </row>
    <row r="227" spans="1:28" ht="22.5" customHeight="1" outlineLevel="1" x14ac:dyDescent="0.3">
      <c r="A227" s="65">
        <f>'QTL-Km118+890,00'!A227</f>
        <v>45857</v>
      </c>
      <c r="B227" s="27" t="e">
        <f>'QTL-Km118+890,00'!B227</f>
        <v>#REF!</v>
      </c>
      <c r="C227" s="30"/>
      <c r="D227" s="29">
        <v>-1780</v>
      </c>
      <c r="E227" s="33"/>
      <c r="F227" s="27">
        <f t="shared" si="5"/>
        <v>1024</v>
      </c>
      <c r="G227" s="27" t="e">
        <f>'QTL-Km118+890,00'!G227</f>
        <v>#REF!</v>
      </c>
      <c r="H227" s="30"/>
      <c r="I227" s="29">
        <v>-1878</v>
      </c>
      <c r="J227" s="33"/>
      <c r="K227" s="27">
        <f t="shared" si="7"/>
        <v>1132</v>
      </c>
      <c r="L227" s="27"/>
      <c r="M227" s="27" t="e">
        <f>'QTL-Km118+890,00'!L227</f>
        <v>#REF!</v>
      </c>
      <c r="N227" s="30"/>
      <c r="O227" s="29">
        <v>-2328</v>
      </c>
      <c r="P227" s="33"/>
      <c r="Q227" s="27">
        <f t="shared" si="9"/>
        <v>892</v>
      </c>
      <c r="R227" s="195"/>
      <c r="S227" s="6"/>
      <c r="T227" s="189"/>
      <c r="U227" s="62"/>
      <c r="V227" s="3"/>
      <c r="W227" s="3"/>
      <c r="X227" s="190"/>
      <c r="Y227" s="3"/>
      <c r="Z227" s="3"/>
      <c r="AA227" s="3"/>
      <c r="AB227" s="3"/>
    </row>
    <row r="228" spans="1:28" ht="22.5" customHeight="1" outlineLevel="1" x14ac:dyDescent="0.3">
      <c r="A228" s="65">
        <f>'QTL-Km118+890,00'!A228</f>
        <v>45858</v>
      </c>
      <c r="B228" s="27" t="e">
        <f>'QTL-Km118+890,00'!B228</f>
        <v>#REF!</v>
      </c>
      <c r="C228" s="30"/>
      <c r="D228" s="29">
        <v>-1784</v>
      </c>
      <c r="E228" s="33"/>
      <c r="F228" s="27">
        <f t="shared" si="5"/>
        <v>1028</v>
      </c>
      <c r="G228" s="27" t="e">
        <f>'QTL-Km118+890,00'!G228</f>
        <v>#REF!</v>
      </c>
      <c r="H228" s="30"/>
      <c r="I228" s="29">
        <v>-1878</v>
      </c>
      <c r="J228" s="33"/>
      <c r="K228" s="27">
        <f t="shared" si="7"/>
        <v>1132</v>
      </c>
      <c r="L228" s="27"/>
      <c r="M228" s="27" t="e">
        <f>'QTL-Km118+890,00'!L228</f>
        <v>#REF!</v>
      </c>
      <c r="N228" s="30"/>
      <c r="O228" s="29">
        <v>-2328</v>
      </c>
      <c r="P228" s="33"/>
      <c r="Q228" s="27">
        <f t="shared" si="9"/>
        <v>892</v>
      </c>
      <c r="R228" s="195"/>
      <c r="S228" s="6"/>
      <c r="T228" s="189"/>
      <c r="U228" s="62"/>
      <c r="V228" s="3"/>
      <c r="W228" s="3"/>
      <c r="X228" s="190"/>
      <c r="Y228" s="3"/>
      <c r="Z228" s="3"/>
      <c r="AA228" s="3"/>
      <c r="AB228" s="3"/>
    </row>
    <row r="229" spans="1:28" ht="22.5" customHeight="1" outlineLevel="1" x14ac:dyDescent="0.3">
      <c r="A229" s="65">
        <f>'QTL-Km118+890,00'!A229</f>
        <v>45859</v>
      </c>
      <c r="B229" s="27" t="e">
        <f>'QTL-Km118+890,00'!B229</f>
        <v>#REF!</v>
      </c>
      <c r="C229" s="30"/>
      <c r="D229" s="29">
        <v>-1788</v>
      </c>
      <c r="E229" s="33"/>
      <c r="F229" s="27">
        <f t="shared" si="5"/>
        <v>1032</v>
      </c>
      <c r="G229" s="27" t="e">
        <f>'QTL-Km118+890,00'!G229</f>
        <v>#REF!</v>
      </c>
      <c r="H229" s="30"/>
      <c r="I229" s="29">
        <v>-1878</v>
      </c>
      <c r="J229" s="33"/>
      <c r="K229" s="27">
        <f t="shared" si="7"/>
        <v>1132</v>
      </c>
      <c r="L229" s="27"/>
      <c r="M229" s="27" t="e">
        <f>'QTL-Km118+890,00'!L229</f>
        <v>#REF!</v>
      </c>
      <c r="N229" s="30"/>
      <c r="O229" s="29">
        <v>-2328</v>
      </c>
      <c r="P229" s="33"/>
      <c r="Q229" s="27">
        <f t="shared" si="9"/>
        <v>892</v>
      </c>
      <c r="R229" s="195"/>
      <c r="S229" s="6"/>
      <c r="T229" s="189"/>
      <c r="U229" s="62"/>
      <c r="V229" s="3"/>
      <c r="W229" s="3"/>
      <c r="X229" s="190"/>
      <c r="Y229" s="3"/>
      <c r="Z229" s="3"/>
      <c r="AA229" s="3"/>
      <c r="AB229" s="3"/>
    </row>
    <row r="230" spans="1:28" ht="22.5" customHeight="1" outlineLevel="1" x14ac:dyDescent="0.3">
      <c r="A230" s="65">
        <f>'QTL-Km118+890,00'!A230</f>
        <v>45860</v>
      </c>
      <c r="B230" s="27" t="e">
        <f>'QTL-Km118+890,00'!B230</f>
        <v>#REF!</v>
      </c>
      <c r="C230" s="30"/>
      <c r="D230" s="29">
        <v>-1792</v>
      </c>
      <c r="E230" s="33"/>
      <c r="F230" s="27">
        <f t="shared" si="5"/>
        <v>1036</v>
      </c>
      <c r="G230" s="27" t="e">
        <f>'QTL-Km118+890,00'!G230</f>
        <v>#REF!</v>
      </c>
      <c r="H230" s="30"/>
      <c r="I230" s="29">
        <v>-1878</v>
      </c>
      <c r="J230" s="33"/>
      <c r="K230" s="27">
        <f t="shared" si="7"/>
        <v>1132</v>
      </c>
      <c r="L230" s="27"/>
      <c r="M230" s="27" t="e">
        <f>'QTL-Km118+890,00'!L230</f>
        <v>#REF!</v>
      </c>
      <c r="N230" s="30"/>
      <c r="O230" s="29">
        <v>-2328</v>
      </c>
      <c r="P230" s="33"/>
      <c r="Q230" s="27">
        <f t="shared" si="9"/>
        <v>892</v>
      </c>
      <c r="R230" s="195"/>
      <c r="S230" s="6"/>
      <c r="T230" s="189"/>
      <c r="U230" s="62"/>
      <c r="V230" s="3"/>
      <c r="W230" s="3"/>
      <c r="X230" s="190"/>
      <c r="Y230" s="3"/>
      <c r="Z230" s="3"/>
      <c r="AA230" s="3"/>
      <c r="AB230" s="3"/>
    </row>
    <row r="231" spans="1:28" ht="22.5" customHeight="1" outlineLevel="1" x14ac:dyDescent="0.3">
      <c r="A231" s="65">
        <f>'QTL-Km118+890,00'!A231</f>
        <v>45861</v>
      </c>
      <c r="B231" s="27" t="e">
        <f>'QTL-Km118+890,00'!B231</f>
        <v>#REF!</v>
      </c>
      <c r="C231" s="30"/>
      <c r="D231" s="29">
        <v>-1796</v>
      </c>
      <c r="E231" s="33"/>
      <c r="F231" s="27">
        <f t="shared" si="5"/>
        <v>1040</v>
      </c>
      <c r="G231" s="27" t="e">
        <f>'QTL-Km118+890,00'!G231</f>
        <v>#REF!</v>
      </c>
      <c r="H231" s="30"/>
      <c r="I231" s="29">
        <v>-1880</v>
      </c>
      <c r="J231" s="33"/>
      <c r="K231" s="27">
        <f t="shared" si="7"/>
        <v>1134</v>
      </c>
      <c r="L231" s="27"/>
      <c r="M231" s="27" t="e">
        <f>'QTL-Km118+890,00'!L231</f>
        <v>#REF!</v>
      </c>
      <c r="N231" s="30"/>
      <c r="O231" s="29">
        <v>-2329</v>
      </c>
      <c r="P231" s="33"/>
      <c r="Q231" s="27">
        <f t="shared" si="9"/>
        <v>893</v>
      </c>
      <c r="R231" s="195"/>
      <c r="S231" s="6"/>
      <c r="T231" s="189"/>
      <c r="U231" s="62"/>
      <c r="V231" s="3"/>
      <c r="W231" s="3"/>
      <c r="X231" s="190"/>
      <c r="Y231" s="3"/>
      <c r="Z231" s="3"/>
      <c r="AA231" s="3"/>
      <c r="AB231" s="3"/>
    </row>
    <row r="232" spans="1:28" ht="22.5" customHeight="1" outlineLevel="1" x14ac:dyDescent="0.3">
      <c r="A232" s="65">
        <f>'QTL-Km118+890,00'!A232</f>
        <v>45862</v>
      </c>
      <c r="B232" s="27" t="e">
        <f>'QTL-Km118+890,00'!B232</f>
        <v>#REF!</v>
      </c>
      <c r="C232" s="30"/>
      <c r="D232" s="29">
        <v>-1800</v>
      </c>
      <c r="E232" s="33"/>
      <c r="F232" s="27">
        <f t="shared" si="5"/>
        <v>1044</v>
      </c>
      <c r="G232" s="27" t="e">
        <f>'QTL-Km118+890,00'!G232</f>
        <v>#REF!</v>
      </c>
      <c r="H232" s="30"/>
      <c r="I232" s="29">
        <v>-1918</v>
      </c>
      <c r="J232" s="33"/>
      <c r="K232" s="27">
        <f t="shared" si="7"/>
        <v>1172</v>
      </c>
      <c r="L232" s="27"/>
      <c r="M232" s="27" t="e">
        <f>'QTL-Km118+890,00'!L232</f>
        <v>#REF!</v>
      </c>
      <c r="N232" s="30"/>
      <c r="O232" s="29">
        <v>-2330</v>
      </c>
      <c r="P232" s="33"/>
      <c r="Q232" s="27">
        <f t="shared" si="9"/>
        <v>894</v>
      </c>
      <c r="R232" s="195"/>
      <c r="S232" s="6"/>
      <c r="T232" s="189"/>
      <c r="U232" s="62"/>
      <c r="V232" s="3"/>
      <c r="W232" s="3"/>
      <c r="X232" s="190"/>
      <c r="Y232" s="3"/>
      <c r="Z232" s="3"/>
      <c r="AA232" s="3"/>
      <c r="AB232" s="3"/>
    </row>
    <row r="233" spans="1:28" ht="22.5" customHeight="1" outlineLevel="1" x14ac:dyDescent="0.3">
      <c r="A233" s="65">
        <f>'QTL-Km118+890,00'!A233</f>
        <v>45863</v>
      </c>
      <c r="B233" s="27" t="e">
        <f>'QTL-Km118+890,00'!B233</f>
        <v>#REF!</v>
      </c>
      <c r="C233" s="30"/>
      <c r="D233" s="29">
        <v>-1804</v>
      </c>
      <c r="E233" s="33"/>
      <c r="F233" s="27">
        <f t="shared" si="5"/>
        <v>1048</v>
      </c>
      <c r="G233" s="27" t="e">
        <f>'QTL-Km118+890,00'!G233</f>
        <v>#REF!</v>
      </c>
      <c r="H233" s="30"/>
      <c r="I233" s="29">
        <v>-1921</v>
      </c>
      <c r="J233" s="33"/>
      <c r="K233" s="27">
        <f t="shared" si="7"/>
        <v>1175</v>
      </c>
      <c r="L233" s="27"/>
      <c r="M233" s="27" t="e">
        <f>'QTL-Km118+890,00'!L233</f>
        <v>#REF!</v>
      </c>
      <c r="N233" s="30"/>
      <c r="O233" s="29">
        <v>-2331</v>
      </c>
      <c r="P233" s="33"/>
      <c r="Q233" s="27">
        <f t="shared" si="9"/>
        <v>895</v>
      </c>
      <c r="R233" s="195"/>
      <c r="S233" s="6"/>
      <c r="T233" s="189"/>
      <c r="U233" s="62"/>
      <c r="V233" s="3"/>
      <c r="W233" s="3"/>
      <c r="X233" s="190"/>
      <c r="Y233" s="3"/>
      <c r="Z233" s="3"/>
      <c r="AA233" s="3"/>
      <c r="AB233" s="3"/>
    </row>
    <row r="234" spans="1:28" ht="22.5" customHeight="1" outlineLevel="1" x14ac:dyDescent="0.3">
      <c r="A234" s="65">
        <f>'QTL-Km118+890,00'!A234</f>
        <v>45864</v>
      </c>
      <c r="B234" s="27" t="e">
        <f>'QTL-Km118+890,00'!B234</f>
        <v>#REF!</v>
      </c>
      <c r="C234" s="30"/>
      <c r="D234" s="29">
        <v>-1808</v>
      </c>
      <c r="E234" s="33"/>
      <c r="F234" s="27">
        <f t="shared" si="5"/>
        <v>1052</v>
      </c>
      <c r="G234" s="27" t="e">
        <f>'QTL-Km118+890,00'!G234</f>
        <v>#REF!</v>
      </c>
      <c r="H234" s="30"/>
      <c r="I234" s="29">
        <v>-1924</v>
      </c>
      <c r="J234" s="33"/>
      <c r="K234" s="27">
        <f t="shared" si="7"/>
        <v>1178</v>
      </c>
      <c r="L234" s="27"/>
      <c r="M234" s="27" t="e">
        <f>'QTL-Km118+890,00'!L234</f>
        <v>#REF!</v>
      </c>
      <c r="N234" s="30"/>
      <c r="O234" s="29">
        <v>-2332</v>
      </c>
      <c r="P234" s="33"/>
      <c r="Q234" s="27">
        <f t="shared" si="9"/>
        <v>896</v>
      </c>
      <c r="R234" s="195"/>
      <c r="S234" s="6"/>
      <c r="T234" s="189"/>
      <c r="U234" s="62"/>
      <c r="V234" s="3"/>
      <c r="W234" s="3"/>
      <c r="X234" s="190"/>
      <c r="Y234" s="3"/>
      <c r="Z234" s="3"/>
      <c r="AA234" s="3"/>
      <c r="AB234" s="3"/>
    </row>
    <row r="235" spans="1:28" ht="22.5" customHeight="1" outlineLevel="1" x14ac:dyDescent="0.3">
      <c r="A235" s="65">
        <f>'QTL-Km118+890,00'!A235</f>
        <v>45865</v>
      </c>
      <c r="B235" s="27" t="e">
        <f>'QTL-Km118+890,00'!B235</f>
        <v>#REF!</v>
      </c>
      <c r="C235" s="30">
        <v>1652</v>
      </c>
      <c r="D235" s="29">
        <v>-1812</v>
      </c>
      <c r="E235" s="33">
        <f>C235-D235</f>
        <v>3464</v>
      </c>
      <c r="F235" s="27">
        <f t="shared" si="5"/>
        <v>1056</v>
      </c>
      <c r="G235" s="27" t="e">
        <f>'QTL-Km118+890,00'!G235</f>
        <v>#REF!</v>
      </c>
      <c r="H235" s="30">
        <v>1622</v>
      </c>
      <c r="I235" s="29">
        <v>-1927</v>
      </c>
      <c r="J235" s="33">
        <f>H235-I235</f>
        <v>3549</v>
      </c>
      <c r="K235" s="27">
        <f t="shared" si="7"/>
        <v>1181</v>
      </c>
      <c r="L235" s="27"/>
      <c r="M235" s="27" t="e">
        <f>'QTL-Km118+890,00'!L235</f>
        <v>#REF!</v>
      </c>
      <c r="N235" s="30">
        <v>1622</v>
      </c>
      <c r="O235" s="29">
        <v>-2333</v>
      </c>
      <c r="P235" s="33">
        <f>N235-O235</f>
        <v>3955</v>
      </c>
      <c r="Q235" s="27">
        <f t="shared" si="9"/>
        <v>897</v>
      </c>
      <c r="R235" s="195"/>
      <c r="S235" s="6"/>
      <c r="T235" s="189"/>
      <c r="U235" s="62"/>
      <c r="V235" s="3"/>
      <c r="W235" s="3"/>
      <c r="X235" s="190"/>
      <c r="Y235" s="3"/>
      <c r="Z235" s="3"/>
      <c r="AA235" s="3"/>
      <c r="AB235" s="3"/>
    </row>
    <row r="236" spans="1:28" ht="22.5" customHeight="1" outlineLevel="1" x14ac:dyDescent="0.3">
      <c r="A236" s="65">
        <f>'QTL-Km118+890,00'!A236</f>
        <v>45866</v>
      </c>
      <c r="B236" s="27" t="e">
        <f>'QTL-Km118+890,00'!B236</f>
        <v>#REF!</v>
      </c>
      <c r="C236" s="30"/>
      <c r="D236" s="29">
        <v>-1816</v>
      </c>
      <c r="E236" s="33"/>
      <c r="F236" s="27">
        <f t="shared" si="5"/>
        <v>1060</v>
      </c>
      <c r="G236" s="27" t="e">
        <f>'QTL-Km118+890,00'!G236</f>
        <v>#REF!</v>
      </c>
      <c r="H236" s="30"/>
      <c r="I236" s="29">
        <v>-1930</v>
      </c>
      <c r="J236" s="33"/>
      <c r="K236" s="27">
        <f t="shared" si="7"/>
        <v>1184</v>
      </c>
      <c r="L236" s="27"/>
      <c r="M236" s="27" t="e">
        <f>'QTL-Km118+890,00'!L236</f>
        <v>#REF!</v>
      </c>
      <c r="N236" s="30"/>
      <c r="O236" s="29">
        <v>-2334</v>
      </c>
      <c r="P236" s="33"/>
      <c r="Q236" s="27">
        <f t="shared" si="9"/>
        <v>898</v>
      </c>
      <c r="R236" s="195"/>
      <c r="S236" s="6"/>
      <c r="T236" s="189"/>
      <c r="U236" s="62"/>
      <c r="V236" s="3"/>
      <c r="W236" s="3"/>
      <c r="X236" s="190"/>
      <c r="Y236" s="3"/>
      <c r="Z236" s="3"/>
      <c r="AA236" s="3"/>
      <c r="AB236" s="3"/>
    </row>
    <row r="237" spans="1:28" ht="22.5" customHeight="1" outlineLevel="1" x14ac:dyDescent="0.3">
      <c r="A237" s="65">
        <f>'QTL-Km118+890,00'!A237</f>
        <v>45867</v>
      </c>
      <c r="B237" s="27" t="e">
        <f>'QTL-Km118+890,00'!B237</f>
        <v>#REF!</v>
      </c>
      <c r="C237" s="30"/>
      <c r="D237" s="29">
        <v>-1820</v>
      </c>
      <c r="E237" s="33"/>
      <c r="F237" s="27">
        <f t="shared" si="5"/>
        <v>1064</v>
      </c>
      <c r="G237" s="27" t="e">
        <f>'QTL-Km118+890,00'!G237</f>
        <v>#REF!</v>
      </c>
      <c r="H237" s="30"/>
      <c r="I237" s="29">
        <v>-1933</v>
      </c>
      <c r="J237" s="33">
        <f>H237-I237</f>
        <v>1933</v>
      </c>
      <c r="K237" s="27">
        <f t="shared" si="7"/>
        <v>1187</v>
      </c>
      <c r="L237" s="27"/>
      <c r="M237" s="27" t="e">
        <f>'QTL-Km118+890,00'!L237</f>
        <v>#REF!</v>
      </c>
      <c r="N237" s="30">
        <v>1623</v>
      </c>
      <c r="O237" s="29">
        <v>-2335</v>
      </c>
      <c r="P237" s="33">
        <f>N237-O237</f>
        <v>3958</v>
      </c>
      <c r="Q237" s="27">
        <f t="shared" si="9"/>
        <v>899</v>
      </c>
      <c r="R237" s="195"/>
      <c r="S237" s="6"/>
      <c r="T237" s="189"/>
      <c r="U237" s="62"/>
      <c r="V237" s="3"/>
      <c r="W237" s="3"/>
      <c r="X237" s="190"/>
      <c r="Y237" s="3"/>
      <c r="Z237" s="3"/>
      <c r="AA237" s="3"/>
      <c r="AB237" s="3"/>
    </row>
    <row r="238" spans="1:28" ht="22.5" customHeight="1" outlineLevel="1" x14ac:dyDescent="0.3">
      <c r="A238" s="65">
        <f>'QTL-Km118+890,00'!A238</f>
        <v>45868</v>
      </c>
      <c r="B238" s="27" t="e">
        <f>'QTL-Km118+890,00'!B238</f>
        <v>#REF!</v>
      </c>
      <c r="C238" s="30"/>
      <c r="D238" s="29">
        <v>-1824</v>
      </c>
      <c r="E238" s="33"/>
      <c r="F238" s="27">
        <f t="shared" si="5"/>
        <v>1068</v>
      </c>
      <c r="G238" s="27" t="e">
        <f>'QTL-Km118+890,00'!G238</f>
        <v>#REF!</v>
      </c>
      <c r="H238" s="30"/>
      <c r="I238" s="29">
        <v>-1936</v>
      </c>
      <c r="J238" s="33"/>
      <c r="K238" s="27">
        <f t="shared" si="7"/>
        <v>1190</v>
      </c>
      <c r="L238" s="27"/>
      <c r="M238" s="27" t="e">
        <f>'QTL-Km118+890,00'!L238</f>
        <v>#REF!</v>
      </c>
      <c r="N238" s="30"/>
      <c r="O238" s="29">
        <v>-2336</v>
      </c>
      <c r="P238" s="33"/>
      <c r="Q238" s="27">
        <f t="shared" si="9"/>
        <v>900</v>
      </c>
      <c r="R238" s="195"/>
      <c r="S238" s="6"/>
      <c r="T238" s="189"/>
      <c r="U238" s="62"/>
      <c r="V238" s="3"/>
      <c r="W238" s="3"/>
      <c r="X238" s="190"/>
      <c r="Y238" s="3"/>
      <c r="Z238" s="3"/>
      <c r="AA238" s="3"/>
      <c r="AB238" s="3"/>
    </row>
    <row r="239" spans="1:28" ht="22.5" customHeight="1" outlineLevel="1" x14ac:dyDescent="0.3">
      <c r="A239" s="65">
        <f>'QTL-Km118+890,00'!A239</f>
        <v>45869</v>
      </c>
      <c r="B239" s="27" t="e">
        <f>'QTL-Km118+890,00'!B239</f>
        <v>#REF!</v>
      </c>
      <c r="C239" s="30"/>
      <c r="D239" s="29">
        <v>-1828</v>
      </c>
      <c r="E239" s="33"/>
      <c r="F239" s="27">
        <f t="shared" si="5"/>
        <v>1072</v>
      </c>
      <c r="G239" s="27" t="e">
        <f>'QTL-Km118+890,00'!G239</f>
        <v>#REF!</v>
      </c>
      <c r="H239" s="30"/>
      <c r="I239" s="29">
        <v>-1939</v>
      </c>
      <c r="J239" s="33">
        <f>H239-I239</f>
        <v>1939</v>
      </c>
      <c r="K239" s="27">
        <f t="shared" si="7"/>
        <v>1193</v>
      </c>
      <c r="L239" s="27"/>
      <c r="M239" s="27" t="e">
        <f>'QTL-Km118+890,00'!L239</f>
        <v>#REF!</v>
      </c>
      <c r="N239" s="30">
        <v>1624</v>
      </c>
      <c r="O239" s="29">
        <v>-2337</v>
      </c>
      <c r="P239" s="33">
        <f>N239-O239</f>
        <v>3961</v>
      </c>
      <c r="Q239" s="27">
        <f t="shared" si="9"/>
        <v>901</v>
      </c>
      <c r="R239" s="195"/>
      <c r="S239" s="6"/>
      <c r="T239" s="189"/>
      <c r="U239" s="62"/>
      <c r="V239" s="3"/>
      <c r="W239" s="3"/>
      <c r="X239" s="190"/>
      <c r="Y239" s="3"/>
      <c r="Z239" s="3"/>
      <c r="AA239" s="3"/>
      <c r="AB239" s="3"/>
    </row>
    <row r="240" spans="1:28" ht="22.5" customHeight="1" outlineLevel="1" x14ac:dyDescent="0.3">
      <c r="A240" s="65">
        <f>'QTL-Km118+890,00'!A240</f>
        <v>45870</v>
      </c>
      <c r="B240" s="27" t="e">
        <f>'QTL-Km118+890,00'!B240</f>
        <v>#REF!</v>
      </c>
      <c r="C240" s="30"/>
      <c r="D240" s="29">
        <v>-1832</v>
      </c>
      <c r="E240" s="33"/>
      <c r="F240" s="27">
        <f t="shared" si="5"/>
        <v>1076</v>
      </c>
      <c r="G240" s="27" t="e">
        <f>'QTL-Km118+890,00'!G240</f>
        <v>#REF!</v>
      </c>
      <c r="H240" s="30"/>
      <c r="I240" s="29">
        <v>-1942</v>
      </c>
      <c r="J240" s="33"/>
      <c r="K240" s="27">
        <f t="shared" si="7"/>
        <v>1196</v>
      </c>
      <c r="L240" s="27"/>
      <c r="M240" s="27" t="e">
        <f>'QTL-Km118+890,00'!L240</f>
        <v>#REF!</v>
      </c>
      <c r="N240" s="30"/>
      <c r="O240" s="29">
        <v>-2338</v>
      </c>
      <c r="P240" s="33"/>
      <c r="Q240" s="27">
        <f t="shared" si="9"/>
        <v>902</v>
      </c>
      <c r="R240" s="195"/>
      <c r="S240" s="6"/>
      <c r="T240" s="189"/>
      <c r="U240" s="62"/>
      <c r="V240" s="3"/>
      <c r="W240" s="3"/>
      <c r="X240" s="190"/>
      <c r="Y240" s="3"/>
      <c r="Z240" s="3"/>
      <c r="AA240" s="3"/>
      <c r="AB240" s="3"/>
    </row>
    <row r="241" spans="1:28" ht="22.5" customHeight="1" outlineLevel="1" x14ac:dyDescent="0.3">
      <c r="A241" s="65">
        <f>'QTL-Km118+890,00'!A241</f>
        <v>45871</v>
      </c>
      <c r="B241" s="27" t="e">
        <f>'QTL-Km118+890,00'!B241</f>
        <v>#REF!</v>
      </c>
      <c r="C241" s="30"/>
      <c r="D241" s="29">
        <v>-1836</v>
      </c>
      <c r="E241" s="33"/>
      <c r="F241" s="27">
        <f t="shared" si="5"/>
        <v>1080</v>
      </c>
      <c r="G241" s="27" t="e">
        <f>'QTL-Km118+890,00'!G241</f>
        <v>#REF!</v>
      </c>
      <c r="H241" s="30"/>
      <c r="I241" s="29">
        <v>-1945</v>
      </c>
      <c r="J241" s="33">
        <f>H241-I241</f>
        <v>1945</v>
      </c>
      <c r="K241" s="27">
        <f t="shared" si="7"/>
        <v>1199</v>
      </c>
      <c r="L241" s="27"/>
      <c r="M241" s="27" t="e">
        <f>'QTL-Km118+890,00'!L241</f>
        <v>#REF!</v>
      </c>
      <c r="N241" s="30">
        <v>1625</v>
      </c>
      <c r="O241" s="29">
        <v>-2339</v>
      </c>
      <c r="P241" s="33">
        <f>N241-O241</f>
        <v>3964</v>
      </c>
      <c r="Q241" s="27">
        <f t="shared" si="9"/>
        <v>903</v>
      </c>
      <c r="R241" s="195"/>
      <c r="S241" s="6"/>
      <c r="T241" s="189"/>
      <c r="U241" s="62"/>
      <c r="V241" s="3"/>
      <c r="W241" s="3"/>
      <c r="X241" s="190"/>
      <c r="Y241" s="3"/>
      <c r="Z241" s="3"/>
      <c r="AA241" s="3"/>
      <c r="AB241" s="3"/>
    </row>
    <row r="242" spans="1:28" ht="22.5" customHeight="1" outlineLevel="1" x14ac:dyDescent="0.3">
      <c r="A242" s="65">
        <f>'QTL-Km118+890,00'!A242</f>
        <v>45872</v>
      </c>
      <c r="B242" s="27" t="e">
        <f>'QTL-Km118+890,00'!B242</f>
        <v>#REF!</v>
      </c>
      <c r="C242" s="30"/>
      <c r="D242" s="29">
        <v>-1840</v>
      </c>
      <c r="E242" s="33"/>
      <c r="F242" s="27">
        <f t="shared" si="5"/>
        <v>1084</v>
      </c>
      <c r="G242" s="27" t="e">
        <f>'QTL-Km118+890,00'!G242</f>
        <v>#REF!</v>
      </c>
      <c r="H242" s="30"/>
      <c r="I242" s="29">
        <v>-1948</v>
      </c>
      <c r="J242" s="33"/>
      <c r="K242" s="27">
        <f t="shared" si="7"/>
        <v>1202</v>
      </c>
      <c r="L242" s="27"/>
      <c r="M242" s="27" t="e">
        <f>'QTL-Km118+890,00'!L242</f>
        <v>#REF!</v>
      </c>
      <c r="N242" s="30"/>
      <c r="O242" s="29">
        <v>-2340</v>
      </c>
      <c r="P242" s="33"/>
      <c r="Q242" s="27">
        <f t="shared" si="9"/>
        <v>904</v>
      </c>
      <c r="R242" s="195"/>
      <c r="S242" s="6"/>
      <c r="T242" s="189"/>
      <c r="U242" s="62"/>
      <c r="V242" s="3"/>
      <c r="W242" s="3"/>
      <c r="X242" s="190"/>
      <c r="Y242" s="3"/>
      <c r="Z242" s="3"/>
      <c r="AA242" s="3"/>
      <c r="AB242" s="3"/>
    </row>
    <row r="243" spans="1:28" ht="22.5" customHeight="1" outlineLevel="1" x14ac:dyDescent="0.3">
      <c r="A243" s="65">
        <f>'QTL-Km118+890,00'!A243</f>
        <v>45873</v>
      </c>
      <c r="B243" s="27" t="e">
        <f>'QTL-Km118+890,00'!B243</f>
        <v>#REF!</v>
      </c>
      <c r="C243" s="30"/>
      <c r="D243" s="29">
        <v>-1844</v>
      </c>
      <c r="E243" s="33"/>
      <c r="F243" s="27">
        <f t="shared" si="5"/>
        <v>1088</v>
      </c>
      <c r="G243" s="27" t="e">
        <f>'QTL-Km118+890,00'!G243</f>
        <v>#REF!</v>
      </c>
      <c r="H243" s="30"/>
      <c r="I243" s="29">
        <v>-1951</v>
      </c>
      <c r="J243" s="33">
        <f>H243-I243</f>
        <v>1951</v>
      </c>
      <c r="K243" s="27">
        <f t="shared" si="7"/>
        <v>1205</v>
      </c>
      <c r="L243" s="27"/>
      <c r="M243" s="27" t="e">
        <f>'QTL-Km118+890,00'!L243</f>
        <v>#REF!</v>
      </c>
      <c r="N243" s="30">
        <v>1626</v>
      </c>
      <c r="O243" s="29">
        <v>-2341</v>
      </c>
      <c r="P243" s="33">
        <f>N243-O243</f>
        <v>3967</v>
      </c>
      <c r="Q243" s="27">
        <f t="shared" si="9"/>
        <v>905</v>
      </c>
      <c r="R243" s="195"/>
      <c r="S243" s="6"/>
      <c r="T243" s="189"/>
      <c r="U243" s="62"/>
      <c r="V243" s="3"/>
      <c r="W243" s="3"/>
      <c r="X243" s="190"/>
      <c r="Y243" s="3"/>
      <c r="Z243" s="3"/>
      <c r="AA243" s="3"/>
      <c r="AB243" s="3"/>
    </row>
    <row r="244" spans="1:28" ht="22.5" customHeight="1" outlineLevel="1" x14ac:dyDescent="0.3">
      <c r="A244" s="65">
        <f>'QTL-Km118+890,00'!A244</f>
        <v>45874</v>
      </c>
      <c r="B244" s="27" t="e">
        <f>'QTL-Km118+890,00'!B244</f>
        <v>#REF!</v>
      </c>
      <c r="C244" s="30"/>
      <c r="D244" s="29">
        <v>-1848</v>
      </c>
      <c r="E244" s="33"/>
      <c r="F244" s="27">
        <f t="shared" si="5"/>
        <v>1092</v>
      </c>
      <c r="G244" s="27" t="e">
        <f>'QTL-Km118+890,00'!G244</f>
        <v>#REF!</v>
      </c>
      <c r="H244" s="30"/>
      <c r="I244" s="29">
        <v>-1952</v>
      </c>
      <c r="J244" s="33"/>
      <c r="K244" s="27">
        <f t="shared" si="7"/>
        <v>1206</v>
      </c>
      <c r="L244" s="27"/>
      <c r="M244" s="27" t="e">
        <f>'QTL-Km118+890,00'!L244</f>
        <v>#REF!</v>
      </c>
      <c r="N244" s="30"/>
      <c r="O244" s="29">
        <v>-2342</v>
      </c>
      <c r="P244" s="33"/>
      <c r="Q244" s="27">
        <f t="shared" si="9"/>
        <v>906</v>
      </c>
      <c r="R244" s="195"/>
      <c r="S244" s="6"/>
      <c r="T244" s="189"/>
      <c r="U244" s="62"/>
      <c r="V244" s="3"/>
      <c r="W244" s="3"/>
      <c r="X244" s="190"/>
      <c r="Y244" s="3"/>
      <c r="Z244" s="3"/>
      <c r="AA244" s="3"/>
      <c r="AB244" s="3"/>
    </row>
    <row r="245" spans="1:28" ht="22.5" customHeight="1" outlineLevel="1" x14ac:dyDescent="0.3">
      <c r="A245" s="65">
        <f>'QTL-Km118+890,00'!A245</f>
        <v>45875</v>
      </c>
      <c r="B245" s="27" t="e">
        <f>'QTL-Km118+890,00'!B245</f>
        <v>#REF!</v>
      </c>
      <c r="C245" s="30"/>
      <c r="D245" s="29">
        <v>-1852</v>
      </c>
      <c r="E245" s="33"/>
      <c r="F245" s="27">
        <f t="shared" si="5"/>
        <v>1096</v>
      </c>
      <c r="G245" s="27" t="e">
        <f>'QTL-Km118+890,00'!G245</f>
        <v>#REF!</v>
      </c>
      <c r="H245" s="30"/>
      <c r="I245" s="29">
        <v>-1957</v>
      </c>
      <c r="J245" s="33">
        <f>H245-I245</f>
        <v>1957</v>
      </c>
      <c r="K245" s="27">
        <f t="shared" si="7"/>
        <v>1211</v>
      </c>
      <c r="L245" s="27"/>
      <c r="M245" s="27" t="e">
        <f>'QTL-Km118+890,00'!L245</f>
        <v>#REF!</v>
      </c>
      <c r="N245" s="30">
        <v>1627</v>
      </c>
      <c r="O245" s="29">
        <v>-2343</v>
      </c>
      <c r="P245" s="33">
        <f>N245-O245</f>
        <v>3970</v>
      </c>
      <c r="Q245" s="27">
        <f t="shared" si="9"/>
        <v>907</v>
      </c>
      <c r="R245" s="195"/>
      <c r="S245" s="6"/>
      <c r="T245" s="189"/>
      <c r="U245" s="62"/>
      <c r="V245" s="3"/>
      <c r="W245" s="3"/>
      <c r="X245" s="190"/>
      <c r="Y245" s="3"/>
      <c r="Z245" s="3"/>
      <c r="AA245" s="3"/>
      <c r="AB245" s="3"/>
    </row>
    <row r="246" spans="1:28" ht="22.5" customHeight="1" outlineLevel="1" x14ac:dyDescent="0.3">
      <c r="A246" s="65">
        <f>'QTL-Km118+890,00'!A246</f>
        <v>45876</v>
      </c>
      <c r="B246" s="27" t="e">
        <f>'QTL-Km118+890,00'!B246</f>
        <v>#REF!</v>
      </c>
      <c r="C246" s="30"/>
      <c r="D246" s="29">
        <v>-1854</v>
      </c>
      <c r="E246" s="33"/>
      <c r="F246" s="27">
        <f t="shared" si="5"/>
        <v>1098</v>
      </c>
      <c r="G246" s="27" t="e">
        <f>'QTL-Km118+890,00'!G246</f>
        <v>#REF!</v>
      </c>
      <c r="H246" s="30"/>
      <c r="I246" s="29">
        <v>-1960</v>
      </c>
      <c r="J246" s="33"/>
      <c r="K246" s="27">
        <f t="shared" si="7"/>
        <v>1214</v>
      </c>
      <c r="L246" s="27"/>
      <c r="M246" s="27" t="e">
        <f>'QTL-Km118+890,00'!L246</f>
        <v>#REF!</v>
      </c>
      <c r="N246" s="30"/>
      <c r="O246" s="29">
        <v>-2344</v>
      </c>
      <c r="P246" s="33"/>
      <c r="Q246" s="27">
        <f t="shared" si="9"/>
        <v>908</v>
      </c>
      <c r="R246" s="195"/>
      <c r="S246" s="6"/>
      <c r="T246" s="189"/>
      <c r="U246" s="62"/>
      <c r="V246" s="3"/>
      <c r="W246" s="3"/>
      <c r="X246" s="190"/>
      <c r="Y246" s="3"/>
      <c r="Z246" s="3"/>
      <c r="AA246" s="3"/>
      <c r="AB246" s="3"/>
    </row>
    <row r="247" spans="1:28" ht="22.5" customHeight="1" outlineLevel="1" x14ac:dyDescent="0.3">
      <c r="A247" s="65">
        <f>'QTL-Km118+890,00'!A247</f>
        <v>45877</v>
      </c>
      <c r="B247" s="27" t="e">
        <f>'QTL-Km118+890,00'!B247</f>
        <v>#REF!</v>
      </c>
      <c r="C247" s="30"/>
      <c r="D247" s="29">
        <v>-1856</v>
      </c>
      <c r="E247" s="33"/>
      <c r="F247" s="27">
        <f t="shared" si="5"/>
        <v>1100</v>
      </c>
      <c r="G247" s="27" t="e">
        <f>'QTL-Km118+890,00'!G247</f>
        <v>#REF!</v>
      </c>
      <c r="H247" s="30"/>
      <c r="I247" s="29">
        <v>-1963</v>
      </c>
      <c r="J247" s="33">
        <f>H247-I247</f>
        <v>1963</v>
      </c>
      <c r="K247" s="27">
        <f t="shared" si="7"/>
        <v>1217</v>
      </c>
      <c r="L247" s="27"/>
      <c r="M247" s="27" t="e">
        <f>'QTL-Km118+890,00'!L247</f>
        <v>#REF!</v>
      </c>
      <c r="N247" s="30">
        <v>1628</v>
      </c>
      <c r="O247" s="29">
        <v>-2345</v>
      </c>
      <c r="P247" s="33">
        <f>N247-O247</f>
        <v>3973</v>
      </c>
      <c r="Q247" s="27">
        <f t="shared" si="9"/>
        <v>909</v>
      </c>
      <c r="R247" s="195"/>
      <c r="S247" s="6"/>
      <c r="T247" s="189"/>
      <c r="U247" s="62"/>
      <c r="V247" s="3"/>
      <c r="W247" s="3"/>
      <c r="X247" s="190"/>
      <c r="Y247" s="3"/>
      <c r="Z247" s="3"/>
      <c r="AA247" s="3"/>
      <c r="AB247" s="3"/>
    </row>
    <row r="248" spans="1:28" ht="22.5" customHeight="1" outlineLevel="1" x14ac:dyDescent="0.3">
      <c r="A248" s="65">
        <f>'QTL-Km118+890,00'!A248</f>
        <v>45878</v>
      </c>
      <c r="B248" s="27" t="e">
        <f>'QTL-Km118+890,00'!B248</f>
        <v>#REF!</v>
      </c>
      <c r="C248" s="30"/>
      <c r="D248" s="29">
        <v>-1858</v>
      </c>
      <c r="E248" s="33"/>
      <c r="F248" s="27">
        <f t="shared" si="5"/>
        <v>1102</v>
      </c>
      <c r="G248" s="27" t="e">
        <f>'QTL-Km118+890,00'!G248</f>
        <v>#REF!</v>
      </c>
      <c r="H248" s="30"/>
      <c r="I248" s="29">
        <v>-1966</v>
      </c>
      <c r="J248" s="33"/>
      <c r="K248" s="27">
        <f t="shared" si="7"/>
        <v>1220</v>
      </c>
      <c r="L248" s="27"/>
      <c r="M248" s="27" t="e">
        <f>'QTL-Km118+890,00'!L248</f>
        <v>#REF!</v>
      </c>
      <c r="N248" s="30"/>
      <c r="O248" s="29">
        <v>-2346</v>
      </c>
      <c r="P248" s="33"/>
      <c r="Q248" s="27">
        <f t="shared" si="9"/>
        <v>910</v>
      </c>
      <c r="R248" s="195"/>
      <c r="S248" s="6"/>
      <c r="T248" s="189"/>
      <c r="U248" s="62"/>
      <c r="V248" s="3"/>
      <c r="W248" s="3"/>
      <c r="X248" s="190"/>
      <c r="Y248" s="3"/>
      <c r="Z248" s="3"/>
      <c r="AA248" s="3"/>
      <c r="AB248" s="3"/>
    </row>
    <row r="249" spans="1:28" ht="22.5" customHeight="1" outlineLevel="1" x14ac:dyDescent="0.3">
      <c r="A249" s="65">
        <f>'QTL-Km118+890,00'!A249</f>
        <v>45879</v>
      </c>
      <c r="B249" s="27" t="e">
        <f>'QTL-Km118+890,00'!B249</f>
        <v>#REF!</v>
      </c>
      <c r="C249" s="30"/>
      <c r="D249" s="29">
        <v>-1860</v>
      </c>
      <c r="E249" s="33"/>
      <c r="F249" s="27">
        <f t="shared" si="5"/>
        <v>1104</v>
      </c>
      <c r="G249" s="27" t="e">
        <f>'QTL-Km118+890,00'!G249</f>
        <v>#REF!</v>
      </c>
      <c r="H249" s="30"/>
      <c r="I249" s="29">
        <v>-1969</v>
      </c>
      <c r="J249" s="33">
        <f>H249-I249</f>
        <v>1969</v>
      </c>
      <c r="K249" s="27">
        <f t="shared" si="7"/>
        <v>1223</v>
      </c>
      <c r="L249" s="27"/>
      <c r="M249" s="27" t="e">
        <f>'QTL-Km118+890,00'!L249</f>
        <v>#REF!</v>
      </c>
      <c r="N249" s="30">
        <v>1629</v>
      </c>
      <c r="O249" s="29">
        <v>-2347</v>
      </c>
      <c r="P249" s="33">
        <f>N249-O249</f>
        <v>3976</v>
      </c>
      <c r="Q249" s="27">
        <f t="shared" si="9"/>
        <v>911</v>
      </c>
      <c r="R249" s="195"/>
      <c r="S249" s="6"/>
      <c r="T249" s="189"/>
      <c r="U249" s="62"/>
      <c r="V249" s="3"/>
      <c r="W249" s="3"/>
      <c r="X249" s="190"/>
      <c r="Y249" s="3"/>
      <c r="Z249" s="3"/>
      <c r="AA249" s="3"/>
      <c r="AB249" s="3"/>
    </row>
    <row r="250" spans="1:28" ht="22.5" customHeight="1" outlineLevel="1" x14ac:dyDescent="0.3">
      <c r="A250" s="65">
        <f>'QTL-Km118+890,00'!A250</f>
        <v>45880</v>
      </c>
      <c r="B250" s="27" t="e">
        <f>'QTL-Km118+890,00'!B250</f>
        <v>#REF!</v>
      </c>
      <c r="C250" s="30"/>
      <c r="D250" s="29">
        <v>-1862</v>
      </c>
      <c r="E250" s="30"/>
      <c r="F250" s="27">
        <f t="shared" si="5"/>
        <v>1106</v>
      </c>
      <c r="G250" s="27" t="e">
        <f>'QTL-Km118+890,00'!G250</f>
        <v>#REF!</v>
      </c>
      <c r="H250" s="30">
        <v>1713</v>
      </c>
      <c r="I250" s="29">
        <v>-1972</v>
      </c>
      <c r="J250" s="33"/>
      <c r="K250" s="27">
        <f t="shared" si="7"/>
        <v>1226</v>
      </c>
      <c r="L250" s="27"/>
      <c r="M250" s="27" t="e">
        <f>'QTL-Km118+890,00'!L250</f>
        <v>#REF!</v>
      </c>
      <c r="N250" s="30"/>
      <c r="O250" s="29">
        <v>-2348</v>
      </c>
      <c r="P250" s="33"/>
      <c r="Q250" s="27">
        <f t="shared" si="9"/>
        <v>912</v>
      </c>
      <c r="R250" s="195"/>
      <c r="S250" s="6"/>
      <c r="T250" s="189"/>
      <c r="U250" s="62"/>
      <c r="V250" s="3"/>
      <c r="W250" s="3"/>
      <c r="X250" s="190"/>
      <c r="Y250" s="3"/>
      <c r="Z250" s="3"/>
      <c r="AA250" s="3"/>
      <c r="AB250" s="3"/>
    </row>
    <row r="251" spans="1:28" ht="22.5" customHeight="1" outlineLevel="1" x14ac:dyDescent="0.3">
      <c r="A251" s="65">
        <f>'QTL-Km118+890,00'!A251</f>
        <v>0</v>
      </c>
      <c r="B251" s="27">
        <f>'QTL-Km118+890,00'!B251</f>
        <v>0</v>
      </c>
      <c r="C251" s="30"/>
      <c r="D251" s="29"/>
      <c r="E251" s="33"/>
      <c r="F251" s="27"/>
      <c r="G251" s="27"/>
      <c r="H251" s="30"/>
      <c r="I251" s="29"/>
      <c r="J251" s="33"/>
      <c r="K251" s="27"/>
      <c r="L251" s="27"/>
      <c r="M251" s="27"/>
      <c r="N251" s="30"/>
      <c r="O251" s="29"/>
      <c r="P251" s="33"/>
      <c r="Q251" s="27"/>
      <c r="R251" s="195"/>
      <c r="S251" s="6"/>
      <c r="T251" s="189"/>
      <c r="U251" s="62"/>
      <c r="V251" s="3"/>
      <c r="W251" s="3"/>
      <c r="X251" s="190"/>
      <c r="Y251" s="3"/>
      <c r="Z251" s="3"/>
      <c r="AA251" s="3"/>
      <c r="AB251" s="3"/>
    </row>
    <row r="252" spans="1:28" ht="22.5" customHeight="1" outlineLevel="1" x14ac:dyDescent="0.3">
      <c r="A252" s="196"/>
      <c r="B252" s="197"/>
      <c r="C252" s="198"/>
      <c r="D252" s="199"/>
      <c r="E252" s="198"/>
      <c r="F252" s="197"/>
      <c r="G252" s="197"/>
      <c r="H252" s="198"/>
      <c r="I252" s="199"/>
      <c r="J252" s="200"/>
      <c r="K252" s="197"/>
      <c r="L252" s="197"/>
      <c r="M252" s="197"/>
      <c r="N252" s="198"/>
      <c r="O252" s="199"/>
      <c r="P252" s="198"/>
      <c r="Q252" s="197"/>
      <c r="R252" s="201"/>
      <c r="S252" s="70"/>
      <c r="T252" s="189"/>
      <c r="U252" s="62"/>
      <c r="V252" s="3"/>
      <c r="W252" s="3"/>
      <c r="X252" s="190"/>
      <c r="Y252" s="3"/>
      <c r="Z252" s="3"/>
      <c r="AA252" s="3"/>
      <c r="AB252" s="3"/>
    </row>
    <row r="253" spans="1:28" ht="22.5" customHeight="1" outlineLevel="1" x14ac:dyDescent="0.3">
      <c r="A253" s="196"/>
      <c r="B253" s="197"/>
      <c r="C253" s="198"/>
      <c r="D253" s="199"/>
      <c r="E253" s="198"/>
      <c r="F253" s="197"/>
      <c r="G253" s="197"/>
      <c r="H253" s="198"/>
      <c r="I253" s="199"/>
      <c r="J253" s="200"/>
      <c r="K253" s="197"/>
      <c r="L253" s="197"/>
      <c r="M253" s="197"/>
      <c r="N253" s="198"/>
      <c r="O253" s="199"/>
      <c r="P253" s="198"/>
      <c r="Q253" s="197"/>
      <c r="R253" s="201"/>
      <c r="S253" s="70"/>
      <c r="T253" s="189"/>
      <c r="U253" s="62"/>
      <c r="V253" s="3"/>
      <c r="W253" s="3"/>
      <c r="X253" s="190"/>
      <c r="Y253" s="3"/>
      <c r="Z253" s="3"/>
      <c r="AA253" s="3"/>
      <c r="AB253" s="3"/>
    </row>
    <row r="254" spans="1:28" ht="22.5" customHeight="1" outlineLevel="1" x14ac:dyDescent="0.3">
      <c r="A254" s="196"/>
      <c r="B254" s="197"/>
      <c r="C254" s="198"/>
      <c r="D254" s="199"/>
      <c r="E254" s="198"/>
      <c r="F254" s="197"/>
      <c r="G254" s="197"/>
      <c r="H254" s="198"/>
      <c r="I254" s="199"/>
      <c r="J254" s="200"/>
      <c r="K254" s="197"/>
      <c r="L254" s="197"/>
      <c r="M254" s="197"/>
      <c r="N254" s="198"/>
      <c r="O254" s="199"/>
      <c r="P254" s="198"/>
      <c r="Q254" s="197"/>
      <c r="R254" s="201"/>
      <c r="S254" s="70"/>
      <c r="T254" s="189"/>
      <c r="U254" s="62"/>
      <c r="V254" s="3"/>
      <c r="W254" s="3"/>
      <c r="X254" s="190"/>
      <c r="Y254" s="3"/>
      <c r="Z254" s="3"/>
      <c r="AA254" s="3"/>
      <c r="AB254" s="3"/>
    </row>
    <row r="255" spans="1:28" ht="22.5" customHeight="1" outlineLevel="1" x14ac:dyDescent="0.3">
      <c r="A255" s="196"/>
      <c r="B255" s="197"/>
      <c r="C255" s="198"/>
      <c r="D255" s="199"/>
      <c r="E255" s="198"/>
      <c r="F255" s="197"/>
      <c r="G255" s="197"/>
      <c r="H255" s="198"/>
      <c r="I255" s="199"/>
      <c r="J255" s="200"/>
      <c r="K255" s="197"/>
      <c r="L255" s="197"/>
      <c r="M255" s="197"/>
      <c r="N255" s="198"/>
      <c r="O255" s="199"/>
      <c r="P255" s="198"/>
      <c r="Q255" s="197"/>
      <c r="R255" s="201"/>
      <c r="S255" s="70"/>
      <c r="T255" s="189"/>
      <c r="U255" s="62"/>
      <c r="V255" s="3"/>
      <c r="W255" s="3"/>
      <c r="X255" s="190"/>
      <c r="Y255" s="3"/>
      <c r="Z255" s="3"/>
      <c r="AA255" s="3"/>
      <c r="AB255" s="3"/>
    </row>
    <row r="256" spans="1:28" ht="11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62"/>
      <c r="V256" s="3"/>
      <c r="W256" s="3"/>
      <c r="X256" s="3"/>
      <c r="Y256" s="3"/>
      <c r="Z256" s="3"/>
      <c r="AA256" s="3"/>
      <c r="AB256" s="3"/>
    </row>
    <row r="257" spans="1:28" ht="11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62"/>
      <c r="V257" s="3"/>
      <c r="W257" s="3"/>
      <c r="X257" s="3"/>
      <c r="Y257" s="3"/>
      <c r="Z257" s="3"/>
      <c r="AA257" s="3"/>
      <c r="AB257" s="3"/>
    </row>
    <row r="258" spans="1:28" ht="11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62"/>
      <c r="V258" s="3"/>
      <c r="W258" s="3"/>
      <c r="X258" s="3"/>
      <c r="Y258" s="3"/>
      <c r="Z258" s="3"/>
      <c r="AA258" s="3"/>
      <c r="AB258" s="3"/>
    </row>
    <row r="259" spans="1:28" ht="11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62"/>
      <c r="V259" s="3"/>
      <c r="W259" s="3"/>
      <c r="X259" s="3"/>
      <c r="Y259" s="3"/>
      <c r="Z259" s="3"/>
      <c r="AA259" s="3"/>
      <c r="AB259" s="3"/>
    </row>
    <row r="260" spans="1:28" ht="11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62"/>
      <c r="V260" s="3"/>
      <c r="W260" s="3"/>
      <c r="X260" s="3"/>
      <c r="Y260" s="3"/>
      <c r="Z260" s="3"/>
      <c r="AA260" s="3"/>
      <c r="AB260" s="3"/>
    </row>
    <row r="261" spans="1:28" ht="11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62"/>
      <c r="V261" s="3"/>
      <c r="W261" s="3"/>
      <c r="X261" s="3"/>
      <c r="Y261" s="3"/>
      <c r="Z261" s="3"/>
      <c r="AA261" s="3"/>
      <c r="AB261" s="3"/>
    </row>
    <row r="262" spans="1:28" ht="11.25" customHeight="1" x14ac:dyDescent="0.3">
      <c r="A262" s="362"/>
      <c r="B262" s="216"/>
      <c r="C262" s="362"/>
      <c r="D262" s="216"/>
      <c r="E262" s="216"/>
      <c r="F262" s="216"/>
      <c r="G262" s="216"/>
      <c r="H262" s="216"/>
      <c r="I262" s="216"/>
      <c r="J262" s="362"/>
      <c r="K262" s="216"/>
      <c r="L262" s="82"/>
      <c r="M262" s="298"/>
      <c r="N262" s="216"/>
      <c r="O262" s="216"/>
      <c r="P262" s="216"/>
      <c r="Q262" s="216"/>
      <c r="R262" s="216"/>
      <c r="S262" s="216"/>
      <c r="T262" s="3"/>
      <c r="U262" s="62"/>
      <c r="V262" s="3"/>
      <c r="W262" s="3"/>
      <c r="X262" s="3"/>
      <c r="Y262" s="3"/>
      <c r="Z262" s="3"/>
      <c r="AA262" s="3"/>
      <c r="AB262" s="3"/>
    </row>
    <row r="263" spans="1:28" ht="11.25" customHeight="1" x14ac:dyDescent="0.3">
      <c r="A263" s="295"/>
      <c r="B263" s="216"/>
      <c r="C263" s="296"/>
      <c r="D263" s="216"/>
      <c r="E263" s="216"/>
      <c r="F263" s="216"/>
      <c r="G263" s="216"/>
      <c r="H263" s="216"/>
      <c r="I263" s="216"/>
      <c r="J263" s="295"/>
      <c r="K263" s="216"/>
      <c r="L263" s="82"/>
      <c r="M263" s="298"/>
      <c r="N263" s="216"/>
      <c r="O263" s="216"/>
      <c r="P263" s="216"/>
      <c r="Q263" s="216"/>
      <c r="R263" s="216"/>
      <c r="S263" s="216"/>
      <c r="T263" s="3"/>
      <c r="U263" s="62"/>
      <c r="V263" s="3"/>
      <c r="W263" s="3"/>
      <c r="X263" s="3"/>
      <c r="Y263" s="3"/>
      <c r="Z263" s="3"/>
      <c r="AA263" s="3"/>
      <c r="AB263" s="3"/>
    </row>
    <row r="264" spans="1:28" ht="11.25" customHeight="1" x14ac:dyDescent="0.3">
      <c r="A264" s="295"/>
      <c r="B264" s="216"/>
      <c r="C264" s="296"/>
      <c r="D264" s="216"/>
      <c r="E264" s="216"/>
      <c r="F264" s="216"/>
      <c r="G264" s="216"/>
      <c r="H264" s="216"/>
      <c r="I264" s="216"/>
      <c r="J264" s="295"/>
      <c r="K264" s="216"/>
      <c r="L264" s="82"/>
      <c r="M264" s="298"/>
      <c r="N264" s="216"/>
      <c r="O264" s="216"/>
      <c r="P264" s="216"/>
      <c r="Q264" s="216"/>
      <c r="R264" s="216"/>
      <c r="S264" s="216"/>
      <c r="T264" s="3"/>
      <c r="U264" s="62"/>
      <c r="V264" s="3"/>
      <c r="W264" s="3"/>
      <c r="X264" s="3"/>
      <c r="Y264" s="3"/>
      <c r="Z264" s="3"/>
      <c r="AA264" s="3"/>
      <c r="AB264" s="3"/>
    </row>
    <row r="265" spans="1:28" ht="11.25" customHeight="1" x14ac:dyDescent="0.3">
      <c r="A265" s="295"/>
      <c r="B265" s="216"/>
      <c r="C265" s="296"/>
      <c r="D265" s="216"/>
      <c r="E265" s="216"/>
      <c r="F265" s="216"/>
      <c r="G265" s="216"/>
      <c r="H265" s="216"/>
      <c r="I265" s="216"/>
      <c r="J265" s="295"/>
      <c r="K265" s="216"/>
      <c r="L265" s="82"/>
      <c r="M265" s="298"/>
      <c r="N265" s="216"/>
      <c r="O265" s="216"/>
      <c r="P265" s="216"/>
      <c r="Q265" s="216"/>
      <c r="R265" s="216"/>
      <c r="S265" s="216"/>
      <c r="T265" s="3"/>
      <c r="U265" s="62"/>
      <c r="V265" s="3"/>
      <c r="W265" s="3"/>
      <c r="X265" s="3"/>
      <c r="Y265" s="3"/>
      <c r="Z265" s="3"/>
      <c r="AA265" s="3"/>
      <c r="AB265" s="3"/>
    </row>
    <row r="266" spans="1:28" ht="11.25" customHeight="1" x14ac:dyDescent="0.3">
      <c r="A266" s="295"/>
      <c r="B266" s="216"/>
      <c r="C266" s="296"/>
      <c r="D266" s="216"/>
      <c r="E266" s="216"/>
      <c r="F266" s="216"/>
      <c r="G266" s="216"/>
      <c r="H266" s="216"/>
      <c r="I266" s="216"/>
      <c r="J266" s="295"/>
      <c r="K266" s="216"/>
      <c r="L266" s="82"/>
      <c r="M266" s="298"/>
      <c r="N266" s="216"/>
      <c r="O266" s="216"/>
      <c r="P266" s="216"/>
      <c r="Q266" s="216"/>
      <c r="R266" s="216"/>
      <c r="S266" s="216"/>
      <c r="T266" s="3"/>
      <c r="U266" s="62"/>
      <c r="V266" s="3"/>
      <c r="W266" s="3"/>
      <c r="X266" s="3"/>
      <c r="Y266" s="3"/>
      <c r="Z266" s="3"/>
      <c r="AA266" s="3"/>
      <c r="AB266" s="3"/>
    </row>
    <row r="267" spans="1:28" ht="11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62"/>
      <c r="V267" s="3"/>
      <c r="W267" s="3"/>
      <c r="X267" s="3"/>
      <c r="Y267" s="3"/>
      <c r="Z267" s="3"/>
      <c r="AA267" s="3"/>
      <c r="AB267" s="3"/>
    </row>
    <row r="268" spans="1:28" ht="11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62"/>
      <c r="V268" s="3"/>
      <c r="W268" s="3"/>
      <c r="X268" s="3"/>
      <c r="Y268" s="3"/>
      <c r="Z268" s="3"/>
      <c r="AA268" s="3"/>
      <c r="AB268" s="3"/>
    </row>
    <row r="269" spans="1:28" ht="11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62"/>
      <c r="V269" s="3"/>
      <c r="W269" s="3"/>
      <c r="X269" s="3"/>
      <c r="Y269" s="3"/>
      <c r="Z269" s="3"/>
      <c r="AA269" s="3"/>
      <c r="AB269" s="3"/>
    </row>
    <row r="270" spans="1:28" ht="11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62"/>
      <c r="V270" s="3"/>
      <c r="W270" s="3"/>
      <c r="X270" s="3"/>
      <c r="Y270" s="3"/>
      <c r="Z270" s="3"/>
      <c r="AA270" s="3"/>
      <c r="AB270" s="3"/>
    </row>
    <row r="271" spans="1:28" ht="11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62"/>
      <c r="V271" s="3"/>
      <c r="W271" s="3"/>
      <c r="X271" s="3"/>
      <c r="Y271" s="3"/>
      <c r="Z271" s="3"/>
      <c r="AA271" s="3"/>
      <c r="AB271" s="3"/>
    </row>
    <row r="272" spans="1:28" ht="11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62"/>
      <c r="V272" s="3"/>
      <c r="W272" s="3"/>
      <c r="X272" s="3"/>
      <c r="Y272" s="3"/>
      <c r="Z272" s="3"/>
      <c r="AA272" s="3"/>
      <c r="AB272" s="3"/>
    </row>
    <row r="273" spans="1:28" ht="11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62"/>
      <c r="V273" s="3"/>
      <c r="W273" s="3"/>
      <c r="X273" s="3"/>
      <c r="Y273" s="3"/>
      <c r="Z273" s="3"/>
      <c r="AA273" s="3"/>
      <c r="AB273" s="3"/>
    </row>
    <row r="274" spans="1:28" ht="11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62"/>
      <c r="V274" s="3"/>
      <c r="W274" s="3"/>
      <c r="X274" s="3"/>
      <c r="Y274" s="3"/>
      <c r="Z274" s="3"/>
      <c r="AA274" s="3"/>
      <c r="AB274" s="3"/>
    </row>
    <row r="275" spans="1:28" ht="11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62"/>
      <c r="V275" s="3"/>
      <c r="W275" s="3"/>
      <c r="X275" s="3"/>
      <c r="Y275" s="3"/>
      <c r="Z275" s="3"/>
      <c r="AA275" s="3"/>
      <c r="AB275" s="3"/>
    </row>
    <row r="276" spans="1:28" ht="11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62"/>
      <c r="V276" s="3"/>
      <c r="W276" s="3"/>
      <c r="X276" s="3"/>
      <c r="Y276" s="3"/>
      <c r="Z276" s="3"/>
      <c r="AA276" s="3"/>
      <c r="AB276" s="3"/>
    </row>
    <row r="277" spans="1:28" ht="11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62"/>
      <c r="V277" s="3"/>
      <c r="W277" s="3"/>
      <c r="X277" s="3"/>
      <c r="Y277" s="3"/>
      <c r="Z277" s="3"/>
      <c r="AA277" s="3"/>
      <c r="AB277" s="3"/>
    </row>
    <row r="278" spans="1:28" ht="11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62"/>
      <c r="V278" s="3"/>
      <c r="W278" s="3"/>
      <c r="X278" s="3"/>
      <c r="Y278" s="3"/>
      <c r="Z278" s="3"/>
      <c r="AA278" s="3"/>
      <c r="AB278" s="3"/>
    </row>
    <row r="279" spans="1:28" ht="11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62"/>
      <c r="V279" s="3"/>
      <c r="W279" s="3"/>
      <c r="X279" s="3"/>
      <c r="Y279" s="3"/>
      <c r="Z279" s="3"/>
      <c r="AA279" s="3"/>
      <c r="AB279" s="3"/>
    </row>
    <row r="280" spans="1:28" ht="11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62"/>
      <c r="V280" s="3"/>
      <c r="W280" s="3"/>
      <c r="X280" s="3"/>
      <c r="Y280" s="3"/>
      <c r="Z280" s="3"/>
      <c r="AA280" s="3"/>
      <c r="AB280" s="3"/>
    </row>
    <row r="281" spans="1:28" ht="11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62"/>
      <c r="V281" s="3"/>
      <c r="W281" s="3"/>
      <c r="X281" s="3"/>
      <c r="Y281" s="3"/>
      <c r="Z281" s="3"/>
      <c r="AA281" s="3"/>
      <c r="AB281" s="3"/>
    </row>
    <row r="282" spans="1:28" ht="11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62"/>
      <c r="V282" s="3"/>
      <c r="W282" s="3"/>
      <c r="X282" s="3"/>
      <c r="Y282" s="3"/>
      <c r="Z282" s="3"/>
      <c r="AA282" s="3"/>
      <c r="AB282" s="3"/>
    </row>
    <row r="283" spans="1:28" ht="11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62"/>
      <c r="V283" s="3"/>
      <c r="W283" s="3"/>
      <c r="X283" s="3"/>
      <c r="Y283" s="3"/>
      <c r="Z283" s="3"/>
      <c r="AA283" s="3"/>
      <c r="AB283" s="3"/>
    </row>
    <row r="284" spans="1:28" ht="11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62"/>
      <c r="V284" s="3"/>
      <c r="W284" s="3"/>
      <c r="X284" s="3"/>
      <c r="Y284" s="3"/>
      <c r="Z284" s="3"/>
      <c r="AA284" s="3"/>
      <c r="AB284" s="3"/>
    </row>
    <row r="285" spans="1:28" ht="11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62"/>
      <c r="V285" s="3"/>
      <c r="W285" s="3"/>
      <c r="X285" s="3"/>
      <c r="Y285" s="3"/>
      <c r="Z285" s="3"/>
      <c r="AA285" s="3"/>
      <c r="AB285" s="3"/>
    </row>
    <row r="286" spans="1:28" ht="11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62"/>
      <c r="V286" s="3"/>
      <c r="W286" s="3"/>
      <c r="X286" s="3"/>
      <c r="Y286" s="3"/>
      <c r="Z286" s="3"/>
      <c r="AA286" s="3"/>
      <c r="AB286" s="3"/>
    </row>
    <row r="287" spans="1:28" ht="11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62"/>
      <c r="V287" s="3"/>
      <c r="W287" s="3"/>
      <c r="X287" s="3"/>
      <c r="Y287" s="3"/>
      <c r="Z287" s="3"/>
      <c r="AA287" s="3"/>
      <c r="AB287" s="3"/>
    </row>
    <row r="288" spans="1:28" ht="11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62"/>
      <c r="V288" s="3"/>
      <c r="W288" s="3"/>
      <c r="X288" s="3"/>
      <c r="Y288" s="3"/>
      <c r="Z288" s="3"/>
      <c r="AA288" s="3"/>
      <c r="AB288" s="3"/>
    </row>
    <row r="289" spans="1:28" ht="11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62"/>
      <c r="V289" s="3"/>
      <c r="W289" s="3"/>
      <c r="X289" s="3"/>
      <c r="Y289" s="3"/>
      <c r="Z289" s="3"/>
      <c r="AA289" s="3"/>
      <c r="AB289" s="3"/>
    </row>
    <row r="290" spans="1:28" ht="11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62"/>
      <c r="V290" s="3"/>
      <c r="W290" s="3"/>
      <c r="X290" s="3"/>
      <c r="Y290" s="3"/>
      <c r="Z290" s="3"/>
      <c r="AA290" s="3"/>
      <c r="AB290" s="3"/>
    </row>
    <row r="291" spans="1:28" ht="11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62"/>
      <c r="V291" s="3"/>
      <c r="W291" s="3"/>
      <c r="X291" s="3"/>
      <c r="Y291" s="3"/>
      <c r="Z291" s="3"/>
      <c r="AA291" s="3"/>
      <c r="AB291" s="3"/>
    </row>
    <row r="292" spans="1:28" ht="11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62"/>
      <c r="V292" s="3"/>
      <c r="W292" s="3"/>
      <c r="X292" s="3"/>
      <c r="Y292" s="3"/>
      <c r="Z292" s="3"/>
      <c r="AA292" s="3"/>
      <c r="AB292" s="3"/>
    </row>
    <row r="293" spans="1:28" ht="11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62"/>
      <c r="V293" s="3"/>
      <c r="W293" s="3"/>
      <c r="X293" s="3"/>
      <c r="Y293" s="3"/>
      <c r="Z293" s="3"/>
      <c r="AA293" s="3"/>
      <c r="AB293" s="3"/>
    </row>
    <row r="294" spans="1:28" ht="11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62"/>
      <c r="V294" s="3"/>
      <c r="W294" s="3"/>
      <c r="X294" s="3"/>
      <c r="Y294" s="3"/>
      <c r="Z294" s="3"/>
      <c r="AA294" s="3"/>
      <c r="AB294" s="3"/>
    </row>
    <row r="295" spans="1:28" ht="11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62"/>
      <c r="V295" s="3"/>
      <c r="W295" s="3"/>
      <c r="X295" s="3"/>
      <c r="Y295" s="3"/>
      <c r="Z295" s="3"/>
      <c r="AA295" s="3"/>
      <c r="AB295" s="3"/>
    </row>
    <row r="296" spans="1:28" ht="11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62"/>
      <c r="V296" s="3"/>
      <c r="W296" s="3"/>
      <c r="X296" s="3"/>
      <c r="Y296" s="3"/>
      <c r="Z296" s="3"/>
      <c r="AA296" s="3"/>
      <c r="AB296" s="3"/>
    </row>
    <row r="297" spans="1:28" ht="11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62"/>
      <c r="V297" s="3"/>
      <c r="W297" s="3"/>
      <c r="X297" s="3"/>
      <c r="Y297" s="3"/>
      <c r="Z297" s="3"/>
      <c r="AA297" s="3"/>
      <c r="AB297" s="3"/>
    </row>
    <row r="298" spans="1:28" ht="11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62"/>
      <c r="V298" s="3"/>
      <c r="W298" s="3"/>
      <c r="X298" s="3"/>
      <c r="Y298" s="3"/>
      <c r="Z298" s="3"/>
      <c r="AA298" s="3"/>
      <c r="AB298" s="3"/>
    </row>
    <row r="299" spans="1:28" ht="11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62"/>
      <c r="V299" s="3"/>
      <c r="W299" s="3"/>
      <c r="X299" s="3"/>
      <c r="Y299" s="3"/>
      <c r="Z299" s="3"/>
      <c r="AA299" s="3"/>
      <c r="AB299" s="3"/>
    </row>
    <row r="300" spans="1:28" ht="11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62"/>
      <c r="V300" s="3"/>
      <c r="W300" s="3"/>
      <c r="X300" s="3"/>
      <c r="Y300" s="3"/>
      <c r="Z300" s="3"/>
      <c r="AA300" s="3"/>
      <c r="AB300" s="3"/>
    </row>
    <row r="301" spans="1:28" ht="11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62"/>
      <c r="V301" s="3"/>
      <c r="W301" s="3"/>
      <c r="X301" s="3"/>
      <c r="Y301" s="3"/>
      <c r="Z301" s="3"/>
      <c r="AA301" s="3"/>
      <c r="AB301" s="3"/>
    </row>
    <row r="302" spans="1:28" ht="11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62"/>
      <c r="V302" s="3"/>
      <c r="W302" s="3"/>
      <c r="X302" s="3"/>
      <c r="Y302" s="3"/>
      <c r="Z302" s="3"/>
      <c r="AA302" s="3"/>
      <c r="AB302" s="3"/>
    </row>
    <row r="303" spans="1:28" ht="11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62"/>
      <c r="V303" s="3"/>
      <c r="W303" s="3"/>
      <c r="X303" s="3"/>
      <c r="Y303" s="3"/>
      <c r="Z303" s="3"/>
      <c r="AA303" s="3"/>
      <c r="AB303" s="3"/>
    </row>
    <row r="304" spans="1:28" ht="11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62"/>
      <c r="V304" s="3"/>
      <c r="W304" s="3"/>
      <c r="X304" s="3"/>
      <c r="Y304" s="3"/>
      <c r="Z304" s="3"/>
      <c r="AA304" s="3"/>
      <c r="AB304" s="3"/>
    </row>
    <row r="305" spans="1:28" ht="11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62"/>
      <c r="V305" s="3"/>
      <c r="W305" s="3"/>
      <c r="X305" s="3"/>
      <c r="Y305" s="3"/>
      <c r="Z305" s="3"/>
      <c r="AA305" s="3"/>
      <c r="AB305" s="3"/>
    </row>
    <row r="306" spans="1:28" ht="11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62"/>
      <c r="V306" s="3"/>
      <c r="W306" s="3"/>
      <c r="X306" s="3"/>
      <c r="Y306" s="3"/>
      <c r="Z306" s="3"/>
      <c r="AA306" s="3"/>
      <c r="AB306" s="3"/>
    </row>
    <row r="307" spans="1:28" ht="11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62"/>
      <c r="V307" s="3"/>
      <c r="W307" s="3"/>
      <c r="X307" s="3"/>
      <c r="Y307" s="3"/>
      <c r="Z307" s="3"/>
      <c r="AA307" s="3"/>
      <c r="AB307" s="3"/>
    </row>
    <row r="308" spans="1:28" ht="11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62"/>
      <c r="V308" s="3"/>
      <c r="W308" s="3"/>
      <c r="X308" s="3"/>
      <c r="Y308" s="3"/>
      <c r="Z308" s="3"/>
      <c r="AA308" s="3"/>
      <c r="AB308" s="3"/>
    </row>
    <row r="309" spans="1:28" ht="11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62"/>
      <c r="V309" s="3"/>
      <c r="W309" s="3"/>
      <c r="X309" s="3"/>
      <c r="Y309" s="3"/>
      <c r="Z309" s="3"/>
      <c r="AA309" s="3"/>
      <c r="AB309" s="3"/>
    </row>
    <row r="310" spans="1:28" ht="11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62"/>
      <c r="V310" s="3"/>
      <c r="W310" s="3"/>
      <c r="X310" s="3"/>
      <c r="Y310" s="3"/>
      <c r="Z310" s="3"/>
      <c r="AA310" s="3"/>
      <c r="AB310" s="3"/>
    </row>
    <row r="311" spans="1:28" ht="11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62"/>
      <c r="V311" s="3"/>
      <c r="W311" s="3"/>
      <c r="X311" s="3"/>
      <c r="Y311" s="3"/>
      <c r="Z311" s="3"/>
      <c r="AA311" s="3"/>
      <c r="AB311" s="3"/>
    </row>
    <row r="312" spans="1:28" ht="11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62"/>
      <c r="V312" s="3"/>
      <c r="W312" s="3"/>
      <c r="X312" s="3"/>
      <c r="Y312" s="3"/>
      <c r="Z312" s="3"/>
      <c r="AA312" s="3"/>
      <c r="AB312" s="3"/>
    </row>
    <row r="313" spans="1:28" ht="11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62"/>
      <c r="V313" s="3"/>
      <c r="W313" s="3"/>
      <c r="X313" s="3"/>
      <c r="Y313" s="3"/>
      <c r="Z313" s="3"/>
      <c r="AA313" s="3"/>
      <c r="AB313" s="3"/>
    </row>
    <row r="314" spans="1:28" ht="11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62"/>
      <c r="V314" s="3"/>
      <c r="W314" s="3"/>
      <c r="X314" s="3"/>
      <c r="Y314" s="3"/>
      <c r="Z314" s="3"/>
      <c r="AA314" s="3"/>
      <c r="AB314" s="3"/>
    </row>
    <row r="315" spans="1:28" ht="11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62"/>
      <c r="V315" s="3"/>
      <c r="W315" s="3"/>
      <c r="X315" s="3"/>
      <c r="Y315" s="3"/>
      <c r="Z315" s="3"/>
      <c r="AA315" s="3"/>
      <c r="AB315" s="3"/>
    </row>
    <row r="316" spans="1:28" ht="11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62"/>
      <c r="V316" s="3"/>
      <c r="W316" s="3"/>
      <c r="X316" s="3"/>
      <c r="Y316" s="3"/>
      <c r="Z316" s="3"/>
      <c r="AA316" s="3"/>
      <c r="AB316" s="3"/>
    </row>
    <row r="317" spans="1:28" ht="11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62"/>
      <c r="V317" s="3"/>
      <c r="W317" s="3"/>
      <c r="X317" s="3"/>
      <c r="Y317" s="3"/>
      <c r="Z317" s="3"/>
      <c r="AA317" s="3"/>
      <c r="AB317" s="3"/>
    </row>
    <row r="318" spans="1:28" ht="11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62"/>
      <c r="V318" s="3"/>
      <c r="W318" s="3"/>
      <c r="X318" s="3"/>
      <c r="Y318" s="3"/>
      <c r="Z318" s="3"/>
      <c r="AA318" s="3"/>
      <c r="AB318" s="3"/>
    </row>
    <row r="319" spans="1:28" ht="11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62"/>
      <c r="V319" s="3"/>
      <c r="W319" s="3"/>
      <c r="X319" s="3"/>
      <c r="Y319" s="3"/>
      <c r="Z319" s="3"/>
      <c r="AA319" s="3"/>
      <c r="AB319" s="3"/>
    </row>
    <row r="320" spans="1:28" ht="11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62"/>
      <c r="V320" s="3"/>
      <c r="W320" s="3"/>
      <c r="X320" s="3"/>
      <c r="Y320" s="3"/>
      <c r="Z320" s="3"/>
      <c r="AA320" s="3"/>
      <c r="AB320" s="3"/>
    </row>
    <row r="321" spans="1:28" ht="11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62"/>
      <c r="V321" s="3"/>
      <c r="W321" s="3"/>
      <c r="X321" s="3"/>
      <c r="Y321" s="3"/>
      <c r="Z321" s="3"/>
      <c r="AA321" s="3"/>
      <c r="AB321" s="3"/>
    </row>
    <row r="322" spans="1:28" ht="11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62"/>
      <c r="V322" s="3"/>
      <c r="W322" s="3"/>
      <c r="X322" s="3"/>
      <c r="Y322" s="3"/>
      <c r="Z322" s="3"/>
      <c r="AA322" s="3"/>
      <c r="AB322" s="3"/>
    </row>
    <row r="323" spans="1:28" ht="11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62"/>
      <c r="V323" s="3"/>
      <c r="W323" s="3"/>
      <c r="X323" s="3"/>
      <c r="Y323" s="3"/>
      <c r="Z323" s="3"/>
      <c r="AA323" s="3"/>
      <c r="AB323" s="3"/>
    </row>
    <row r="324" spans="1:28" ht="11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62"/>
      <c r="V324" s="3"/>
      <c r="W324" s="3"/>
      <c r="X324" s="3"/>
      <c r="Y324" s="3"/>
      <c r="Z324" s="3"/>
      <c r="AA324" s="3"/>
      <c r="AB324" s="3"/>
    </row>
    <row r="325" spans="1:28" ht="11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62"/>
      <c r="V325" s="3"/>
      <c r="W325" s="3"/>
      <c r="X325" s="3"/>
      <c r="Y325" s="3"/>
      <c r="Z325" s="3"/>
      <c r="AA325" s="3"/>
      <c r="AB325" s="3"/>
    </row>
    <row r="326" spans="1:28" ht="11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62"/>
      <c r="V326" s="3"/>
      <c r="W326" s="3"/>
      <c r="X326" s="3"/>
      <c r="Y326" s="3"/>
      <c r="Z326" s="3"/>
      <c r="AA326" s="3"/>
      <c r="AB326" s="3"/>
    </row>
    <row r="327" spans="1:28" ht="11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62"/>
      <c r="V327" s="3"/>
      <c r="W327" s="3"/>
      <c r="X327" s="3"/>
      <c r="Y327" s="3"/>
      <c r="Z327" s="3"/>
      <c r="AA327" s="3"/>
      <c r="AB327" s="3"/>
    </row>
    <row r="328" spans="1:28" ht="11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62"/>
      <c r="V328" s="3"/>
      <c r="W328" s="3"/>
      <c r="X328" s="3"/>
      <c r="Y328" s="3"/>
      <c r="Z328" s="3"/>
      <c r="AA328" s="3"/>
      <c r="AB328" s="3"/>
    </row>
    <row r="329" spans="1:28" ht="11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62"/>
      <c r="V329" s="3"/>
      <c r="W329" s="3"/>
      <c r="X329" s="3"/>
      <c r="Y329" s="3"/>
      <c r="Z329" s="3"/>
      <c r="AA329" s="3"/>
      <c r="AB329" s="3"/>
    </row>
    <row r="330" spans="1:28" ht="11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62"/>
      <c r="V330" s="3"/>
      <c r="W330" s="3"/>
      <c r="X330" s="3"/>
      <c r="Y330" s="3"/>
      <c r="Z330" s="3"/>
      <c r="AA330" s="3"/>
      <c r="AB330" s="3"/>
    </row>
    <row r="331" spans="1:28" ht="11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62"/>
      <c r="V331" s="3"/>
      <c r="W331" s="3"/>
      <c r="X331" s="3"/>
      <c r="Y331" s="3"/>
      <c r="Z331" s="3"/>
      <c r="AA331" s="3"/>
      <c r="AB331" s="3"/>
    </row>
    <row r="332" spans="1:28" ht="11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62"/>
      <c r="V332" s="3"/>
      <c r="W332" s="3"/>
      <c r="X332" s="3"/>
      <c r="Y332" s="3"/>
      <c r="Z332" s="3"/>
      <c r="AA332" s="3"/>
      <c r="AB332" s="3"/>
    </row>
    <row r="333" spans="1:28" ht="11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62"/>
      <c r="V333" s="3"/>
      <c r="W333" s="3"/>
      <c r="X333" s="3"/>
      <c r="Y333" s="3"/>
      <c r="Z333" s="3"/>
      <c r="AA333" s="3"/>
      <c r="AB333" s="3"/>
    </row>
    <row r="334" spans="1:28" ht="11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62"/>
      <c r="V334" s="3"/>
      <c r="W334" s="3"/>
      <c r="X334" s="3"/>
      <c r="Y334" s="3"/>
      <c r="Z334" s="3"/>
      <c r="AA334" s="3"/>
      <c r="AB334" s="3"/>
    </row>
    <row r="335" spans="1:28" ht="11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62"/>
      <c r="V335" s="3"/>
      <c r="W335" s="3"/>
      <c r="X335" s="3"/>
      <c r="Y335" s="3"/>
      <c r="Z335" s="3"/>
      <c r="AA335" s="3"/>
      <c r="AB335" s="3"/>
    </row>
    <row r="336" spans="1:28" ht="11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62"/>
      <c r="V336" s="3"/>
      <c r="W336" s="3"/>
      <c r="X336" s="3"/>
      <c r="Y336" s="3"/>
      <c r="Z336" s="3"/>
      <c r="AA336" s="3"/>
      <c r="AB336" s="3"/>
    </row>
    <row r="337" spans="1:28" ht="11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62"/>
      <c r="V337" s="3"/>
      <c r="W337" s="3"/>
      <c r="X337" s="3"/>
      <c r="Y337" s="3"/>
      <c r="Z337" s="3"/>
      <c r="AA337" s="3"/>
      <c r="AB337" s="3"/>
    </row>
    <row r="338" spans="1:28" ht="11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62"/>
      <c r="V338" s="3"/>
      <c r="W338" s="3"/>
      <c r="X338" s="3"/>
      <c r="Y338" s="3"/>
      <c r="Z338" s="3"/>
      <c r="AA338" s="3"/>
      <c r="AB338" s="3"/>
    </row>
    <row r="339" spans="1:28" ht="11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62"/>
      <c r="V339" s="3"/>
      <c r="W339" s="3"/>
      <c r="X339" s="3"/>
      <c r="Y339" s="3"/>
      <c r="Z339" s="3"/>
      <c r="AA339" s="3"/>
      <c r="AB339" s="3"/>
    </row>
    <row r="340" spans="1:28" ht="11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62"/>
      <c r="V340" s="3"/>
      <c r="W340" s="3"/>
      <c r="X340" s="3"/>
      <c r="Y340" s="3"/>
      <c r="Z340" s="3"/>
      <c r="AA340" s="3"/>
      <c r="AB340" s="3"/>
    </row>
    <row r="341" spans="1:28" ht="11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62"/>
      <c r="V341" s="3"/>
      <c r="W341" s="3"/>
      <c r="X341" s="3"/>
      <c r="Y341" s="3"/>
      <c r="Z341" s="3"/>
      <c r="AA341" s="3"/>
      <c r="AB341" s="3"/>
    </row>
    <row r="342" spans="1:28" ht="11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62"/>
      <c r="V342" s="3"/>
      <c r="W342" s="3"/>
      <c r="X342" s="3"/>
      <c r="Y342" s="3"/>
      <c r="Z342" s="3"/>
      <c r="AA342" s="3"/>
      <c r="AB342" s="3"/>
    </row>
    <row r="343" spans="1:28" ht="11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62"/>
      <c r="V343" s="3"/>
      <c r="W343" s="3"/>
      <c r="X343" s="3"/>
      <c r="Y343" s="3"/>
      <c r="Z343" s="3"/>
      <c r="AA343" s="3"/>
      <c r="AB343" s="3"/>
    </row>
    <row r="344" spans="1:28" ht="11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62"/>
      <c r="V344" s="3"/>
      <c r="W344" s="3"/>
      <c r="X344" s="3"/>
      <c r="Y344" s="3"/>
      <c r="Z344" s="3"/>
      <c r="AA344" s="3"/>
      <c r="AB344" s="3"/>
    </row>
    <row r="345" spans="1:28" ht="11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62"/>
      <c r="V345" s="3"/>
      <c r="W345" s="3"/>
      <c r="X345" s="3"/>
      <c r="Y345" s="3"/>
      <c r="Z345" s="3"/>
      <c r="AA345" s="3"/>
      <c r="AB345" s="3"/>
    </row>
    <row r="346" spans="1:28" ht="11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62"/>
      <c r="V346" s="3"/>
      <c r="W346" s="3"/>
      <c r="X346" s="3"/>
      <c r="Y346" s="3"/>
      <c r="Z346" s="3"/>
      <c r="AA346" s="3"/>
      <c r="AB346" s="3"/>
    </row>
    <row r="347" spans="1:28" ht="11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62"/>
      <c r="V347" s="3"/>
      <c r="W347" s="3"/>
      <c r="X347" s="3"/>
      <c r="Y347" s="3"/>
      <c r="Z347" s="3"/>
      <c r="AA347" s="3"/>
      <c r="AB347" s="3"/>
    </row>
    <row r="348" spans="1:28" ht="11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62"/>
      <c r="V348" s="3"/>
      <c r="W348" s="3"/>
      <c r="X348" s="3"/>
      <c r="Y348" s="3"/>
      <c r="Z348" s="3"/>
      <c r="AA348" s="3"/>
      <c r="AB348" s="3"/>
    </row>
    <row r="349" spans="1:28" ht="11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62"/>
      <c r="V349" s="3"/>
      <c r="W349" s="3"/>
      <c r="X349" s="3"/>
      <c r="Y349" s="3"/>
      <c r="Z349" s="3"/>
      <c r="AA349" s="3"/>
      <c r="AB349" s="3"/>
    </row>
    <row r="350" spans="1:28" ht="11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62"/>
      <c r="V350" s="3"/>
      <c r="W350" s="3"/>
      <c r="X350" s="3"/>
      <c r="Y350" s="3"/>
      <c r="Z350" s="3"/>
      <c r="AA350" s="3"/>
      <c r="AB350" s="3"/>
    </row>
    <row r="351" spans="1:28" ht="11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62"/>
      <c r="V351" s="3"/>
      <c r="W351" s="3"/>
      <c r="X351" s="3"/>
      <c r="Y351" s="3"/>
      <c r="Z351" s="3"/>
      <c r="AA351" s="3"/>
      <c r="AB351" s="3"/>
    </row>
    <row r="352" spans="1:28" ht="11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62"/>
      <c r="V352" s="3"/>
      <c r="W352" s="3"/>
      <c r="X352" s="3"/>
      <c r="Y352" s="3"/>
      <c r="Z352" s="3"/>
      <c r="AA352" s="3"/>
      <c r="AB352" s="3"/>
    </row>
    <row r="353" spans="1:28" ht="11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62"/>
      <c r="V353" s="3"/>
      <c r="W353" s="3"/>
      <c r="X353" s="3"/>
      <c r="Y353" s="3"/>
      <c r="Z353" s="3"/>
      <c r="AA353" s="3"/>
      <c r="AB353" s="3"/>
    </row>
    <row r="354" spans="1:28" ht="11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62"/>
      <c r="V354" s="3"/>
      <c r="W354" s="3"/>
      <c r="X354" s="3"/>
      <c r="Y354" s="3"/>
      <c r="Z354" s="3"/>
      <c r="AA354" s="3"/>
      <c r="AB354" s="3"/>
    </row>
    <row r="355" spans="1:28" ht="11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62"/>
      <c r="V355" s="3"/>
      <c r="W355" s="3"/>
      <c r="X355" s="3"/>
      <c r="Y355" s="3"/>
      <c r="Z355" s="3"/>
      <c r="AA355" s="3"/>
      <c r="AB355" s="3"/>
    </row>
    <row r="356" spans="1:28" ht="11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62"/>
      <c r="V356" s="3"/>
      <c r="W356" s="3"/>
      <c r="X356" s="3"/>
      <c r="Y356" s="3"/>
      <c r="Z356" s="3"/>
      <c r="AA356" s="3"/>
      <c r="AB356" s="3"/>
    </row>
    <row r="357" spans="1:28" ht="11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62"/>
      <c r="V357" s="3"/>
      <c r="W357" s="3"/>
      <c r="X357" s="3"/>
      <c r="Y357" s="3"/>
      <c r="Z357" s="3"/>
      <c r="AA357" s="3"/>
      <c r="AB357" s="3"/>
    </row>
    <row r="358" spans="1:28" ht="11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62"/>
      <c r="V358" s="3"/>
      <c r="W358" s="3"/>
      <c r="X358" s="3"/>
      <c r="Y358" s="3"/>
      <c r="Z358" s="3"/>
      <c r="AA358" s="3"/>
      <c r="AB358" s="3"/>
    </row>
    <row r="359" spans="1:28" ht="11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62"/>
      <c r="V359" s="3"/>
      <c r="W359" s="3"/>
      <c r="X359" s="3"/>
      <c r="Y359" s="3"/>
      <c r="Z359" s="3"/>
      <c r="AA359" s="3"/>
      <c r="AB359" s="3"/>
    </row>
    <row r="360" spans="1:28" ht="11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62"/>
      <c r="V360" s="3"/>
      <c r="W360" s="3"/>
      <c r="X360" s="3"/>
      <c r="Y360" s="3"/>
      <c r="Z360" s="3"/>
      <c r="AA360" s="3"/>
      <c r="AB360" s="3"/>
    </row>
    <row r="361" spans="1:28" ht="11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62"/>
      <c r="V361" s="3"/>
      <c r="W361" s="3"/>
      <c r="X361" s="3"/>
      <c r="Y361" s="3"/>
      <c r="Z361" s="3"/>
      <c r="AA361" s="3"/>
      <c r="AB361" s="3"/>
    </row>
    <row r="362" spans="1:28" ht="11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62"/>
      <c r="V362" s="3"/>
      <c r="W362" s="3"/>
      <c r="X362" s="3"/>
      <c r="Y362" s="3"/>
      <c r="Z362" s="3"/>
      <c r="AA362" s="3"/>
      <c r="AB362" s="3"/>
    </row>
    <row r="363" spans="1:28" ht="11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62"/>
      <c r="V363" s="3"/>
      <c r="W363" s="3"/>
      <c r="X363" s="3"/>
      <c r="Y363" s="3"/>
      <c r="Z363" s="3"/>
      <c r="AA363" s="3"/>
      <c r="AB363" s="3"/>
    </row>
    <row r="364" spans="1:28" ht="11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62"/>
      <c r="V364" s="3"/>
      <c r="W364" s="3"/>
      <c r="X364" s="3"/>
      <c r="Y364" s="3"/>
      <c r="Z364" s="3"/>
      <c r="AA364" s="3"/>
      <c r="AB364" s="3"/>
    </row>
    <row r="365" spans="1:28" ht="11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62"/>
      <c r="V365" s="3"/>
      <c r="W365" s="3"/>
      <c r="X365" s="3"/>
      <c r="Y365" s="3"/>
      <c r="Z365" s="3"/>
      <c r="AA365" s="3"/>
      <c r="AB365" s="3"/>
    </row>
    <row r="366" spans="1:28" ht="11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62"/>
      <c r="V366" s="3"/>
      <c r="W366" s="3"/>
      <c r="X366" s="3"/>
      <c r="Y366" s="3"/>
      <c r="Z366" s="3"/>
      <c r="AA366" s="3"/>
      <c r="AB366" s="3"/>
    </row>
    <row r="367" spans="1:28" ht="11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62"/>
      <c r="V367" s="3"/>
      <c r="W367" s="3"/>
      <c r="X367" s="3"/>
      <c r="Y367" s="3"/>
      <c r="Z367" s="3"/>
      <c r="AA367" s="3"/>
      <c r="AB367" s="3"/>
    </row>
    <row r="368" spans="1:28" ht="11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62"/>
      <c r="V368" s="3"/>
      <c r="W368" s="3"/>
      <c r="X368" s="3"/>
      <c r="Y368" s="3"/>
      <c r="Z368" s="3"/>
      <c r="AA368" s="3"/>
      <c r="AB368" s="3"/>
    </row>
    <row r="369" spans="1:28" ht="11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62"/>
      <c r="V369" s="3"/>
      <c r="W369" s="3"/>
      <c r="X369" s="3"/>
      <c r="Y369" s="3"/>
      <c r="Z369" s="3"/>
      <c r="AA369" s="3"/>
      <c r="AB369" s="3"/>
    </row>
    <row r="370" spans="1:28" ht="11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62"/>
      <c r="V370" s="3"/>
      <c r="W370" s="3"/>
      <c r="X370" s="3"/>
      <c r="Y370" s="3"/>
      <c r="Z370" s="3"/>
      <c r="AA370" s="3"/>
      <c r="AB370" s="3"/>
    </row>
    <row r="371" spans="1:28" ht="11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62"/>
      <c r="V371" s="3"/>
      <c r="W371" s="3"/>
      <c r="X371" s="3"/>
      <c r="Y371" s="3"/>
      <c r="Z371" s="3"/>
      <c r="AA371" s="3"/>
      <c r="AB371" s="3"/>
    </row>
    <row r="372" spans="1:28" ht="11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62"/>
      <c r="V372" s="3"/>
      <c r="W372" s="3"/>
      <c r="X372" s="3"/>
      <c r="Y372" s="3"/>
      <c r="Z372" s="3"/>
      <c r="AA372" s="3"/>
      <c r="AB372" s="3"/>
    </row>
    <row r="373" spans="1:28" ht="11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62"/>
      <c r="V373" s="3"/>
      <c r="W373" s="3"/>
      <c r="X373" s="3"/>
      <c r="Y373" s="3"/>
      <c r="Z373" s="3"/>
      <c r="AA373" s="3"/>
      <c r="AB373" s="3"/>
    </row>
    <row r="374" spans="1:28" ht="11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62"/>
      <c r="V374" s="3"/>
      <c r="W374" s="3"/>
      <c r="X374" s="3"/>
      <c r="Y374" s="3"/>
      <c r="Z374" s="3"/>
      <c r="AA374" s="3"/>
      <c r="AB374" s="3"/>
    </row>
    <row r="375" spans="1:28" ht="11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62"/>
      <c r="V375" s="3"/>
      <c r="W375" s="3"/>
      <c r="X375" s="3"/>
      <c r="Y375" s="3"/>
      <c r="Z375" s="3"/>
      <c r="AA375" s="3"/>
      <c r="AB375" s="3"/>
    </row>
    <row r="376" spans="1:28" ht="11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62"/>
      <c r="V376" s="3"/>
      <c r="W376" s="3"/>
      <c r="X376" s="3"/>
      <c r="Y376" s="3"/>
      <c r="Z376" s="3"/>
      <c r="AA376" s="3"/>
      <c r="AB376" s="3"/>
    </row>
    <row r="377" spans="1:28" ht="11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62"/>
      <c r="V377" s="3"/>
      <c r="W377" s="3"/>
      <c r="X377" s="3"/>
      <c r="Y377" s="3"/>
      <c r="Z377" s="3"/>
      <c r="AA377" s="3"/>
      <c r="AB377" s="3"/>
    </row>
    <row r="378" spans="1:28" ht="11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62"/>
      <c r="V378" s="3"/>
      <c r="W378" s="3"/>
      <c r="X378" s="3"/>
      <c r="Y378" s="3"/>
      <c r="Z378" s="3"/>
      <c r="AA378" s="3"/>
      <c r="AB378" s="3"/>
    </row>
    <row r="379" spans="1:28" ht="11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62"/>
      <c r="V379" s="3"/>
      <c r="W379" s="3"/>
      <c r="X379" s="3"/>
      <c r="Y379" s="3"/>
      <c r="Z379" s="3"/>
      <c r="AA379" s="3"/>
      <c r="AB379" s="3"/>
    </row>
    <row r="380" spans="1:28" ht="11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62"/>
      <c r="V380" s="3"/>
      <c r="W380" s="3"/>
      <c r="X380" s="3"/>
      <c r="Y380" s="3"/>
      <c r="Z380" s="3"/>
      <c r="AA380" s="3"/>
      <c r="AB380" s="3"/>
    </row>
    <row r="381" spans="1:28" ht="11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62"/>
      <c r="V381" s="3"/>
      <c r="W381" s="3"/>
      <c r="X381" s="3"/>
      <c r="Y381" s="3"/>
      <c r="Z381" s="3"/>
      <c r="AA381" s="3"/>
      <c r="AB381" s="3"/>
    </row>
    <row r="382" spans="1:28" ht="11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62"/>
      <c r="V382" s="3"/>
      <c r="W382" s="3"/>
      <c r="X382" s="3"/>
      <c r="Y382" s="3"/>
      <c r="Z382" s="3"/>
      <c r="AA382" s="3"/>
      <c r="AB382" s="3"/>
    </row>
    <row r="383" spans="1:28" ht="11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62"/>
      <c r="V383" s="3"/>
      <c r="W383" s="3"/>
      <c r="X383" s="3"/>
      <c r="Y383" s="3"/>
      <c r="Z383" s="3"/>
      <c r="AA383" s="3"/>
      <c r="AB383" s="3"/>
    </row>
    <row r="384" spans="1:28" ht="11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62"/>
      <c r="V384" s="3"/>
      <c r="W384" s="3"/>
      <c r="X384" s="3"/>
      <c r="Y384" s="3"/>
      <c r="Z384" s="3"/>
      <c r="AA384" s="3"/>
      <c r="AB384" s="3"/>
    </row>
    <row r="385" spans="1:28" ht="11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62"/>
      <c r="V385" s="3"/>
      <c r="W385" s="3"/>
      <c r="X385" s="3"/>
      <c r="Y385" s="3"/>
      <c r="Z385" s="3"/>
      <c r="AA385" s="3"/>
      <c r="AB385" s="3"/>
    </row>
    <row r="386" spans="1:28" ht="11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62"/>
      <c r="V386" s="3"/>
      <c r="W386" s="3"/>
      <c r="X386" s="3"/>
      <c r="Y386" s="3"/>
      <c r="Z386" s="3"/>
      <c r="AA386" s="3"/>
      <c r="AB386" s="3"/>
    </row>
    <row r="387" spans="1:28" ht="11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62"/>
      <c r="V387" s="3"/>
      <c r="W387" s="3"/>
      <c r="X387" s="3"/>
      <c r="Y387" s="3"/>
      <c r="Z387" s="3"/>
      <c r="AA387" s="3"/>
      <c r="AB387" s="3"/>
    </row>
    <row r="388" spans="1:28" ht="11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62"/>
      <c r="V388" s="3"/>
      <c r="W388" s="3"/>
      <c r="X388" s="3"/>
      <c r="Y388" s="3"/>
      <c r="Z388" s="3"/>
      <c r="AA388" s="3"/>
      <c r="AB388" s="3"/>
    </row>
    <row r="389" spans="1:28" ht="11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62"/>
      <c r="V389" s="3"/>
      <c r="W389" s="3"/>
      <c r="X389" s="3"/>
      <c r="Y389" s="3"/>
      <c r="Z389" s="3"/>
      <c r="AA389" s="3"/>
      <c r="AB389" s="3"/>
    </row>
    <row r="390" spans="1:28" ht="11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62"/>
      <c r="V390" s="3"/>
      <c r="W390" s="3"/>
      <c r="X390" s="3"/>
      <c r="Y390" s="3"/>
      <c r="Z390" s="3"/>
      <c r="AA390" s="3"/>
      <c r="AB390" s="3"/>
    </row>
    <row r="391" spans="1:28" ht="11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62"/>
      <c r="V391" s="3"/>
      <c r="W391" s="3"/>
      <c r="X391" s="3"/>
      <c r="Y391" s="3"/>
      <c r="Z391" s="3"/>
      <c r="AA391" s="3"/>
      <c r="AB391" s="3"/>
    </row>
    <row r="392" spans="1:28" ht="11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62"/>
      <c r="V392" s="3"/>
      <c r="W392" s="3"/>
      <c r="X392" s="3"/>
      <c r="Y392" s="3"/>
      <c r="Z392" s="3"/>
      <c r="AA392" s="3"/>
      <c r="AB392" s="3"/>
    </row>
    <row r="393" spans="1:28" ht="11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62"/>
      <c r="V393" s="3"/>
      <c r="W393" s="3"/>
      <c r="X393" s="3"/>
      <c r="Y393" s="3"/>
      <c r="Z393" s="3"/>
      <c r="AA393" s="3"/>
      <c r="AB393" s="3"/>
    </row>
    <row r="394" spans="1:28" ht="11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62"/>
      <c r="V394" s="3"/>
      <c r="W394" s="3"/>
      <c r="X394" s="3"/>
      <c r="Y394" s="3"/>
      <c r="Z394" s="3"/>
      <c r="AA394" s="3"/>
      <c r="AB394" s="3"/>
    </row>
    <row r="395" spans="1:28" ht="11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62"/>
      <c r="V395" s="3"/>
      <c r="W395" s="3"/>
      <c r="X395" s="3"/>
      <c r="Y395" s="3"/>
      <c r="Z395" s="3"/>
      <c r="AA395" s="3"/>
      <c r="AB395" s="3"/>
    </row>
    <row r="396" spans="1:28" ht="11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62"/>
      <c r="V396" s="3"/>
      <c r="W396" s="3"/>
      <c r="X396" s="3"/>
      <c r="Y396" s="3"/>
      <c r="Z396" s="3"/>
      <c r="AA396" s="3"/>
      <c r="AB396" s="3"/>
    </row>
    <row r="397" spans="1:28" ht="11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62"/>
      <c r="V397" s="3"/>
      <c r="W397" s="3"/>
      <c r="X397" s="3"/>
      <c r="Y397" s="3"/>
      <c r="Z397" s="3"/>
      <c r="AA397" s="3"/>
      <c r="AB397" s="3"/>
    </row>
    <row r="398" spans="1:28" ht="11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62"/>
      <c r="V398" s="3"/>
      <c r="W398" s="3"/>
      <c r="X398" s="3"/>
      <c r="Y398" s="3"/>
      <c r="Z398" s="3"/>
      <c r="AA398" s="3"/>
      <c r="AB398" s="3"/>
    </row>
    <row r="399" spans="1:28" ht="11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62"/>
      <c r="V399" s="3"/>
      <c r="W399" s="3"/>
      <c r="X399" s="3"/>
      <c r="Y399" s="3"/>
      <c r="Z399" s="3"/>
      <c r="AA399" s="3"/>
      <c r="AB399" s="3"/>
    </row>
    <row r="400" spans="1:28" ht="11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62"/>
      <c r="V400" s="3"/>
      <c r="W400" s="3"/>
      <c r="X400" s="3"/>
      <c r="Y400" s="3"/>
      <c r="Z400" s="3"/>
      <c r="AA400" s="3"/>
      <c r="AB400" s="3"/>
    </row>
    <row r="401" spans="1:28" ht="11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62"/>
      <c r="V401" s="3"/>
      <c r="W401" s="3"/>
      <c r="X401" s="3"/>
      <c r="Y401" s="3"/>
      <c r="Z401" s="3"/>
      <c r="AA401" s="3"/>
      <c r="AB401" s="3"/>
    </row>
    <row r="402" spans="1:28" ht="11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62"/>
      <c r="V402" s="3"/>
      <c r="W402" s="3"/>
      <c r="X402" s="3"/>
      <c r="Y402" s="3"/>
      <c r="Z402" s="3"/>
      <c r="AA402" s="3"/>
      <c r="AB402" s="3"/>
    </row>
    <row r="403" spans="1:28" ht="11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62"/>
      <c r="V403" s="3"/>
      <c r="W403" s="3"/>
      <c r="X403" s="3"/>
      <c r="Y403" s="3"/>
      <c r="Z403" s="3"/>
      <c r="AA403" s="3"/>
      <c r="AB403" s="3"/>
    </row>
    <row r="404" spans="1:28" ht="11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62"/>
      <c r="V404" s="3"/>
      <c r="W404" s="3"/>
      <c r="X404" s="3"/>
      <c r="Y404" s="3"/>
      <c r="Z404" s="3"/>
      <c r="AA404" s="3"/>
      <c r="AB404" s="3"/>
    </row>
    <row r="405" spans="1:28" ht="11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62"/>
      <c r="V405" s="3"/>
      <c r="W405" s="3"/>
      <c r="X405" s="3"/>
      <c r="Y405" s="3"/>
      <c r="Z405" s="3"/>
      <c r="AA405" s="3"/>
      <c r="AB405" s="3"/>
    </row>
    <row r="406" spans="1:28" ht="11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62"/>
      <c r="V406" s="3"/>
      <c r="W406" s="3"/>
      <c r="X406" s="3"/>
      <c r="Y406" s="3"/>
      <c r="Z406" s="3"/>
      <c r="AA406" s="3"/>
      <c r="AB406" s="3"/>
    </row>
    <row r="407" spans="1:28" ht="11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62"/>
      <c r="V407" s="3"/>
      <c r="W407" s="3"/>
      <c r="X407" s="3"/>
      <c r="Y407" s="3"/>
      <c r="Z407" s="3"/>
      <c r="AA407" s="3"/>
      <c r="AB407" s="3"/>
    </row>
    <row r="408" spans="1:28" ht="11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62"/>
      <c r="V408" s="3"/>
      <c r="W408" s="3"/>
      <c r="X408" s="3"/>
      <c r="Y408" s="3"/>
      <c r="Z408" s="3"/>
      <c r="AA408" s="3"/>
      <c r="AB408" s="3"/>
    </row>
    <row r="409" spans="1:28" ht="11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62"/>
      <c r="V409" s="3"/>
      <c r="W409" s="3"/>
      <c r="X409" s="3"/>
      <c r="Y409" s="3"/>
      <c r="Z409" s="3"/>
      <c r="AA409" s="3"/>
      <c r="AB409" s="3"/>
    </row>
    <row r="410" spans="1:28" ht="11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62"/>
      <c r="V410" s="3"/>
      <c r="W410" s="3"/>
      <c r="X410" s="3"/>
      <c r="Y410" s="3"/>
      <c r="Z410" s="3"/>
      <c r="AA410" s="3"/>
      <c r="AB410" s="3"/>
    </row>
    <row r="411" spans="1:28" ht="11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62"/>
      <c r="V411" s="3"/>
      <c r="W411" s="3"/>
      <c r="X411" s="3"/>
      <c r="Y411" s="3"/>
      <c r="Z411" s="3"/>
      <c r="AA411" s="3"/>
      <c r="AB411" s="3"/>
    </row>
    <row r="412" spans="1:28" ht="11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62"/>
      <c r="V412" s="3"/>
      <c r="W412" s="3"/>
      <c r="X412" s="3"/>
      <c r="Y412" s="3"/>
      <c r="Z412" s="3"/>
      <c r="AA412" s="3"/>
      <c r="AB412" s="3"/>
    </row>
    <row r="413" spans="1:28" ht="11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62"/>
      <c r="V413" s="3"/>
      <c r="W413" s="3"/>
      <c r="X413" s="3"/>
      <c r="Y413" s="3"/>
      <c r="Z413" s="3"/>
      <c r="AA413" s="3"/>
      <c r="AB413" s="3"/>
    </row>
    <row r="414" spans="1:28" ht="11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62"/>
      <c r="V414" s="3"/>
      <c r="W414" s="3"/>
      <c r="X414" s="3"/>
      <c r="Y414" s="3"/>
      <c r="Z414" s="3"/>
      <c r="AA414" s="3"/>
      <c r="AB414" s="3"/>
    </row>
    <row r="415" spans="1:28" ht="11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62"/>
      <c r="V415" s="3"/>
      <c r="W415" s="3"/>
      <c r="X415" s="3"/>
      <c r="Y415" s="3"/>
      <c r="Z415" s="3"/>
      <c r="AA415" s="3"/>
      <c r="AB415" s="3"/>
    </row>
    <row r="416" spans="1:28" ht="11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62"/>
      <c r="V416" s="3"/>
      <c r="W416" s="3"/>
      <c r="X416" s="3"/>
      <c r="Y416" s="3"/>
      <c r="Z416" s="3"/>
      <c r="AA416" s="3"/>
      <c r="AB416" s="3"/>
    </row>
    <row r="417" spans="1:28" ht="11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62"/>
      <c r="V417" s="3"/>
      <c r="W417" s="3"/>
      <c r="X417" s="3"/>
      <c r="Y417" s="3"/>
      <c r="Z417" s="3"/>
      <c r="AA417" s="3"/>
      <c r="AB417" s="3"/>
    </row>
    <row r="418" spans="1:28" ht="11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62"/>
      <c r="V418" s="3"/>
      <c r="W418" s="3"/>
      <c r="X418" s="3"/>
      <c r="Y418" s="3"/>
      <c r="Z418" s="3"/>
      <c r="AA418" s="3"/>
      <c r="AB418" s="3"/>
    </row>
    <row r="419" spans="1:28" ht="11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62"/>
      <c r="V419" s="3"/>
      <c r="W419" s="3"/>
      <c r="X419" s="3"/>
      <c r="Y419" s="3"/>
      <c r="Z419" s="3"/>
      <c r="AA419" s="3"/>
      <c r="AB419" s="3"/>
    </row>
    <row r="420" spans="1:28" ht="11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62"/>
      <c r="V420" s="3"/>
      <c r="W420" s="3"/>
      <c r="X420" s="3"/>
      <c r="Y420" s="3"/>
      <c r="Z420" s="3"/>
      <c r="AA420" s="3"/>
      <c r="AB420" s="3"/>
    </row>
    <row r="421" spans="1:28" ht="11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62"/>
      <c r="V421" s="3"/>
      <c r="W421" s="3"/>
      <c r="X421" s="3"/>
      <c r="Y421" s="3"/>
      <c r="Z421" s="3"/>
      <c r="AA421" s="3"/>
      <c r="AB421" s="3"/>
    </row>
    <row r="422" spans="1:28" ht="11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62"/>
      <c r="V422" s="3"/>
      <c r="W422" s="3"/>
      <c r="X422" s="3"/>
      <c r="Y422" s="3"/>
      <c r="Z422" s="3"/>
      <c r="AA422" s="3"/>
      <c r="AB422" s="3"/>
    </row>
    <row r="423" spans="1:28" ht="11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62"/>
      <c r="V423" s="3"/>
      <c r="W423" s="3"/>
      <c r="X423" s="3"/>
      <c r="Y423" s="3"/>
      <c r="Z423" s="3"/>
      <c r="AA423" s="3"/>
      <c r="AB423" s="3"/>
    </row>
    <row r="424" spans="1:28" ht="11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62"/>
      <c r="V424" s="3"/>
      <c r="W424" s="3"/>
      <c r="X424" s="3"/>
      <c r="Y424" s="3"/>
      <c r="Z424" s="3"/>
      <c r="AA424" s="3"/>
      <c r="AB424" s="3"/>
    </row>
    <row r="425" spans="1:28" ht="11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62"/>
      <c r="V425" s="3"/>
      <c r="W425" s="3"/>
      <c r="X425" s="3"/>
      <c r="Y425" s="3"/>
      <c r="Z425" s="3"/>
      <c r="AA425" s="3"/>
      <c r="AB425" s="3"/>
    </row>
    <row r="426" spans="1:28" ht="11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62"/>
      <c r="V426" s="3"/>
      <c r="W426" s="3"/>
      <c r="X426" s="3"/>
      <c r="Y426" s="3"/>
      <c r="Z426" s="3"/>
      <c r="AA426" s="3"/>
      <c r="AB426" s="3"/>
    </row>
    <row r="427" spans="1:28" ht="11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62"/>
      <c r="V427" s="3"/>
      <c r="W427" s="3"/>
      <c r="X427" s="3"/>
      <c r="Y427" s="3"/>
      <c r="Z427" s="3"/>
      <c r="AA427" s="3"/>
      <c r="AB427" s="3"/>
    </row>
    <row r="428" spans="1:28" ht="11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62"/>
      <c r="V428" s="3"/>
      <c r="W428" s="3"/>
      <c r="X428" s="3"/>
      <c r="Y428" s="3"/>
      <c r="Z428" s="3"/>
      <c r="AA428" s="3"/>
      <c r="AB428" s="3"/>
    </row>
    <row r="429" spans="1:28" ht="11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62"/>
      <c r="V429" s="3"/>
      <c r="W429" s="3"/>
      <c r="X429" s="3"/>
      <c r="Y429" s="3"/>
      <c r="Z429" s="3"/>
      <c r="AA429" s="3"/>
      <c r="AB429" s="3"/>
    </row>
    <row r="430" spans="1:28" ht="11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62"/>
      <c r="V430" s="3"/>
      <c r="W430" s="3"/>
      <c r="X430" s="3"/>
      <c r="Y430" s="3"/>
      <c r="Z430" s="3"/>
      <c r="AA430" s="3"/>
      <c r="AB430" s="3"/>
    </row>
    <row r="431" spans="1:28" ht="11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62"/>
      <c r="V431" s="3"/>
      <c r="W431" s="3"/>
      <c r="X431" s="3"/>
      <c r="Y431" s="3"/>
      <c r="Z431" s="3"/>
      <c r="AA431" s="3"/>
      <c r="AB431" s="3"/>
    </row>
    <row r="432" spans="1:28" ht="11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62"/>
      <c r="V432" s="3"/>
      <c r="W432" s="3"/>
      <c r="X432" s="3"/>
      <c r="Y432" s="3"/>
      <c r="Z432" s="3"/>
      <c r="AA432" s="3"/>
      <c r="AB432" s="3"/>
    </row>
    <row r="433" spans="1:28" ht="11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62"/>
      <c r="V433" s="3"/>
      <c r="W433" s="3"/>
      <c r="X433" s="3"/>
      <c r="Y433" s="3"/>
      <c r="Z433" s="3"/>
      <c r="AA433" s="3"/>
      <c r="AB433" s="3"/>
    </row>
    <row r="434" spans="1:28" ht="11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62"/>
      <c r="V434" s="3"/>
      <c r="W434" s="3"/>
      <c r="X434" s="3"/>
      <c r="Y434" s="3"/>
      <c r="Z434" s="3"/>
      <c r="AA434" s="3"/>
      <c r="AB434" s="3"/>
    </row>
    <row r="435" spans="1:28" ht="11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62"/>
      <c r="V435" s="3"/>
      <c r="W435" s="3"/>
      <c r="X435" s="3"/>
      <c r="Y435" s="3"/>
      <c r="Z435" s="3"/>
      <c r="AA435" s="3"/>
      <c r="AB435" s="3"/>
    </row>
    <row r="436" spans="1:28" ht="11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62"/>
      <c r="V436" s="3"/>
      <c r="W436" s="3"/>
      <c r="X436" s="3"/>
      <c r="Y436" s="3"/>
      <c r="Z436" s="3"/>
      <c r="AA436" s="3"/>
      <c r="AB436" s="3"/>
    </row>
    <row r="437" spans="1:28" ht="11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62"/>
      <c r="V437" s="3"/>
      <c r="W437" s="3"/>
      <c r="X437" s="3"/>
      <c r="Y437" s="3"/>
      <c r="Z437" s="3"/>
      <c r="AA437" s="3"/>
      <c r="AB437" s="3"/>
    </row>
    <row r="438" spans="1:28" ht="11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62"/>
      <c r="V438" s="3"/>
      <c r="W438" s="3"/>
      <c r="X438" s="3"/>
      <c r="Y438" s="3"/>
      <c r="Z438" s="3"/>
      <c r="AA438" s="3"/>
      <c r="AB438" s="3"/>
    </row>
    <row r="439" spans="1:28" ht="11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62"/>
      <c r="V439" s="3"/>
      <c r="W439" s="3"/>
      <c r="X439" s="3"/>
      <c r="Y439" s="3"/>
      <c r="Z439" s="3"/>
      <c r="AA439" s="3"/>
      <c r="AB439" s="3"/>
    </row>
    <row r="440" spans="1:28" ht="11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62"/>
      <c r="V440" s="3"/>
      <c r="W440" s="3"/>
      <c r="X440" s="3"/>
      <c r="Y440" s="3"/>
      <c r="Z440" s="3"/>
      <c r="AA440" s="3"/>
      <c r="AB440" s="3"/>
    </row>
    <row r="441" spans="1:28" ht="11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62"/>
      <c r="V441" s="3"/>
      <c r="W441" s="3"/>
      <c r="X441" s="3"/>
      <c r="Y441" s="3"/>
      <c r="Z441" s="3"/>
      <c r="AA441" s="3"/>
      <c r="AB441" s="3"/>
    </row>
    <row r="442" spans="1:28" ht="11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62"/>
      <c r="V442" s="3"/>
      <c r="W442" s="3"/>
      <c r="X442" s="3"/>
      <c r="Y442" s="3"/>
      <c r="Z442" s="3"/>
      <c r="AA442" s="3"/>
      <c r="AB442" s="3"/>
    </row>
    <row r="443" spans="1:28" ht="11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62"/>
      <c r="V443" s="3"/>
      <c r="W443" s="3"/>
      <c r="X443" s="3"/>
      <c r="Y443" s="3"/>
      <c r="Z443" s="3"/>
      <c r="AA443" s="3"/>
      <c r="AB443" s="3"/>
    </row>
    <row r="444" spans="1:28" ht="11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62"/>
      <c r="V444" s="3"/>
      <c r="W444" s="3"/>
      <c r="X444" s="3"/>
      <c r="Y444" s="3"/>
      <c r="Z444" s="3"/>
      <c r="AA444" s="3"/>
      <c r="AB444" s="3"/>
    </row>
    <row r="445" spans="1:28" ht="11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62"/>
      <c r="V445" s="3"/>
      <c r="W445" s="3"/>
      <c r="X445" s="3"/>
      <c r="Y445" s="3"/>
      <c r="Z445" s="3"/>
      <c r="AA445" s="3"/>
      <c r="AB445" s="3"/>
    </row>
    <row r="446" spans="1:28" ht="11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62"/>
      <c r="V446" s="3"/>
      <c r="W446" s="3"/>
      <c r="X446" s="3"/>
      <c r="Y446" s="3"/>
      <c r="Z446" s="3"/>
      <c r="AA446" s="3"/>
      <c r="AB446" s="3"/>
    </row>
    <row r="447" spans="1:28" ht="11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62"/>
      <c r="V447" s="3"/>
      <c r="W447" s="3"/>
      <c r="X447" s="3"/>
      <c r="Y447" s="3"/>
      <c r="Z447" s="3"/>
      <c r="AA447" s="3"/>
      <c r="AB447" s="3"/>
    </row>
    <row r="448" spans="1:28" ht="11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62"/>
      <c r="V448" s="3"/>
      <c r="W448" s="3"/>
      <c r="X448" s="3"/>
      <c r="Y448" s="3"/>
      <c r="Z448" s="3"/>
      <c r="AA448" s="3"/>
      <c r="AB448" s="3"/>
    </row>
    <row r="449" spans="1:28" ht="11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62"/>
      <c r="V449" s="3"/>
      <c r="W449" s="3"/>
      <c r="X449" s="3"/>
      <c r="Y449" s="3"/>
      <c r="Z449" s="3"/>
      <c r="AA449" s="3"/>
      <c r="AB449" s="3"/>
    </row>
    <row r="450" spans="1:28" ht="11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62"/>
      <c r="V450" s="3"/>
      <c r="W450" s="3"/>
      <c r="X450" s="3"/>
      <c r="Y450" s="3"/>
      <c r="Z450" s="3"/>
      <c r="AA450" s="3"/>
      <c r="AB450" s="3"/>
    </row>
    <row r="451" spans="1:28" ht="15.75" customHeight="1" x14ac:dyDescent="0.3">
      <c r="J451" s="202"/>
    </row>
    <row r="452" spans="1:28" ht="15.75" customHeight="1" x14ac:dyDescent="0.3">
      <c r="J452" s="202"/>
    </row>
    <row r="453" spans="1:28" ht="15.75" customHeight="1" x14ac:dyDescent="0.3">
      <c r="J453" s="202"/>
    </row>
    <row r="454" spans="1:28" ht="15.75" customHeight="1" x14ac:dyDescent="0.3">
      <c r="J454" s="202"/>
    </row>
    <row r="455" spans="1:28" ht="15.75" customHeight="1" x14ac:dyDescent="0.3">
      <c r="J455" s="202"/>
    </row>
    <row r="456" spans="1:28" ht="15.75" customHeight="1" x14ac:dyDescent="0.3">
      <c r="J456" s="202"/>
    </row>
    <row r="457" spans="1:28" ht="15.75" customHeight="1" x14ac:dyDescent="0.3">
      <c r="J457" s="202"/>
    </row>
    <row r="458" spans="1:28" ht="15.75" customHeight="1" x14ac:dyDescent="0.3">
      <c r="J458" s="202"/>
    </row>
    <row r="459" spans="1:28" ht="15.75" customHeight="1" x14ac:dyDescent="0.3">
      <c r="J459" s="202"/>
    </row>
    <row r="460" spans="1:28" ht="15.75" customHeight="1" x14ac:dyDescent="0.3">
      <c r="J460" s="202"/>
    </row>
    <row r="461" spans="1:28" ht="15.75" customHeight="1" x14ac:dyDescent="0.3">
      <c r="J461" s="202"/>
    </row>
    <row r="462" spans="1:28" ht="15.75" customHeight="1" x14ac:dyDescent="0.3">
      <c r="J462" s="202"/>
    </row>
    <row r="463" spans="1:28" ht="15.75" customHeight="1" x14ac:dyDescent="0.3">
      <c r="J463" s="202"/>
    </row>
    <row r="464" spans="1:28" ht="15.75" customHeight="1" x14ac:dyDescent="0.3">
      <c r="J464" s="202"/>
    </row>
    <row r="465" spans="10:10" ht="15.75" customHeight="1" x14ac:dyDescent="0.3">
      <c r="J465" s="202"/>
    </row>
    <row r="466" spans="10:10" ht="15.75" customHeight="1" x14ac:dyDescent="0.3">
      <c r="J466" s="202"/>
    </row>
    <row r="467" spans="10:10" ht="15.75" customHeight="1" x14ac:dyDescent="0.3">
      <c r="J467" s="202"/>
    </row>
    <row r="468" spans="10:10" ht="15.75" customHeight="1" x14ac:dyDescent="0.3">
      <c r="J468" s="202"/>
    </row>
    <row r="469" spans="10:10" ht="15.75" customHeight="1" x14ac:dyDescent="0.3">
      <c r="J469" s="202"/>
    </row>
    <row r="470" spans="10:10" ht="15.75" customHeight="1" x14ac:dyDescent="0.3">
      <c r="J470" s="202"/>
    </row>
    <row r="471" spans="10:10" ht="15.75" customHeight="1" x14ac:dyDescent="0.3">
      <c r="J471" s="202"/>
    </row>
    <row r="472" spans="10:10" ht="15.75" customHeight="1" x14ac:dyDescent="0.3">
      <c r="J472" s="202"/>
    </row>
    <row r="473" spans="10:10" ht="15.75" customHeight="1" x14ac:dyDescent="0.3">
      <c r="J473" s="202"/>
    </row>
    <row r="474" spans="10:10" ht="15.75" customHeight="1" x14ac:dyDescent="0.3">
      <c r="J474" s="202"/>
    </row>
    <row r="475" spans="10:10" ht="15.75" customHeight="1" x14ac:dyDescent="0.3">
      <c r="J475" s="202"/>
    </row>
    <row r="476" spans="10:10" ht="15.75" customHeight="1" x14ac:dyDescent="0.3">
      <c r="J476" s="202"/>
    </row>
    <row r="477" spans="10:10" ht="15.75" customHeight="1" x14ac:dyDescent="0.3">
      <c r="J477" s="202"/>
    </row>
    <row r="478" spans="10:10" ht="15.75" customHeight="1" x14ac:dyDescent="0.3">
      <c r="J478" s="202"/>
    </row>
    <row r="479" spans="10:10" ht="15.75" customHeight="1" x14ac:dyDescent="0.3">
      <c r="J479" s="202"/>
    </row>
    <row r="480" spans="10:10" ht="15.75" customHeight="1" x14ac:dyDescent="0.3">
      <c r="J480" s="202"/>
    </row>
    <row r="481" spans="10:10" ht="15.75" customHeight="1" x14ac:dyDescent="0.3">
      <c r="J481" s="202"/>
    </row>
    <row r="482" spans="10:10" ht="15.75" customHeight="1" x14ac:dyDescent="0.3">
      <c r="J482" s="202"/>
    </row>
    <row r="483" spans="10:10" ht="15.75" customHeight="1" x14ac:dyDescent="0.3">
      <c r="J483" s="202"/>
    </row>
    <row r="484" spans="10:10" ht="15.75" customHeight="1" x14ac:dyDescent="0.3">
      <c r="J484" s="202"/>
    </row>
    <row r="485" spans="10:10" ht="15.75" customHeight="1" x14ac:dyDescent="0.3">
      <c r="J485" s="202"/>
    </row>
    <row r="486" spans="10:10" ht="15.75" customHeight="1" x14ac:dyDescent="0.3">
      <c r="J486" s="202"/>
    </row>
    <row r="487" spans="10:10" ht="15.75" customHeight="1" x14ac:dyDescent="0.3">
      <c r="J487" s="202"/>
    </row>
    <row r="488" spans="10:10" ht="15.75" customHeight="1" x14ac:dyDescent="0.3">
      <c r="J488" s="202"/>
    </row>
    <row r="489" spans="10:10" ht="15.75" customHeight="1" x14ac:dyDescent="0.3">
      <c r="J489" s="202"/>
    </row>
    <row r="490" spans="10:10" ht="15.75" customHeight="1" x14ac:dyDescent="0.3">
      <c r="J490" s="202"/>
    </row>
    <row r="491" spans="10:10" ht="15.75" customHeight="1" x14ac:dyDescent="0.3">
      <c r="J491" s="202"/>
    </row>
    <row r="492" spans="10:10" ht="15.75" customHeight="1" x14ac:dyDescent="0.3">
      <c r="J492" s="202"/>
    </row>
    <row r="493" spans="10:10" ht="15.75" customHeight="1" x14ac:dyDescent="0.3">
      <c r="J493" s="202"/>
    </row>
    <row r="494" spans="10:10" ht="15.75" customHeight="1" x14ac:dyDescent="0.3">
      <c r="J494" s="202"/>
    </row>
    <row r="495" spans="10:10" ht="15.75" customHeight="1" x14ac:dyDescent="0.3">
      <c r="J495" s="202"/>
    </row>
    <row r="496" spans="10:10" ht="15.75" customHeight="1" x14ac:dyDescent="0.3">
      <c r="J496" s="202"/>
    </row>
    <row r="497" spans="10:10" ht="15.75" customHeight="1" x14ac:dyDescent="0.3">
      <c r="J497" s="202"/>
    </row>
    <row r="498" spans="10:10" ht="15.75" customHeight="1" x14ac:dyDescent="0.3">
      <c r="J498" s="202"/>
    </row>
    <row r="499" spans="10:10" ht="15.75" customHeight="1" x14ac:dyDescent="0.3">
      <c r="J499" s="202"/>
    </row>
    <row r="500" spans="10:10" ht="15.75" customHeight="1" x14ac:dyDescent="0.3">
      <c r="J500" s="202"/>
    </row>
    <row r="501" spans="10:10" ht="15.75" customHeight="1" x14ac:dyDescent="0.3">
      <c r="J501" s="202"/>
    </row>
    <row r="502" spans="10:10" ht="15.75" customHeight="1" x14ac:dyDescent="0.3">
      <c r="J502" s="202"/>
    </row>
    <row r="503" spans="10:10" ht="15.75" customHeight="1" x14ac:dyDescent="0.3">
      <c r="J503" s="202"/>
    </row>
    <row r="504" spans="10:10" ht="15.75" customHeight="1" x14ac:dyDescent="0.3">
      <c r="J504" s="202"/>
    </row>
    <row r="505" spans="10:10" ht="15.75" customHeight="1" x14ac:dyDescent="0.3">
      <c r="J505" s="202"/>
    </row>
    <row r="506" spans="10:10" ht="15.75" customHeight="1" x14ac:dyDescent="0.3">
      <c r="J506" s="202"/>
    </row>
    <row r="507" spans="10:10" ht="15.75" customHeight="1" x14ac:dyDescent="0.3">
      <c r="J507" s="202"/>
    </row>
    <row r="508" spans="10:10" ht="15.75" customHeight="1" x14ac:dyDescent="0.3">
      <c r="J508" s="202"/>
    </row>
    <row r="509" spans="10:10" ht="15.75" customHeight="1" x14ac:dyDescent="0.3">
      <c r="J509" s="202"/>
    </row>
    <row r="510" spans="10:10" ht="15.75" customHeight="1" x14ac:dyDescent="0.3">
      <c r="J510" s="202"/>
    </row>
    <row r="511" spans="10:10" ht="15.75" customHeight="1" x14ac:dyDescent="0.3">
      <c r="J511" s="202"/>
    </row>
    <row r="512" spans="10:10" ht="15.75" customHeight="1" x14ac:dyDescent="0.3">
      <c r="J512" s="202"/>
    </row>
    <row r="513" spans="10:10" ht="15.75" customHeight="1" x14ac:dyDescent="0.3">
      <c r="J513" s="202"/>
    </row>
    <row r="514" spans="10:10" ht="15.75" customHeight="1" x14ac:dyDescent="0.3">
      <c r="J514" s="202"/>
    </row>
    <row r="515" spans="10:10" ht="15.75" customHeight="1" x14ac:dyDescent="0.3">
      <c r="J515" s="202"/>
    </row>
    <row r="516" spans="10:10" ht="15.75" customHeight="1" x14ac:dyDescent="0.3">
      <c r="J516" s="202"/>
    </row>
    <row r="517" spans="10:10" ht="15.75" customHeight="1" x14ac:dyDescent="0.3">
      <c r="J517" s="202"/>
    </row>
    <row r="518" spans="10:10" ht="15.75" customHeight="1" x14ac:dyDescent="0.3">
      <c r="J518" s="202"/>
    </row>
    <row r="519" spans="10:10" ht="15.75" customHeight="1" x14ac:dyDescent="0.3">
      <c r="J519" s="202"/>
    </row>
    <row r="520" spans="10:10" ht="15.75" customHeight="1" x14ac:dyDescent="0.3">
      <c r="J520" s="202"/>
    </row>
    <row r="521" spans="10:10" ht="15.75" customHeight="1" x14ac:dyDescent="0.3">
      <c r="J521" s="202"/>
    </row>
    <row r="522" spans="10:10" ht="15.75" customHeight="1" x14ac:dyDescent="0.3">
      <c r="J522" s="202"/>
    </row>
    <row r="523" spans="10:10" ht="15.75" customHeight="1" x14ac:dyDescent="0.3">
      <c r="J523" s="202"/>
    </row>
    <row r="524" spans="10:10" ht="15.75" customHeight="1" x14ac:dyDescent="0.3">
      <c r="J524" s="202"/>
    </row>
    <row r="525" spans="10:10" ht="15.75" customHeight="1" x14ac:dyDescent="0.3">
      <c r="J525" s="202"/>
    </row>
    <row r="526" spans="10:10" ht="15.75" customHeight="1" x14ac:dyDescent="0.3">
      <c r="J526" s="202"/>
    </row>
    <row r="527" spans="10:10" ht="15.75" customHeight="1" x14ac:dyDescent="0.3">
      <c r="J527" s="202"/>
    </row>
    <row r="528" spans="10:10" ht="15.75" customHeight="1" x14ac:dyDescent="0.3">
      <c r="J528" s="202"/>
    </row>
    <row r="529" spans="10:10" ht="15.75" customHeight="1" x14ac:dyDescent="0.3">
      <c r="J529" s="202"/>
    </row>
    <row r="530" spans="10:10" ht="15.75" customHeight="1" x14ac:dyDescent="0.3">
      <c r="J530" s="202"/>
    </row>
    <row r="531" spans="10:10" ht="15.75" customHeight="1" x14ac:dyDescent="0.3">
      <c r="J531" s="202"/>
    </row>
    <row r="532" spans="10:10" ht="15.75" customHeight="1" x14ac:dyDescent="0.3">
      <c r="J532" s="202"/>
    </row>
    <row r="533" spans="10:10" ht="15.75" customHeight="1" x14ac:dyDescent="0.3">
      <c r="J533" s="202"/>
    </row>
    <row r="534" spans="10:10" ht="15.75" customHeight="1" x14ac:dyDescent="0.3">
      <c r="J534" s="202"/>
    </row>
    <row r="535" spans="10:10" ht="15.75" customHeight="1" x14ac:dyDescent="0.3">
      <c r="J535" s="202"/>
    </row>
    <row r="536" spans="10:10" ht="15.75" customHeight="1" x14ac:dyDescent="0.3">
      <c r="J536" s="202"/>
    </row>
    <row r="537" spans="10:10" ht="15.75" customHeight="1" x14ac:dyDescent="0.3">
      <c r="J537" s="202"/>
    </row>
    <row r="538" spans="10:10" ht="15.75" customHeight="1" x14ac:dyDescent="0.3">
      <c r="J538" s="202"/>
    </row>
    <row r="539" spans="10:10" ht="15.75" customHeight="1" x14ac:dyDescent="0.3">
      <c r="J539" s="202"/>
    </row>
    <row r="540" spans="10:10" ht="15.75" customHeight="1" x14ac:dyDescent="0.3">
      <c r="J540" s="202"/>
    </row>
    <row r="541" spans="10:10" ht="15.75" customHeight="1" x14ac:dyDescent="0.3">
      <c r="J541" s="202"/>
    </row>
    <row r="542" spans="10:10" ht="15.75" customHeight="1" x14ac:dyDescent="0.3">
      <c r="J542" s="202"/>
    </row>
    <row r="543" spans="10:10" ht="15.75" customHeight="1" x14ac:dyDescent="0.3">
      <c r="J543" s="202"/>
    </row>
    <row r="544" spans="10:10" ht="15.75" customHeight="1" x14ac:dyDescent="0.3">
      <c r="J544" s="202"/>
    </row>
    <row r="545" spans="10:10" ht="15.75" customHeight="1" x14ac:dyDescent="0.3">
      <c r="J545" s="202"/>
    </row>
    <row r="546" spans="10:10" ht="15.75" customHeight="1" x14ac:dyDescent="0.3">
      <c r="J546" s="202"/>
    </row>
    <row r="547" spans="10:10" ht="15.75" customHeight="1" x14ac:dyDescent="0.3">
      <c r="J547" s="202"/>
    </row>
    <row r="548" spans="10:10" ht="15.75" customHeight="1" x14ac:dyDescent="0.3">
      <c r="J548" s="202"/>
    </row>
    <row r="549" spans="10:10" ht="15.75" customHeight="1" x14ac:dyDescent="0.3">
      <c r="J549" s="202"/>
    </row>
    <row r="550" spans="10:10" ht="15.75" customHeight="1" x14ac:dyDescent="0.3">
      <c r="J550" s="202"/>
    </row>
    <row r="551" spans="10:10" ht="15.75" customHeight="1" x14ac:dyDescent="0.3">
      <c r="J551" s="202"/>
    </row>
    <row r="552" spans="10:10" ht="15.75" customHeight="1" x14ac:dyDescent="0.3">
      <c r="J552" s="202"/>
    </row>
    <row r="553" spans="10:10" ht="15.75" customHeight="1" x14ac:dyDescent="0.3">
      <c r="J553" s="202"/>
    </row>
    <row r="554" spans="10:10" ht="15.75" customHeight="1" x14ac:dyDescent="0.3">
      <c r="J554" s="202"/>
    </row>
    <row r="555" spans="10:10" ht="15.75" customHeight="1" x14ac:dyDescent="0.3">
      <c r="J555" s="202"/>
    </row>
    <row r="556" spans="10:10" ht="15.75" customHeight="1" x14ac:dyDescent="0.3">
      <c r="J556" s="202"/>
    </row>
    <row r="557" spans="10:10" ht="15.75" customHeight="1" x14ac:dyDescent="0.3">
      <c r="J557" s="202"/>
    </row>
    <row r="558" spans="10:10" ht="15.75" customHeight="1" x14ac:dyDescent="0.3">
      <c r="J558" s="202"/>
    </row>
    <row r="559" spans="10:10" ht="15.75" customHeight="1" x14ac:dyDescent="0.3">
      <c r="J559" s="202"/>
    </row>
    <row r="560" spans="10:10" ht="15.75" customHeight="1" x14ac:dyDescent="0.3">
      <c r="J560" s="202"/>
    </row>
    <row r="561" spans="10:10" ht="15.75" customHeight="1" x14ac:dyDescent="0.3">
      <c r="J561" s="202"/>
    </row>
    <row r="562" spans="10:10" ht="15.75" customHeight="1" x14ac:dyDescent="0.3">
      <c r="J562" s="202"/>
    </row>
    <row r="563" spans="10:10" ht="15.75" customHeight="1" x14ac:dyDescent="0.3">
      <c r="J563" s="202"/>
    </row>
    <row r="564" spans="10:10" ht="15.75" customHeight="1" x14ac:dyDescent="0.3">
      <c r="J564" s="202"/>
    </row>
    <row r="565" spans="10:10" ht="15.75" customHeight="1" x14ac:dyDescent="0.3">
      <c r="J565" s="202"/>
    </row>
    <row r="566" spans="10:10" ht="15.75" customHeight="1" x14ac:dyDescent="0.3">
      <c r="J566" s="202"/>
    </row>
    <row r="567" spans="10:10" ht="15.75" customHeight="1" x14ac:dyDescent="0.3">
      <c r="J567" s="202"/>
    </row>
    <row r="568" spans="10:10" ht="15.75" customHeight="1" x14ac:dyDescent="0.3">
      <c r="J568" s="202"/>
    </row>
    <row r="569" spans="10:10" ht="15.75" customHeight="1" x14ac:dyDescent="0.3">
      <c r="J569" s="202"/>
    </row>
    <row r="570" spans="10:10" ht="15.75" customHeight="1" x14ac:dyDescent="0.3">
      <c r="J570" s="202"/>
    </row>
    <row r="571" spans="10:10" ht="15.75" customHeight="1" x14ac:dyDescent="0.3">
      <c r="J571" s="202"/>
    </row>
    <row r="572" spans="10:10" ht="15.75" customHeight="1" x14ac:dyDescent="0.3">
      <c r="J572" s="202"/>
    </row>
    <row r="573" spans="10:10" ht="15.75" customHeight="1" x14ac:dyDescent="0.3">
      <c r="J573" s="202"/>
    </row>
    <row r="574" spans="10:10" ht="15.75" customHeight="1" x14ac:dyDescent="0.3">
      <c r="J574" s="202"/>
    </row>
    <row r="575" spans="10:10" ht="15.75" customHeight="1" x14ac:dyDescent="0.3">
      <c r="J575" s="202"/>
    </row>
    <row r="576" spans="10:10" ht="15.75" customHeight="1" x14ac:dyDescent="0.3">
      <c r="J576" s="202"/>
    </row>
    <row r="577" spans="10:10" ht="15.75" customHeight="1" x14ac:dyDescent="0.3">
      <c r="J577" s="202"/>
    </row>
    <row r="578" spans="10:10" ht="15.75" customHeight="1" x14ac:dyDescent="0.3">
      <c r="J578" s="202"/>
    </row>
    <row r="579" spans="10:10" ht="15.75" customHeight="1" x14ac:dyDescent="0.3">
      <c r="J579" s="202"/>
    </row>
    <row r="580" spans="10:10" ht="15.75" customHeight="1" x14ac:dyDescent="0.3">
      <c r="J580" s="202"/>
    </row>
    <row r="581" spans="10:10" ht="15.75" customHeight="1" x14ac:dyDescent="0.3">
      <c r="J581" s="202"/>
    </row>
    <row r="582" spans="10:10" ht="15.75" customHeight="1" x14ac:dyDescent="0.3">
      <c r="J582" s="202"/>
    </row>
    <row r="583" spans="10:10" ht="15.75" customHeight="1" x14ac:dyDescent="0.3">
      <c r="J583" s="202"/>
    </row>
    <row r="584" spans="10:10" ht="15.75" customHeight="1" x14ac:dyDescent="0.3">
      <c r="J584" s="202"/>
    </row>
    <row r="585" spans="10:10" ht="15.75" customHeight="1" x14ac:dyDescent="0.3">
      <c r="J585" s="202"/>
    </row>
    <row r="586" spans="10:10" ht="15.75" customHeight="1" x14ac:dyDescent="0.3">
      <c r="J586" s="202"/>
    </row>
    <row r="587" spans="10:10" ht="15.75" customHeight="1" x14ac:dyDescent="0.3">
      <c r="J587" s="202"/>
    </row>
    <row r="588" spans="10:10" ht="15.75" customHeight="1" x14ac:dyDescent="0.3">
      <c r="J588" s="202"/>
    </row>
    <row r="589" spans="10:10" ht="15.75" customHeight="1" x14ac:dyDescent="0.3">
      <c r="J589" s="202"/>
    </row>
    <row r="590" spans="10:10" ht="15.75" customHeight="1" x14ac:dyDescent="0.3">
      <c r="J590" s="202"/>
    </row>
    <row r="591" spans="10:10" ht="15.75" customHeight="1" x14ac:dyDescent="0.3">
      <c r="J591" s="202"/>
    </row>
    <row r="592" spans="10:10" ht="15.75" customHeight="1" x14ac:dyDescent="0.3">
      <c r="J592" s="202"/>
    </row>
    <row r="593" spans="10:10" ht="15.75" customHeight="1" x14ac:dyDescent="0.3">
      <c r="J593" s="202"/>
    </row>
    <row r="594" spans="10:10" ht="15.75" customHeight="1" x14ac:dyDescent="0.3">
      <c r="J594" s="202"/>
    </row>
    <row r="595" spans="10:10" ht="15.75" customHeight="1" x14ac:dyDescent="0.3">
      <c r="J595" s="202"/>
    </row>
    <row r="596" spans="10:10" ht="15.75" customHeight="1" x14ac:dyDescent="0.3">
      <c r="J596" s="202"/>
    </row>
    <row r="597" spans="10:10" ht="15.75" customHeight="1" x14ac:dyDescent="0.3">
      <c r="J597" s="202"/>
    </row>
    <row r="598" spans="10:10" ht="15.75" customHeight="1" x14ac:dyDescent="0.3">
      <c r="J598" s="202"/>
    </row>
    <row r="599" spans="10:10" ht="15.75" customHeight="1" x14ac:dyDescent="0.3">
      <c r="J599" s="202"/>
    </row>
    <row r="600" spans="10:10" ht="15.75" customHeight="1" x14ac:dyDescent="0.3">
      <c r="J600" s="202"/>
    </row>
    <row r="601" spans="10:10" ht="15.75" customHeight="1" x14ac:dyDescent="0.3">
      <c r="J601" s="202"/>
    </row>
    <row r="602" spans="10:10" ht="15.75" customHeight="1" x14ac:dyDescent="0.3">
      <c r="J602" s="202"/>
    </row>
    <row r="603" spans="10:10" ht="15.75" customHeight="1" x14ac:dyDescent="0.3">
      <c r="J603" s="202"/>
    </row>
    <row r="604" spans="10:10" ht="15.75" customHeight="1" x14ac:dyDescent="0.3">
      <c r="J604" s="202"/>
    </row>
    <row r="605" spans="10:10" ht="15.75" customHeight="1" x14ac:dyDescent="0.3">
      <c r="J605" s="202"/>
    </row>
    <row r="606" spans="10:10" ht="15.75" customHeight="1" x14ac:dyDescent="0.3">
      <c r="J606" s="202"/>
    </row>
    <row r="607" spans="10:10" ht="15.75" customHeight="1" x14ac:dyDescent="0.3">
      <c r="J607" s="202"/>
    </row>
    <row r="608" spans="10:10" ht="15.75" customHeight="1" x14ac:dyDescent="0.3">
      <c r="J608" s="202"/>
    </row>
    <row r="609" spans="10:10" ht="15.75" customHeight="1" x14ac:dyDescent="0.3">
      <c r="J609" s="202"/>
    </row>
    <row r="610" spans="10:10" ht="15.75" customHeight="1" x14ac:dyDescent="0.3">
      <c r="J610" s="202"/>
    </row>
    <row r="611" spans="10:10" ht="15.75" customHeight="1" x14ac:dyDescent="0.3">
      <c r="J611" s="202"/>
    </row>
    <row r="612" spans="10:10" ht="15.75" customHeight="1" x14ac:dyDescent="0.3">
      <c r="J612" s="202"/>
    </row>
    <row r="613" spans="10:10" ht="15.75" customHeight="1" x14ac:dyDescent="0.3">
      <c r="J613" s="202"/>
    </row>
    <row r="614" spans="10:10" ht="15.75" customHeight="1" x14ac:dyDescent="0.3">
      <c r="J614" s="202"/>
    </row>
    <row r="615" spans="10:10" ht="15.75" customHeight="1" x14ac:dyDescent="0.3">
      <c r="J615" s="202"/>
    </row>
    <row r="616" spans="10:10" ht="15.75" customHeight="1" x14ac:dyDescent="0.3">
      <c r="J616" s="202"/>
    </row>
    <row r="617" spans="10:10" ht="15.75" customHeight="1" x14ac:dyDescent="0.3">
      <c r="J617" s="202"/>
    </row>
    <row r="618" spans="10:10" ht="15.75" customHeight="1" x14ac:dyDescent="0.3">
      <c r="J618" s="202"/>
    </row>
    <row r="619" spans="10:10" ht="15.75" customHeight="1" x14ac:dyDescent="0.3">
      <c r="J619" s="202"/>
    </row>
    <row r="620" spans="10:10" ht="15.75" customHeight="1" x14ac:dyDescent="0.3">
      <c r="J620" s="202"/>
    </row>
    <row r="621" spans="10:10" ht="15.75" customHeight="1" x14ac:dyDescent="0.3">
      <c r="J621" s="202"/>
    </row>
    <row r="622" spans="10:10" ht="15.75" customHeight="1" x14ac:dyDescent="0.3">
      <c r="J622" s="202"/>
    </row>
    <row r="623" spans="10:10" ht="15.75" customHeight="1" x14ac:dyDescent="0.3">
      <c r="J623" s="202"/>
    </row>
    <row r="624" spans="10:10" ht="15.75" customHeight="1" x14ac:dyDescent="0.3">
      <c r="J624" s="202"/>
    </row>
    <row r="625" spans="10:10" ht="15.75" customHeight="1" x14ac:dyDescent="0.3">
      <c r="J625" s="202"/>
    </row>
    <row r="626" spans="10:10" ht="15.75" customHeight="1" x14ac:dyDescent="0.3">
      <c r="J626" s="202"/>
    </row>
    <row r="627" spans="10:10" ht="15.75" customHeight="1" x14ac:dyDescent="0.3">
      <c r="J627" s="202"/>
    </row>
    <row r="628" spans="10:10" ht="15.75" customHeight="1" x14ac:dyDescent="0.3">
      <c r="J628" s="202"/>
    </row>
    <row r="629" spans="10:10" ht="15.75" customHeight="1" x14ac:dyDescent="0.3">
      <c r="J629" s="202"/>
    </row>
    <row r="630" spans="10:10" ht="15.75" customHeight="1" x14ac:dyDescent="0.3">
      <c r="J630" s="202"/>
    </row>
    <row r="631" spans="10:10" ht="15.75" customHeight="1" x14ac:dyDescent="0.3">
      <c r="J631" s="202"/>
    </row>
    <row r="632" spans="10:10" ht="15.75" customHeight="1" x14ac:dyDescent="0.3">
      <c r="J632" s="202"/>
    </row>
    <row r="633" spans="10:10" ht="15.75" customHeight="1" x14ac:dyDescent="0.3">
      <c r="J633" s="202"/>
    </row>
    <row r="634" spans="10:10" ht="15.75" customHeight="1" x14ac:dyDescent="0.3">
      <c r="J634" s="202"/>
    </row>
    <row r="635" spans="10:10" ht="15.75" customHeight="1" x14ac:dyDescent="0.3">
      <c r="J635" s="202"/>
    </row>
    <row r="636" spans="10:10" ht="15.75" customHeight="1" x14ac:dyDescent="0.3">
      <c r="J636" s="202"/>
    </row>
    <row r="637" spans="10:10" ht="15.75" customHeight="1" x14ac:dyDescent="0.3">
      <c r="J637" s="202"/>
    </row>
    <row r="638" spans="10:10" ht="15.75" customHeight="1" x14ac:dyDescent="0.3">
      <c r="J638" s="202"/>
    </row>
    <row r="639" spans="10:10" ht="15.75" customHeight="1" x14ac:dyDescent="0.3">
      <c r="J639" s="202"/>
    </row>
    <row r="640" spans="10:10" ht="15.75" customHeight="1" x14ac:dyDescent="0.3">
      <c r="J640" s="202"/>
    </row>
    <row r="641" spans="10:10" ht="15.75" customHeight="1" x14ac:dyDescent="0.3">
      <c r="J641" s="202"/>
    </row>
    <row r="642" spans="10:10" ht="15.75" customHeight="1" x14ac:dyDescent="0.3">
      <c r="J642" s="202"/>
    </row>
    <row r="643" spans="10:10" ht="15.75" customHeight="1" x14ac:dyDescent="0.3">
      <c r="J643" s="202"/>
    </row>
    <row r="644" spans="10:10" ht="15.75" customHeight="1" x14ac:dyDescent="0.3">
      <c r="J644" s="202"/>
    </row>
    <row r="645" spans="10:10" ht="15.75" customHeight="1" x14ac:dyDescent="0.3">
      <c r="J645" s="202"/>
    </row>
    <row r="646" spans="10:10" ht="15.75" customHeight="1" x14ac:dyDescent="0.3">
      <c r="J646" s="202"/>
    </row>
    <row r="647" spans="10:10" ht="15.75" customHeight="1" x14ac:dyDescent="0.3">
      <c r="J647" s="202"/>
    </row>
    <row r="648" spans="10:10" ht="15.75" customHeight="1" x14ac:dyDescent="0.3">
      <c r="J648" s="202"/>
    </row>
    <row r="649" spans="10:10" ht="15.75" customHeight="1" x14ac:dyDescent="0.3">
      <c r="J649" s="202"/>
    </row>
    <row r="650" spans="10:10" ht="15.75" customHeight="1" x14ac:dyDescent="0.3">
      <c r="J650" s="202"/>
    </row>
    <row r="651" spans="10:10" ht="15.75" customHeight="1" x14ac:dyDescent="0.3">
      <c r="J651" s="202"/>
    </row>
    <row r="652" spans="10:10" ht="15.75" customHeight="1" x14ac:dyDescent="0.3">
      <c r="J652" s="202"/>
    </row>
    <row r="653" spans="10:10" ht="15.75" customHeight="1" x14ac:dyDescent="0.3">
      <c r="J653" s="202"/>
    </row>
    <row r="654" spans="10:10" ht="15.75" customHeight="1" x14ac:dyDescent="0.3">
      <c r="J654" s="202"/>
    </row>
    <row r="655" spans="10:10" ht="15.75" customHeight="1" x14ac:dyDescent="0.3">
      <c r="J655" s="202"/>
    </row>
    <row r="656" spans="10:10" ht="15.75" customHeight="1" x14ac:dyDescent="0.3">
      <c r="J656" s="202"/>
    </row>
    <row r="657" spans="10:10" ht="15.75" customHeight="1" x14ac:dyDescent="0.3">
      <c r="J657" s="202"/>
    </row>
    <row r="658" spans="10:10" ht="15.75" customHeight="1" x14ac:dyDescent="0.3">
      <c r="J658" s="202"/>
    </row>
    <row r="659" spans="10:10" ht="15.75" customHeight="1" x14ac:dyDescent="0.3">
      <c r="J659" s="202"/>
    </row>
    <row r="660" spans="10:10" ht="15.75" customHeight="1" x14ac:dyDescent="0.3">
      <c r="J660" s="202"/>
    </row>
    <row r="661" spans="10:10" ht="15.75" customHeight="1" x14ac:dyDescent="0.3">
      <c r="J661" s="202"/>
    </row>
    <row r="662" spans="10:10" ht="15.75" customHeight="1" x14ac:dyDescent="0.3">
      <c r="J662" s="202"/>
    </row>
    <row r="663" spans="10:10" ht="15.75" customHeight="1" x14ac:dyDescent="0.3">
      <c r="J663" s="202"/>
    </row>
    <row r="664" spans="10:10" ht="15.75" customHeight="1" x14ac:dyDescent="0.3">
      <c r="J664" s="202"/>
    </row>
    <row r="665" spans="10:10" ht="15.75" customHeight="1" x14ac:dyDescent="0.3">
      <c r="J665" s="202"/>
    </row>
    <row r="666" spans="10:10" ht="15.75" customHeight="1" x14ac:dyDescent="0.3">
      <c r="J666" s="202"/>
    </row>
    <row r="667" spans="10:10" ht="15.75" customHeight="1" x14ac:dyDescent="0.3">
      <c r="J667" s="202"/>
    </row>
    <row r="668" spans="10:10" ht="15.75" customHeight="1" x14ac:dyDescent="0.3">
      <c r="J668" s="202"/>
    </row>
    <row r="669" spans="10:10" ht="15.75" customHeight="1" x14ac:dyDescent="0.3">
      <c r="J669" s="202"/>
    </row>
    <row r="670" spans="10:10" ht="15.75" customHeight="1" x14ac:dyDescent="0.3">
      <c r="J670" s="202"/>
    </row>
    <row r="671" spans="10:10" ht="15.75" customHeight="1" x14ac:dyDescent="0.3">
      <c r="J671" s="202"/>
    </row>
    <row r="672" spans="10:10" ht="15.75" customHeight="1" x14ac:dyDescent="0.3">
      <c r="J672" s="202"/>
    </row>
    <row r="673" spans="10:10" ht="15.75" customHeight="1" x14ac:dyDescent="0.3">
      <c r="J673" s="202"/>
    </row>
    <row r="674" spans="10:10" ht="15.75" customHeight="1" x14ac:dyDescent="0.3">
      <c r="J674" s="202"/>
    </row>
    <row r="675" spans="10:10" ht="15.75" customHeight="1" x14ac:dyDescent="0.3">
      <c r="J675" s="202"/>
    </row>
    <row r="676" spans="10:10" ht="15.75" customHeight="1" x14ac:dyDescent="0.3">
      <c r="J676" s="202"/>
    </row>
    <row r="677" spans="10:10" ht="15.75" customHeight="1" x14ac:dyDescent="0.3">
      <c r="J677" s="202"/>
    </row>
    <row r="678" spans="10:10" ht="15.75" customHeight="1" x14ac:dyDescent="0.3">
      <c r="J678" s="202"/>
    </row>
    <row r="679" spans="10:10" ht="15.75" customHeight="1" x14ac:dyDescent="0.3">
      <c r="J679" s="202"/>
    </row>
    <row r="680" spans="10:10" ht="15.75" customHeight="1" x14ac:dyDescent="0.3">
      <c r="J680" s="202"/>
    </row>
    <row r="681" spans="10:10" ht="15.75" customHeight="1" x14ac:dyDescent="0.3">
      <c r="J681" s="202"/>
    </row>
    <row r="682" spans="10:10" ht="15.75" customHeight="1" x14ac:dyDescent="0.3">
      <c r="J682" s="202"/>
    </row>
    <row r="683" spans="10:10" ht="15.75" customHeight="1" x14ac:dyDescent="0.3">
      <c r="J683" s="202"/>
    </row>
    <row r="684" spans="10:10" ht="15.75" customHeight="1" x14ac:dyDescent="0.3">
      <c r="J684" s="202"/>
    </row>
    <row r="685" spans="10:10" ht="15.75" customHeight="1" x14ac:dyDescent="0.3">
      <c r="J685" s="202"/>
    </row>
    <row r="686" spans="10:10" ht="15.75" customHeight="1" x14ac:dyDescent="0.3">
      <c r="J686" s="202"/>
    </row>
    <row r="687" spans="10:10" ht="15.75" customHeight="1" x14ac:dyDescent="0.3">
      <c r="J687" s="202"/>
    </row>
    <row r="688" spans="10:10" ht="15.75" customHeight="1" x14ac:dyDescent="0.3">
      <c r="J688" s="202"/>
    </row>
    <row r="689" spans="10:10" ht="15.75" customHeight="1" x14ac:dyDescent="0.3">
      <c r="J689" s="202"/>
    </row>
    <row r="690" spans="10:10" ht="15.75" customHeight="1" x14ac:dyDescent="0.3">
      <c r="J690" s="202"/>
    </row>
    <row r="691" spans="10:10" ht="15.75" customHeight="1" x14ac:dyDescent="0.3">
      <c r="J691" s="202"/>
    </row>
    <row r="692" spans="10:10" ht="15.75" customHeight="1" x14ac:dyDescent="0.3">
      <c r="J692" s="202"/>
    </row>
    <row r="693" spans="10:10" ht="15.75" customHeight="1" x14ac:dyDescent="0.3">
      <c r="J693" s="202"/>
    </row>
    <row r="694" spans="10:10" ht="15.75" customHeight="1" x14ac:dyDescent="0.3">
      <c r="J694" s="202"/>
    </row>
    <row r="695" spans="10:10" ht="15.75" customHeight="1" x14ac:dyDescent="0.3">
      <c r="J695" s="202"/>
    </row>
    <row r="696" spans="10:10" ht="15.75" customHeight="1" x14ac:dyDescent="0.3">
      <c r="J696" s="202"/>
    </row>
    <row r="697" spans="10:10" ht="15.75" customHeight="1" x14ac:dyDescent="0.3">
      <c r="J697" s="202"/>
    </row>
    <row r="698" spans="10:10" ht="15.75" customHeight="1" x14ac:dyDescent="0.3">
      <c r="J698" s="202"/>
    </row>
    <row r="699" spans="10:10" ht="15.75" customHeight="1" x14ac:dyDescent="0.3">
      <c r="J699" s="202"/>
    </row>
    <row r="700" spans="10:10" ht="15.75" customHeight="1" x14ac:dyDescent="0.3">
      <c r="J700" s="202"/>
    </row>
    <row r="701" spans="10:10" ht="15.75" customHeight="1" x14ac:dyDescent="0.3">
      <c r="J701" s="202"/>
    </row>
    <row r="702" spans="10:10" ht="15.75" customHeight="1" x14ac:dyDescent="0.3">
      <c r="J702" s="202"/>
    </row>
    <row r="703" spans="10:10" ht="15.75" customHeight="1" x14ac:dyDescent="0.3">
      <c r="J703" s="202"/>
    </row>
    <row r="704" spans="10:10" ht="15.75" customHeight="1" x14ac:dyDescent="0.3">
      <c r="J704" s="202"/>
    </row>
    <row r="705" spans="10:10" ht="15.75" customHeight="1" x14ac:dyDescent="0.3">
      <c r="J705" s="202"/>
    </row>
    <row r="706" spans="10:10" ht="15.75" customHeight="1" x14ac:dyDescent="0.3">
      <c r="J706" s="202"/>
    </row>
    <row r="707" spans="10:10" ht="15.75" customHeight="1" x14ac:dyDescent="0.3">
      <c r="J707" s="202"/>
    </row>
    <row r="708" spans="10:10" ht="15.75" customHeight="1" x14ac:dyDescent="0.3">
      <c r="J708" s="202"/>
    </row>
    <row r="709" spans="10:10" ht="15.75" customHeight="1" x14ac:dyDescent="0.3">
      <c r="J709" s="202"/>
    </row>
    <row r="710" spans="10:10" ht="15.75" customHeight="1" x14ac:dyDescent="0.3">
      <c r="J710" s="202"/>
    </row>
    <row r="711" spans="10:10" ht="15.75" customHeight="1" x14ac:dyDescent="0.3">
      <c r="J711" s="202"/>
    </row>
    <row r="712" spans="10:10" ht="15.75" customHeight="1" x14ac:dyDescent="0.3">
      <c r="J712" s="202"/>
    </row>
    <row r="713" spans="10:10" ht="15.75" customHeight="1" x14ac:dyDescent="0.3">
      <c r="J713" s="202"/>
    </row>
    <row r="714" spans="10:10" ht="15.75" customHeight="1" x14ac:dyDescent="0.3">
      <c r="J714" s="202"/>
    </row>
    <row r="715" spans="10:10" ht="15.75" customHeight="1" x14ac:dyDescent="0.3">
      <c r="J715" s="202"/>
    </row>
    <row r="716" spans="10:10" ht="15.75" customHeight="1" x14ac:dyDescent="0.3">
      <c r="J716" s="202"/>
    </row>
    <row r="717" spans="10:10" ht="15.75" customHeight="1" x14ac:dyDescent="0.3">
      <c r="J717" s="202"/>
    </row>
    <row r="718" spans="10:10" ht="15.75" customHeight="1" x14ac:dyDescent="0.3">
      <c r="J718" s="202"/>
    </row>
    <row r="719" spans="10:10" ht="15.75" customHeight="1" x14ac:dyDescent="0.3">
      <c r="J719" s="202"/>
    </row>
    <row r="720" spans="10:10" ht="15.75" customHeight="1" x14ac:dyDescent="0.3">
      <c r="J720" s="202"/>
    </row>
    <row r="721" spans="10:10" ht="15.75" customHeight="1" x14ac:dyDescent="0.3">
      <c r="J721" s="202"/>
    </row>
    <row r="722" spans="10:10" ht="15.75" customHeight="1" x14ac:dyDescent="0.3">
      <c r="J722" s="202"/>
    </row>
    <row r="723" spans="10:10" ht="15.75" customHeight="1" x14ac:dyDescent="0.3">
      <c r="J723" s="202"/>
    </row>
    <row r="724" spans="10:10" ht="15.75" customHeight="1" x14ac:dyDescent="0.3">
      <c r="J724" s="202"/>
    </row>
    <row r="725" spans="10:10" ht="15.75" customHeight="1" x14ac:dyDescent="0.3">
      <c r="J725" s="202"/>
    </row>
    <row r="726" spans="10:10" ht="15.75" customHeight="1" x14ac:dyDescent="0.3">
      <c r="J726" s="202"/>
    </row>
    <row r="727" spans="10:10" ht="15.75" customHeight="1" x14ac:dyDescent="0.3">
      <c r="J727" s="202"/>
    </row>
    <row r="728" spans="10:10" ht="15.75" customHeight="1" x14ac:dyDescent="0.3">
      <c r="J728" s="202"/>
    </row>
    <row r="729" spans="10:10" ht="15.75" customHeight="1" x14ac:dyDescent="0.3">
      <c r="J729" s="202"/>
    </row>
    <row r="730" spans="10:10" ht="15.75" customHeight="1" x14ac:dyDescent="0.3">
      <c r="J730" s="202"/>
    </row>
    <row r="731" spans="10:10" ht="15.75" customHeight="1" x14ac:dyDescent="0.3">
      <c r="J731" s="202"/>
    </row>
    <row r="732" spans="10:10" ht="15.75" customHeight="1" x14ac:dyDescent="0.3">
      <c r="J732" s="202"/>
    </row>
    <row r="733" spans="10:10" ht="15.75" customHeight="1" x14ac:dyDescent="0.3">
      <c r="J733" s="202"/>
    </row>
    <row r="734" spans="10:10" ht="15.75" customHeight="1" x14ac:dyDescent="0.3">
      <c r="J734" s="202"/>
    </row>
    <row r="735" spans="10:10" ht="15.75" customHeight="1" x14ac:dyDescent="0.3">
      <c r="J735" s="202"/>
    </row>
    <row r="736" spans="10:10" ht="15.75" customHeight="1" x14ac:dyDescent="0.3">
      <c r="J736" s="202"/>
    </row>
    <row r="737" spans="10:10" ht="15.75" customHeight="1" x14ac:dyDescent="0.3">
      <c r="J737" s="202"/>
    </row>
    <row r="738" spans="10:10" ht="15.75" customHeight="1" x14ac:dyDescent="0.3">
      <c r="J738" s="202"/>
    </row>
    <row r="739" spans="10:10" ht="15.75" customHeight="1" x14ac:dyDescent="0.3">
      <c r="J739" s="202"/>
    </row>
    <row r="740" spans="10:10" ht="15.75" customHeight="1" x14ac:dyDescent="0.3">
      <c r="J740" s="202"/>
    </row>
    <row r="741" spans="10:10" ht="15.75" customHeight="1" x14ac:dyDescent="0.3">
      <c r="J741" s="202"/>
    </row>
    <row r="742" spans="10:10" ht="15.75" customHeight="1" x14ac:dyDescent="0.3">
      <c r="J742" s="202"/>
    </row>
    <row r="743" spans="10:10" ht="15.75" customHeight="1" x14ac:dyDescent="0.3">
      <c r="J743" s="202"/>
    </row>
    <row r="744" spans="10:10" ht="15.75" customHeight="1" x14ac:dyDescent="0.3">
      <c r="J744" s="202"/>
    </row>
    <row r="745" spans="10:10" ht="15.75" customHeight="1" x14ac:dyDescent="0.3">
      <c r="J745" s="202"/>
    </row>
    <row r="746" spans="10:10" ht="15.75" customHeight="1" x14ac:dyDescent="0.3">
      <c r="J746" s="202"/>
    </row>
    <row r="747" spans="10:10" ht="15.75" customHeight="1" x14ac:dyDescent="0.3">
      <c r="J747" s="202"/>
    </row>
    <row r="748" spans="10:10" ht="15.75" customHeight="1" x14ac:dyDescent="0.3">
      <c r="J748" s="202"/>
    </row>
    <row r="749" spans="10:10" ht="15.75" customHeight="1" x14ac:dyDescent="0.3">
      <c r="J749" s="202"/>
    </row>
    <row r="750" spans="10:10" ht="15.75" customHeight="1" x14ac:dyDescent="0.3">
      <c r="J750" s="202"/>
    </row>
    <row r="751" spans="10:10" ht="15.75" customHeight="1" x14ac:dyDescent="0.3">
      <c r="J751" s="202"/>
    </row>
    <row r="752" spans="10:10" ht="15.75" customHeight="1" x14ac:dyDescent="0.3">
      <c r="J752" s="202"/>
    </row>
    <row r="753" spans="10:10" ht="15.75" customHeight="1" x14ac:dyDescent="0.3">
      <c r="J753" s="202"/>
    </row>
    <row r="754" spans="10:10" ht="15.75" customHeight="1" x14ac:dyDescent="0.3">
      <c r="J754" s="202"/>
    </row>
    <row r="755" spans="10:10" ht="15.75" customHeight="1" x14ac:dyDescent="0.3">
      <c r="J755" s="202"/>
    </row>
    <row r="756" spans="10:10" ht="15.75" customHeight="1" x14ac:dyDescent="0.3">
      <c r="J756" s="202"/>
    </row>
    <row r="757" spans="10:10" ht="15.75" customHeight="1" x14ac:dyDescent="0.3">
      <c r="J757" s="202"/>
    </row>
    <row r="758" spans="10:10" ht="15.75" customHeight="1" x14ac:dyDescent="0.3">
      <c r="J758" s="202"/>
    </row>
    <row r="759" spans="10:10" ht="15.75" customHeight="1" x14ac:dyDescent="0.3">
      <c r="J759" s="202"/>
    </row>
    <row r="760" spans="10:10" ht="15.75" customHeight="1" x14ac:dyDescent="0.3">
      <c r="J760" s="202"/>
    </row>
    <row r="761" spans="10:10" ht="15.75" customHeight="1" x14ac:dyDescent="0.3">
      <c r="J761" s="202"/>
    </row>
    <row r="762" spans="10:10" ht="15.75" customHeight="1" x14ac:dyDescent="0.3">
      <c r="J762" s="202"/>
    </row>
    <row r="763" spans="10:10" ht="15.75" customHeight="1" x14ac:dyDescent="0.3">
      <c r="J763" s="202"/>
    </row>
    <row r="764" spans="10:10" ht="15.75" customHeight="1" x14ac:dyDescent="0.3">
      <c r="J764" s="202"/>
    </row>
    <row r="765" spans="10:10" ht="15.75" customHeight="1" x14ac:dyDescent="0.3">
      <c r="J765" s="202"/>
    </row>
    <row r="766" spans="10:10" ht="15.75" customHeight="1" x14ac:dyDescent="0.3">
      <c r="J766" s="202"/>
    </row>
    <row r="767" spans="10:10" ht="15.75" customHeight="1" x14ac:dyDescent="0.3">
      <c r="J767" s="202"/>
    </row>
    <row r="768" spans="10:10" ht="15.75" customHeight="1" x14ac:dyDescent="0.3">
      <c r="J768" s="202"/>
    </row>
    <row r="769" spans="10:10" ht="15.75" customHeight="1" x14ac:dyDescent="0.3">
      <c r="J769" s="202"/>
    </row>
    <row r="770" spans="10:10" ht="15.75" customHeight="1" x14ac:dyDescent="0.3">
      <c r="J770" s="202"/>
    </row>
    <row r="771" spans="10:10" ht="15.75" customHeight="1" x14ac:dyDescent="0.3">
      <c r="J771" s="202"/>
    </row>
    <row r="772" spans="10:10" ht="15.75" customHeight="1" x14ac:dyDescent="0.3">
      <c r="J772" s="202"/>
    </row>
    <row r="773" spans="10:10" ht="15.75" customHeight="1" x14ac:dyDescent="0.3">
      <c r="J773" s="202"/>
    </row>
    <row r="774" spans="10:10" ht="15.75" customHeight="1" x14ac:dyDescent="0.3">
      <c r="J774" s="202"/>
    </row>
    <row r="775" spans="10:10" ht="15.75" customHeight="1" x14ac:dyDescent="0.3">
      <c r="J775" s="202"/>
    </row>
    <row r="776" spans="10:10" ht="15.75" customHeight="1" x14ac:dyDescent="0.3">
      <c r="J776" s="202"/>
    </row>
    <row r="777" spans="10:10" ht="15.75" customHeight="1" x14ac:dyDescent="0.3">
      <c r="J777" s="202"/>
    </row>
    <row r="778" spans="10:10" ht="15.75" customHeight="1" x14ac:dyDescent="0.3">
      <c r="J778" s="202"/>
    </row>
    <row r="779" spans="10:10" ht="15.75" customHeight="1" x14ac:dyDescent="0.3">
      <c r="J779" s="202"/>
    </row>
    <row r="780" spans="10:10" ht="15.75" customHeight="1" x14ac:dyDescent="0.3">
      <c r="J780" s="202"/>
    </row>
    <row r="781" spans="10:10" ht="15.75" customHeight="1" x14ac:dyDescent="0.3">
      <c r="J781" s="202"/>
    </row>
    <row r="782" spans="10:10" ht="15.75" customHeight="1" x14ac:dyDescent="0.3">
      <c r="J782" s="202"/>
    </row>
    <row r="783" spans="10:10" ht="15.75" customHeight="1" x14ac:dyDescent="0.3">
      <c r="J783" s="202"/>
    </row>
    <row r="784" spans="10:10" ht="15.75" customHeight="1" x14ac:dyDescent="0.3">
      <c r="J784" s="202"/>
    </row>
    <row r="785" spans="10:10" ht="15.75" customHeight="1" x14ac:dyDescent="0.3">
      <c r="J785" s="202"/>
    </row>
    <row r="786" spans="10:10" ht="15.75" customHeight="1" x14ac:dyDescent="0.3">
      <c r="J786" s="202"/>
    </row>
    <row r="787" spans="10:10" ht="15.75" customHeight="1" x14ac:dyDescent="0.3">
      <c r="J787" s="202"/>
    </row>
    <row r="788" spans="10:10" ht="15.75" customHeight="1" x14ac:dyDescent="0.3">
      <c r="J788" s="202"/>
    </row>
    <row r="789" spans="10:10" ht="15.75" customHeight="1" x14ac:dyDescent="0.3">
      <c r="J789" s="202"/>
    </row>
    <row r="790" spans="10:10" ht="15.75" customHeight="1" x14ac:dyDescent="0.3">
      <c r="J790" s="202"/>
    </row>
    <row r="791" spans="10:10" ht="15.75" customHeight="1" x14ac:dyDescent="0.3">
      <c r="J791" s="202"/>
    </row>
    <row r="792" spans="10:10" ht="15.75" customHeight="1" x14ac:dyDescent="0.3">
      <c r="J792" s="202"/>
    </row>
    <row r="793" spans="10:10" ht="15.75" customHeight="1" x14ac:dyDescent="0.3">
      <c r="J793" s="202"/>
    </row>
    <row r="794" spans="10:10" ht="15.75" customHeight="1" x14ac:dyDescent="0.3">
      <c r="J794" s="202"/>
    </row>
    <row r="795" spans="10:10" ht="15.75" customHeight="1" x14ac:dyDescent="0.3">
      <c r="J795" s="202"/>
    </row>
    <row r="796" spans="10:10" ht="15.75" customHeight="1" x14ac:dyDescent="0.3">
      <c r="J796" s="202"/>
    </row>
    <row r="797" spans="10:10" ht="15.75" customHeight="1" x14ac:dyDescent="0.3">
      <c r="J797" s="202"/>
    </row>
    <row r="798" spans="10:10" ht="15.75" customHeight="1" x14ac:dyDescent="0.3">
      <c r="J798" s="202"/>
    </row>
    <row r="799" spans="10:10" ht="15.75" customHeight="1" x14ac:dyDescent="0.3">
      <c r="J799" s="202"/>
    </row>
    <row r="800" spans="10:10" ht="15.75" customHeight="1" x14ac:dyDescent="0.3">
      <c r="J800" s="202"/>
    </row>
    <row r="801" spans="10:10" ht="15.75" customHeight="1" x14ac:dyDescent="0.3">
      <c r="J801" s="202"/>
    </row>
    <row r="802" spans="10:10" ht="15.75" customHeight="1" x14ac:dyDescent="0.3">
      <c r="J802" s="202"/>
    </row>
    <row r="803" spans="10:10" ht="15.75" customHeight="1" x14ac:dyDescent="0.3">
      <c r="J803" s="202"/>
    </row>
    <row r="804" spans="10:10" ht="15.75" customHeight="1" x14ac:dyDescent="0.3">
      <c r="J804" s="202"/>
    </row>
    <row r="805" spans="10:10" ht="15.75" customHeight="1" x14ac:dyDescent="0.3">
      <c r="J805" s="202"/>
    </row>
    <row r="806" spans="10:10" ht="15.75" customHeight="1" x14ac:dyDescent="0.3">
      <c r="J806" s="202"/>
    </row>
    <row r="807" spans="10:10" ht="15.75" customHeight="1" x14ac:dyDescent="0.3">
      <c r="J807" s="202"/>
    </row>
    <row r="808" spans="10:10" ht="15.75" customHeight="1" x14ac:dyDescent="0.3">
      <c r="J808" s="202"/>
    </row>
    <row r="809" spans="10:10" ht="15.75" customHeight="1" x14ac:dyDescent="0.3">
      <c r="J809" s="202"/>
    </row>
    <row r="810" spans="10:10" ht="15.75" customHeight="1" x14ac:dyDescent="0.3">
      <c r="J810" s="202"/>
    </row>
    <row r="811" spans="10:10" ht="15.75" customHeight="1" x14ac:dyDescent="0.3">
      <c r="J811" s="202"/>
    </row>
    <row r="812" spans="10:10" ht="15.75" customHeight="1" x14ac:dyDescent="0.3">
      <c r="J812" s="202"/>
    </row>
    <row r="813" spans="10:10" ht="15.75" customHeight="1" x14ac:dyDescent="0.3">
      <c r="J813" s="202"/>
    </row>
    <row r="814" spans="10:10" ht="15.75" customHeight="1" x14ac:dyDescent="0.3">
      <c r="J814" s="202"/>
    </row>
    <row r="815" spans="10:10" ht="15.75" customHeight="1" x14ac:dyDescent="0.3">
      <c r="J815" s="202"/>
    </row>
    <row r="816" spans="10:10" ht="15.75" customHeight="1" x14ac:dyDescent="0.3">
      <c r="J816" s="202"/>
    </row>
    <row r="817" spans="10:10" ht="15.75" customHeight="1" x14ac:dyDescent="0.3">
      <c r="J817" s="202"/>
    </row>
    <row r="818" spans="10:10" ht="15.75" customHeight="1" x14ac:dyDescent="0.3">
      <c r="J818" s="202"/>
    </row>
    <row r="819" spans="10:10" ht="15.75" customHeight="1" x14ac:dyDescent="0.3">
      <c r="J819" s="202"/>
    </row>
    <row r="820" spans="10:10" ht="15.75" customHeight="1" x14ac:dyDescent="0.3">
      <c r="J820" s="202"/>
    </row>
    <row r="821" spans="10:10" ht="15.75" customHeight="1" x14ac:dyDescent="0.3">
      <c r="J821" s="202"/>
    </row>
    <row r="822" spans="10:10" ht="15.75" customHeight="1" x14ac:dyDescent="0.3">
      <c r="J822" s="202"/>
    </row>
    <row r="823" spans="10:10" ht="15.75" customHeight="1" x14ac:dyDescent="0.3">
      <c r="J823" s="202"/>
    </row>
    <row r="824" spans="10:10" ht="15.75" customHeight="1" x14ac:dyDescent="0.3">
      <c r="J824" s="202"/>
    </row>
    <row r="825" spans="10:10" ht="15.75" customHeight="1" x14ac:dyDescent="0.3">
      <c r="J825" s="202"/>
    </row>
    <row r="826" spans="10:10" ht="15.75" customHeight="1" x14ac:dyDescent="0.3">
      <c r="J826" s="202"/>
    </row>
    <row r="827" spans="10:10" ht="15.75" customHeight="1" x14ac:dyDescent="0.3">
      <c r="J827" s="202"/>
    </row>
    <row r="828" spans="10:10" ht="15.75" customHeight="1" x14ac:dyDescent="0.3">
      <c r="J828" s="202"/>
    </row>
    <row r="829" spans="10:10" ht="15.75" customHeight="1" x14ac:dyDescent="0.3">
      <c r="J829" s="202"/>
    </row>
    <row r="830" spans="10:10" ht="15.75" customHeight="1" x14ac:dyDescent="0.3">
      <c r="J830" s="202"/>
    </row>
    <row r="831" spans="10:10" ht="15.75" customHeight="1" x14ac:dyDescent="0.3">
      <c r="J831" s="202"/>
    </row>
    <row r="832" spans="10:10" ht="15.75" customHeight="1" x14ac:dyDescent="0.3">
      <c r="J832" s="202"/>
    </row>
    <row r="833" spans="10:10" ht="15.75" customHeight="1" x14ac:dyDescent="0.3">
      <c r="J833" s="202"/>
    </row>
    <row r="834" spans="10:10" ht="15.75" customHeight="1" x14ac:dyDescent="0.3">
      <c r="J834" s="202"/>
    </row>
    <row r="835" spans="10:10" ht="15.75" customHeight="1" x14ac:dyDescent="0.3">
      <c r="J835" s="202"/>
    </row>
    <row r="836" spans="10:10" ht="15.75" customHeight="1" x14ac:dyDescent="0.3">
      <c r="J836" s="202"/>
    </row>
    <row r="837" spans="10:10" ht="15.75" customHeight="1" x14ac:dyDescent="0.3">
      <c r="J837" s="202"/>
    </row>
    <row r="838" spans="10:10" ht="15.75" customHeight="1" x14ac:dyDescent="0.3">
      <c r="J838" s="202"/>
    </row>
    <row r="839" spans="10:10" ht="15.75" customHeight="1" x14ac:dyDescent="0.3">
      <c r="J839" s="202"/>
    </row>
    <row r="840" spans="10:10" ht="15.75" customHeight="1" x14ac:dyDescent="0.3">
      <c r="J840" s="202"/>
    </row>
    <row r="841" spans="10:10" ht="15.75" customHeight="1" x14ac:dyDescent="0.3">
      <c r="J841" s="202"/>
    </row>
    <row r="842" spans="10:10" ht="15.75" customHeight="1" x14ac:dyDescent="0.3">
      <c r="J842" s="202"/>
    </row>
    <row r="843" spans="10:10" ht="15.75" customHeight="1" x14ac:dyDescent="0.3">
      <c r="J843" s="202"/>
    </row>
    <row r="844" spans="10:10" ht="15.75" customHeight="1" x14ac:dyDescent="0.3">
      <c r="J844" s="202"/>
    </row>
    <row r="845" spans="10:10" ht="15.75" customHeight="1" x14ac:dyDescent="0.3">
      <c r="J845" s="202"/>
    </row>
    <row r="846" spans="10:10" ht="15.75" customHeight="1" x14ac:dyDescent="0.3">
      <c r="J846" s="202"/>
    </row>
    <row r="847" spans="10:10" ht="15.75" customHeight="1" x14ac:dyDescent="0.3">
      <c r="J847" s="202"/>
    </row>
    <row r="848" spans="10:10" ht="15.75" customHeight="1" x14ac:dyDescent="0.3">
      <c r="J848" s="202"/>
    </row>
    <row r="849" spans="10:10" ht="15.75" customHeight="1" x14ac:dyDescent="0.3">
      <c r="J849" s="202"/>
    </row>
    <row r="850" spans="10:10" ht="15.75" customHeight="1" x14ac:dyDescent="0.3">
      <c r="J850" s="202"/>
    </row>
    <row r="851" spans="10:10" ht="15.75" customHeight="1" x14ac:dyDescent="0.3">
      <c r="J851" s="202"/>
    </row>
    <row r="852" spans="10:10" ht="15.75" customHeight="1" x14ac:dyDescent="0.3">
      <c r="J852" s="202"/>
    </row>
    <row r="853" spans="10:10" ht="15.75" customHeight="1" x14ac:dyDescent="0.3">
      <c r="J853" s="202"/>
    </row>
    <row r="854" spans="10:10" ht="15.75" customHeight="1" x14ac:dyDescent="0.3">
      <c r="J854" s="202"/>
    </row>
    <row r="855" spans="10:10" ht="15.75" customHeight="1" x14ac:dyDescent="0.3">
      <c r="J855" s="202"/>
    </row>
    <row r="856" spans="10:10" ht="15.75" customHeight="1" x14ac:dyDescent="0.3">
      <c r="J856" s="202"/>
    </row>
    <row r="857" spans="10:10" ht="15.75" customHeight="1" x14ac:dyDescent="0.3">
      <c r="J857" s="202"/>
    </row>
    <row r="858" spans="10:10" ht="15.75" customHeight="1" x14ac:dyDescent="0.3">
      <c r="J858" s="202"/>
    </row>
    <row r="859" spans="10:10" ht="15.75" customHeight="1" x14ac:dyDescent="0.3">
      <c r="J859" s="202"/>
    </row>
    <row r="860" spans="10:10" ht="15.75" customHeight="1" x14ac:dyDescent="0.3">
      <c r="J860" s="202"/>
    </row>
    <row r="861" spans="10:10" ht="15.75" customHeight="1" x14ac:dyDescent="0.3">
      <c r="J861" s="202"/>
    </row>
    <row r="862" spans="10:10" ht="15.75" customHeight="1" x14ac:dyDescent="0.3">
      <c r="J862" s="202"/>
    </row>
    <row r="863" spans="10:10" ht="15.75" customHeight="1" x14ac:dyDescent="0.3">
      <c r="J863" s="202"/>
    </row>
    <row r="864" spans="10:10" ht="15.75" customHeight="1" x14ac:dyDescent="0.3">
      <c r="J864" s="202"/>
    </row>
    <row r="865" spans="10:10" ht="15.75" customHeight="1" x14ac:dyDescent="0.3">
      <c r="J865" s="202"/>
    </row>
    <row r="866" spans="10:10" ht="15.75" customHeight="1" x14ac:dyDescent="0.3">
      <c r="J866" s="202"/>
    </row>
    <row r="867" spans="10:10" ht="15.75" customHeight="1" x14ac:dyDescent="0.3">
      <c r="J867" s="202"/>
    </row>
    <row r="868" spans="10:10" ht="15.75" customHeight="1" x14ac:dyDescent="0.3">
      <c r="J868" s="202"/>
    </row>
    <row r="869" spans="10:10" ht="15.75" customHeight="1" x14ac:dyDescent="0.3">
      <c r="J869" s="202"/>
    </row>
    <row r="870" spans="10:10" ht="15.75" customHeight="1" x14ac:dyDescent="0.3">
      <c r="J870" s="202"/>
    </row>
    <row r="871" spans="10:10" ht="15.75" customHeight="1" x14ac:dyDescent="0.3">
      <c r="J871" s="202"/>
    </row>
    <row r="872" spans="10:10" ht="15.75" customHeight="1" x14ac:dyDescent="0.3">
      <c r="J872" s="202"/>
    </row>
    <row r="873" spans="10:10" ht="15.75" customHeight="1" x14ac:dyDescent="0.3">
      <c r="J873" s="202"/>
    </row>
    <row r="874" spans="10:10" ht="15.75" customHeight="1" x14ac:dyDescent="0.3">
      <c r="J874" s="202"/>
    </row>
    <row r="875" spans="10:10" ht="15.75" customHeight="1" x14ac:dyDescent="0.3">
      <c r="J875" s="202"/>
    </row>
    <row r="876" spans="10:10" ht="15.75" customHeight="1" x14ac:dyDescent="0.3">
      <c r="J876" s="202"/>
    </row>
    <row r="877" spans="10:10" ht="15.75" customHeight="1" x14ac:dyDescent="0.3">
      <c r="J877" s="202"/>
    </row>
    <row r="878" spans="10:10" ht="15.75" customHeight="1" x14ac:dyDescent="0.3">
      <c r="J878" s="202"/>
    </row>
    <row r="879" spans="10:10" ht="15.75" customHeight="1" x14ac:dyDescent="0.3">
      <c r="J879" s="202"/>
    </row>
    <row r="880" spans="10:10" ht="15.75" customHeight="1" x14ac:dyDescent="0.3">
      <c r="J880" s="202"/>
    </row>
    <row r="881" spans="10:10" ht="15.75" customHeight="1" x14ac:dyDescent="0.3">
      <c r="J881" s="202"/>
    </row>
    <row r="882" spans="10:10" ht="15.75" customHeight="1" x14ac:dyDescent="0.3">
      <c r="J882" s="202"/>
    </row>
    <row r="883" spans="10:10" ht="15.75" customHeight="1" x14ac:dyDescent="0.3">
      <c r="J883" s="202"/>
    </row>
    <row r="884" spans="10:10" ht="15.75" customHeight="1" x14ac:dyDescent="0.3">
      <c r="J884" s="202"/>
    </row>
    <row r="885" spans="10:10" ht="15.75" customHeight="1" x14ac:dyDescent="0.3">
      <c r="J885" s="202"/>
    </row>
    <row r="886" spans="10:10" ht="15.75" customHeight="1" x14ac:dyDescent="0.3">
      <c r="J886" s="202"/>
    </row>
    <row r="887" spans="10:10" ht="15.75" customHeight="1" x14ac:dyDescent="0.3">
      <c r="J887" s="202"/>
    </row>
    <row r="888" spans="10:10" ht="15.75" customHeight="1" x14ac:dyDescent="0.3">
      <c r="J888" s="202"/>
    </row>
    <row r="889" spans="10:10" ht="15.75" customHeight="1" x14ac:dyDescent="0.3">
      <c r="J889" s="202"/>
    </row>
    <row r="890" spans="10:10" ht="15.75" customHeight="1" x14ac:dyDescent="0.3">
      <c r="J890" s="202"/>
    </row>
    <row r="891" spans="10:10" ht="15.75" customHeight="1" x14ac:dyDescent="0.3">
      <c r="J891" s="202"/>
    </row>
    <row r="892" spans="10:10" ht="15.75" customHeight="1" x14ac:dyDescent="0.3">
      <c r="J892" s="202"/>
    </row>
    <row r="893" spans="10:10" ht="15.75" customHeight="1" x14ac:dyDescent="0.3">
      <c r="J893" s="202"/>
    </row>
    <row r="894" spans="10:10" ht="15.75" customHeight="1" x14ac:dyDescent="0.3">
      <c r="J894" s="202"/>
    </row>
    <row r="895" spans="10:10" ht="15.75" customHeight="1" x14ac:dyDescent="0.3">
      <c r="J895" s="202"/>
    </row>
    <row r="896" spans="10:10" ht="15.75" customHeight="1" x14ac:dyDescent="0.3">
      <c r="J896" s="202"/>
    </row>
    <row r="897" spans="10:10" ht="15.75" customHeight="1" x14ac:dyDescent="0.3">
      <c r="J897" s="202"/>
    </row>
    <row r="898" spans="10:10" ht="15.75" customHeight="1" x14ac:dyDescent="0.3">
      <c r="J898" s="202"/>
    </row>
    <row r="899" spans="10:10" ht="15.75" customHeight="1" x14ac:dyDescent="0.3">
      <c r="J899" s="202"/>
    </row>
    <row r="900" spans="10:10" ht="15.75" customHeight="1" x14ac:dyDescent="0.3">
      <c r="J900" s="202"/>
    </row>
    <row r="901" spans="10:10" ht="15.75" customHeight="1" x14ac:dyDescent="0.3">
      <c r="J901" s="202"/>
    </row>
    <row r="902" spans="10:10" ht="15.75" customHeight="1" x14ac:dyDescent="0.3">
      <c r="J902" s="202"/>
    </row>
    <row r="903" spans="10:10" ht="15.75" customHeight="1" x14ac:dyDescent="0.3">
      <c r="J903" s="202"/>
    </row>
    <row r="904" spans="10:10" ht="15.75" customHeight="1" x14ac:dyDescent="0.3">
      <c r="J904" s="202"/>
    </row>
    <row r="905" spans="10:10" ht="15.75" customHeight="1" x14ac:dyDescent="0.3">
      <c r="J905" s="202"/>
    </row>
    <row r="906" spans="10:10" ht="15.75" customHeight="1" x14ac:dyDescent="0.3">
      <c r="J906" s="202"/>
    </row>
    <row r="907" spans="10:10" ht="15.75" customHeight="1" x14ac:dyDescent="0.3">
      <c r="J907" s="202"/>
    </row>
    <row r="908" spans="10:10" ht="15.75" customHeight="1" x14ac:dyDescent="0.3">
      <c r="J908" s="202"/>
    </row>
    <row r="909" spans="10:10" ht="15.75" customHeight="1" x14ac:dyDescent="0.3">
      <c r="J909" s="202"/>
    </row>
    <row r="910" spans="10:10" ht="15.75" customHeight="1" x14ac:dyDescent="0.3">
      <c r="J910" s="202"/>
    </row>
    <row r="911" spans="10:10" ht="15.75" customHeight="1" x14ac:dyDescent="0.3">
      <c r="J911" s="202"/>
    </row>
    <row r="912" spans="10:10" ht="15.75" customHeight="1" x14ac:dyDescent="0.3">
      <c r="J912" s="202"/>
    </row>
    <row r="913" spans="10:10" ht="15.75" customHeight="1" x14ac:dyDescent="0.3">
      <c r="J913" s="202"/>
    </row>
    <row r="914" spans="10:10" ht="15.75" customHeight="1" x14ac:dyDescent="0.3">
      <c r="J914" s="202"/>
    </row>
    <row r="915" spans="10:10" ht="15.75" customHeight="1" x14ac:dyDescent="0.3">
      <c r="J915" s="202"/>
    </row>
    <row r="916" spans="10:10" ht="15.75" customHeight="1" x14ac:dyDescent="0.3">
      <c r="J916" s="202"/>
    </row>
    <row r="917" spans="10:10" ht="15.75" customHeight="1" x14ac:dyDescent="0.3">
      <c r="J917" s="202"/>
    </row>
    <row r="918" spans="10:10" ht="15.75" customHeight="1" x14ac:dyDescent="0.3">
      <c r="J918" s="202"/>
    </row>
    <row r="919" spans="10:10" ht="15.75" customHeight="1" x14ac:dyDescent="0.3">
      <c r="J919" s="202"/>
    </row>
    <row r="920" spans="10:10" ht="15.75" customHeight="1" x14ac:dyDescent="0.3">
      <c r="J920" s="202"/>
    </row>
    <row r="921" spans="10:10" ht="15.75" customHeight="1" x14ac:dyDescent="0.3">
      <c r="J921" s="202"/>
    </row>
    <row r="922" spans="10:10" ht="15.75" customHeight="1" x14ac:dyDescent="0.3">
      <c r="J922" s="202"/>
    </row>
    <row r="923" spans="10:10" ht="15.75" customHeight="1" x14ac:dyDescent="0.3">
      <c r="J923" s="202"/>
    </row>
    <row r="924" spans="10:10" ht="15.75" customHeight="1" x14ac:dyDescent="0.3">
      <c r="J924" s="202"/>
    </row>
    <row r="925" spans="10:10" ht="15.75" customHeight="1" x14ac:dyDescent="0.3">
      <c r="J925" s="202"/>
    </row>
    <row r="926" spans="10:10" ht="15.75" customHeight="1" x14ac:dyDescent="0.3">
      <c r="J926" s="202"/>
    </row>
    <row r="927" spans="10:10" ht="15.75" customHeight="1" x14ac:dyDescent="0.3">
      <c r="J927" s="202"/>
    </row>
    <row r="928" spans="10:10" ht="15.75" customHeight="1" x14ac:dyDescent="0.3">
      <c r="J928" s="202"/>
    </row>
    <row r="929" spans="10:10" ht="15.75" customHeight="1" x14ac:dyDescent="0.3">
      <c r="J929" s="202"/>
    </row>
    <row r="930" spans="10:10" ht="15.75" customHeight="1" x14ac:dyDescent="0.3">
      <c r="J930" s="202"/>
    </row>
    <row r="931" spans="10:10" ht="15.75" customHeight="1" x14ac:dyDescent="0.3">
      <c r="J931" s="202"/>
    </row>
    <row r="932" spans="10:10" ht="15.75" customHeight="1" x14ac:dyDescent="0.3">
      <c r="J932" s="202"/>
    </row>
    <row r="933" spans="10:10" ht="15.75" customHeight="1" x14ac:dyDescent="0.3">
      <c r="J933" s="202"/>
    </row>
    <row r="934" spans="10:10" ht="15.75" customHeight="1" x14ac:dyDescent="0.3">
      <c r="J934" s="202"/>
    </row>
    <row r="935" spans="10:10" ht="15.75" customHeight="1" x14ac:dyDescent="0.3">
      <c r="J935" s="202"/>
    </row>
    <row r="936" spans="10:10" ht="15.75" customHeight="1" x14ac:dyDescent="0.3">
      <c r="J936" s="202"/>
    </row>
    <row r="937" spans="10:10" ht="15.75" customHeight="1" x14ac:dyDescent="0.3">
      <c r="J937" s="202"/>
    </row>
    <row r="938" spans="10:10" ht="15.75" customHeight="1" x14ac:dyDescent="0.3">
      <c r="J938" s="202"/>
    </row>
    <row r="939" spans="10:10" ht="15.75" customHeight="1" x14ac:dyDescent="0.3">
      <c r="J939" s="202"/>
    </row>
    <row r="940" spans="10:10" ht="15.75" customHeight="1" x14ac:dyDescent="0.3">
      <c r="J940" s="202"/>
    </row>
    <row r="941" spans="10:10" ht="15.75" customHeight="1" x14ac:dyDescent="0.3">
      <c r="J941" s="202"/>
    </row>
    <row r="942" spans="10:10" ht="15.75" customHeight="1" x14ac:dyDescent="0.3">
      <c r="J942" s="202"/>
    </row>
    <row r="943" spans="10:10" ht="15.75" customHeight="1" x14ac:dyDescent="0.3">
      <c r="J943" s="202"/>
    </row>
    <row r="944" spans="10:10" ht="15.75" customHeight="1" x14ac:dyDescent="0.3">
      <c r="J944" s="202"/>
    </row>
    <row r="945" spans="10:10" ht="15.75" customHeight="1" x14ac:dyDescent="0.3">
      <c r="J945" s="202"/>
    </row>
    <row r="946" spans="10:10" ht="15.75" customHeight="1" x14ac:dyDescent="0.3">
      <c r="J946" s="202"/>
    </row>
    <row r="947" spans="10:10" ht="15.75" customHeight="1" x14ac:dyDescent="0.3">
      <c r="J947" s="202"/>
    </row>
    <row r="948" spans="10:10" ht="15.75" customHeight="1" x14ac:dyDescent="0.3">
      <c r="J948" s="202"/>
    </row>
    <row r="949" spans="10:10" ht="15.75" customHeight="1" x14ac:dyDescent="0.3">
      <c r="J949" s="202"/>
    </row>
    <row r="950" spans="10:10" ht="15.75" customHeight="1" x14ac:dyDescent="0.3">
      <c r="J950" s="202"/>
    </row>
    <row r="951" spans="10:10" ht="15.75" customHeight="1" x14ac:dyDescent="0.3">
      <c r="J951" s="202"/>
    </row>
    <row r="952" spans="10:10" ht="15.75" customHeight="1" x14ac:dyDescent="0.3">
      <c r="J952" s="202"/>
    </row>
    <row r="953" spans="10:10" ht="15.75" customHeight="1" x14ac:dyDescent="0.3">
      <c r="J953" s="202"/>
    </row>
    <row r="954" spans="10:10" ht="15.75" customHeight="1" x14ac:dyDescent="0.3">
      <c r="J954" s="202"/>
    </row>
    <row r="955" spans="10:10" ht="15.75" customHeight="1" x14ac:dyDescent="0.3">
      <c r="J955" s="202"/>
    </row>
    <row r="956" spans="10:10" ht="15.75" customHeight="1" x14ac:dyDescent="0.3">
      <c r="J956" s="202"/>
    </row>
    <row r="957" spans="10:10" ht="15.75" customHeight="1" x14ac:dyDescent="0.3">
      <c r="J957" s="202"/>
    </row>
    <row r="958" spans="10:10" ht="15.75" customHeight="1" x14ac:dyDescent="0.3">
      <c r="J958" s="202"/>
    </row>
    <row r="959" spans="10:10" ht="15.75" customHeight="1" x14ac:dyDescent="0.3">
      <c r="J959" s="202"/>
    </row>
    <row r="960" spans="10:10" ht="15.75" customHeight="1" x14ac:dyDescent="0.3">
      <c r="J960" s="202"/>
    </row>
    <row r="961" spans="10:10" ht="15.75" customHeight="1" x14ac:dyDescent="0.3">
      <c r="J961" s="202"/>
    </row>
    <row r="962" spans="10:10" ht="15.75" customHeight="1" x14ac:dyDescent="0.3">
      <c r="J962" s="202"/>
    </row>
    <row r="963" spans="10:10" ht="15.75" customHeight="1" x14ac:dyDescent="0.3">
      <c r="J963" s="202"/>
    </row>
    <row r="964" spans="10:10" ht="15.75" customHeight="1" x14ac:dyDescent="0.3">
      <c r="J964" s="202"/>
    </row>
    <row r="965" spans="10:10" ht="15.75" customHeight="1" x14ac:dyDescent="0.3">
      <c r="J965" s="202"/>
    </row>
    <row r="966" spans="10:10" ht="15.75" customHeight="1" x14ac:dyDescent="0.3">
      <c r="J966" s="202"/>
    </row>
    <row r="967" spans="10:10" ht="15.75" customHeight="1" x14ac:dyDescent="0.3">
      <c r="J967" s="202"/>
    </row>
    <row r="968" spans="10:10" ht="15.75" customHeight="1" x14ac:dyDescent="0.3">
      <c r="J968" s="202"/>
    </row>
    <row r="969" spans="10:10" ht="15.75" customHeight="1" x14ac:dyDescent="0.3">
      <c r="J969" s="202"/>
    </row>
    <row r="970" spans="10:10" ht="15.75" customHeight="1" x14ac:dyDescent="0.3">
      <c r="J970" s="202"/>
    </row>
    <row r="971" spans="10:10" ht="15.75" customHeight="1" x14ac:dyDescent="0.3">
      <c r="J971" s="202"/>
    </row>
    <row r="972" spans="10:10" ht="15.75" customHeight="1" x14ac:dyDescent="0.3">
      <c r="J972" s="202"/>
    </row>
    <row r="973" spans="10:10" ht="15.75" customHeight="1" x14ac:dyDescent="0.3">
      <c r="J973" s="202"/>
    </row>
    <row r="974" spans="10:10" ht="15.75" customHeight="1" x14ac:dyDescent="0.3">
      <c r="J974" s="202"/>
    </row>
    <row r="975" spans="10:10" ht="15.75" customHeight="1" x14ac:dyDescent="0.3">
      <c r="J975" s="202"/>
    </row>
    <row r="976" spans="10:10" ht="15.75" customHeight="1" x14ac:dyDescent="0.3">
      <c r="J976" s="202"/>
    </row>
    <row r="977" spans="10:10" ht="15.75" customHeight="1" x14ac:dyDescent="0.3">
      <c r="J977" s="202"/>
    </row>
    <row r="978" spans="10:10" ht="15.75" customHeight="1" x14ac:dyDescent="0.3">
      <c r="J978" s="202"/>
    </row>
    <row r="979" spans="10:10" ht="15.75" customHeight="1" x14ac:dyDescent="0.3">
      <c r="J979" s="202"/>
    </row>
    <row r="980" spans="10:10" ht="15.75" customHeight="1" x14ac:dyDescent="0.3">
      <c r="J980" s="202"/>
    </row>
    <row r="981" spans="10:10" ht="15.75" customHeight="1" x14ac:dyDescent="0.3">
      <c r="J981" s="202"/>
    </row>
    <row r="982" spans="10:10" ht="15.75" customHeight="1" x14ac:dyDescent="0.3">
      <c r="J982" s="202"/>
    </row>
    <row r="983" spans="10:10" ht="15.75" customHeight="1" x14ac:dyDescent="0.3">
      <c r="J983" s="202"/>
    </row>
    <row r="984" spans="10:10" ht="15.75" customHeight="1" x14ac:dyDescent="0.3">
      <c r="J984" s="202"/>
    </row>
    <row r="985" spans="10:10" ht="15.75" customHeight="1" x14ac:dyDescent="0.3">
      <c r="J985" s="202"/>
    </row>
    <row r="986" spans="10:10" ht="15.75" customHeight="1" x14ac:dyDescent="0.3">
      <c r="J986" s="202"/>
    </row>
    <row r="987" spans="10:10" ht="15.75" customHeight="1" x14ac:dyDescent="0.3">
      <c r="J987" s="202"/>
    </row>
    <row r="988" spans="10:10" ht="15.75" customHeight="1" x14ac:dyDescent="0.3">
      <c r="J988" s="202"/>
    </row>
    <row r="989" spans="10:10" ht="15.75" customHeight="1" x14ac:dyDescent="0.3">
      <c r="J989" s="202"/>
    </row>
    <row r="990" spans="10:10" ht="15.75" customHeight="1" x14ac:dyDescent="0.3">
      <c r="J990" s="202"/>
    </row>
    <row r="991" spans="10:10" ht="15.75" customHeight="1" x14ac:dyDescent="0.3">
      <c r="J991" s="202"/>
    </row>
    <row r="992" spans="10:10" ht="15.75" customHeight="1" x14ac:dyDescent="0.3">
      <c r="J992" s="202"/>
    </row>
    <row r="993" spans="10:10" ht="15.75" customHeight="1" x14ac:dyDescent="0.3">
      <c r="J993" s="202"/>
    </row>
    <row r="994" spans="10:10" ht="15.75" customHeight="1" x14ac:dyDescent="0.3">
      <c r="J994" s="202"/>
    </row>
    <row r="995" spans="10:10" ht="15.75" customHeight="1" x14ac:dyDescent="0.3">
      <c r="J995" s="202"/>
    </row>
    <row r="996" spans="10:10" ht="15.75" customHeight="1" x14ac:dyDescent="0.3">
      <c r="J996" s="202"/>
    </row>
    <row r="997" spans="10:10" ht="15.75" customHeight="1" x14ac:dyDescent="0.3">
      <c r="J997" s="202"/>
    </row>
    <row r="998" spans="10:10" ht="15.75" customHeight="1" x14ac:dyDescent="0.3">
      <c r="J998" s="202"/>
    </row>
    <row r="999" spans="10:10" ht="15.75" customHeight="1" x14ac:dyDescent="0.3">
      <c r="J999" s="202"/>
    </row>
    <row r="1000" spans="10:10" ht="15.75" customHeight="1" x14ac:dyDescent="0.3">
      <c r="J1000" s="202"/>
    </row>
    <row r="1001" spans="10:10" ht="15.75" customHeight="1" x14ac:dyDescent="0.3">
      <c r="J1001" s="202"/>
    </row>
    <row r="1002" spans="10:10" ht="15.75" customHeight="1" x14ac:dyDescent="0.3">
      <c r="J1002" s="202"/>
    </row>
    <row r="1003" spans="10:10" ht="15.75" customHeight="1" x14ac:dyDescent="0.3">
      <c r="J1003" s="202"/>
    </row>
    <row r="1004" spans="10:10" ht="15.75" customHeight="1" x14ac:dyDescent="0.3">
      <c r="J1004" s="202"/>
    </row>
    <row r="1005" spans="10:10" ht="15.75" customHeight="1" x14ac:dyDescent="0.3">
      <c r="J1005" s="202"/>
    </row>
    <row r="1006" spans="10:10" ht="15.75" customHeight="1" x14ac:dyDescent="0.3">
      <c r="J1006" s="202"/>
    </row>
    <row r="1007" spans="10:10" ht="15.75" customHeight="1" x14ac:dyDescent="0.3">
      <c r="J1007" s="202"/>
    </row>
    <row r="1008" spans="10:10" ht="15.75" customHeight="1" x14ac:dyDescent="0.3">
      <c r="J1008" s="202"/>
    </row>
    <row r="1009" spans="10:10" ht="15.75" customHeight="1" x14ac:dyDescent="0.3">
      <c r="J1009" s="202"/>
    </row>
    <row r="1010" spans="10:10" ht="15.75" customHeight="1" x14ac:dyDescent="0.3">
      <c r="J1010" s="202"/>
    </row>
    <row r="1011" spans="10:10" ht="15.75" customHeight="1" x14ac:dyDescent="0.3">
      <c r="J1011" s="202"/>
    </row>
    <row r="1012" spans="10:10" ht="15.75" customHeight="1" x14ac:dyDescent="0.3">
      <c r="J1012" s="202"/>
    </row>
    <row r="1013" spans="10:10" ht="15.75" customHeight="1" x14ac:dyDescent="0.3">
      <c r="J1013" s="202"/>
    </row>
    <row r="1014" spans="10:10" ht="15.75" customHeight="1" x14ac:dyDescent="0.3">
      <c r="J1014" s="202"/>
    </row>
    <row r="1015" spans="10:10" ht="15.75" customHeight="1" x14ac:dyDescent="0.3">
      <c r="J1015" s="202"/>
    </row>
    <row r="1016" spans="10:10" ht="15.75" customHeight="1" x14ac:dyDescent="0.3">
      <c r="J1016" s="202"/>
    </row>
    <row r="1017" spans="10:10" ht="15.75" customHeight="1" x14ac:dyDescent="0.3">
      <c r="J1017" s="202"/>
    </row>
    <row r="1018" spans="10:10" ht="15.75" customHeight="1" x14ac:dyDescent="0.3">
      <c r="J1018" s="202"/>
    </row>
    <row r="1019" spans="10:10" ht="15.75" customHeight="1" x14ac:dyDescent="0.3">
      <c r="J1019" s="202"/>
    </row>
    <row r="1020" spans="10:10" ht="15.75" customHeight="1" x14ac:dyDescent="0.3">
      <c r="J1020" s="202"/>
    </row>
    <row r="1021" spans="10:10" ht="15.75" customHeight="1" x14ac:dyDescent="0.3">
      <c r="J1021" s="202"/>
    </row>
    <row r="1022" spans="10:10" ht="15.75" customHeight="1" x14ac:dyDescent="0.3">
      <c r="J1022" s="202"/>
    </row>
    <row r="1023" spans="10:10" ht="15.75" customHeight="1" x14ac:dyDescent="0.3">
      <c r="J1023" s="202"/>
    </row>
    <row r="1024" spans="10:10" ht="15.75" customHeight="1" x14ac:dyDescent="0.3">
      <c r="J1024" s="202"/>
    </row>
    <row r="1025" spans="10:10" ht="15.75" customHeight="1" x14ac:dyDescent="0.3">
      <c r="J1025" s="202"/>
    </row>
    <row r="1026" spans="10:10" ht="15.75" customHeight="1" x14ac:dyDescent="0.3">
      <c r="J1026" s="202"/>
    </row>
    <row r="1027" spans="10:10" ht="15.75" customHeight="1" x14ac:dyDescent="0.3">
      <c r="J1027" s="202"/>
    </row>
    <row r="1028" spans="10:10" ht="15.75" customHeight="1" x14ac:dyDescent="0.3">
      <c r="J1028" s="202"/>
    </row>
    <row r="1029" spans="10:10" ht="15.75" customHeight="1" x14ac:dyDescent="0.3">
      <c r="J1029" s="202"/>
    </row>
    <row r="1030" spans="10:10" ht="15.75" customHeight="1" x14ac:dyDescent="0.3">
      <c r="J1030" s="202"/>
    </row>
    <row r="1031" spans="10:10" ht="15.75" customHeight="1" x14ac:dyDescent="0.3">
      <c r="J1031" s="202"/>
    </row>
    <row r="1032" spans="10:10" ht="15.75" customHeight="1" x14ac:dyDescent="0.3">
      <c r="J1032" s="202"/>
    </row>
    <row r="1033" spans="10:10" ht="15.75" customHeight="1" x14ac:dyDescent="0.3">
      <c r="J1033" s="202"/>
    </row>
    <row r="1034" spans="10:10" ht="15.75" customHeight="1" x14ac:dyDescent="0.3">
      <c r="J1034" s="202"/>
    </row>
    <row r="1035" spans="10:10" ht="15.75" customHeight="1" x14ac:dyDescent="0.3">
      <c r="J1035" s="202"/>
    </row>
    <row r="1036" spans="10:10" ht="15.75" customHeight="1" x14ac:dyDescent="0.3">
      <c r="J1036" s="202"/>
    </row>
    <row r="1037" spans="10:10" ht="15.75" customHeight="1" x14ac:dyDescent="0.3">
      <c r="J1037" s="202"/>
    </row>
    <row r="1038" spans="10:10" ht="15.75" customHeight="1" x14ac:dyDescent="0.3">
      <c r="J1038" s="202"/>
    </row>
    <row r="1039" spans="10:10" ht="15.75" customHeight="1" x14ac:dyDescent="0.3">
      <c r="J1039" s="202"/>
    </row>
    <row r="1040" spans="10:10" ht="15.75" customHeight="1" x14ac:dyDescent="0.3">
      <c r="J1040" s="202"/>
    </row>
    <row r="1041" spans="10:10" ht="15.75" customHeight="1" x14ac:dyDescent="0.3">
      <c r="J1041" s="202"/>
    </row>
    <row r="1042" spans="10:10" ht="15.75" customHeight="1" x14ac:dyDescent="0.3">
      <c r="J1042" s="202"/>
    </row>
    <row r="1043" spans="10:10" ht="15.75" customHeight="1" x14ac:dyDescent="0.3">
      <c r="J1043" s="202"/>
    </row>
    <row r="1044" spans="10:10" ht="15.75" customHeight="1" x14ac:dyDescent="0.3">
      <c r="J1044" s="202"/>
    </row>
    <row r="1045" spans="10:10" ht="15.75" customHeight="1" x14ac:dyDescent="0.3">
      <c r="J1045" s="202"/>
    </row>
    <row r="1046" spans="10:10" ht="15.75" customHeight="1" x14ac:dyDescent="0.3">
      <c r="J1046" s="202"/>
    </row>
    <row r="1047" spans="10:10" ht="15.75" customHeight="1" x14ac:dyDescent="0.3">
      <c r="J1047" s="202"/>
    </row>
    <row r="1048" spans="10:10" ht="15.75" customHeight="1" x14ac:dyDescent="0.3">
      <c r="J1048" s="202"/>
    </row>
    <row r="1049" spans="10:10" ht="15.75" customHeight="1" x14ac:dyDescent="0.3">
      <c r="J1049" s="202"/>
    </row>
    <row r="1050" spans="10:10" ht="15.75" customHeight="1" x14ac:dyDescent="0.3">
      <c r="J1050" s="202"/>
    </row>
    <row r="1051" spans="10:10" ht="15.75" customHeight="1" x14ac:dyDescent="0.3">
      <c r="J1051" s="202"/>
    </row>
    <row r="1052" spans="10:10" ht="15.75" customHeight="1" x14ac:dyDescent="0.3">
      <c r="J1052" s="202"/>
    </row>
    <row r="1053" spans="10:10" ht="15.75" customHeight="1" x14ac:dyDescent="0.3">
      <c r="J1053" s="202"/>
    </row>
    <row r="1054" spans="10:10" ht="15.75" customHeight="1" x14ac:dyDescent="0.3">
      <c r="J1054" s="202"/>
    </row>
    <row r="1055" spans="10:10" ht="15.75" customHeight="1" x14ac:dyDescent="0.3">
      <c r="J1055" s="202"/>
    </row>
    <row r="1056" spans="10:10" ht="15.75" customHeight="1" x14ac:dyDescent="0.3">
      <c r="J1056" s="202"/>
    </row>
    <row r="1057" spans="10:10" ht="15.75" customHeight="1" x14ac:dyDescent="0.3">
      <c r="J1057" s="202"/>
    </row>
    <row r="1058" spans="10:10" ht="15.75" customHeight="1" x14ac:dyDescent="0.3">
      <c r="J1058" s="202"/>
    </row>
    <row r="1059" spans="10:10" ht="15.75" customHeight="1" x14ac:dyDescent="0.3">
      <c r="J1059" s="202"/>
    </row>
    <row r="1060" spans="10:10" ht="15.75" customHeight="1" x14ac:dyDescent="0.3">
      <c r="J1060" s="202"/>
    </row>
    <row r="1061" spans="10:10" ht="15.75" customHeight="1" x14ac:dyDescent="0.3">
      <c r="J1061" s="202"/>
    </row>
    <row r="1062" spans="10:10" ht="15.75" customHeight="1" x14ac:dyDescent="0.3">
      <c r="J1062" s="202"/>
    </row>
    <row r="1063" spans="10:10" ht="15.75" customHeight="1" x14ac:dyDescent="0.3">
      <c r="J1063" s="202"/>
    </row>
    <row r="1064" spans="10:10" ht="15.75" customHeight="1" x14ac:dyDescent="0.3">
      <c r="J1064" s="202"/>
    </row>
    <row r="1065" spans="10:10" ht="15.75" customHeight="1" x14ac:dyDescent="0.3">
      <c r="J1065" s="202"/>
    </row>
    <row r="1066" spans="10:10" ht="15.75" customHeight="1" x14ac:dyDescent="0.3">
      <c r="J1066" s="202"/>
    </row>
    <row r="1067" spans="10:10" ht="15.75" customHeight="1" x14ac:dyDescent="0.3">
      <c r="J1067" s="202"/>
    </row>
    <row r="1068" spans="10:10" ht="15.75" customHeight="1" x14ac:dyDescent="0.3">
      <c r="J1068" s="202"/>
    </row>
    <row r="1069" spans="10:10" ht="15.75" customHeight="1" x14ac:dyDescent="0.3">
      <c r="J1069" s="202"/>
    </row>
    <row r="1070" spans="10:10" ht="15.75" customHeight="1" x14ac:dyDescent="0.3">
      <c r="J1070" s="202"/>
    </row>
    <row r="1071" spans="10:10" ht="15.75" customHeight="1" x14ac:dyDescent="0.3">
      <c r="J1071" s="202"/>
    </row>
    <row r="1072" spans="10:10" ht="15.75" customHeight="1" x14ac:dyDescent="0.3">
      <c r="J1072" s="202"/>
    </row>
    <row r="1073" spans="10:10" ht="15.75" customHeight="1" x14ac:dyDescent="0.3">
      <c r="J1073" s="202"/>
    </row>
    <row r="1074" spans="10:10" ht="15.75" customHeight="1" x14ac:dyDescent="0.3">
      <c r="J1074" s="202"/>
    </row>
    <row r="1075" spans="10:10" ht="15.75" customHeight="1" x14ac:dyDescent="0.3">
      <c r="J1075" s="202"/>
    </row>
    <row r="1076" spans="10:10" ht="15.75" customHeight="1" x14ac:dyDescent="0.3">
      <c r="J1076" s="202"/>
    </row>
    <row r="1077" spans="10:10" ht="15.75" customHeight="1" x14ac:dyDescent="0.3">
      <c r="J1077" s="202"/>
    </row>
    <row r="1078" spans="10:10" ht="15.75" customHeight="1" x14ac:dyDescent="0.3">
      <c r="J1078" s="202"/>
    </row>
    <row r="1079" spans="10:10" ht="15.75" customHeight="1" x14ac:dyDescent="0.3">
      <c r="J1079" s="202"/>
    </row>
    <row r="1080" spans="10:10" ht="15.75" customHeight="1" x14ac:dyDescent="0.3">
      <c r="J1080" s="202"/>
    </row>
    <row r="1081" spans="10:10" ht="15.75" customHeight="1" x14ac:dyDescent="0.3">
      <c r="J1081" s="202"/>
    </row>
    <row r="1082" spans="10:10" ht="15.75" customHeight="1" x14ac:dyDescent="0.3">
      <c r="J1082" s="202"/>
    </row>
    <row r="1083" spans="10:10" ht="15.75" customHeight="1" x14ac:dyDescent="0.3">
      <c r="J1083" s="202"/>
    </row>
    <row r="1084" spans="10:10" ht="15.75" customHeight="1" x14ac:dyDescent="0.3">
      <c r="J1084" s="202"/>
    </row>
    <row r="1085" spans="10:10" ht="15.75" customHeight="1" x14ac:dyDescent="0.3">
      <c r="J1085" s="202"/>
    </row>
    <row r="1086" spans="10:10" ht="15.75" customHeight="1" x14ac:dyDescent="0.3">
      <c r="J1086" s="202"/>
    </row>
    <row r="1087" spans="10:10" ht="15.75" customHeight="1" x14ac:dyDescent="0.3">
      <c r="J1087" s="202"/>
    </row>
    <row r="1088" spans="10:10" ht="15.75" customHeight="1" x14ac:dyDescent="0.3">
      <c r="J1088" s="202"/>
    </row>
    <row r="1089" spans="10:10" ht="15.75" customHeight="1" x14ac:dyDescent="0.3">
      <c r="J1089" s="202"/>
    </row>
    <row r="1090" spans="10:10" ht="15.75" customHeight="1" x14ac:dyDescent="0.3">
      <c r="J1090" s="202"/>
    </row>
    <row r="1091" spans="10:10" ht="15.75" customHeight="1" x14ac:dyDescent="0.3">
      <c r="J1091" s="202"/>
    </row>
    <row r="1092" spans="10:10" ht="15.75" customHeight="1" x14ac:dyDescent="0.3">
      <c r="J1092" s="202"/>
    </row>
    <row r="1093" spans="10:10" ht="15.75" customHeight="1" x14ac:dyDescent="0.3">
      <c r="J1093" s="202"/>
    </row>
    <row r="1094" spans="10:10" ht="15.75" customHeight="1" x14ac:dyDescent="0.3">
      <c r="J1094" s="202"/>
    </row>
    <row r="1095" spans="10:10" ht="15.75" customHeight="1" x14ac:dyDescent="0.3">
      <c r="J1095" s="202"/>
    </row>
    <row r="1096" spans="10:10" ht="15.75" customHeight="1" x14ac:dyDescent="0.3">
      <c r="J1096" s="202"/>
    </row>
    <row r="1097" spans="10:10" ht="15.75" customHeight="1" x14ac:dyDescent="0.3">
      <c r="J1097" s="202"/>
    </row>
    <row r="1098" spans="10:10" ht="15.75" customHeight="1" x14ac:dyDescent="0.3">
      <c r="J1098" s="202"/>
    </row>
    <row r="1099" spans="10:10" ht="15.75" customHeight="1" x14ac:dyDescent="0.3">
      <c r="J1099" s="202"/>
    </row>
    <row r="1100" spans="10:10" ht="15.75" customHeight="1" x14ac:dyDescent="0.3">
      <c r="J1100" s="202"/>
    </row>
    <row r="1101" spans="10:10" ht="15.75" customHeight="1" x14ac:dyDescent="0.3">
      <c r="J1101" s="202"/>
    </row>
    <row r="1102" spans="10:10" ht="15.75" customHeight="1" x14ac:dyDescent="0.3">
      <c r="J1102" s="202"/>
    </row>
    <row r="1103" spans="10:10" ht="15.75" customHeight="1" x14ac:dyDescent="0.3">
      <c r="J1103" s="202"/>
    </row>
    <row r="1104" spans="10:10" ht="15.75" customHeight="1" x14ac:dyDescent="0.3">
      <c r="J1104" s="202"/>
    </row>
    <row r="1105" spans="10:10" ht="15.75" customHeight="1" x14ac:dyDescent="0.3">
      <c r="J1105" s="202"/>
    </row>
    <row r="1106" spans="10:10" ht="15.75" customHeight="1" x14ac:dyDescent="0.3">
      <c r="J1106" s="202"/>
    </row>
    <row r="1107" spans="10:10" ht="15.75" customHeight="1" x14ac:dyDescent="0.3">
      <c r="J1107" s="202"/>
    </row>
    <row r="1108" spans="10:10" ht="15.75" customHeight="1" x14ac:dyDescent="0.3">
      <c r="J1108" s="202"/>
    </row>
    <row r="1109" spans="10:10" ht="15.75" customHeight="1" x14ac:dyDescent="0.3">
      <c r="J1109" s="202"/>
    </row>
    <row r="1110" spans="10:10" ht="15.75" customHeight="1" x14ac:dyDescent="0.3">
      <c r="J1110" s="202"/>
    </row>
    <row r="1111" spans="10:10" ht="15.75" customHeight="1" x14ac:dyDescent="0.3">
      <c r="J1111" s="202"/>
    </row>
    <row r="1112" spans="10:10" ht="15.75" customHeight="1" x14ac:dyDescent="0.3">
      <c r="J1112" s="202"/>
    </row>
    <row r="1113" spans="10:10" ht="15.75" customHeight="1" x14ac:dyDescent="0.3">
      <c r="J1113" s="202"/>
    </row>
    <row r="1114" spans="10:10" ht="15.75" customHeight="1" x14ac:dyDescent="0.3">
      <c r="J1114" s="202"/>
    </row>
    <row r="1115" spans="10:10" ht="15.75" customHeight="1" x14ac:dyDescent="0.3">
      <c r="J1115" s="202"/>
    </row>
    <row r="1116" spans="10:10" ht="15.75" customHeight="1" x14ac:dyDescent="0.3">
      <c r="J1116" s="202"/>
    </row>
    <row r="1117" spans="10:10" ht="15.75" customHeight="1" x14ac:dyDescent="0.3">
      <c r="J1117" s="202"/>
    </row>
    <row r="1118" spans="10:10" ht="15.75" customHeight="1" x14ac:dyDescent="0.3">
      <c r="J1118" s="202"/>
    </row>
    <row r="1119" spans="10:10" ht="15.75" customHeight="1" x14ac:dyDescent="0.3">
      <c r="J1119" s="202"/>
    </row>
    <row r="1120" spans="10:10" ht="15.75" customHeight="1" x14ac:dyDescent="0.3">
      <c r="J1120" s="202"/>
    </row>
    <row r="1121" spans="10:10" ht="15.75" customHeight="1" x14ac:dyDescent="0.3">
      <c r="J1121" s="202"/>
    </row>
    <row r="1122" spans="10:10" ht="15.75" customHeight="1" x14ac:dyDescent="0.3">
      <c r="J1122" s="202"/>
    </row>
    <row r="1123" spans="10:10" ht="15.75" customHeight="1" x14ac:dyDescent="0.3">
      <c r="J1123" s="202"/>
    </row>
    <row r="1124" spans="10:10" ht="15.75" customHeight="1" x14ac:dyDescent="0.3">
      <c r="J1124" s="202"/>
    </row>
    <row r="1125" spans="10:10" ht="15.75" customHeight="1" x14ac:dyDescent="0.3">
      <c r="J1125" s="202"/>
    </row>
    <row r="1126" spans="10:10" ht="15.75" customHeight="1" x14ac:dyDescent="0.3">
      <c r="J1126" s="202"/>
    </row>
    <row r="1127" spans="10:10" ht="15.75" customHeight="1" x14ac:dyDescent="0.3">
      <c r="J1127" s="202"/>
    </row>
    <row r="1128" spans="10:10" ht="15.75" customHeight="1" x14ac:dyDescent="0.3">
      <c r="J1128" s="202"/>
    </row>
    <row r="1129" spans="10:10" ht="15.75" customHeight="1" x14ac:dyDescent="0.3">
      <c r="J1129" s="202"/>
    </row>
    <row r="1130" spans="10:10" ht="15.75" customHeight="1" x14ac:dyDescent="0.3">
      <c r="J1130" s="202"/>
    </row>
    <row r="1131" spans="10:10" ht="15.75" customHeight="1" x14ac:dyDescent="0.3">
      <c r="J1131" s="202"/>
    </row>
    <row r="1132" spans="10:10" ht="15.75" customHeight="1" x14ac:dyDescent="0.3">
      <c r="J1132" s="202"/>
    </row>
    <row r="1133" spans="10:10" ht="15.75" customHeight="1" x14ac:dyDescent="0.3">
      <c r="J1133" s="202"/>
    </row>
    <row r="1134" spans="10:10" ht="15.75" customHeight="1" x14ac:dyDescent="0.3">
      <c r="J1134" s="202"/>
    </row>
    <row r="1135" spans="10:10" ht="15.75" customHeight="1" x14ac:dyDescent="0.3">
      <c r="J1135" s="202"/>
    </row>
    <row r="1136" spans="10:10" ht="15.75" customHeight="1" x14ac:dyDescent="0.3">
      <c r="J1136" s="202"/>
    </row>
    <row r="1137" spans="10:10" ht="15.75" customHeight="1" x14ac:dyDescent="0.3">
      <c r="J1137" s="202"/>
    </row>
    <row r="1138" spans="10:10" ht="15.75" customHeight="1" x14ac:dyDescent="0.3">
      <c r="J1138" s="202"/>
    </row>
    <row r="1139" spans="10:10" ht="15.75" customHeight="1" x14ac:dyDescent="0.3">
      <c r="J1139" s="202"/>
    </row>
  </sheetData>
  <mergeCells count="83">
    <mergeCell ref="M11:N11"/>
    <mergeCell ref="O11:P11"/>
    <mergeCell ref="Q11:S11"/>
    <mergeCell ref="R16:R18"/>
    <mergeCell ref="S16:S19"/>
    <mergeCell ref="M16:Q16"/>
    <mergeCell ref="M17:M18"/>
    <mergeCell ref="N17:N18"/>
    <mergeCell ref="O17:O18"/>
    <mergeCell ref="P17:P18"/>
    <mergeCell ref="Q17:Q18"/>
    <mergeCell ref="M12:N12"/>
    <mergeCell ref="O12:P12"/>
    <mergeCell ref="Q12:S12"/>
    <mergeCell ref="B13:C13"/>
    <mergeCell ref="D13:E13"/>
    <mergeCell ref="M13:N13"/>
    <mergeCell ref="O13:P13"/>
    <mergeCell ref="Q13:S13"/>
    <mergeCell ref="A7:S7"/>
    <mergeCell ref="A5:F5"/>
    <mergeCell ref="A9:A10"/>
    <mergeCell ref="B9:C10"/>
    <mergeCell ref="D9:E10"/>
    <mergeCell ref="F9:K9"/>
    <mergeCell ref="M9:P9"/>
    <mergeCell ref="Q9:S10"/>
    <mergeCell ref="M10:N10"/>
    <mergeCell ref="O10:P10"/>
    <mergeCell ref="G5:M5"/>
    <mergeCell ref="N5:S5"/>
    <mergeCell ref="A1:S1"/>
    <mergeCell ref="A2:S2"/>
    <mergeCell ref="A3:S3"/>
    <mergeCell ref="A4:F4"/>
    <mergeCell ref="G4:M4"/>
    <mergeCell ref="N4:S4"/>
    <mergeCell ref="M264:S264"/>
    <mergeCell ref="M265:S265"/>
    <mergeCell ref="M266:S266"/>
    <mergeCell ref="A266:B266"/>
    <mergeCell ref="C266:I266"/>
    <mergeCell ref="J266:K266"/>
    <mergeCell ref="A264:B264"/>
    <mergeCell ref="C264:I264"/>
    <mergeCell ref="J264:K264"/>
    <mergeCell ref="A265:B265"/>
    <mergeCell ref="C265:I265"/>
    <mergeCell ref="J265:K265"/>
    <mergeCell ref="A262:B262"/>
    <mergeCell ref="C262:I262"/>
    <mergeCell ref="J262:K262"/>
    <mergeCell ref="M262:S262"/>
    <mergeCell ref="C263:I263"/>
    <mergeCell ref="J263:K263"/>
    <mergeCell ref="M263:S263"/>
    <mergeCell ref="A263:B263"/>
    <mergeCell ref="A16:A19"/>
    <mergeCell ref="B16:F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A11:A13"/>
    <mergeCell ref="B11:C11"/>
    <mergeCell ref="D11:E11"/>
    <mergeCell ref="G11:H11"/>
    <mergeCell ref="I11:J11"/>
    <mergeCell ref="B12:C12"/>
    <mergeCell ref="D12:E12"/>
    <mergeCell ref="G12:H12"/>
    <mergeCell ref="I12:J12"/>
    <mergeCell ref="G13:H13"/>
    <mergeCell ref="I13:J13"/>
    <mergeCell ref="G16:K16"/>
    <mergeCell ref="G10:H10"/>
    <mergeCell ref="I10:J10"/>
  </mergeCells>
  <conditionalFormatting sqref="R7:R11 R14:R19 R21:R1139">
    <cfRule type="cellIs" dxfId="29" priority="1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outlinePr summaryBelow="0" summaryRight="0"/>
  </sheetPr>
  <dimension ref="A1:R1075"/>
  <sheetViews>
    <sheetView topLeftCell="A7" workbookViewId="0">
      <selection sqref="A1:R1"/>
    </sheetView>
  </sheetViews>
  <sheetFormatPr defaultColWidth="14.44140625" defaultRowHeight="15" customHeight="1" x14ac:dyDescent="0.3"/>
  <cols>
    <col min="1" max="1" width="13.109375" customWidth="1"/>
    <col min="2" max="2" width="11.33203125" customWidth="1"/>
    <col min="3" max="3" width="8.44140625" customWidth="1"/>
    <col min="4" max="4" width="10.44140625" customWidth="1"/>
    <col min="5" max="5" width="9.88671875" customWidth="1"/>
    <col min="6" max="6" width="11" customWidth="1"/>
    <col min="7" max="7" width="9" customWidth="1"/>
    <col min="8" max="8" width="9.44140625" customWidth="1"/>
    <col min="9" max="9" width="10.88671875" customWidth="1"/>
    <col min="10" max="10" width="10.6640625" customWidth="1"/>
    <col min="11" max="11" width="9.88671875" customWidth="1"/>
    <col min="12" max="12" width="9.33203125" customWidth="1"/>
    <col min="13" max="13" width="10" customWidth="1"/>
    <col min="14" max="14" width="10.5546875" customWidth="1"/>
    <col min="15" max="15" width="10" customWidth="1"/>
    <col min="16" max="16" width="10.44140625" customWidth="1"/>
    <col min="17" max="17" width="9.33203125" customWidth="1"/>
    <col min="18" max="18" width="9.6640625" customWidth="1"/>
  </cols>
  <sheetData>
    <row r="1" spans="1:18" ht="13.8" x14ac:dyDescent="0.3">
      <c r="A1" s="363" t="s">
        <v>228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ht="13.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ht="13.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ht="13.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ht="13.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ht="13.8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2"/>
    </row>
    <row r="7" spans="1:18" ht="13.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ht="13.8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ht="13.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(27/02/25)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ht="26.4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ht="13.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ht="13.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269"/>
      <c r="M12" s="265"/>
      <c r="N12" s="269"/>
      <c r="O12" s="265"/>
      <c r="P12" s="266" t="s">
        <v>229</v>
      </c>
      <c r="Q12" s="270"/>
      <c r="R12" s="271"/>
    </row>
    <row r="13" spans="1:18" ht="13.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ht="13.8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ht="13.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ht="13.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230</v>
      </c>
      <c r="R16" s="250" t="s">
        <v>231</v>
      </c>
    </row>
    <row r="17" spans="1:18" ht="13.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ht="13.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ht="13.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ht="13.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4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ht="15.75" customHeight="1" x14ac:dyDescent="0.3">
      <c r="A21" s="203">
        <v>45715</v>
      </c>
      <c r="B21" s="27">
        <v>1</v>
      </c>
      <c r="C21" s="66">
        <v>1587</v>
      </c>
      <c r="D21" s="67">
        <v>-917</v>
      </c>
      <c r="E21" s="33">
        <f t="shared" ref="E21:E151" si="1">C21-D21</f>
        <v>2504</v>
      </c>
      <c r="F21" s="27">
        <v>0</v>
      </c>
      <c r="G21" s="27">
        <v>1</v>
      </c>
      <c r="H21" s="33">
        <v>1517</v>
      </c>
      <c r="I21" s="67">
        <v>-758</v>
      </c>
      <c r="J21" s="33">
        <f t="shared" ref="J21:J151" si="2">H21-I21</f>
        <v>2275</v>
      </c>
      <c r="K21" s="27">
        <v>0</v>
      </c>
      <c r="L21" s="27">
        <v>1</v>
      </c>
      <c r="M21" s="66">
        <v>1535</v>
      </c>
      <c r="N21" s="67">
        <v>-572</v>
      </c>
      <c r="O21" s="33">
        <f t="shared" ref="O21:O151" si="3">M21-N21</f>
        <v>2107</v>
      </c>
      <c r="P21" s="27">
        <v>0</v>
      </c>
      <c r="Q21" s="34"/>
      <c r="R21" s="35"/>
    </row>
    <row r="22" spans="1:18" ht="15.75" customHeight="1" x14ac:dyDescent="0.3">
      <c r="A22" s="203">
        <v>45716</v>
      </c>
      <c r="B22" s="27">
        <f t="shared" ref="B22:B182" si="4">B21+1</f>
        <v>2</v>
      </c>
      <c r="C22" s="66">
        <v>1587</v>
      </c>
      <c r="D22" s="67">
        <v>-917</v>
      </c>
      <c r="E22" s="33">
        <f t="shared" si="1"/>
        <v>2504</v>
      </c>
      <c r="F22" s="27">
        <v>0</v>
      </c>
      <c r="G22" s="27">
        <f t="shared" ref="G22:G182" si="5">G21+1</f>
        <v>2</v>
      </c>
      <c r="H22" s="33">
        <f t="shared" ref="H22:H151" si="6">$H$21-K22</f>
        <v>1517</v>
      </c>
      <c r="I22" s="67">
        <v>-758</v>
      </c>
      <c r="J22" s="33">
        <f t="shared" si="2"/>
        <v>2275</v>
      </c>
      <c r="K22" s="27">
        <f t="shared" ref="K22:K182" si="7">$I$21-I22</f>
        <v>0</v>
      </c>
      <c r="L22" s="27">
        <f t="shared" ref="L22:L182" si="8">L21+1</f>
        <v>2</v>
      </c>
      <c r="M22" s="33">
        <f t="shared" ref="M22:M151" si="9">$M$21-P22</f>
        <v>1535</v>
      </c>
      <c r="N22" s="67">
        <v>-572</v>
      </c>
      <c r="O22" s="33">
        <f t="shared" si="3"/>
        <v>2107</v>
      </c>
      <c r="P22" s="27">
        <f t="shared" ref="P22:P182" si="10">$N$21-N22</f>
        <v>0</v>
      </c>
      <c r="Q22" s="34"/>
      <c r="R22" s="35"/>
    </row>
    <row r="23" spans="1:18" ht="15.75" customHeight="1" x14ac:dyDescent="0.3">
      <c r="A23" s="203">
        <v>45717</v>
      </c>
      <c r="B23" s="27">
        <f t="shared" si="4"/>
        <v>3</v>
      </c>
      <c r="C23" s="33">
        <f t="shared" ref="C23:C151" si="11">$C$21-F23</f>
        <v>1576</v>
      </c>
      <c r="D23" s="67">
        <v>-928</v>
      </c>
      <c r="E23" s="33">
        <f t="shared" si="1"/>
        <v>2504</v>
      </c>
      <c r="F23" s="27">
        <f t="shared" ref="F23:F182" si="12">D$22-D23</f>
        <v>11</v>
      </c>
      <c r="G23" s="27">
        <f t="shared" si="5"/>
        <v>3</v>
      </c>
      <c r="H23" s="33">
        <f t="shared" si="6"/>
        <v>1496</v>
      </c>
      <c r="I23" s="67">
        <v>-779</v>
      </c>
      <c r="J23" s="33">
        <f t="shared" si="2"/>
        <v>2275</v>
      </c>
      <c r="K23" s="27">
        <f t="shared" si="7"/>
        <v>21</v>
      </c>
      <c r="L23" s="27">
        <f t="shared" si="8"/>
        <v>3</v>
      </c>
      <c r="M23" s="33">
        <f t="shared" si="9"/>
        <v>1523</v>
      </c>
      <c r="N23" s="67">
        <v>-584</v>
      </c>
      <c r="O23" s="33">
        <f t="shared" si="3"/>
        <v>2107</v>
      </c>
      <c r="P23" s="27">
        <f t="shared" si="10"/>
        <v>12</v>
      </c>
      <c r="Q23" s="34"/>
      <c r="R23" s="35"/>
    </row>
    <row r="24" spans="1:18" ht="15.75" customHeight="1" x14ac:dyDescent="0.3">
      <c r="A24" s="203">
        <v>45718</v>
      </c>
      <c r="B24" s="27">
        <f t="shared" si="4"/>
        <v>4</v>
      </c>
      <c r="C24" s="33">
        <f t="shared" si="11"/>
        <v>1544</v>
      </c>
      <c r="D24" s="67">
        <v>-960</v>
      </c>
      <c r="E24" s="33">
        <f t="shared" si="1"/>
        <v>2504</v>
      </c>
      <c r="F24" s="27">
        <f t="shared" si="12"/>
        <v>43</v>
      </c>
      <c r="G24" s="27">
        <f t="shared" si="5"/>
        <v>4</v>
      </c>
      <c r="H24" s="33">
        <f t="shared" si="6"/>
        <v>1461</v>
      </c>
      <c r="I24" s="67">
        <v>-814</v>
      </c>
      <c r="J24" s="33">
        <f t="shared" si="2"/>
        <v>2275</v>
      </c>
      <c r="K24" s="27">
        <f t="shared" si="7"/>
        <v>56</v>
      </c>
      <c r="L24" s="27">
        <f t="shared" si="8"/>
        <v>4</v>
      </c>
      <c r="M24" s="33">
        <f t="shared" si="9"/>
        <v>1492</v>
      </c>
      <c r="N24" s="67">
        <v>-615</v>
      </c>
      <c r="O24" s="33">
        <f t="shared" si="3"/>
        <v>2107</v>
      </c>
      <c r="P24" s="27">
        <f t="shared" si="10"/>
        <v>43</v>
      </c>
      <c r="Q24" s="34"/>
      <c r="R24" s="35"/>
    </row>
    <row r="25" spans="1:18" ht="15.75" customHeight="1" x14ac:dyDescent="0.3">
      <c r="A25" s="203">
        <v>45719</v>
      </c>
      <c r="B25" s="27">
        <f t="shared" si="4"/>
        <v>5</v>
      </c>
      <c r="C25" s="33">
        <f t="shared" si="11"/>
        <v>1504</v>
      </c>
      <c r="D25" s="67">
        <v>-1000</v>
      </c>
      <c r="E25" s="33">
        <f t="shared" si="1"/>
        <v>2504</v>
      </c>
      <c r="F25" s="27">
        <f t="shared" si="12"/>
        <v>83</v>
      </c>
      <c r="G25" s="27">
        <f t="shared" si="5"/>
        <v>5</v>
      </c>
      <c r="H25" s="33">
        <f t="shared" si="6"/>
        <v>1419</v>
      </c>
      <c r="I25" s="67">
        <v>-856</v>
      </c>
      <c r="J25" s="33">
        <f t="shared" si="2"/>
        <v>2275</v>
      </c>
      <c r="K25" s="27">
        <f t="shared" si="7"/>
        <v>98</v>
      </c>
      <c r="L25" s="27">
        <f t="shared" si="8"/>
        <v>5</v>
      </c>
      <c r="M25" s="33">
        <f t="shared" si="9"/>
        <v>1472</v>
      </c>
      <c r="N25" s="67">
        <v>-635</v>
      </c>
      <c r="O25" s="33">
        <f t="shared" si="3"/>
        <v>2107</v>
      </c>
      <c r="P25" s="27">
        <f t="shared" si="10"/>
        <v>63</v>
      </c>
      <c r="Q25" s="34"/>
      <c r="R25" s="35"/>
    </row>
    <row r="26" spans="1:18" ht="15.75" customHeight="1" x14ac:dyDescent="0.3">
      <c r="A26" s="203">
        <v>45720</v>
      </c>
      <c r="B26" s="27">
        <f t="shared" si="4"/>
        <v>6</v>
      </c>
      <c r="C26" s="33">
        <f t="shared" si="11"/>
        <v>1486</v>
      </c>
      <c r="D26" s="67">
        <v>-1018</v>
      </c>
      <c r="E26" s="33">
        <f t="shared" si="1"/>
        <v>2504</v>
      </c>
      <c r="F26" s="27">
        <f t="shared" si="12"/>
        <v>101</v>
      </c>
      <c r="G26" s="27">
        <f t="shared" si="5"/>
        <v>6</v>
      </c>
      <c r="H26" s="33">
        <f t="shared" si="6"/>
        <v>1394</v>
      </c>
      <c r="I26" s="67">
        <v>-881</v>
      </c>
      <c r="J26" s="33">
        <f t="shared" si="2"/>
        <v>2275</v>
      </c>
      <c r="K26" s="27">
        <f t="shared" si="7"/>
        <v>123</v>
      </c>
      <c r="L26" s="27">
        <f t="shared" si="8"/>
        <v>6</v>
      </c>
      <c r="M26" s="33">
        <f t="shared" si="9"/>
        <v>1446</v>
      </c>
      <c r="N26" s="67">
        <v>-661</v>
      </c>
      <c r="O26" s="33">
        <f t="shared" si="3"/>
        <v>2107</v>
      </c>
      <c r="P26" s="27">
        <f t="shared" si="10"/>
        <v>89</v>
      </c>
      <c r="Q26" s="34"/>
      <c r="R26" s="35"/>
    </row>
    <row r="27" spans="1:18" ht="15.75" customHeight="1" x14ac:dyDescent="0.3">
      <c r="A27" s="203">
        <v>45721</v>
      </c>
      <c r="B27" s="27">
        <f t="shared" si="4"/>
        <v>7</v>
      </c>
      <c r="C27" s="33">
        <f t="shared" si="11"/>
        <v>1463</v>
      </c>
      <c r="D27" s="67">
        <v>-1041</v>
      </c>
      <c r="E27" s="33">
        <f t="shared" si="1"/>
        <v>2504</v>
      </c>
      <c r="F27" s="27">
        <f t="shared" si="12"/>
        <v>124</v>
      </c>
      <c r="G27" s="27">
        <f t="shared" si="5"/>
        <v>7</v>
      </c>
      <c r="H27" s="33">
        <f t="shared" si="6"/>
        <v>1364</v>
      </c>
      <c r="I27" s="67">
        <v>-911</v>
      </c>
      <c r="J27" s="33">
        <f t="shared" si="2"/>
        <v>2275</v>
      </c>
      <c r="K27" s="27">
        <f t="shared" si="7"/>
        <v>153</v>
      </c>
      <c r="L27" s="27">
        <f t="shared" si="8"/>
        <v>7</v>
      </c>
      <c r="M27" s="33">
        <f t="shared" si="9"/>
        <v>1426</v>
      </c>
      <c r="N27" s="67">
        <v>-681</v>
      </c>
      <c r="O27" s="33">
        <f t="shared" si="3"/>
        <v>2107</v>
      </c>
      <c r="P27" s="27">
        <f t="shared" si="10"/>
        <v>109</v>
      </c>
      <c r="Q27" s="34"/>
      <c r="R27" s="35"/>
    </row>
    <row r="28" spans="1:18" ht="15.75" customHeight="1" x14ac:dyDescent="0.3">
      <c r="A28" s="203">
        <v>45722</v>
      </c>
      <c r="B28" s="27">
        <f t="shared" si="4"/>
        <v>8</v>
      </c>
      <c r="C28" s="33">
        <f t="shared" si="11"/>
        <v>1442</v>
      </c>
      <c r="D28" s="67">
        <v>-1062</v>
      </c>
      <c r="E28" s="33">
        <f t="shared" si="1"/>
        <v>2504</v>
      </c>
      <c r="F28" s="27">
        <f t="shared" si="12"/>
        <v>145</v>
      </c>
      <c r="G28" s="27">
        <f t="shared" si="5"/>
        <v>8</v>
      </c>
      <c r="H28" s="33">
        <f t="shared" si="6"/>
        <v>1342</v>
      </c>
      <c r="I28" s="67">
        <v>-933</v>
      </c>
      <c r="J28" s="33">
        <f t="shared" si="2"/>
        <v>2275</v>
      </c>
      <c r="K28" s="27">
        <f t="shared" si="7"/>
        <v>175</v>
      </c>
      <c r="L28" s="27">
        <f t="shared" si="8"/>
        <v>8</v>
      </c>
      <c r="M28" s="33">
        <f t="shared" si="9"/>
        <v>1406</v>
      </c>
      <c r="N28" s="67">
        <v>-701</v>
      </c>
      <c r="O28" s="33">
        <f t="shared" si="3"/>
        <v>2107</v>
      </c>
      <c r="P28" s="27">
        <f t="shared" si="10"/>
        <v>129</v>
      </c>
      <c r="Q28" s="34"/>
      <c r="R28" s="35"/>
    </row>
    <row r="29" spans="1:18" ht="15.75" customHeight="1" x14ac:dyDescent="0.3">
      <c r="A29" s="203">
        <v>45723</v>
      </c>
      <c r="B29" s="27">
        <f t="shared" si="4"/>
        <v>9</v>
      </c>
      <c r="C29" s="33">
        <f t="shared" si="11"/>
        <v>1418</v>
      </c>
      <c r="D29" s="67">
        <v>-1086</v>
      </c>
      <c r="E29" s="33">
        <f t="shared" si="1"/>
        <v>2504</v>
      </c>
      <c r="F29" s="27">
        <f t="shared" si="12"/>
        <v>169</v>
      </c>
      <c r="G29" s="27">
        <f t="shared" si="5"/>
        <v>9</v>
      </c>
      <c r="H29" s="33">
        <f t="shared" si="6"/>
        <v>1319</v>
      </c>
      <c r="I29" s="67">
        <v>-956</v>
      </c>
      <c r="J29" s="33">
        <f t="shared" si="2"/>
        <v>2275</v>
      </c>
      <c r="K29" s="27">
        <f t="shared" si="7"/>
        <v>198</v>
      </c>
      <c r="L29" s="27">
        <f t="shared" si="8"/>
        <v>9</v>
      </c>
      <c r="M29" s="33">
        <f t="shared" si="9"/>
        <v>1386</v>
      </c>
      <c r="N29" s="67">
        <v>-721</v>
      </c>
      <c r="O29" s="33">
        <f t="shared" si="3"/>
        <v>2107</v>
      </c>
      <c r="P29" s="27">
        <f t="shared" si="10"/>
        <v>149</v>
      </c>
      <c r="Q29" s="34"/>
      <c r="R29" s="35"/>
    </row>
    <row r="30" spans="1:18" ht="15.75" customHeight="1" x14ac:dyDescent="0.3">
      <c r="A30" s="203">
        <v>45724</v>
      </c>
      <c r="B30" s="27">
        <f t="shared" si="4"/>
        <v>10</v>
      </c>
      <c r="C30" s="33">
        <f t="shared" si="11"/>
        <v>1404</v>
      </c>
      <c r="D30" s="67">
        <v>-1100</v>
      </c>
      <c r="E30" s="33">
        <f t="shared" si="1"/>
        <v>2504</v>
      </c>
      <c r="F30" s="27">
        <f t="shared" si="12"/>
        <v>183</v>
      </c>
      <c r="G30" s="27">
        <f t="shared" si="5"/>
        <v>10</v>
      </c>
      <c r="H30" s="33">
        <f t="shared" si="6"/>
        <v>1306</v>
      </c>
      <c r="I30" s="67">
        <v>-969</v>
      </c>
      <c r="J30" s="33">
        <f t="shared" si="2"/>
        <v>2275</v>
      </c>
      <c r="K30" s="27">
        <f t="shared" si="7"/>
        <v>211</v>
      </c>
      <c r="L30" s="27">
        <f t="shared" si="8"/>
        <v>10</v>
      </c>
      <c r="M30" s="33">
        <f t="shared" si="9"/>
        <v>1381</v>
      </c>
      <c r="N30" s="67">
        <v>-726</v>
      </c>
      <c r="O30" s="33">
        <f t="shared" si="3"/>
        <v>2107</v>
      </c>
      <c r="P30" s="27">
        <f t="shared" si="10"/>
        <v>154</v>
      </c>
      <c r="Q30" s="34"/>
      <c r="R30" s="35"/>
    </row>
    <row r="31" spans="1:18" ht="15.75" customHeight="1" x14ac:dyDescent="0.3">
      <c r="A31" s="203">
        <v>45725</v>
      </c>
      <c r="B31" s="27">
        <f t="shared" si="4"/>
        <v>11</v>
      </c>
      <c r="C31" s="33">
        <f t="shared" si="11"/>
        <v>1389</v>
      </c>
      <c r="D31" s="67">
        <v>-1115</v>
      </c>
      <c r="E31" s="33">
        <f t="shared" si="1"/>
        <v>2504</v>
      </c>
      <c r="F31" s="27">
        <f t="shared" si="12"/>
        <v>198</v>
      </c>
      <c r="G31" s="27">
        <f t="shared" si="5"/>
        <v>11</v>
      </c>
      <c r="H31" s="33">
        <f t="shared" si="6"/>
        <v>1295</v>
      </c>
      <c r="I31" s="67">
        <v>-980</v>
      </c>
      <c r="J31" s="33">
        <f t="shared" si="2"/>
        <v>2275</v>
      </c>
      <c r="K31" s="27">
        <f t="shared" si="7"/>
        <v>222</v>
      </c>
      <c r="L31" s="27">
        <f t="shared" si="8"/>
        <v>11</v>
      </c>
      <c r="M31" s="33">
        <f t="shared" si="9"/>
        <v>1371</v>
      </c>
      <c r="N31" s="67">
        <v>-736</v>
      </c>
      <c r="O31" s="33">
        <f t="shared" si="3"/>
        <v>2107</v>
      </c>
      <c r="P31" s="27">
        <f t="shared" si="10"/>
        <v>164</v>
      </c>
      <c r="Q31" s="34"/>
      <c r="R31" s="35"/>
    </row>
    <row r="32" spans="1:18" ht="15.75" customHeight="1" x14ac:dyDescent="0.3">
      <c r="A32" s="203">
        <v>45726</v>
      </c>
      <c r="B32" s="27">
        <f t="shared" si="4"/>
        <v>12</v>
      </c>
      <c r="C32" s="33">
        <f t="shared" si="11"/>
        <v>1378</v>
      </c>
      <c r="D32" s="67">
        <v>-1126</v>
      </c>
      <c r="E32" s="33">
        <f t="shared" si="1"/>
        <v>2504</v>
      </c>
      <c r="F32" s="27">
        <f t="shared" si="12"/>
        <v>209</v>
      </c>
      <c r="G32" s="27">
        <f t="shared" si="5"/>
        <v>12</v>
      </c>
      <c r="H32" s="33">
        <f t="shared" si="6"/>
        <v>1279</v>
      </c>
      <c r="I32" s="67">
        <v>-996</v>
      </c>
      <c r="J32" s="33">
        <f t="shared" si="2"/>
        <v>2275</v>
      </c>
      <c r="K32" s="27">
        <f t="shared" si="7"/>
        <v>238</v>
      </c>
      <c r="L32" s="27">
        <f t="shared" si="8"/>
        <v>12</v>
      </c>
      <c r="M32" s="33">
        <f t="shared" si="9"/>
        <v>1361</v>
      </c>
      <c r="N32" s="67">
        <v>-746</v>
      </c>
      <c r="O32" s="33">
        <f t="shared" si="3"/>
        <v>2107</v>
      </c>
      <c r="P32" s="27">
        <f t="shared" si="10"/>
        <v>174</v>
      </c>
      <c r="Q32" s="34"/>
      <c r="R32" s="35"/>
    </row>
    <row r="33" spans="1:18" ht="15.75" customHeight="1" x14ac:dyDescent="0.3">
      <c r="A33" s="203">
        <v>45727</v>
      </c>
      <c r="B33" s="27">
        <f t="shared" si="4"/>
        <v>13</v>
      </c>
      <c r="C33" s="33">
        <f t="shared" si="11"/>
        <v>1366</v>
      </c>
      <c r="D33" s="67">
        <v>-1138</v>
      </c>
      <c r="E33" s="33">
        <f t="shared" si="1"/>
        <v>2504</v>
      </c>
      <c r="F33" s="27">
        <f t="shared" si="12"/>
        <v>221</v>
      </c>
      <c r="G33" s="27">
        <f t="shared" si="5"/>
        <v>13</v>
      </c>
      <c r="H33" s="33">
        <f t="shared" si="6"/>
        <v>1260</v>
      </c>
      <c r="I33" s="67">
        <v>-1015</v>
      </c>
      <c r="J33" s="33">
        <f t="shared" si="2"/>
        <v>2275</v>
      </c>
      <c r="K33" s="27">
        <f t="shared" si="7"/>
        <v>257</v>
      </c>
      <c r="L33" s="27">
        <f t="shared" si="8"/>
        <v>13</v>
      </c>
      <c r="M33" s="33">
        <f t="shared" si="9"/>
        <v>1349</v>
      </c>
      <c r="N33" s="67">
        <v>-758</v>
      </c>
      <c r="O33" s="33">
        <f t="shared" si="3"/>
        <v>2107</v>
      </c>
      <c r="P33" s="27">
        <f t="shared" si="10"/>
        <v>186</v>
      </c>
      <c r="Q33" s="34"/>
      <c r="R33" s="35"/>
    </row>
    <row r="34" spans="1:18" ht="15.75" customHeight="1" x14ac:dyDescent="0.3">
      <c r="A34" s="203">
        <v>45728</v>
      </c>
      <c r="B34" s="27">
        <f t="shared" si="4"/>
        <v>14</v>
      </c>
      <c r="C34" s="33">
        <f t="shared" si="11"/>
        <v>1355</v>
      </c>
      <c r="D34" s="67">
        <v>-1149</v>
      </c>
      <c r="E34" s="33">
        <f t="shared" si="1"/>
        <v>2504</v>
      </c>
      <c r="F34" s="27">
        <f t="shared" si="12"/>
        <v>232</v>
      </c>
      <c r="G34" s="27">
        <f t="shared" si="5"/>
        <v>14</v>
      </c>
      <c r="H34" s="33">
        <f t="shared" si="6"/>
        <v>1247</v>
      </c>
      <c r="I34" s="67">
        <v>-1028</v>
      </c>
      <c r="J34" s="33">
        <f t="shared" si="2"/>
        <v>2275</v>
      </c>
      <c r="K34" s="27">
        <f t="shared" si="7"/>
        <v>270</v>
      </c>
      <c r="L34" s="27">
        <f t="shared" si="8"/>
        <v>14</v>
      </c>
      <c r="M34" s="33">
        <f t="shared" si="9"/>
        <v>1337</v>
      </c>
      <c r="N34" s="67">
        <v>-770</v>
      </c>
      <c r="O34" s="33">
        <f t="shared" si="3"/>
        <v>2107</v>
      </c>
      <c r="P34" s="27">
        <f t="shared" si="10"/>
        <v>198</v>
      </c>
      <c r="Q34" s="34"/>
      <c r="R34" s="35"/>
    </row>
    <row r="35" spans="1:18" ht="15.75" customHeight="1" x14ac:dyDescent="0.3">
      <c r="A35" s="203">
        <v>45729</v>
      </c>
      <c r="B35" s="27">
        <f t="shared" si="4"/>
        <v>15</v>
      </c>
      <c r="C35" s="33">
        <f t="shared" si="11"/>
        <v>1343</v>
      </c>
      <c r="D35" s="67">
        <v>-1161</v>
      </c>
      <c r="E35" s="33">
        <f t="shared" si="1"/>
        <v>2504</v>
      </c>
      <c r="F35" s="27">
        <f t="shared" si="12"/>
        <v>244</v>
      </c>
      <c r="G35" s="27">
        <f t="shared" si="5"/>
        <v>15</v>
      </c>
      <c r="H35" s="33">
        <f t="shared" si="6"/>
        <v>1234</v>
      </c>
      <c r="I35" s="67">
        <v>-1041</v>
      </c>
      <c r="J35" s="33">
        <f t="shared" si="2"/>
        <v>2275</v>
      </c>
      <c r="K35" s="27">
        <f t="shared" si="7"/>
        <v>283</v>
      </c>
      <c r="L35" s="27">
        <f t="shared" si="8"/>
        <v>15</v>
      </c>
      <c r="M35" s="33">
        <f t="shared" si="9"/>
        <v>1321</v>
      </c>
      <c r="N35" s="67">
        <v>-786</v>
      </c>
      <c r="O35" s="33">
        <f t="shared" si="3"/>
        <v>2107</v>
      </c>
      <c r="P35" s="27">
        <f t="shared" si="10"/>
        <v>214</v>
      </c>
      <c r="Q35" s="44"/>
      <c r="R35" s="35"/>
    </row>
    <row r="36" spans="1:18" ht="15.75" customHeight="1" x14ac:dyDescent="0.3">
      <c r="A36" s="203">
        <v>45730</v>
      </c>
      <c r="B36" s="27">
        <f t="shared" si="4"/>
        <v>16</v>
      </c>
      <c r="C36" s="33">
        <f t="shared" si="11"/>
        <v>1336</v>
      </c>
      <c r="D36" s="67">
        <v>-1168</v>
      </c>
      <c r="E36" s="33">
        <f t="shared" si="1"/>
        <v>2504</v>
      </c>
      <c r="F36" s="27">
        <f t="shared" si="12"/>
        <v>251</v>
      </c>
      <c r="G36" s="27">
        <f t="shared" si="5"/>
        <v>16</v>
      </c>
      <c r="H36" s="33">
        <f t="shared" si="6"/>
        <v>1222</v>
      </c>
      <c r="I36" s="67">
        <v>-1053</v>
      </c>
      <c r="J36" s="33">
        <f t="shared" si="2"/>
        <v>2275</v>
      </c>
      <c r="K36" s="27">
        <f t="shared" si="7"/>
        <v>295</v>
      </c>
      <c r="L36" s="27">
        <f t="shared" si="8"/>
        <v>16</v>
      </c>
      <c r="M36" s="33">
        <f t="shared" si="9"/>
        <v>1313</v>
      </c>
      <c r="N36" s="67">
        <v>-794</v>
      </c>
      <c r="O36" s="33">
        <f t="shared" si="3"/>
        <v>2107</v>
      </c>
      <c r="P36" s="27">
        <f t="shared" si="10"/>
        <v>222</v>
      </c>
      <c r="Q36" s="44"/>
      <c r="R36" s="35"/>
    </row>
    <row r="37" spans="1:18" ht="15.75" customHeight="1" x14ac:dyDescent="0.3">
      <c r="A37" s="203">
        <v>45731</v>
      </c>
      <c r="B37" s="27">
        <f t="shared" si="4"/>
        <v>17</v>
      </c>
      <c r="C37" s="33">
        <f t="shared" si="11"/>
        <v>1328</v>
      </c>
      <c r="D37" s="67">
        <v>-1176</v>
      </c>
      <c r="E37" s="33">
        <f t="shared" si="1"/>
        <v>2504</v>
      </c>
      <c r="F37" s="27">
        <f t="shared" si="12"/>
        <v>259</v>
      </c>
      <c r="G37" s="27">
        <f t="shared" si="5"/>
        <v>17</v>
      </c>
      <c r="H37" s="33">
        <f t="shared" si="6"/>
        <v>1209</v>
      </c>
      <c r="I37" s="67">
        <v>-1066</v>
      </c>
      <c r="J37" s="33">
        <f t="shared" si="2"/>
        <v>2275</v>
      </c>
      <c r="K37" s="27">
        <f t="shared" si="7"/>
        <v>308</v>
      </c>
      <c r="L37" s="27">
        <f t="shared" si="8"/>
        <v>17</v>
      </c>
      <c r="M37" s="33">
        <f t="shared" si="9"/>
        <v>1306</v>
      </c>
      <c r="N37" s="67">
        <v>-801</v>
      </c>
      <c r="O37" s="33">
        <f t="shared" si="3"/>
        <v>2107</v>
      </c>
      <c r="P37" s="27">
        <f t="shared" si="10"/>
        <v>229</v>
      </c>
      <c r="Q37" s="44"/>
      <c r="R37" s="35"/>
    </row>
    <row r="38" spans="1:18" ht="15.75" customHeight="1" x14ac:dyDescent="0.3">
      <c r="A38" s="203">
        <v>45732</v>
      </c>
      <c r="B38" s="27">
        <f t="shared" si="4"/>
        <v>18</v>
      </c>
      <c r="C38" s="33">
        <f t="shared" si="11"/>
        <v>1318</v>
      </c>
      <c r="D38" s="29">
        <v>-1186</v>
      </c>
      <c r="E38" s="33">
        <f t="shared" si="1"/>
        <v>2504</v>
      </c>
      <c r="F38" s="27">
        <f t="shared" si="12"/>
        <v>269</v>
      </c>
      <c r="G38" s="27">
        <f t="shared" si="5"/>
        <v>18</v>
      </c>
      <c r="H38" s="33">
        <f t="shared" si="6"/>
        <v>1199</v>
      </c>
      <c r="I38" s="29">
        <v>-1076</v>
      </c>
      <c r="J38" s="33">
        <f t="shared" si="2"/>
        <v>2275</v>
      </c>
      <c r="K38" s="27">
        <f t="shared" si="7"/>
        <v>318</v>
      </c>
      <c r="L38" s="27">
        <f t="shared" si="8"/>
        <v>18</v>
      </c>
      <c r="M38" s="33">
        <f t="shared" si="9"/>
        <v>1299</v>
      </c>
      <c r="N38" s="29">
        <v>-808</v>
      </c>
      <c r="O38" s="33">
        <f t="shared" si="3"/>
        <v>2107</v>
      </c>
      <c r="P38" s="27">
        <f t="shared" si="10"/>
        <v>236</v>
      </c>
      <c r="Q38" s="44"/>
      <c r="R38" s="35"/>
    </row>
    <row r="39" spans="1:18" ht="15.75" customHeight="1" x14ac:dyDescent="0.3">
      <c r="A39" s="203">
        <v>45733</v>
      </c>
      <c r="B39" s="27">
        <f t="shared" si="4"/>
        <v>19</v>
      </c>
      <c r="C39" s="33">
        <f t="shared" si="11"/>
        <v>1308</v>
      </c>
      <c r="D39" s="29">
        <v>-1196</v>
      </c>
      <c r="E39" s="33">
        <f t="shared" si="1"/>
        <v>2504</v>
      </c>
      <c r="F39" s="27">
        <f t="shared" si="12"/>
        <v>279</v>
      </c>
      <c r="G39" s="27">
        <f t="shared" si="5"/>
        <v>19</v>
      </c>
      <c r="H39" s="33">
        <f t="shared" si="6"/>
        <v>1189</v>
      </c>
      <c r="I39" s="29">
        <v>-1086</v>
      </c>
      <c r="J39" s="33">
        <f t="shared" si="2"/>
        <v>2275</v>
      </c>
      <c r="K39" s="27">
        <f t="shared" si="7"/>
        <v>328</v>
      </c>
      <c r="L39" s="27">
        <f t="shared" si="8"/>
        <v>19</v>
      </c>
      <c r="M39" s="33">
        <f t="shared" si="9"/>
        <v>1292</v>
      </c>
      <c r="N39" s="29">
        <v>-815</v>
      </c>
      <c r="O39" s="33">
        <f t="shared" si="3"/>
        <v>2107</v>
      </c>
      <c r="P39" s="27">
        <f t="shared" si="10"/>
        <v>243</v>
      </c>
      <c r="Q39" s="44"/>
      <c r="R39" s="35"/>
    </row>
    <row r="40" spans="1:18" ht="15.75" customHeight="1" x14ac:dyDescent="0.3">
      <c r="A40" s="203">
        <v>45734</v>
      </c>
      <c r="B40" s="27">
        <f t="shared" si="4"/>
        <v>20</v>
      </c>
      <c r="C40" s="33">
        <f t="shared" si="11"/>
        <v>1298</v>
      </c>
      <c r="D40" s="29">
        <v>-1206</v>
      </c>
      <c r="E40" s="33">
        <f t="shared" si="1"/>
        <v>2504</v>
      </c>
      <c r="F40" s="27">
        <f t="shared" si="12"/>
        <v>289</v>
      </c>
      <c r="G40" s="27">
        <f t="shared" si="5"/>
        <v>20</v>
      </c>
      <c r="H40" s="33">
        <f t="shared" si="6"/>
        <v>1179</v>
      </c>
      <c r="I40" s="29">
        <v>-1096</v>
      </c>
      <c r="J40" s="33">
        <f t="shared" si="2"/>
        <v>2275</v>
      </c>
      <c r="K40" s="27">
        <f t="shared" si="7"/>
        <v>338</v>
      </c>
      <c r="L40" s="27">
        <f t="shared" si="8"/>
        <v>20</v>
      </c>
      <c r="M40" s="33">
        <f t="shared" si="9"/>
        <v>1286</v>
      </c>
      <c r="N40" s="29">
        <v>-821</v>
      </c>
      <c r="O40" s="33">
        <f t="shared" si="3"/>
        <v>2107</v>
      </c>
      <c r="P40" s="27">
        <f t="shared" si="10"/>
        <v>249</v>
      </c>
      <c r="Q40" s="44"/>
      <c r="R40" s="35"/>
    </row>
    <row r="41" spans="1:18" ht="15.75" customHeight="1" x14ac:dyDescent="0.3">
      <c r="A41" s="203">
        <v>45735</v>
      </c>
      <c r="B41" s="27">
        <f t="shared" si="4"/>
        <v>21</v>
      </c>
      <c r="C41" s="33">
        <f t="shared" si="11"/>
        <v>1298</v>
      </c>
      <c r="D41" s="29">
        <v>-1206</v>
      </c>
      <c r="E41" s="33">
        <f t="shared" si="1"/>
        <v>2504</v>
      </c>
      <c r="F41" s="27">
        <f t="shared" si="12"/>
        <v>289</v>
      </c>
      <c r="G41" s="27">
        <f t="shared" si="5"/>
        <v>21</v>
      </c>
      <c r="H41" s="33">
        <f t="shared" si="6"/>
        <v>1179</v>
      </c>
      <c r="I41" s="29">
        <v>-1096</v>
      </c>
      <c r="J41" s="33">
        <f t="shared" si="2"/>
        <v>2275</v>
      </c>
      <c r="K41" s="27">
        <f t="shared" si="7"/>
        <v>338</v>
      </c>
      <c r="L41" s="27">
        <f t="shared" si="8"/>
        <v>21</v>
      </c>
      <c r="M41" s="33">
        <f t="shared" si="9"/>
        <v>1286</v>
      </c>
      <c r="N41" s="29">
        <v>-821</v>
      </c>
      <c r="O41" s="33">
        <f t="shared" si="3"/>
        <v>2107</v>
      </c>
      <c r="P41" s="27">
        <f t="shared" si="10"/>
        <v>249</v>
      </c>
      <c r="Q41" s="44"/>
      <c r="R41" s="35"/>
    </row>
    <row r="42" spans="1:18" ht="15.75" customHeight="1" x14ac:dyDescent="0.3">
      <c r="A42" s="203">
        <v>45736</v>
      </c>
      <c r="B42" s="27">
        <f t="shared" si="4"/>
        <v>22</v>
      </c>
      <c r="C42" s="33">
        <f t="shared" si="11"/>
        <v>1298</v>
      </c>
      <c r="D42" s="29">
        <v>-1206</v>
      </c>
      <c r="E42" s="33">
        <f t="shared" si="1"/>
        <v>2504</v>
      </c>
      <c r="F42" s="27">
        <f t="shared" si="12"/>
        <v>289</v>
      </c>
      <c r="G42" s="27">
        <f t="shared" si="5"/>
        <v>22</v>
      </c>
      <c r="H42" s="33">
        <f t="shared" si="6"/>
        <v>1179</v>
      </c>
      <c r="I42" s="29">
        <v>-1096</v>
      </c>
      <c r="J42" s="33">
        <f t="shared" si="2"/>
        <v>2275</v>
      </c>
      <c r="K42" s="27">
        <f t="shared" si="7"/>
        <v>338</v>
      </c>
      <c r="L42" s="27">
        <f t="shared" si="8"/>
        <v>22</v>
      </c>
      <c r="M42" s="33">
        <f t="shared" si="9"/>
        <v>1286</v>
      </c>
      <c r="N42" s="29">
        <v>-821</v>
      </c>
      <c r="O42" s="33">
        <f t="shared" si="3"/>
        <v>2107</v>
      </c>
      <c r="P42" s="27">
        <f t="shared" si="10"/>
        <v>249</v>
      </c>
      <c r="Q42" s="44"/>
      <c r="R42" s="35"/>
    </row>
    <row r="43" spans="1:18" ht="15.75" customHeight="1" x14ac:dyDescent="0.3">
      <c r="A43" s="203">
        <v>45737</v>
      </c>
      <c r="B43" s="27">
        <f t="shared" si="4"/>
        <v>23</v>
      </c>
      <c r="C43" s="33">
        <f t="shared" si="11"/>
        <v>1289</v>
      </c>
      <c r="D43" s="29">
        <v>-1215</v>
      </c>
      <c r="E43" s="33">
        <f t="shared" si="1"/>
        <v>2504</v>
      </c>
      <c r="F43" s="27">
        <f t="shared" si="12"/>
        <v>298</v>
      </c>
      <c r="G43" s="27">
        <f t="shared" si="5"/>
        <v>23</v>
      </c>
      <c r="H43" s="33">
        <f t="shared" si="6"/>
        <v>1169</v>
      </c>
      <c r="I43" s="29">
        <v>-1106</v>
      </c>
      <c r="J43" s="33">
        <f t="shared" si="2"/>
        <v>2275</v>
      </c>
      <c r="K43" s="27">
        <f t="shared" si="7"/>
        <v>348</v>
      </c>
      <c r="L43" s="27">
        <f t="shared" si="8"/>
        <v>23</v>
      </c>
      <c r="M43" s="33">
        <f t="shared" si="9"/>
        <v>1277</v>
      </c>
      <c r="N43" s="29">
        <v>-830</v>
      </c>
      <c r="O43" s="33">
        <f t="shared" si="3"/>
        <v>2107</v>
      </c>
      <c r="P43" s="27">
        <f t="shared" si="10"/>
        <v>258</v>
      </c>
      <c r="Q43" s="44"/>
      <c r="R43" s="35"/>
    </row>
    <row r="44" spans="1:18" ht="15.75" customHeight="1" x14ac:dyDescent="0.3">
      <c r="A44" s="203">
        <v>45738</v>
      </c>
      <c r="B44" s="27">
        <f t="shared" si="4"/>
        <v>24</v>
      </c>
      <c r="C44" s="33">
        <f t="shared" si="11"/>
        <v>1281</v>
      </c>
      <c r="D44" s="29">
        <v>-1223</v>
      </c>
      <c r="E44" s="33">
        <f t="shared" si="1"/>
        <v>2504</v>
      </c>
      <c r="F44" s="27">
        <f t="shared" si="12"/>
        <v>306</v>
      </c>
      <c r="G44" s="27">
        <f t="shared" si="5"/>
        <v>24</v>
      </c>
      <c r="H44" s="33">
        <f t="shared" si="6"/>
        <v>1259</v>
      </c>
      <c r="I44" s="29">
        <v>-1016</v>
      </c>
      <c r="J44" s="33">
        <f t="shared" si="2"/>
        <v>2275</v>
      </c>
      <c r="K44" s="27">
        <f t="shared" si="7"/>
        <v>258</v>
      </c>
      <c r="L44" s="27">
        <f t="shared" si="8"/>
        <v>24</v>
      </c>
      <c r="M44" s="33">
        <f t="shared" si="9"/>
        <v>1270</v>
      </c>
      <c r="N44" s="29">
        <v>-837</v>
      </c>
      <c r="O44" s="33">
        <f t="shared" si="3"/>
        <v>2107</v>
      </c>
      <c r="P44" s="27">
        <f t="shared" si="10"/>
        <v>265</v>
      </c>
      <c r="Q44" s="44"/>
      <c r="R44" s="35"/>
    </row>
    <row r="45" spans="1:18" ht="15.75" customHeight="1" x14ac:dyDescent="0.3">
      <c r="A45" s="203">
        <v>45739</v>
      </c>
      <c r="B45" s="27">
        <f t="shared" si="4"/>
        <v>25</v>
      </c>
      <c r="C45" s="33">
        <f t="shared" si="11"/>
        <v>1273</v>
      </c>
      <c r="D45" s="29">
        <v>-1231</v>
      </c>
      <c r="E45" s="33">
        <f t="shared" si="1"/>
        <v>2504</v>
      </c>
      <c r="F45" s="27">
        <f t="shared" si="12"/>
        <v>314</v>
      </c>
      <c r="G45" s="27">
        <f t="shared" si="5"/>
        <v>25</v>
      </c>
      <c r="H45" s="33">
        <f t="shared" si="6"/>
        <v>1149</v>
      </c>
      <c r="I45" s="29">
        <v>-1126</v>
      </c>
      <c r="J45" s="33">
        <f t="shared" si="2"/>
        <v>2275</v>
      </c>
      <c r="K45" s="27">
        <f t="shared" si="7"/>
        <v>368</v>
      </c>
      <c r="L45" s="27">
        <f t="shared" si="8"/>
        <v>25</v>
      </c>
      <c r="M45" s="33">
        <f t="shared" si="9"/>
        <v>1263</v>
      </c>
      <c r="N45" s="29">
        <v>-844</v>
      </c>
      <c r="O45" s="33">
        <f t="shared" si="3"/>
        <v>2107</v>
      </c>
      <c r="P45" s="27">
        <f t="shared" si="10"/>
        <v>272</v>
      </c>
      <c r="Q45" s="44"/>
      <c r="R45" s="35"/>
    </row>
    <row r="46" spans="1:18" ht="15.75" customHeight="1" x14ac:dyDescent="0.3">
      <c r="A46" s="203">
        <v>45740</v>
      </c>
      <c r="B46" s="27">
        <f t="shared" si="4"/>
        <v>26</v>
      </c>
      <c r="C46" s="33">
        <f t="shared" si="11"/>
        <v>1267</v>
      </c>
      <c r="D46" s="29">
        <v>-1237</v>
      </c>
      <c r="E46" s="33">
        <f t="shared" si="1"/>
        <v>2504</v>
      </c>
      <c r="F46" s="27">
        <f t="shared" si="12"/>
        <v>320</v>
      </c>
      <c r="G46" s="27">
        <f t="shared" si="5"/>
        <v>26</v>
      </c>
      <c r="H46" s="33">
        <f t="shared" si="6"/>
        <v>1140</v>
      </c>
      <c r="I46" s="29">
        <v>-1135</v>
      </c>
      <c r="J46" s="33">
        <f t="shared" si="2"/>
        <v>2275</v>
      </c>
      <c r="K46" s="27">
        <f t="shared" si="7"/>
        <v>377</v>
      </c>
      <c r="L46" s="27">
        <f t="shared" si="8"/>
        <v>26</v>
      </c>
      <c r="M46" s="33">
        <f t="shared" si="9"/>
        <v>1257</v>
      </c>
      <c r="N46" s="29">
        <v>-850</v>
      </c>
      <c r="O46" s="33">
        <f t="shared" si="3"/>
        <v>2107</v>
      </c>
      <c r="P46" s="27">
        <f t="shared" si="10"/>
        <v>278</v>
      </c>
      <c r="Q46" s="44"/>
      <c r="R46" s="35"/>
    </row>
    <row r="47" spans="1:18" ht="15.75" customHeight="1" x14ac:dyDescent="0.3">
      <c r="A47" s="203">
        <v>45741</v>
      </c>
      <c r="B47" s="27">
        <f t="shared" si="4"/>
        <v>27</v>
      </c>
      <c r="C47" s="33">
        <f t="shared" si="11"/>
        <v>1261</v>
      </c>
      <c r="D47" s="29">
        <v>-1243</v>
      </c>
      <c r="E47" s="33">
        <f t="shared" si="1"/>
        <v>2504</v>
      </c>
      <c r="F47" s="27">
        <f t="shared" si="12"/>
        <v>326</v>
      </c>
      <c r="G47" s="27">
        <f t="shared" si="5"/>
        <v>27</v>
      </c>
      <c r="H47" s="33">
        <f t="shared" si="6"/>
        <v>1132</v>
      </c>
      <c r="I47" s="29">
        <v>-1143</v>
      </c>
      <c r="J47" s="33">
        <f t="shared" si="2"/>
        <v>2275</v>
      </c>
      <c r="K47" s="27">
        <f t="shared" si="7"/>
        <v>385</v>
      </c>
      <c r="L47" s="27">
        <f t="shared" si="8"/>
        <v>27</v>
      </c>
      <c r="M47" s="33">
        <f t="shared" si="9"/>
        <v>1251</v>
      </c>
      <c r="N47" s="29">
        <v>-856</v>
      </c>
      <c r="O47" s="33">
        <f t="shared" si="3"/>
        <v>2107</v>
      </c>
      <c r="P47" s="27">
        <f t="shared" si="10"/>
        <v>284</v>
      </c>
      <c r="Q47" s="44"/>
      <c r="R47" s="35"/>
    </row>
    <row r="48" spans="1:18" ht="15.75" customHeight="1" x14ac:dyDescent="0.3">
      <c r="A48" s="203">
        <v>45742</v>
      </c>
      <c r="B48" s="27">
        <f t="shared" si="4"/>
        <v>28</v>
      </c>
      <c r="C48" s="33">
        <f t="shared" si="11"/>
        <v>1256</v>
      </c>
      <c r="D48" s="29">
        <v>-1248</v>
      </c>
      <c r="E48" s="33">
        <f t="shared" si="1"/>
        <v>2504</v>
      </c>
      <c r="F48" s="27">
        <f t="shared" si="12"/>
        <v>331</v>
      </c>
      <c r="G48" s="27">
        <f t="shared" si="5"/>
        <v>28</v>
      </c>
      <c r="H48" s="33">
        <f t="shared" si="6"/>
        <v>1126</v>
      </c>
      <c r="I48" s="29">
        <v>-1149</v>
      </c>
      <c r="J48" s="33">
        <f t="shared" si="2"/>
        <v>2275</v>
      </c>
      <c r="K48" s="27">
        <f t="shared" si="7"/>
        <v>391</v>
      </c>
      <c r="L48" s="27">
        <f t="shared" si="8"/>
        <v>28</v>
      </c>
      <c r="M48" s="33">
        <f t="shared" si="9"/>
        <v>1246</v>
      </c>
      <c r="N48" s="29">
        <v>-861</v>
      </c>
      <c r="O48" s="33">
        <f t="shared" si="3"/>
        <v>2107</v>
      </c>
      <c r="P48" s="27">
        <f t="shared" si="10"/>
        <v>289</v>
      </c>
      <c r="Q48" s="44"/>
      <c r="R48" s="35"/>
    </row>
    <row r="49" spans="1:18" ht="15.75" customHeight="1" x14ac:dyDescent="0.3">
      <c r="A49" s="203">
        <v>45743</v>
      </c>
      <c r="B49" s="27">
        <f t="shared" si="4"/>
        <v>29</v>
      </c>
      <c r="C49" s="33">
        <f t="shared" si="11"/>
        <v>1244</v>
      </c>
      <c r="D49" s="29">
        <v>-1260</v>
      </c>
      <c r="E49" s="33">
        <f t="shared" si="1"/>
        <v>2504</v>
      </c>
      <c r="F49" s="27">
        <f t="shared" si="12"/>
        <v>343</v>
      </c>
      <c r="G49" s="27">
        <f t="shared" si="5"/>
        <v>29</v>
      </c>
      <c r="H49" s="33">
        <f t="shared" si="6"/>
        <v>1115</v>
      </c>
      <c r="I49" s="29">
        <v>-1160</v>
      </c>
      <c r="J49" s="33">
        <f t="shared" si="2"/>
        <v>2275</v>
      </c>
      <c r="K49" s="27">
        <f t="shared" si="7"/>
        <v>402</v>
      </c>
      <c r="L49" s="27">
        <f t="shared" si="8"/>
        <v>29</v>
      </c>
      <c r="M49" s="33">
        <f t="shared" si="9"/>
        <v>1235</v>
      </c>
      <c r="N49" s="29">
        <v>-872</v>
      </c>
      <c r="O49" s="33">
        <f t="shared" si="3"/>
        <v>2107</v>
      </c>
      <c r="P49" s="27">
        <f t="shared" si="10"/>
        <v>300</v>
      </c>
      <c r="Q49" s="44"/>
      <c r="R49" s="35"/>
    </row>
    <row r="50" spans="1:18" ht="15.75" customHeight="1" x14ac:dyDescent="0.3">
      <c r="A50" s="203">
        <v>45744</v>
      </c>
      <c r="B50" s="27">
        <f t="shared" si="4"/>
        <v>30</v>
      </c>
      <c r="C50" s="33">
        <f t="shared" si="11"/>
        <v>1227</v>
      </c>
      <c r="D50" s="29">
        <v>-1277</v>
      </c>
      <c r="E50" s="33">
        <f t="shared" si="1"/>
        <v>2504</v>
      </c>
      <c r="F50" s="27">
        <f t="shared" si="12"/>
        <v>360</v>
      </c>
      <c r="G50" s="27">
        <f t="shared" si="5"/>
        <v>30</v>
      </c>
      <c r="H50" s="33">
        <f t="shared" si="6"/>
        <v>1097</v>
      </c>
      <c r="I50" s="29">
        <v>-1178</v>
      </c>
      <c r="J50" s="33">
        <f t="shared" si="2"/>
        <v>2275</v>
      </c>
      <c r="K50" s="27">
        <f t="shared" si="7"/>
        <v>420</v>
      </c>
      <c r="L50" s="27">
        <f t="shared" si="8"/>
        <v>30</v>
      </c>
      <c r="M50" s="33">
        <f t="shared" si="9"/>
        <v>1222</v>
      </c>
      <c r="N50" s="29">
        <v>-885</v>
      </c>
      <c r="O50" s="33">
        <f t="shared" si="3"/>
        <v>2107</v>
      </c>
      <c r="P50" s="27">
        <f t="shared" si="10"/>
        <v>313</v>
      </c>
      <c r="Q50" s="44"/>
      <c r="R50" s="35"/>
    </row>
    <row r="51" spans="1:18" ht="15.75" customHeight="1" x14ac:dyDescent="0.3">
      <c r="A51" s="203">
        <v>45745</v>
      </c>
      <c r="B51" s="27">
        <f t="shared" si="4"/>
        <v>31</v>
      </c>
      <c r="C51" s="33">
        <f t="shared" si="11"/>
        <v>1223</v>
      </c>
      <c r="D51" s="29">
        <v>-1281</v>
      </c>
      <c r="E51" s="33">
        <f t="shared" si="1"/>
        <v>2504</v>
      </c>
      <c r="F51" s="27">
        <f t="shared" si="12"/>
        <v>364</v>
      </c>
      <c r="G51" s="27">
        <f t="shared" si="5"/>
        <v>31</v>
      </c>
      <c r="H51" s="33">
        <f t="shared" si="6"/>
        <v>1094</v>
      </c>
      <c r="I51" s="29">
        <v>-1181</v>
      </c>
      <c r="J51" s="33">
        <f t="shared" si="2"/>
        <v>2275</v>
      </c>
      <c r="K51" s="27">
        <f t="shared" si="7"/>
        <v>423</v>
      </c>
      <c r="L51" s="27">
        <f t="shared" si="8"/>
        <v>31</v>
      </c>
      <c r="M51" s="33">
        <f t="shared" si="9"/>
        <v>1220</v>
      </c>
      <c r="N51" s="29">
        <v>-887</v>
      </c>
      <c r="O51" s="33">
        <f t="shared" si="3"/>
        <v>2107</v>
      </c>
      <c r="P51" s="27">
        <f t="shared" si="10"/>
        <v>315</v>
      </c>
      <c r="Q51" s="44"/>
      <c r="R51" s="35"/>
    </row>
    <row r="52" spans="1:18" ht="15.75" customHeight="1" x14ac:dyDescent="0.3">
      <c r="A52" s="203">
        <v>45746</v>
      </c>
      <c r="B52" s="27">
        <f t="shared" si="4"/>
        <v>32</v>
      </c>
      <c r="C52" s="33">
        <f t="shared" si="11"/>
        <v>1219</v>
      </c>
      <c r="D52" s="29">
        <v>-1285</v>
      </c>
      <c r="E52" s="33">
        <f t="shared" si="1"/>
        <v>2504</v>
      </c>
      <c r="F52" s="27">
        <f t="shared" si="12"/>
        <v>368</v>
      </c>
      <c r="G52" s="27">
        <f t="shared" si="5"/>
        <v>32</v>
      </c>
      <c r="H52" s="33">
        <f t="shared" si="6"/>
        <v>991</v>
      </c>
      <c r="I52" s="29">
        <v>-1284</v>
      </c>
      <c r="J52" s="33">
        <f t="shared" si="2"/>
        <v>2275</v>
      </c>
      <c r="K52" s="27">
        <f t="shared" si="7"/>
        <v>526</v>
      </c>
      <c r="L52" s="27">
        <f t="shared" si="8"/>
        <v>32</v>
      </c>
      <c r="M52" s="33">
        <f t="shared" si="9"/>
        <v>1217</v>
      </c>
      <c r="N52" s="29">
        <v>-890</v>
      </c>
      <c r="O52" s="33">
        <f t="shared" si="3"/>
        <v>2107</v>
      </c>
      <c r="P52" s="27">
        <f t="shared" si="10"/>
        <v>318</v>
      </c>
      <c r="Q52" s="44"/>
      <c r="R52" s="35"/>
    </row>
    <row r="53" spans="1:18" ht="15.75" customHeight="1" x14ac:dyDescent="0.3">
      <c r="A53" s="203">
        <v>45747</v>
      </c>
      <c r="B53" s="27">
        <f t="shared" si="4"/>
        <v>33</v>
      </c>
      <c r="C53" s="33">
        <f t="shared" si="11"/>
        <v>1216</v>
      </c>
      <c r="D53" s="29">
        <v>-1288</v>
      </c>
      <c r="E53" s="33">
        <f t="shared" si="1"/>
        <v>2504</v>
      </c>
      <c r="F53" s="27">
        <f t="shared" si="12"/>
        <v>371</v>
      </c>
      <c r="G53" s="27">
        <f t="shared" si="5"/>
        <v>33</v>
      </c>
      <c r="H53" s="33">
        <f t="shared" si="6"/>
        <v>1087</v>
      </c>
      <c r="I53" s="29">
        <v>-1188</v>
      </c>
      <c r="J53" s="33">
        <f t="shared" si="2"/>
        <v>2275</v>
      </c>
      <c r="K53" s="27">
        <f t="shared" si="7"/>
        <v>430</v>
      </c>
      <c r="L53" s="27">
        <f t="shared" si="8"/>
        <v>33</v>
      </c>
      <c r="M53" s="33">
        <f t="shared" si="9"/>
        <v>1215</v>
      </c>
      <c r="N53" s="29">
        <v>-892</v>
      </c>
      <c r="O53" s="33">
        <f t="shared" si="3"/>
        <v>2107</v>
      </c>
      <c r="P53" s="27">
        <f t="shared" si="10"/>
        <v>320</v>
      </c>
      <c r="Q53" s="44"/>
      <c r="R53" s="35"/>
    </row>
    <row r="54" spans="1:18" ht="15.75" customHeight="1" x14ac:dyDescent="0.3">
      <c r="A54" s="203">
        <v>45748</v>
      </c>
      <c r="B54" s="27">
        <f t="shared" si="4"/>
        <v>34</v>
      </c>
      <c r="C54" s="33">
        <f t="shared" si="11"/>
        <v>1204</v>
      </c>
      <c r="D54" s="29">
        <v>-1300</v>
      </c>
      <c r="E54" s="33">
        <f t="shared" si="1"/>
        <v>2504</v>
      </c>
      <c r="F54" s="27">
        <f t="shared" si="12"/>
        <v>383</v>
      </c>
      <c r="G54" s="27">
        <f t="shared" si="5"/>
        <v>34</v>
      </c>
      <c r="H54" s="33">
        <f t="shared" si="6"/>
        <v>1075</v>
      </c>
      <c r="I54" s="29">
        <v>-1200</v>
      </c>
      <c r="J54" s="33">
        <f t="shared" si="2"/>
        <v>2275</v>
      </c>
      <c r="K54" s="27">
        <f t="shared" si="7"/>
        <v>442</v>
      </c>
      <c r="L54" s="27">
        <f t="shared" si="8"/>
        <v>34</v>
      </c>
      <c r="M54" s="33">
        <f t="shared" si="9"/>
        <v>1197</v>
      </c>
      <c r="N54" s="29">
        <v>-910</v>
      </c>
      <c r="O54" s="33">
        <f t="shared" si="3"/>
        <v>2107</v>
      </c>
      <c r="P54" s="27">
        <f t="shared" si="10"/>
        <v>338</v>
      </c>
      <c r="Q54" s="44"/>
      <c r="R54" s="35"/>
    </row>
    <row r="55" spans="1:18" ht="15.75" customHeight="1" x14ac:dyDescent="0.3">
      <c r="A55" s="203">
        <v>45749</v>
      </c>
      <c r="B55" s="27">
        <f t="shared" si="4"/>
        <v>35</v>
      </c>
      <c r="C55" s="33">
        <f t="shared" si="11"/>
        <v>1194</v>
      </c>
      <c r="D55" s="29">
        <v>-1310</v>
      </c>
      <c r="E55" s="33">
        <f t="shared" si="1"/>
        <v>2504</v>
      </c>
      <c r="F55" s="27">
        <f t="shared" si="12"/>
        <v>393</v>
      </c>
      <c r="G55" s="27">
        <f t="shared" si="5"/>
        <v>35</v>
      </c>
      <c r="H55" s="33">
        <f t="shared" si="6"/>
        <v>1065</v>
      </c>
      <c r="I55" s="29">
        <v>-1210</v>
      </c>
      <c r="J55" s="33">
        <f t="shared" si="2"/>
        <v>2275</v>
      </c>
      <c r="K55" s="27">
        <f t="shared" si="7"/>
        <v>452</v>
      </c>
      <c r="L55" s="27">
        <f t="shared" si="8"/>
        <v>35</v>
      </c>
      <c r="M55" s="33">
        <f t="shared" si="9"/>
        <v>1192</v>
      </c>
      <c r="N55" s="29">
        <v>-915</v>
      </c>
      <c r="O55" s="33">
        <f t="shared" si="3"/>
        <v>2107</v>
      </c>
      <c r="P55" s="27">
        <f t="shared" si="10"/>
        <v>343</v>
      </c>
      <c r="Q55" s="44"/>
      <c r="R55" s="35"/>
    </row>
    <row r="56" spans="1:18" ht="15.75" customHeight="1" x14ac:dyDescent="0.3">
      <c r="A56" s="203">
        <v>45750</v>
      </c>
      <c r="B56" s="27">
        <f t="shared" si="4"/>
        <v>36</v>
      </c>
      <c r="C56" s="33">
        <f t="shared" si="11"/>
        <v>1190</v>
      </c>
      <c r="D56" s="29">
        <v>-1314</v>
      </c>
      <c r="E56" s="33">
        <f t="shared" si="1"/>
        <v>2504</v>
      </c>
      <c r="F56" s="27">
        <f t="shared" si="12"/>
        <v>397</v>
      </c>
      <c r="G56" s="27">
        <f t="shared" si="5"/>
        <v>36</v>
      </c>
      <c r="H56" s="33">
        <f t="shared" si="6"/>
        <v>1057</v>
      </c>
      <c r="I56" s="29">
        <v>-1218</v>
      </c>
      <c r="J56" s="33">
        <f t="shared" si="2"/>
        <v>2275</v>
      </c>
      <c r="K56" s="27">
        <f t="shared" si="7"/>
        <v>460</v>
      </c>
      <c r="L56" s="27">
        <f t="shared" si="8"/>
        <v>36</v>
      </c>
      <c r="M56" s="33">
        <f t="shared" si="9"/>
        <v>1187</v>
      </c>
      <c r="N56" s="29">
        <v>-920</v>
      </c>
      <c r="O56" s="33">
        <f t="shared" si="3"/>
        <v>2107</v>
      </c>
      <c r="P56" s="27">
        <f t="shared" si="10"/>
        <v>348</v>
      </c>
      <c r="Q56" s="44"/>
      <c r="R56" s="35"/>
    </row>
    <row r="57" spans="1:18" ht="15.75" customHeight="1" x14ac:dyDescent="0.3">
      <c r="A57" s="203">
        <v>45751</v>
      </c>
      <c r="B57" s="27">
        <f t="shared" si="4"/>
        <v>37</v>
      </c>
      <c r="C57" s="33">
        <f t="shared" si="11"/>
        <v>1184</v>
      </c>
      <c r="D57" s="29">
        <v>-1320</v>
      </c>
      <c r="E57" s="33">
        <f t="shared" si="1"/>
        <v>2504</v>
      </c>
      <c r="F57" s="27">
        <f t="shared" si="12"/>
        <v>403</v>
      </c>
      <c r="G57" s="27">
        <f t="shared" si="5"/>
        <v>37</v>
      </c>
      <c r="H57" s="33">
        <f t="shared" si="6"/>
        <v>1052</v>
      </c>
      <c r="I57" s="29">
        <v>-1223</v>
      </c>
      <c r="J57" s="33">
        <f t="shared" si="2"/>
        <v>2275</v>
      </c>
      <c r="K57" s="27">
        <f t="shared" si="7"/>
        <v>465</v>
      </c>
      <c r="L57" s="27">
        <f t="shared" si="8"/>
        <v>37</v>
      </c>
      <c r="M57" s="33">
        <f t="shared" si="9"/>
        <v>1182</v>
      </c>
      <c r="N57" s="29">
        <v>-925</v>
      </c>
      <c r="O57" s="33">
        <f t="shared" si="3"/>
        <v>2107</v>
      </c>
      <c r="P57" s="27">
        <f t="shared" si="10"/>
        <v>353</v>
      </c>
      <c r="Q57" s="44"/>
      <c r="R57" s="35"/>
    </row>
    <row r="58" spans="1:18" ht="15.75" customHeight="1" x14ac:dyDescent="0.3">
      <c r="A58" s="203">
        <v>45752</v>
      </c>
      <c r="B58" s="27">
        <f t="shared" si="4"/>
        <v>38</v>
      </c>
      <c r="C58" s="33">
        <f t="shared" si="11"/>
        <v>1176</v>
      </c>
      <c r="D58" s="29">
        <v>-1328</v>
      </c>
      <c r="E58" s="33">
        <f t="shared" si="1"/>
        <v>2504</v>
      </c>
      <c r="F58" s="27">
        <f t="shared" si="12"/>
        <v>411</v>
      </c>
      <c r="G58" s="27">
        <f t="shared" si="5"/>
        <v>38</v>
      </c>
      <c r="H58" s="33">
        <f t="shared" si="6"/>
        <v>1044</v>
      </c>
      <c r="I58" s="29">
        <v>-1231</v>
      </c>
      <c r="J58" s="33">
        <f t="shared" si="2"/>
        <v>2275</v>
      </c>
      <c r="K58" s="27">
        <f t="shared" si="7"/>
        <v>473</v>
      </c>
      <c r="L58" s="27">
        <f t="shared" si="8"/>
        <v>38</v>
      </c>
      <c r="M58" s="33">
        <f t="shared" si="9"/>
        <v>1172</v>
      </c>
      <c r="N58" s="29">
        <v>-935</v>
      </c>
      <c r="O58" s="33">
        <f t="shared" si="3"/>
        <v>2107</v>
      </c>
      <c r="P58" s="27">
        <f t="shared" si="10"/>
        <v>363</v>
      </c>
      <c r="Q58" s="44"/>
      <c r="R58" s="35"/>
    </row>
    <row r="59" spans="1:18" ht="15.75" customHeight="1" x14ac:dyDescent="0.3">
      <c r="A59" s="203">
        <v>45753</v>
      </c>
      <c r="B59" s="27">
        <f t="shared" si="4"/>
        <v>39</v>
      </c>
      <c r="C59" s="33">
        <f t="shared" si="11"/>
        <v>1168</v>
      </c>
      <c r="D59" s="29">
        <v>-1336</v>
      </c>
      <c r="E59" s="33">
        <f t="shared" si="1"/>
        <v>2504</v>
      </c>
      <c r="F59" s="27">
        <f t="shared" si="12"/>
        <v>419</v>
      </c>
      <c r="G59" s="27">
        <f t="shared" si="5"/>
        <v>39</v>
      </c>
      <c r="H59" s="33">
        <f t="shared" si="6"/>
        <v>1036</v>
      </c>
      <c r="I59" s="29">
        <v>-1239</v>
      </c>
      <c r="J59" s="33">
        <f t="shared" si="2"/>
        <v>2275</v>
      </c>
      <c r="K59" s="27">
        <f t="shared" si="7"/>
        <v>481</v>
      </c>
      <c r="L59" s="27">
        <f t="shared" si="8"/>
        <v>39</v>
      </c>
      <c r="M59" s="33">
        <f t="shared" si="9"/>
        <v>1164</v>
      </c>
      <c r="N59" s="29">
        <v>-943</v>
      </c>
      <c r="O59" s="33">
        <f t="shared" si="3"/>
        <v>2107</v>
      </c>
      <c r="P59" s="27">
        <f t="shared" si="10"/>
        <v>371</v>
      </c>
      <c r="Q59" s="44"/>
      <c r="R59" s="35"/>
    </row>
    <row r="60" spans="1:18" ht="15.75" customHeight="1" x14ac:dyDescent="0.3">
      <c r="A60" s="203">
        <v>45754</v>
      </c>
      <c r="B60" s="27">
        <f t="shared" si="4"/>
        <v>40</v>
      </c>
      <c r="C60" s="33">
        <f t="shared" si="11"/>
        <v>1161</v>
      </c>
      <c r="D60" s="29">
        <v>-1343</v>
      </c>
      <c r="E60" s="33">
        <f t="shared" si="1"/>
        <v>2504</v>
      </c>
      <c r="F60" s="27">
        <f t="shared" si="12"/>
        <v>426</v>
      </c>
      <c r="G60" s="27">
        <f t="shared" si="5"/>
        <v>40</v>
      </c>
      <c r="H60" s="33">
        <f t="shared" si="6"/>
        <v>1025</v>
      </c>
      <c r="I60" s="29">
        <v>-1250</v>
      </c>
      <c r="J60" s="33">
        <f t="shared" si="2"/>
        <v>2275</v>
      </c>
      <c r="K60" s="27">
        <f t="shared" si="7"/>
        <v>492</v>
      </c>
      <c r="L60" s="27">
        <f t="shared" si="8"/>
        <v>40</v>
      </c>
      <c r="M60" s="33">
        <f t="shared" si="9"/>
        <v>1182</v>
      </c>
      <c r="N60" s="29">
        <v>-925</v>
      </c>
      <c r="O60" s="33">
        <f t="shared" si="3"/>
        <v>2107</v>
      </c>
      <c r="P60" s="27">
        <f t="shared" si="10"/>
        <v>353</v>
      </c>
      <c r="Q60" s="44"/>
      <c r="R60" s="35"/>
    </row>
    <row r="61" spans="1:18" ht="15.75" customHeight="1" x14ac:dyDescent="0.3">
      <c r="A61" s="203">
        <v>45755</v>
      </c>
      <c r="B61" s="27">
        <f t="shared" si="4"/>
        <v>41</v>
      </c>
      <c r="C61" s="33">
        <f t="shared" si="11"/>
        <v>1153</v>
      </c>
      <c r="D61" s="29">
        <v>-1351</v>
      </c>
      <c r="E61" s="33">
        <f t="shared" si="1"/>
        <v>2504</v>
      </c>
      <c r="F61" s="27">
        <f t="shared" si="12"/>
        <v>434</v>
      </c>
      <c r="G61" s="27">
        <f t="shared" si="5"/>
        <v>41</v>
      </c>
      <c r="H61" s="33">
        <f t="shared" si="6"/>
        <v>1016</v>
      </c>
      <c r="I61" s="29">
        <v>-1259</v>
      </c>
      <c r="J61" s="33">
        <f t="shared" si="2"/>
        <v>2275</v>
      </c>
      <c r="K61" s="27">
        <f t="shared" si="7"/>
        <v>501</v>
      </c>
      <c r="L61" s="27">
        <f t="shared" si="8"/>
        <v>41</v>
      </c>
      <c r="M61" s="33">
        <f t="shared" si="9"/>
        <v>1172</v>
      </c>
      <c r="N61" s="29">
        <v>-935</v>
      </c>
      <c r="O61" s="33">
        <f t="shared" si="3"/>
        <v>2107</v>
      </c>
      <c r="P61" s="27">
        <f t="shared" si="10"/>
        <v>363</v>
      </c>
      <c r="Q61" s="44"/>
      <c r="R61" s="35"/>
    </row>
    <row r="62" spans="1:18" ht="15.75" customHeight="1" x14ac:dyDescent="0.3">
      <c r="A62" s="203">
        <v>45756</v>
      </c>
      <c r="B62" s="27">
        <f t="shared" si="4"/>
        <v>42</v>
      </c>
      <c r="C62" s="33">
        <f t="shared" si="11"/>
        <v>1144</v>
      </c>
      <c r="D62" s="29">
        <v>-1360</v>
      </c>
      <c r="E62" s="33">
        <f t="shared" si="1"/>
        <v>2504</v>
      </c>
      <c r="F62" s="27">
        <f t="shared" si="12"/>
        <v>443</v>
      </c>
      <c r="G62" s="27">
        <f t="shared" si="5"/>
        <v>42</v>
      </c>
      <c r="H62" s="33">
        <f t="shared" si="6"/>
        <v>1007</v>
      </c>
      <c r="I62" s="29">
        <v>-1268</v>
      </c>
      <c r="J62" s="33">
        <f t="shared" si="2"/>
        <v>2275</v>
      </c>
      <c r="K62" s="27">
        <f t="shared" si="7"/>
        <v>510</v>
      </c>
      <c r="L62" s="27">
        <f t="shared" si="8"/>
        <v>42</v>
      </c>
      <c r="M62" s="33">
        <f t="shared" si="9"/>
        <v>1143</v>
      </c>
      <c r="N62" s="29">
        <v>-964</v>
      </c>
      <c r="O62" s="33">
        <f t="shared" si="3"/>
        <v>2107</v>
      </c>
      <c r="P62" s="27">
        <f t="shared" si="10"/>
        <v>392</v>
      </c>
      <c r="Q62" s="44"/>
      <c r="R62" s="35"/>
    </row>
    <row r="63" spans="1:18" ht="15.75" customHeight="1" x14ac:dyDescent="0.3">
      <c r="A63" s="203">
        <v>45757</v>
      </c>
      <c r="B63" s="27">
        <f t="shared" si="4"/>
        <v>43</v>
      </c>
      <c r="C63" s="33">
        <f t="shared" si="11"/>
        <v>1137</v>
      </c>
      <c r="D63" s="29">
        <v>-1367</v>
      </c>
      <c r="E63" s="33">
        <f t="shared" si="1"/>
        <v>2504</v>
      </c>
      <c r="F63" s="27">
        <f t="shared" si="12"/>
        <v>450</v>
      </c>
      <c r="G63" s="27">
        <f t="shared" si="5"/>
        <v>43</v>
      </c>
      <c r="H63" s="33">
        <f t="shared" si="6"/>
        <v>998</v>
      </c>
      <c r="I63" s="29">
        <v>-1277</v>
      </c>
      <c r="J63" s="33">
        <f t="shared" si="2"/>
        <v>2275</v>
      </c>
      <c r="K63" s="27">
        <f t="shared" si="7"/>
        <v>519</v>
      </c>
      <c r="L63" s="27">
        <f t="shared" si="8"/>
        <v>43</v>
      </c>
      <c r="M63" s="33">
        <f t="shared" si="9"/>
        <v>1137</v>
      </c>
      <c r="N63" s="29">
        <v>-970</v>
      </c>
      <c r="O63" s="33">
        <f t="shared" si="3"/>
        <v>2107</v>
      </c>
      <c r="P63" s="27">
        <f t="shared" si="10"/>
        <v>398</v>
      </c>
      <c r="Q63" s="44"/>
      <c r="R63" s="35"/>
    </row>
    <row r="64" spans="1:18" ht="15.75" customHeight="1" x14ac:dyDescent="0.3">
      <c r="A64" s="203">
        <v>45758</v>
      </c>
      <c r="B64" s="27">
        <f t="shared" si="4"/>
        <v>44</v>
      </c>
      <c r="C64" s="33">
        <f t="shared" si="11"/>
        <v>1131</v>
      </c>
      <c r="D64" s="29">
        <v>-1373</v>
      </c>
      <c r="E64" s="33">
        <f t="shared" si="1"/>
        <v>2504</v>
      </c>
      <c r="F64" s="27">
        <f t="shared" si="12"/>
        <v>456</v>
      </c>
      <c r="G64" s="27">
        <f t="shared" si="5"/>
        <v>44</v>
      </c>
      <c r="H64" s="33">
        <f t="shared" si="6"/>
        <v>990</v>
      </c>
      <c r="I64" s="29">
        <v>-1285</v>
      </c>
      <c r="J64" s="33">
        <f t="shared" si="2"/>
        <v>2275</v>
      </c>
      <c r="K64" s="27">
        <f t="shared" si="7"/>
        <v>527</v>
      </c>
      <c r="L64" s="27">
        <f t="shared" si="8"/>
        <v>44</v>
      </c>
      <c r="M64" s="33">
        <f t="shared" si="9"/>
        <v>1127</v>
      </c>
      <c r="N64" s="29">
        <v>-980</v>
      </c>
      <c r="O64" s="33">
        <f t="shared" si="3"/>
        <v>2107</v>
      </c>
      <c r="P64" s="27">
        <f t="shared" si="10"/>
        <v>408</v>
      </c>
      <c r="Q64" s="44"/>
      <c r="R64" s="35"/>
    </row>
    <row r="65" spans="1:18" ht="15.75" customHeight="1" x14ac:dyDescent="0.3">
      <c r="A65" s="203">
        <v>45759</v>
      </c>
      <c r="B65" s="27">
        <f t="shared" si="4"/>
        <v>45</v>
      </c>
      <c r="C65" s="33">
        <f t="shared" si="11"/>
        <v>1129</v>
      </c>
      <c r="D65" s="29">
        <v>-1375</v>
      </c>
      <c r="E65" s="33">
        <f t="shared" si="1"/>
        <v>2504</v>
      </c>
      <c r="F65" s="27">
        <f t="shared" si="12"/>
        <v>458</v>
      </c>
      <c r="G65" s="27">
        <f t="shared" si="5"/>
        <v>45</v>
      </c>
      <c r="H65" s="33">
        <f t="shared" si="6"/>
        <v>989</v>
      </c>
      <c r="I65" s="29">
        <v>-1286</v>
      </c>
      <c r="J65" s="33">
        <f t="shared" si="2"/>
        <v>2275</v>
      </c>
      <c r="K65" s="27">
        <f t="shared" si="7"/>
        <v>528</v>
      </c>
      <c r="L65" s="27">
        <f t="shared" si="8"/>
        <v>45</v>
      </c>
      <c r="M65" s="33">
        <f t="shared" si="9"/>
        <v>1125</v>
      </c>
      <c r="N65" s="29">
        <v>-982</v>
      </c>
      <c r="O65" s="33">
        <f t="shared" si="3"/>
        <v>2107</v>
      </c>
      <c r="P65" s="27">
        <f t="shared" si="10"/>
        <v>410</v>
      </c>
      <c r="Q65" s="44"/>
      <c r="R65" s="35"/>
    </row>
    <row r="66" spans="1:18" ht="15.75" customHeight="1" x14ac:dyDescent="0.3">
      <c r="A66" s="203">
        <v>45760</v>
      </c>
      <c r="B66" s="27">
        <f t="shared" si="4"/>
        <v>46</v>
      </c>
      <c r="C66" s="33">
        <f t="shared" si="11"/>
        <v>1124</v>
      </c>
      <c r="D66" s="29">
        <v>-1380</v>
      </c>
      <c r="E66" s="33">
        <f t="shared" si="1"/>
        <v>2504</v>
      </c>
      <c r="F66" s="27">
        <f t="shared" si="12"/>
        <v>463</v>
      </c>
      <c r="G66" s="27">
        <f t="shared" si="5"/>
        <v>46</v>
      </c>
      <c r="H66" s="33">
        <f t="shared" si="6"/>
        <v>987</v>
      </c>
      <c r="I66" s="29">
        <v>-1288</v>
      </c>
      <c r="J66" s="33">
        <f t="shared" si="2"/>
        <v>2275</v>
      </c>
      <c r="K66" s="27">
        <f t="shared" si="7"/>
        <v>530</v>
      </c>
      <c r="L66" s="27">
        <f t="shared" si="8"/>
        <v>46</v>
      </c>
      <c r="M66" s="33">
        <f t="shared" si="9"/>
        <v>1123</v>
      </c>
      <c r="N66" s="29">
        <v>-984</v>
      </c>
      <c r="O66" s="33">
        <f t="shared" si="3"/>
        <v>2107</v>
      </c>
      <c r="P66" s="27">
        <f t="shared" si="10"/>
        <v>412</v>
      </c>
      <c r="Q66" s="44"/>
      <c r="R66" s="35"/>
    </row>
    <row r="67" spans="1:18" ht="15.75" customHeight="1" x14ac:dyDescent="0.3">
      <c r="A67" s="203">
        <v>45761</v>
      </c>
      <c r="B67" s="27">
        <f t="shared" si="4"/>
        <v>47</v>
      </c>
      <c r="C67" s="33">
        <f t="shared" si="11"/>
        <v>1119</v>
      </c>
      <c r="D67" s="29">
        <v>-1385</v>
      </c>
      <c r="E67" s="33">
        <f t="shared" si="1"/>
        <v>2504</v>
      </c>
      <c r="F67" s="27">
        <f t="shared" si="12"/>
        <v>468</v>
      </c>
      <c r="G67" s="27">
        <f t="shared" si="5"/>
        <v>47</v>
      </c>
      <c r="H67" s="33">
        <f t="shared" si="6"/>
        <v>985</v>
      </c>
      <c r="I67" s="29">
        <v>-1290</v>
      </c>
      <c r="J67" s="33">
        <f t="shared" si="2"/>
        <v>2275</v>
      </c>
      <c r="K67" s="27">
        <f t="shared" si="7"/>
        <v>532</v>
      </c>
      <c r="L67" s="27">
        <f t="shared" si="8"/>
        <v>47</v>
      </c>
      <c r="M67" s="33">
        <f t="shared" si="9"/>
        <v>1120</v>
      </c>
      <c r="N67" s="29">
        <v>-987</v>
      </c>
      <c r="O67" s="33">
        <f t="shared" si="3"/>
        <v>2107</v>
      </c>
      <c r="P67" s="27">
        <f t="shared" si="10"/>
        <v>415</v>
      </c>
      <c r="Q67" s="44"/>
      <c r="R67" s="35"/>
    </row>
    <row r="68" spans="1:18" ht="15.75" customHeight="1" x14ac:dyDescent="0.3">
      <c r="A68" s="203">
        <v>45762</v>
      </c>
      <c r="B68" s="27">
        <f t="shared" si="4"/>
        <v>48</v>
      </c>
      <c r="C68" s="33">
        <f t="shared" si="11"/>
        <v>1117</v>
      </c>
      <c r="D68" s="29">
        <v>-1387</v>
      </c>
      <c r="E68" s="33">
        <f t="shared" si="1"/>
        <v>2504</v>
      </c>
      <c r="F68" s="27">
        <f t="shared" si="12"/>
        <v>470</v>
      </c>
      <c r="G68" s="27">
        <f t="shared" si="5"/>
        <v>48</v>
      </c>
      <c r="H68" s="33">
        <f t="shared" si="6"/>
        <v>981</v>
      </c>
      <c r="I68" s="29">
        <v>-1294</v>
      </c>
      <c r="J68" s="33">
        <f t="shared" si="2"/>
        <v>2275</v>
      </c>
      <c r="K68" s="27">
        <f t="shared" si="7"/>
        <v>536</v>
      </c>
      <c r="L68" s="27">
        <f t="shared" si="8"/>
        <v>48</v>
      </c>
      <c r="M68" s="33">
        <f t="shared" si="9"/>
        <v>1117</v>
      </c>
      <c r="N68" s="29">
        <v>-990</v>
      </c>
      <c r="O68" s="33">
        <f t="shared" si="3"/>
        <v>2107</v>
      </c>
      <c r="P68" s="27">
        <f t="shared" si="10"/>
        <v>418</v>
      </c>
      <c r="Q68" s="44"/>
      <c r="R68" s="35"/>
    </row>
    <row r="69" spans="1:18" ht="15.75" customHeight="1" x14ac:dyDescent="0.3">
      <c r="A69" s="203">
        <v>45763</v>
      </c>
      <c r="B69" s="27">
        <f t="shared" si="4"/>
        <v>49</v>
      </c>
      <c r="C69" s="33">
        <f t="shared" si="11"/>
        <v>1104</v>
      </c>
      <c r="D69" s="29">
        <v>-1400</v>
      </c>
      <c r="E69" s="33">
        <f t="shared" si="1"/>
        <v>2504</v>
      </c>
      <c r="F69" s="27">
        <f t="shared" si="12"/>
        <v>483</v>
      </c>
      <c r="G69" s="27">
        <f t="shared" si="5"/>
        <v>49</v>
      </c>
      <c r="H69" s="33">
        <f t="shared" si="6"/>
        <v>976</v>
      </c>
      <c r="I69" s="29">
        <v>-1299</v>
      </c>
      <c r="J69" s="33">
        <f t="shared" si="2"/>
        <v>2275</v>
      </c>
      <c r="K69" s="27">
        <f t="shared" si="7"/>
        <v>541</v>
      </c>
      <c r="L69" s="27">
        <f t="shared" si="8"/>
        <v>49</v>
      </c>
      <c r="M69" s="33">
        <f t="shared" si="9"/>
        <v>1107</v>
      </c>
      <c r="N69" s="29">
        <v>-1000</v>
      </c>
      <c r="O69" s="33">
        <f t="shared" si="3"/>
        <v>2107</v>
      </c>
      <c r="P69" s="27">
        <f t="shared" si="10"/>
        <v>428</v>
      </c>
      <c r="Q69" s="44"/>
      <c r="R69" s="35"/>
    </row>
    <row r="70" spans="1:18" ht="15.75" customHeight="1" x14ac:dyDescent="0.3">
      <c r="A70" s="203">
        <v>45764</v>
      </c>
      <c r="B70" s="27">
        <f t="shared" si="4"/>
        <v>50</v>
      </c>
      <c r="C70" s="33">
        <f t="shared" si="11"/>
        <v>1087</v>
      </c>
      <c r="D70" s="29">
        <v>-1417</v>
      </c>
      <c r="E70" s="33">
        <f t="shared" si="1"/>
        <v>2504</v>
      </c>
      <c r="F70" s="27">
        <f t="shared" si="12"/>
        <v>500</v>
      </c>
      <c r="G70" s="27">
        <f t="shared" si="5"/>
        <v>50</v>
      </c>
      <c r="H70" s="33">
        <f t="shared" si="6"/>
        <v>965</v>
      </c>
      <c r="I70" s="29">
        <v>-1310</v>
      </c>
      <c r="J70" s="33">
        <f t="shared" si="2"/>
        <v>2275</v>
      </c>
      <c r="K70" s="27">
        <f t="shared" si="7"/>
        <v>552</v>
      </c>
      <c r="L70" s="27">
        <f t="shared" si="8"/>
        <v>50</v>
      </c>
      <c r="M70" s="33">
        <f t="shared" si="9"/>
        <v>1097</v>
      </c>
      <c r="N70" s="29">
        <v>-1010</v>
      </c>
      <c r="O70" s="33">
        <f t="shared" si="3"/>
        <v>2107</v>
      </c>
      <c r="P70" s="27">
        <f t="shared" si="10"/>
        <v>438</v>
      </c>
      <c r="Q70" s="44"/>
      <c r="R70" s="35"/>
    </row>
    <row r="71" spans="1:18" ht="15.75" customHeight="1" x14ac:dyDescent="0.3">
      <c r="A71" s="203">
        <v>45765</v>
      </c>
      <c r="B71" s="27">
        <f t="shared" si="4"/>
        <v>51</v>
      </c>
      <c r="C71" s="33">
        <f t="shared" si="11"/>
        <v>1084</v>
      </c>
      <c r="D71" s="29">
        <v>-1420</v>
      </c>
      <c r="E71" s="33">
        <f t="shared" si="1"/>
        <v>2504</v>
      </c>
      <c r="F71" s="27">
        <f t="shared" si="12"/>
        <v>503</v>
      </c>
      <c r="G71" s="27">
        <f t="shared" si="5"/>
        <v>51</v>
      </c>
      <c r="H71" s="33">
        <f t="shared" si="6"/>
        <v>955</v>
      </c>
      <c r="I71" s="29">
        <v>-1320</v>
      </c>
      <c r="J71" s="33">
        <f t="shared" si="2"/>
        <v>2275</v>
      </c>
      <c r="K71" s="27">
        <f t="shared" si="7"/>
        <v>562</v>
      </c>
      <c r="L71" s="27">
        <f t="shared" si="8"/>
        <v>51</v>
      </c>
      <c r="M71" s="33">
        <f t="shared" si="9"/>
        <v>1094</v>
      </c>
      <c r="N71" s="29">
        <v>-1013</v>
      </c>
      <c r="O71" s="33">
        <f t="shared" si="3"/>
        <v>2107</v>
      </c>
      <c r="P71" s="27">
        <f t="shared" si="10"/>
        <v>441</v>
      </c>
      <c r="Q71" s="44"/>
      <c r="R71" s="35"/>
    </row>
    <row r="72" spans="1:18" ht="15.75" customHeight="1" x14ac:dyDescent="0.3">
      <c r="A72" s="203">
        <v>45766</v>
      </c>
      <c r="B72" s="27">
        <f t="shared" si="4"/>
        <v>52</v>
      </c>
      <c r="C72" s="33">
        <f t="shared" si="11"/>
        <v>1080</v>
      </c>
      <c r="D72" s="29">
        <v>-1424</v>
      </c>
      <c r="E72" s="33">
        <f t="shared" si="1"/>
        <v>2504</v>
      </c>
      <c r="F72" s="27">
        <f t="shared" si="12"/>
        <v>507</v>
      </c>
      <c r="G72" s="27">
        <f t="shared" si="5"/>
        <v>52</v>
      </c>
      <c r="H72" s="33">
        <f t="shared" si="6"/>
        <v>948</v>
      </c>
      <c r="I72" s="29">
        <v>-1327</v>
      </c>
      <c r="J72" s="33">
        <f t="shared" si="2"/>
        <v>2275</v>
      </c>
      <c r="K72" s="27">
        <f t="shared" si="7"/>
        <v>569</v>
      </c>
      <c r="L72" s="27">
        <f t="shared" si="8"/>
        <v>52</v>
      </c>
      <c r="M72" s="33">
        <f t="shared" si="9"/>
        <v>1091</v>
      </c>
      <c r="N72" s="29">
        <v>-1016</v>
      </c>
      <c r="O72" s="33">
        <f t="shared" si="3"/>
        <v>2107</v>
      </c>
      <c r="P72" s="27">
        <f t="shared" si="10"/>
        <v>444</v>
      </c>
      <c r="Q72" s="44"/>
      <c r="R72" s="35"/>
    </row>
    <row r="73" spans="1:18" ht="15.75" customHeight="1" x14ac:dyDescent="0.3">
      <c r="A73" s="203">
        <v>45767</v>
      </c>
      <c r="B73" s="27">
        <f t="shared" si="4"/>
        <v>53</v>
      </c>
      <c r="C73" s="33">
        <f t="shared" si="11"/>
        <v>1077</v>
      </c>
      <c r="D73" s="29">
        <v>-1427</v>
      </c>
      <c r="E73" s="33">
        <f t="shared" si="1"/>
        <v>2504</v>
      </c>
      <c r="F73" s="27">
        <f t="shared" si="12"/>
        <v>510</v>
      </c>
      <c r="G73" s="27">
        <f t="shared" si="5"/>
        <v>53</v>
      </c>
      <c r="H73" s="33">
        <f t="shared" si="6"/>
        <v>941</v>
      </c>
      <c r="I73" s="29">
        <v>-1334</v>
      </c>
      <c r="J73" s="33">
        <f t="shared" si="2"/>
        <v>2275</v>
      </c>
      <c r="K73" s="27">
        <f t="shared" si="7"/>
        <v>576</v>
      </c>
      <c r="L73" s="27">
        <f t="shared" si="8"/>
        <v>53</v>
      </c>
      <c r="M73" s="33">
        <f t="shared" si="9"/>
        <v>1088</v>
      </c>
      <c r="N73" s="29">
        <v>-1019</v>
      </c>
      <c r="O73" s="33">
        <f t="shared" si="3"/>
        <v>2107</v>
      </c>
      <c r="P73" s="27">
        <f t="shared" si="10"/>
        <v>447</v>
      </c>
      <c r="Q73" s="44"/>
      <c r="R73" s="35"/>
    </row>
    <row r="74" spans="1:18" ht="15.75" customHeight="1" x14ac:dyDescent="0.3">
      <c r="A74" s="203">
        <v>45768</v>
      </c>
      <c r="B74" s="27">
        <f t="shared" si="4"/>
        <v>54</v>
      </c>
      <c r="C74" s="33">
        <f t="shared" si="11"/>
        <v>1074</v>
      </c>
      <c r="D74" s="29">
        <v>-1430</v>
      </c>
      <c r="E74" s="33">
        <f t="shared" si="1"/>
        <v>2504</v>
      </c>
      <c r="F74" s="27">
        <f t="shared" si="12"/>
        <v>513</v>
      </c>
      <c r="G74" s="27">
        <f t="shared" si="5"/>
        <v>54</v>
      </c>
      <c r="H74" s="33">
        <f t="shared" si="6"/>
        <v>938</v>
      </c>
      <c r="I74" s="29">
        <v>-1337</v>
      </c>
      <c r="J74" s="33">
        <f t="shared" si="2"/>
        <v>2275</v>
      </c>
      <c r="K74" s="27">
        <f t="shared" si="7"/>
        <v>579</v>
      </c>
      <c r="L74" s="27">
        <f t="shared" si="8"/>
        <v>54</v>
      </c>
      <c r="M74" s="33">
        <f t="shared" si="9"/>
        <v>1086</v>
      </c>
      <c r="N74" s="29">
        <v>-1021</v>
      </c>
      <c r="O74" s="33">
        <f t="shared" si="3"/>
        <v>2107</v>
      </c>
      <c r="P74" s="27">
        <f t="shared" si="10"/>
        <v>449</v>
      </c>
      <c r="Q74" s="44"/>
      <c r="R74" s="35"/>
    </row>
    <row r="75" spans="1:18" ht="15.75" customHeight="1" x14ac:dyDescent="0.3">
      <c r="A75" s="203">
        <v>45769</v>
      </c>
      <c r="B75" s="27">
        <f t="shared" si="4"/>
        <v>55</v>
      </c>
      <c r="C75" s="33">
        <f t="shared" si="11"/>
        <v>1071</v>
      </c>
      <c r="D75" s="29">
        <v>-1433</v>
      </c>
      <c r="E75" s="33">
        <f t="shared" si="1"/>
        <v>2504</v>
      </c>
      <c r="F75" s="27">
        <f t="shared" si="12"/>
        <v>516</v>
      </c>
      <c r="G75" s="27">
        <f t="shared" si="5"/>
        <v>55</v>
      </c>
      <c r="H75" s="33">
        <f t="shared" si="6"/>
        <v>935</v>
      </c>
      <c r="I75" s="29">
        <v>-1340</v>
      </c>
      <c r="J75" s="33">
        <f t="shared" si="2"/>
        <v>2275</v>
      </c>
      <c r="K75" s="27">
        <f t="shared" si="7"/>
        <v>582</v>
      </c>
      <c r="L75" s="27">
        <f t="shared" si="8"/>
        <v>55</v>
      </c>
      <c r="M75" s="33">
        <f t="shared" si="9"/>
        <v>1084</v>
      </c>
      <c r="N75" s="29">
        <v>-1023</v>
      </c>
      <c r="O75" s="33">
        <f t="shared" si="3"/>
        <v>2107</v>
      </c>
      <c r="P75" s="27">
        <f t="shared" si="10"/>
        <v>451</v>
      </c>
      <c r="Q75" s="44"/>
      <c r="R75" s="35"/>
    </row>
    <row r="76" spans="1:18" ht="15.75" customHeight="1" x14ac:dyDescent="0.3">
      <c r="A76" s="203">
        <v>45770</v>
      </c>
      <c r="B76" s="27">
        <f t="shared" si="4"/>
        <v>56</v>
      </c>
      <c r="C76" s="33">
        <f t="shared" si="11"/>
        <v>1065</v>
      </c>
      <c r="D76" s="29">
        <v>-1439</v>
      </c>
      <c r="E76" s="33">
        <f t="shared" si="1"/>
        <v>2504</v>
      </c>
      <c r="F76" s="27">
        <f t="shared" si="12"/>
        <v>522</v>
      </c>
      <c r="G76" s="27">
        <f t="shared" si="5"/>
        <v>56</v>
      </c>
      <c r="H76" s="33">
        <f t="shared" si="6"/>
        <v>932</v>
      </c>
      <c r="I76" s="29">
        <v>-1343</v>
      </c>
      <c r="J76" s="33">
        <f t="shared" si="2"/>
        <v>2275</v>
      </c>
      <c r="K76" s="27">
        <f t="shared" si="7"/>
        <v>585</v>
      </c>
      <c r="L76" s="27">
        <f t="shared" si="8"/>
        <v>56</v>
      </c>
      <c r="M76" s="33">
        <f t="shared" si="9"/>
        <v>1082</v>
      </c>
      <c r="N76" s="29">
        <v>-1025</v>
      </c>
      <c r="O76" s="33">
        <f t="shared" si="3"/>
        <v>2107</v>
      </c>
      <c r="P76" s="27">
        <f t="shared" si="10"/>
        <v>453</v>
      </c>
      <c r="Q76" s="44"/>
      <c r="R76" s="35"/>
    </row>
    <row r="77" spans="1:18" ht="15.75" customHeight="1" x14ac:dyDescent="0.3">
      <c r="A77" s="203">
        <v>45771</v>
      </c>
      <c r="B77" s="27">
        <f t="shared" si="4"/>
        <v>57</v>
      </c>
      <c r="C77" s="33">
        <f t="shared" si="11"/>
        <v>1063</v>
      </c>
      <c r="D77" s="29">
        <v>-1441</v>
      </c>
      <c r="E77" s="33">
        <f t="shared" si="1"/>
        <v>2504</v>
      </c>
      <c r="F77" s="27">
        <f t="shared" si="12"/>
        <v>524</v>
      </c>
      <c r="G77" s="27">
        <f t="shared" si="5"/>
        <v>57</v>
      </c>
      <c r="H77" s="33">
        <f t="shared" si="6"/>
        <v>929</v>
      </c>
      <c r="I77" s="29">
        <v>-1346</v>
      </c>
      <c r="J77" s="33">
        <f t="shared" si="2"/>
        <v>2275</v>
      </c>
      <c r="K77" s="27">
        <f t="shared" si="7"/>
        <v>588</v>
      </c>
      <c r="L77" s="27">
        <f t="shared" si="8"/>
        <v>57</v>
      </c>
      <c r="M77" s="33">
        <f t="shared" si="9"/>
        <v>1080</v>
      </c>
      <c r="N77" s="29">
        <v>-1027</v>
      </c>
      <c r="O77" s="33">
        <f t="shared" si="3"/>
        <v>2107</v>
      </c>
      <c r="P77" s="27">
        <f t="shared" si="10"/>
        <v>455</v>
      </c>
      <c r="Q77" s="44"/>
      <c r="R77" s="35"/>
    </row>
    <row r="78" spans="1:18" ht="15.75" customHeight="1" x14ac:dyDescent="0.3">
      <c r="A78" s="203">
        <v>45772</v>
      </c>
      <c r="B78" s="27">
        <f t="shared" si="4"/>
        <v>58</v>
      </c>
      <c r="C78" s="33">
        <f t="shared" si="11"/>
        <v>1061</v>
      </c>
      <c r="D78" s="29">
        <v>-1443</v>
      </c>
      <c r="E78" s="33">
        <f t="shared" si="1"/>
        <v>2504</v>
      </c>
      <c r="F78" s="27">
        <f t="shared" si="12"/>
        <v>526</v>
      </c>
      <c r="G78" s="27">
        <f t="shared" si="5"/>
        <v>58</v>
      </c>
      <c r="H78" s="33">
        <f t="shared" si="6"/>
        <v>922</v>
      </c>
      <c r="I78" s="29">
        <v>-1353</v>
      </c>
      <c r="J78" s="33">
        <f t="shared" si="2"/>
        <v>2275</v>
      </c>
      <c r="K78" s="27">
        <f t="shared" si="7"/>
        <v>595</v>
      </c>
      <c r="L78" s="27">
        <f t="shared" si="8"/>
        <v>58</v>
      </c>
      <c r="M78" s="33">
        <f t="shared" si="9"/>
        <v>1076</v>
      </c>
      <c r="N78" s="29">
        <v>-1031</v>
      </c>
      <c r="O78" s="33">
        <f t="shared" si="3"/>
        <v>2107</v>
      </c>
      <c r="P78" s="27">
        <f t="shared" si="10"/>
        <v>459</v>
      </c>
      <c r="Q78" s="44"/>
      <c r="R78" s="35"/>
    </row>
    <row r="79" spans="1:18" ht="15.75" customHeight="1" x14ac:dyDescent="0.3">
      <c r="A79" s="203">
        <v>45773</v>
      </c>
      <c r="B79" s="27">
        <f t="shared" si="4"/>
        <v>59</v>
      </c>
      <c r="C79" s="33">
        <f t="shared" si="11"/>
        <v>1058</v>
      </c>
      <c r="D79" s="29">
        <v>-1446</v>
      </c>
      <c r="E79" s="33">
        <f t="shared" si="1"/>
        <v>2504</v>
      </c>
      <c r="F79" s="27">
        <f t="shared" si="12"/>
        <v>529</v>
      </c>
      <c r="G79" s="27">
        <f t="shared" si="5"/>
        <v>59</v>
      </c>
      <c r="H79" s="33">
        <f t="shared" si="6"/>
        <v>916</v>
      </c>
      <c r="I79" s="29">
        <v>-1359</v>
      </c>
      <c r="J79" s="33">
        <f t="shared" si="2"/>
        <v>2275</v>
      </c>
      <c r="K79" s="27">
        <f t="shared" si="7"/>
        <v>601</v>
      </c>
      <c r="L79" s="27">
        <f t="shared" si="8"/>
        <v>59</v>
      </c>
      <c r="M79" s="33">
        <f t="shared" si="9"/>
        <v>1072</v>
      </c>
      <c r="N79" s="29">
        <v>-1035</v>
      </c>
      <c r="O79" s="33">
        <f t="shared" si="3"/>
        <v>2107</v>
      </c>
      <c r="P79" s="27">
        <f t="shared" si="10"/>
        <v>463</v>
      </c>
      <c r="Q79" s="44"/>
      <c r="R79" s="35"/>
    </row>
    <row r="80" spans="1:18" ht="15.75" customHeight="1" x14ac:dyDescent="0.3">
      <c r="A80" s="203">
        <v>45774</v>
      </c>
      <c r="B80" s="27">
        <f t="shared" si="4"/>
        <v>60</v>
      </c>
      <c r="C80" s="33">
        <f t="shared" si="11"/>
        <v>1055</v>
      </c>
      <c r="D80" s="29">
        <v>-1449</v>
      </c>
      <c r="E80" s="33">
        <f t="shared" si="1"/>
        <v>2504</v>
      </c>
      <c r="F80" s="27">
        <f t="shared" si="12"/>
        <v>532</v>
      </c>
      <c r="G80" s="27">
        <f t="shared" si="5"/>
        <v>60</v>
      </c>
      <c r="H80" s="33">
        <f t="shared" si="6"/>
        <v>910</v>
      </c>
      <c r="I80" s="29">
        <v>-1365</v>
      </c>
      <c r="J80" s="33">
        <f t="shared" si="2"/>
        <v>2275</v>
      </c>
      <c r="K80" s="27">
        <f t="shared" si="7"/>
        <v>607</v>
      </c>
      <c r="L80" s="27">
        <f t="shared" si="8"/>
        <v>60</v>
      </c>
      <c r="M80" s="33">
        <f t="shared" si="9"/>
        <v>1068</v>
      </c>
      <c r="N80" s="29">
        <v>-1039</v>
      </c>
      <c r="O80" s="33">
        <f t="shared" si="3"/>
        <v>2107</v>
      </c>
      <c r="P80" s="27">
        <f t="shared" si="10"/>
        <v>467</v>
      </c>
      <c r="Q80" s="44"/>
      <c r="R80" s="35"/>
    </row>
    <row r="81" spans="1:18" ht="15.75" customHeight="1" x14ac:dyDescent="0.3">
      <c r="A81" s="203">
        <v>45775</v>
      </c>
      <c r="B81" s="27">
        <f t="shared" si="4"/>
        <v>61</v>
      </c>
      <c r="C81" s="33">
        <f t="shared" si="11"/>
        <v>1052</v>
      </c>
      <c r="D81" s="29">
        <v>-1452</v>
      </c>
      <c r="E81" s="33">
        <f t="shared" si="1"/>
        <v>2504</v>
      </c>
      <c r="F81" s="27">
        <f t="shared" si="12"/>
        <v>535</v>
      </c>
      <c r="G81" s="27">
        <f t="shared" si="5"/>
        <v>61</v>
      </c>
      <c r="H81" s="33">
        <f t="shared" si="6"/>
        <v>905</v>
      </c>
      <c r="I81" s="29">
        <v>-1370</v>
      </c>
      <c r="J81" s="33">
        <f t="shared" si="2"/>
        <v>2275</v>
      </c>
      <c r="K81" s="27">
        <f t="shared" si="7"/>
        <v>612</v>
      </c>
      <c r="L81" s="27">
        <f t="shared" si="8"/>
        <v>61</v>
      </c>
      <c r="M81" s="33">
        <f t="shared" si="9"/>
        <v>1065</v>
      </c>
      <c r="N81" s="29">
        <v>-1042</v>
      </c>
      <c r="O81" s="33">
        <f t="shared" si="3"/>
        <v>2107</v>
      </c>
      <c r="P81" s="27">
        <f t="shared" si="10"/>
        <v>470</v>
      </c>
      <c r="Q81" s="44"/>
      <c r="R81" s="35"/>
    </row>
    <row r="82" spans="1:18" ht="15.75" customHeight="1" x14ac:dyDescent="0.3">
      <c r="A82" s="203">
        <v>45776</v>
      </c>
      <c r="B82" s="27">
        <f t="shared" si="4"/>
        <v>62</v>
      </c>
      <c r="C82" s="33">
        <f t="shared" si="11"/>
        <v>1048</v>
      </c>
      <c r="D82" s="29">
        <v>-1456</v>
      </c>
      <c r="E82" s="33">
        <f t="shared" si="1"/>
        <v>2504</v>
      </c>
      <c r="F82" s="27">
        <f t="shared" si="12"/>
        <v>539</v>
      </c>
      <c r="G82" s="27">
        <f t="shared" si="5"/>
        <v>62</v>
      </c>
      <c r="H82" s="33">
        <f t="shared" si="6"/>
        <v>900</v>
      </c>
      <c r="I82" s="29">
        <v>-1375</v>
      </c>
      <c r="J82" s="33">
        <f t="shared" si="2"/>
        <v>2275</v>
      </c>
      <c r="K82" s="27">
        <f t="shared" si="7"/>
        <v>617</v>
      </c>
      <c r="L82" s="27">
        <f t="shared" si="8"/>
        <v>62</v>
      </c>
      <c r="M82" s="33">
        <f t="shared" si="9"/>
        <v>1061</v>
      </c>
      <c r="N82" s="29">
        <v>-1046</v>
      </c>
      <c r="O82" s="33">
        <f t="shared" si="3"/>
        <v>2107</v>
      </c>
      <c r="P82" s="27">
        <f t="shared" si="10"/>
        <v>474</v>
      </c>
      <c r="Q82" s="44"/>
      <c r="R82" s="35"/>
    </row>
    <row r="83" spans="1:18" ht="15.75" customHeight="1" x14ac:dyDescent="0.3">
      <c r="A83" s="203">
        <v>45777</v>
      </c>
      <c r="B83" s="27">
        <f t="shared" si="4"/>
        <v>63</v>
      </c>
      <c r="C83" s="33">
        <f t="shared" si="11"/>
        <v>1043</v>
      </c>
      <c r="D83" s="29">
        <v>-1461</v>
      </c>
      <c r="E83" s="33">
        <f t="shared" si="1"/>
        <v>2504</v>
      </c>
      <c r="F83" s="27">
        <f t="shared" si="12"/>
        <v>544</v>
      </c>
      <c r="G83" s="27">
        <f t="shared" si="5"/>
        <v>63</v>
      </c>
      <c r="H83" s="33">
        <f t="shared" si="6"/>
        <v>894</v>
      </c>
      <c r="I83" s="29">
        <v>-1381</v>
      </c>
      <c r="J83" s="33">
        <f t="shared" si="2"/>
        <v>2275</v>
      </c>
      <c r="K83" s="27">
        <f t="shared" si="7"/>
        <v>623</v>
      </c>
      <c r="L83" s="27">
        <f t="shared" si="8"/>
        <v>63</v>
      </c>
      <c r="M83" s="33">
        <f t="shared" si="9"/>
        <v>1056</v>
      </c>
      <c r="N83" s="29">
        <v>-1051</v>
      </c>
      <c r="O83" s="33">
        <f t="shared" si="3"/>
        <v>2107</v>
      </c>
      <c r="P83" s="27">
        <f t="shared" si="10"/>
        <v>479</v>
      </c>
      <c r="Q83" s="44"/>
      <c r="R83" s="35"/>
    </row>
    <row r="84" spans="1:18" ht="15.75" customHeight="1" x14ac:dyDescent="0.3">
      <c r="A84" s="203">
        <v>45778</v>
      </c>
      <c r="B84" s="27">
        <f t="shared" si="4"/>
        <v>64</v>
      </c>
      <c r="C84" s="33">
        <f t="shared" si="11"/>
        <v>1038</v>
      </c>
      <c r="D84" s="29">
        <v>-1466</v>
      </c>
      <c r="E84" s="33">
        <f t="shared" si="1"/>
        <v>2504</v>
      </c>
      <c r="F84" s="27">
        <f t="shared" si="12"/>
        <v>549</v>
      </c>
      <c r="G84" s="27">
        <f t="shared" si="5"/>
        <v>64</v>
      </c>
      <c r="H84" s="33">
        <f t="shared" si="6"/>
        <v>889</v>
      </c>
      <c r="I84" s="29">
        <v>-1386</v>
      </c>
      <c r="J84" s="33">
        <f t="shared" si="2"/>
        <v>2275</v>
      </c>
      <c r="K84" s="27">
        <f t="shared" si="7"/>
        <v>628</v>
      </c>
      <c r="L84" s="27">
        <f t="shared" si="8"/>
        <v>64</v>
      </c>
      <c r="M84" s="33">
        <f t="shared" si="9"/>
        <v>1051</v>
      </c>
      <c r="N84" s="29">
        <v>-1056</v>
      </c>
      <c r="O84" s="33">
        <f t="shared" si="3"/>
        <v>2107</v>
      </c>
      <c r="P84" s="27">
        <f t="shared" si="10"/>
        <v>484</v>
      </c>
      <c r="Q84" s="44"/>
      <c r="R84" s="35"/>
    </row>
    <row r="85" spans="1:18" ht="15.75" customHeight="1" x14ac:dyDescent="0.3">
      <c r="A85" s="203">
        <v>45779</v>
      </c>
      <c r="B85" s="27">
        <f t="shared" si="4"/>
        <v>65</v>
      </c>
      <c r="C85" s="33">
        <f t="shared" si="11"/>
        <v>1033</v>
      </c>
      <c r="D85" s="29">
        <v>-1471</v>
      </c>
      <c r="E85" s="33">
        <f t="shared" si="1"/>
        <v>2504</v>
      </c>
      <c r="F85" s="27">
        <f t="shared" si="12"/>
        <v>554</v>
      </c>
      <c r="G85" s="27">
        <f t="shared" si="5"/>
        <v>65</v>
      </c>
      <c r="H85" s="33">
        <f t="shared" si="6"/>
        <v>875</v>
      </c>
      <c r="I85" s="29">
        <v>-1400</v>
      </c>
      <c r="J85" s="33">
        <f t="shared" si="2"/>
        <v>2275</v>
      </c>
      <c r="K85" s="27">
        <f t="shared" si="7"/>
        <v>642</v>
      </c>
      <c r="L85" s="27">
        <f t="shared" si="8"/>
        <v>65</v>
      </c>
      <c r="M85" s="33">
        <f t="shared" si="9"/>
        <v>1039</v>
      </c>
      <c r="N85" s="29">
        <v>-1068</v>
      </c>
      <c r="O85" s="33">
        <f t="shared" si="3"/>
        <v>2107</v>
      </c>
      <c r="P85" s="27">
        <f t="shared" si="10"/>
        <v>496</v>
      </c>
      <c r="Q85" s="44"/>
      <c r="R85" s="35"/>
    </row>
    <row r="86" spans="1:18" ht="15.75" customHeight="1" x14ac:dyDescent="0.3">
      <c r="A86" s="203">
        <v>45780</v>
      </c>
      <c r="B86" s="27">
        <f t="shared" si="4"/>
        <v>66</v>
      </c>
      <c r="C86" s="33">
        <f t="shared" si="11"/>
        <v>1028</v>
      </c>
      <c r="D86" s="29">
        <v>-1476</v>
      </c>
      <c r="E86" s="33">
        <f t="shared" si="1"/>
        <v>2504</v>
      </c>
      <c r="F86" s="27">
        <f t="shared" si="12"/>
        <v>559</v>
      </c>
      <c r="G86" s="27">
        <f t="shared" si="5"/>
        <v>66</v>
      </c>
      <c r="H86" s="33">
        <f t="shared" si="6"/>
        <v>857</v>
      </c>
      <c r="I86" s="29">
        <v>-1418</v>
      </c>
      <c r="J86" s="33">
        <f t="shared" si="2"/>
        <v>2275</v>
      </c>
      <c r="K86" s="27">
        <f t="shared" si="7"/>
        <v>660</v>
      </c>
      <c r="L86" s="27">
        <f t="shared" si="8"/>
        <v>66</v>
      </c>
      <c r="M86" s="33">
        <f t="shared" si="9"/>
        <v>1029</v>
      </c>
      <c r="N86" s="29">
        <v>-1078</v>
      </c>
      <c r="O86" s="33">
        <f t="shared" si="3"/>
        <v>2107</v>
      </c>
      <c r="P86" s="27">
        <f t="shared" si="10"/>
        <v>506</v>
      </c>
      <c r="Q86" s="44"/>
      <c r="R86" s="35"/>
    </row>
    <row r="87" spans="1:18" ht="15.75" customHeight="1" x14ac:dyDescent="0.3">
      <c r="A87" s="203">
        <v>45781</v>
      </c>
      <c r="B87" s="27">
        <f t="shared" si="4"/>
        <v>67</v>
      </c>
      <c r="C87" s="33">
        <f t="shared" si="11"/>
        <v>1023</v>
      </c>
      <c r="D87" s="29">
        <v>-1481</v>
      </c>
      <c r="E87" s="33">
        <f t="shared" si="1"/>
        <v>2504</v>
      </c>
      <c r="F87" s="27">
        <f t="shared" si="12"/>
        <v>564</v>
      </c>
      <c r="G87" s="27">
        <f t="shared" si="5"/>
        <v>67</v>
      </c>
      <c r="H87" s="33">
        <f t="shared" si="6"/>
        <v>854</v>
      </c>
      <c r="I87" s="29">
        <v>-1421</v>
      </c>
      <c r="J87" s="33">
        <f t="shared" si="2"/>
        <v>2275</v>
      </c>
      <c r="K87" s="27">
        <f t="shared" si="7"/>
        <v>663</v>
      </c>
      <c r="L87" s="27">
        <f t="shared" si="8"/>
        <v>67</v>
      </c>
      <c r="M87" s="33">
        <f t="shared" si="9"/>
        <v>1024</v>
      </c>
      <c r="N87" s="29">
        <v>-1083</v>
      </c>
      <c r="O87" s="33">
        <f t="shared" si="3"/>
        <v>2107</v>
      </c>
      <c r="P87" s="27">
        <f t="shared" si="10"/>
        <v>511</v>
      </c>
      <c r="Q87" s="44"/>
      <c r="R87" s="35"/>
    </row>
    <row r="88" spans="1:18" ht="15.75" customHeight="1" x14ac:dyDescent="0.3">
      <c r="A88" s="203">
        <v>45782</v>
      </c>
      <c r="B88" s="27">
        <f t="shared" si="4"/>
        <v>68</v>
      </c>
      <c r="C88" s="33">
        <f t="shared" si="11"/>
        <v>1017</v>
      </c>
      <c r="D88" s="29">
        <v>-1487</v>
      </c>
      <c r="E88" s="33">
        <f t="shared" si="1"/>
        <v>2504</v>
      </c>
      <c r="F88" s="27">
        <f t="shared" si="12"/>
        <v>570</v>
      </c>
      <c r="G88" s="27">
        <f t="shared" si="5"/>
        <v>68</v>
      </c>
      <c r="H88" s="33">
        <f t="shared" si="6"/>
        <v>851</v>
      </c>
      <c r="I88" s="29">
        <v>-1424</v>
      </c>
      <c r="J88" s="33">
        <f t="shared" si="2"/>
        <v>2275</v>
      </c>
      <c r="K88" s="27">
        <f t="shared" si="7"/>
        <v>666</v>
      </c>
      <c r="L88" s="27">
        <f t="shared" si="8"/>
        <v>68</v>
      </c>
      <c r="M88" s="33">
        <f t="shared" si="9"/>
        <v>1019</v>
      </c>
      <c r="N88" s="29">
        <v>-1088</v>
      </c>
      <c r="O88" s="33">
        <f t="shared" si="3"/>
        <v>2107</v>
      </c>
      <c r="P88" s="27">
        <f t="shared" si="10"/>
        <v>516</v>
      </c>
      <c r="Q88" s="44"/>
      <c r="R88" s="35"/>
    </row>
    <row r="89" spans="1:18" ht="15.75" customHeight="1" x14ac:dyDescent="0.3">
      <c r="A89" s="203">
        <v>45783</v>
      </c>
      <c r="B89" s="27">
        <f t="shared" si="4"/>
        <v>69</v>
      </c>
      <c r="C89" s="33">
        <f t="shared" si="11"/>
        <v>1011</v>
      </c>
      <c r="D89" s="29">
        <v>-1493</v>
      </c>
      <c r="E89" s="33">
        <f t="shared" si="1"/>
        <v>2504</v>
      </c>
      <c r="F89" s="27">
        <f t="shared" si="12"/>
        <v>576</v>
      </c>
      <c r="G89" s="27">
        <f t="shared" si="5"/>
        <v>69</v>
      </c>
      <c r="H89" s="33">
        <f t="shared" si="6"/>
        <v>848</v>
      </c>
      <c r="I89" s="29">
        <v>-1427</v>
      </c>
      <c r="J89" s="33">
        <f t="shared" si="2"/>
        <v>2275</v>
      </c>
      <c r="K89" s="27">
        <f t="shared" si="7"/>
        <v>669</v>
      </c>
      <c r="L89" s="27">
        <f t="shared" si="8"/>
        <v>69</v>
      </c>
      <c r="M89" s="33">
        <f t="shared" si="9"/>
        <v>1014</v>
      </c>
      <c r="N89" s="29">
        <v>-1093</v>
      </c>
      <c r="O89" s="33">
        <f t="shared" si="3"/>
        <v>2107</v>
      </c>
      <c r="P89" s="27">
        <f t="shared" si="10"/>
        <v>521</v>
      </c>
      <c r="Q89" s="44"/>
      <c r="R89" s="35"/>
    </row>
    <row r="90" spans="1:18" ht="15.75" customHeight="1" x14ac:dyDescent="0.3">
      <c r="A90" s="203">
        <v>45784</v>
      </c>
      <c r="B90" s="27">
        <f t="shared" si="4"/>
        <v>70</v>
      </c>
      <c r="C90" s="33">
        <f t="shared" si="11"/>
        <v>1005</v>
      </c>
      <c r="D90" s="29">
        <v>-1499</v>
      </c>
      <c r="E90" s="33">
        <f t="shared" si="1"/>
        <v>2504</v>
      </c>
      <c r="F90" s="27">
        <f t="shared" si="12"/>
        <v>582</v>
      </c>
      <c r="G90" s="27">
        <f t="shared" si="5"/>
        <v>70</v>
      </c>
      <c r="H90" s="33">
        <f t="shared" si="6"/>
        <v>842</v>
      </c>
      <c r="I90" s="29">
        <v>-1433</v>
      </c>
      <c r="J90" s="33">
        <f t="shared" si="2"/>
        <v>2275</v>
      </c>
      <c r="K90" s="27">
        <f t="shared" si="7"/>
        <v>675</v>
      </c>
      <c r="L90" s="27">
        <f t="shared" si="8"/>
        <v>70</v>
      </c>
      <c r="M90" s="33">
        <f t="shared" si="9"/>
        <v>1009</v>
      </c>
      <c r="N90" s="29">
        <v>-1098</v>
      </c>
      <c r="O90" s="33">
        <f t="shared" si="3"/>
        <v>2107</v>
      </c>
      <c r="P90" s="27">
        <f t="shared" si="10"/>
        <v>526</v>
      </c>
      <c r="Q90" s="44"/>
      <c r="R90" s="35"/>
    </row>
    <row r="91" spans="1:18" ht="15.75" customHeight="1" x14ac:dyDescent="0.3">
      <c r="A91" s="203">
        <v>45785</v>
      </c>
      <c r="B91" s="27">
        <f t="shared" si="4"/>
        <v>71</v>
      </c>
      <c r="C91" s="33">
        <f t="shared" si="11"/>
        <v>999</v>
      </c>
      <c r="D91" s="29">
        <v>-1505</v>
      </c>
      <c r="E91" s="33">
        <f t="shared" si="1"/>
        <v>2504</v>
      </c>
      <c r="F91" s="27">
        <f t="shared" si="12"/>
        <v>588</v>
      </c>
      <c r="G91" s="27">
        <f t="shared" si="5"/>
        <v>71</v>
      </c>
      <c r="H91" s="33">
        <f t="shared" si="6"/>
        <v>840</v>
      </c>
      <c r="I91" s="29">
        <v>-1435</v>
      </c>
      <c r="J91" s="33">
        <f t="shared" si="2"/>
        <v>2275</v>
      </c>
      <c r="K91" s="27">
        <f t="shared" si="7"/>
        <v>677</v>
      </c>
      <c r="L91" s="27">
        <f t="shared" si="8"/>
        <v>71</v>
      </c>
      <c r="M91" s="33">
        <f t="shared" si="9"/>
        <v>1007</v>
      </c>
      <c r="N91" s="29">
        <v>-1100</v>
      </c>
      <c r="O91" s="33">
        <f t="shared" si="3"/>
        <v>2107</v>
      </c>
      <c r="P91" s="27">
        <f t="shared" si="10"/>
        <v>528</v>
      </c>
      <c r="Q91" s="44"/>
      <c r="R91" s="35"/>
    </row>
    <row r="92" spans="1:18" ht="15" customHeight="1" x14ac:dyDescent="0.3">
      <c r="A92" s="203">
        <v>45786</v>
      </c>
      <c r="B92" s="27">
        <f t="shared" si="4"/>
        <v>72</v>
      </c>
      <c r="C92" s="33">
        <f t="shared" si="11"/>
        <v>994</v>
      </c>
      <c r="D92" s="29">
        <v>-1510</v>
      </c>
      <c r="E92" s="33">
        <f t="shared" si="1"/>
        <v>2504</v>
      </c>
      <c r="F92" s="27">
        <f t="shared" si="12"/>
        <v>593</v>
      </c>
      <c r="G92" s="27">
        <f t="shared" si="5"/>
        <v>72</v>
      </c>
      <c r="H92" s="33">
        <f t="shared" si="6"/>
        <v>839</v>
      </c>
      <c r="I92" s="29">
        <v>-1436</v>
      </c>
      <c r="J92" s="33">
        <f t="shared" si="2"/>
        <v>2275</v>
      </c>
      <c r="K92" s="27">
        <f t="shared" si="7"/>
        <v>678</v>
      </c>
      <c r="L92" s="27">
        <f t="shared" si="8"/>
        <v>72</v>
      </c>
      <c r="M92" s="33">
        <f t="shared" si="9"/>
        <v>1006</v>
      </c>
      <c r="N92" s="29">
        <v>-1101</v>
      </c>
      <c r="O92" s="33">
        <f t="shared" si="3"/>
        <v>2107</v>
      </c>
      <c r="P92" s="27">
        <f t="shared" si="10"/>
        <v>529</v>
      </c>
      <c r="Q92" s="44"/>
      <c r="R92" s="35"/>
    </row>
    <row r="93" spans="1:18" ht="15" customHeight="1" x14ac:dyDescent="0.3">
      <c r="A93" s="203">
        <v>45787</v>
      </c>
      <c r="B93" s="27">
        <f t="shared" si="4"/>
        <v>73</v>
      </c>
      <c r="C93" s="33">
        <f t="shared" si="11"/>
        <v>988</v>
      </c>
      <c r="D93" s="29">
        <v>-1516</v>
      </c>
      <c r="E93" s="33">
        <f t="shared" si="1"/>
        <v>2504</v>
      </c>
      <c r="F93" s="27">
        <f t="shared" si="12"/>
        <v>599</v>
      </c>
      <c r="G93" s="27">
        <f t="shared" si="5"/>
        <v>73</v>
      </c>
      <c r="H93" s="33">
        <f t="shared" si="6"/>
        <v>837</v>
      </c>
      <c r="I93" s="29">
        <v>-1438</v>
      </c>
      <c r="J93" s="33">
        <f t="shared" si="2"/>
        <v>2275</v>
      </c>
      <c r="K93" s="27">
        <f t="shared" si="7"/>
        <v>680</v>
      </c>
      <c r="L93" s="27">
        <f t="shared" si="8"/>
        <v>73</v>
      </c>
      <c r="M93" s="33">
        <f t="shared" si="9"/>
        <v>1004</v>
      </c>
      <c r="N93" s="29">
        <v>-1103</v>
      </c>
      <c r="O93" s="33">
        <f t="shared" si="3"/>
        <v>2107</v>
      </c>
      <c r="P93" s="27">
        <f t="shared" si="10"/>
        <v>531</v>
      </c>
      <c r="Q93" s="44"/>
      <c r="R93" s="35"/>
    </row>
    <row r="94" spans="1:18" ht="15.75" customHeight="1" x14ac:dyDescent="0.3">
      <c r="A94" s="203">
        <v>45788</v>
      </c>
      <c r="B94" s="27">
        <f t="shared" si="4"/>
        <v>74</v>
      </c>
      <c r="C94" s="33">
        <f t="shared" si="11"/>
        <v>986</v>
      </c>
      <c r="D94" s="29">
        <v>-1518</v>
      </c>
      <c r="E94" s="33">
        <f t="shared" si="1"/>
        <v>2504</v>
      </c>
      <c r="F94" s="27">
        <f t="shared" si="12"/>
        <v>601</v>
      </c>
      <c r="G94" s="27">
        <f t="shared" si="5"/>
        <v>74</v>
      </c>
      <c r="H94" s="33">
        <f t="shared" si="6"/>
        <v>835</v>
      </c>
      <c r="I94" s="29">
        <v>-1440</v>
      </c>
      <c r="J94" s="33">
        <f t="shared" si="2"/>
        <v>2275</v>
      </c>
      <c r="K94" s="27">
        <f t="shared" si="7"/>
        <v>682</v>
      </c>
      <c r="L94" s="27">
        <f t="shared" si="8"/>
        <v>74</v>
      </c>
      <c r="M94" s="33">
        <f t="shared" si="9"/>
        <v>1002</v>
      </c>
      <c r="N94" s="29">
        <v>-1105</v>
      </c>
      <c r="O94" s="33">
        <f t="shared" si="3"/>
        <v>2107</v>
      </c>
      <c r="P94" s="27">
        <f t="shared" si="10"/>
        <v>533</v>
      </c>
      <c r="Q94" s="44"/>
      <c r="R94" s="35"/>
    </row>
    <row r="95" spans="1:18" ht="15.75" customHeight="1" x14ac:dyDescent="0.3">
      <c r="A95" s="203">
        <v>45789</v>
      </c>
      <c r="B95" s="27">
        <f t="shared" si="4"/>
        <v>75</v>
      </c>
      <c r="C95" s="33">
        <f t="shared" si="11"/>
        <v>984</v>
      </c>
      <c r="D95" s="29">
        <v>-1520</v>
      </c>
      <c r="E95" s="33">
        <f t="shared" si="1"/>
        <v>2504</v>
      </c>
      <c r="F95" s="27">
        <f t="shared" si="12"/>
        <v>603</v>
      </c>
      <c r="G95" s="27">
        <f t="shared" si="5"/>
        <v>75</v>
      </c>
      <c r="H95" s="33">
        <f t="shared" si="6"/>
        <v>832</v>
      </c>
      <c r="I95" s="29">
        <v>-1443</v>
      </c>
      <c r="J95" s="33">
        <f t="shared" si="2"/>
        <v>2275</v>
      </c>
      <c r="K95" s="27">
        <f t="shared" si="7"/>
        <v>685</v>
      </c>
      <c r="L95" s="27">
        <f t="shared" si="8"/>
        <v>75</v>
      </c>
      <c r="M95" s="33">
        <f t="shared" si="9"/>
        <v>1000</v>
      </c>
      <c r="N95" s="29">
        <v>-1107</v>
      </c>
      <c r="O95" s="33">
        <f t="shared" si="3"/>
        <v>2107</v>
      </c>
      <c r="P95" s="27">
        <f t="shared" si="10"/>
        <v>535</v>
      </c>
      <c r="Q95" s="44"/>
      <c r="R95" s="35"/>
    </row>
    <row r="96" spans="1:18" ht="15.75" customHeight="1" x14ac:dyDescent="0.3">
      <c r="A96" s="203">
        <v>45790</v>
      </c>
      <c r="B96" s="27">
        <f t="shared" si="4"/>
        <v>76</v>
      </c>
      <c r="C96" s="33">
        <f t="shared" si="11"/>
        <v>982</v>
      </c>
      <c r="D96" s="29">
        <v>-1522</v>
      </c>
      <c r="E96" s="33">
        <f t="shared" si="1"/>
        <v>2504</v>
      </c>
      <c r="F96" s="27">
        <f t="shared" si="12"/>
        <v>605</v>
      </c>
      <c r="G96" s="27">
        <f t="shared" si="5"/>
        <v>76</v>
      </c>
      <c r="H96" s="33">
        <f t="shared" si="6"/>
        <v>829</v>
      </c>
      <c r="I96" s="29">
        <v>-1446</v>
      </c>
      <c r="J96" s="33">
        <f t="shared" si="2"/>
        <v>2275</v>
      </c>
      <c r="K96" s="27">
        <f t="shared" si="7"/>
        <v>688</v>
      </c>
      <c r="L96" s="27">
        <f t="shared" si="8"/>
        <v>76</v>
      </c>
      <c r="M96" s="33">
        <f t="shared" si="9"/>
        <v>998</v>
      </c>
      <c r="N96" s="29">
        <v>-1109</v>
      </c>
      <c r="O96" s="33">
        <f t="shared" si="3"/>
        <v>2107</v>
      </c>
      <c r="P96" s="27">
        <f t="shared" si="10"/>
        <v>537</v>
      </c>
      <c r="Q96" s="44"/>
      <c r="R96" s="35"/>
    </row>
    <row r="97" spans="1:18" ht="15.75" customHeight="1" x14ac:dyDescent="0.3">
      <c r="A97" s="203">
        <v>45791</v>
      </c>
      <c r="B97" s="27">
        <f t="shared" si="4"/>
        <v>77</v>
      </c>
      <c r="C97" s="33">
        <f t="shared" si="11"/>
        <v>972</v>
      </c>
      <c r="D97" s="29">
        <v>-1532</v>
      </c>
      <c r="E97" s="33">
        <f t="shared" si="1"/>
        <v>2504</v>
      </c>
      <c r="F97" s="27">
        <f t="shared" si="12"/>
        <v>615</v>
      </c>
      <c r="G97" s="27">
        <f t="shared" si="5"/>
        <v>77</v>
      </c>
      <c r="H97" s="33">
        <f t="shared" si="6"/>
        <v>820</v>
      </c>
      <c r="I97" s="29">
        <v>-1455</v>
      </c>
      <c r="J97" s="33">
        <f t="shared" si="2"/>
        <v>2275</v>
      </c>
      <c r="K97" s="27">
        <f t="shared" si="7"/>
        <v>697</v>
      </c>
      <c r="L97" s="27">
        <f t="shared" si="8"/>
        <v>77</v>
      </c>
      <c r="M97" s="33">
        <f t="shared" si="9"/>
        <v>992</v>
      </c>
      <c r="N97" s="29">
        <v>-1115</v>
      </c>
      <c r="O97" s="33">
        <f t="shared" si="3"/>
        <v>2107</v>
      </c>
      <c r="P97" s="27">
        <f t="shared" si="10"/>
        <v>543</v>
      </c>
      <c r="Q97" s="44"/>
      <c r="R97" s="35"/>
    </row>
    <row r="98" spans="1:18" ht="15.75" customHeight="1" x14ac:dyDescent="0.3">
      <c r="A98" s="203">
        <v>45792</v>
      </c>
      <c r="B98" s="27">
        <f t="shared" si="4"/>
        <v>78</v>
      </c>
      <c r="C98" s="33">
        <f t="shared" si="11"/>
        <v>962</v>
      </c>
      <c r="D98" s="29">
        <v>-1542</v>
      </c>
      <c r="E98" s="33">
        <f t="shared" si="1"/>
        <v>2504</v>
      </c>
      <c r="F98" s="27">
        <f t="shared" si="12"/>
        <v>625</v>
      </c>
      <c r="G98" s="27">
        <f t="shared" si="5"/>
        <v>78</v>
      </c>
      <c r="H98" s="33">
        <f t="shared" si="6"/>
        <v>812</v>
      </c>
      <c r="I98" s="29">
        <v>-1463</v>
      </c>
      <c r="J98" s="33">
        <f t="shared" si="2"/>
        <v>2275</v>
      </c>
      <c r="K98" s="27">
        <f t="shared" si="7"/>
        <v>705</v>
      </c>
      <c r="L98" s="27">
        <f t="shared" si="8"/>
        <v>78</v>
      </c>
      <c r="M98" s="33">
        <f t="shared" si="9"/>
        <v>985</v>
      </c>
      <c r="N98" s="29">
        <v>-1122</v>
      </c>
      <c r="O98" s="33">
        <f t="shared" si="3"/>
        <v>2107</v>
      </c>
      <c r="P98" s="27">
        <f t="shared" si="10"/>
        <v>550</v>
      </c>
      <c r="Q98" s="44"/>
      <c r="R98" s="35"/>
    </row>
    <row r="99" spans="1:18" ht="15.75" customHeight="1" x14ac:dyDescent="0.3">
      <c r="A99" s="203">
        <v>45793</v>
      </c>
      <c r="B99" s="27">
        <f t="shared" si="4"/>
        <v>79</v>
      </c>
      <c r="C99" s="33">
        <f t="shared" si="11"/>
        <v>951</v>
      </c>
      <c r="D99" s="29">
        <v>-1553</v>
      </c>
      <c r="E99" s="33">
        <f t="shared" si="1"/>
        <v>2504</v>
      </c>
      <c r="F99" s="27">
        <f t="shared" si="12"/>
        <v>636</v>
      </c>
      <c r="G99" s="27">
        <f t="shared" si="5"/>
        <v>79</v>
      </c>
      <c r="H99" s="33">
        <f t="shared" si="6"/>
        <v>803</v>
      </c>
      <c r="I99" s="29">
        <v>-1472</v>
      </c>
      <c r="J99" s="33">
        <f t="shared" si="2"/>
        <v>2275</v>
      </c>
      <c r="K99" s="27">
        <f t="shared" si="7"/>
        <v>714</v>
      </c>
      <c r="L99" s="27">
        <f t="shared" si="8"/>
        <v>79</v>
      </c>
      <c r="M99" s="33">
        <f t="shared" si="9"/>
        <v>970</v>
      </c>
      <c r="N99" s="29">
        <v>-1137</v>
      </c>
      <c r="O99" s="33">
        <f t="shared" si="3"/>
        <v>2107</v>
      </c>
      <c r="P99" s="27">
        <f t="shared" si="10"/>
        <v>565</v>
      </c>
      <c r="Q99" s="44"/>
      <c r="R99" s="35"/>
    </row>
    <row r="100" spans="1:18" ht="15.75" customHeight="1" x14ac:dyDescent="0.3">
      <c r="A100" s="203">
        <v>45794</v>
      </c>
      <c r="B100" s="27">
        <f t="shared" si="4"/>
        <v>80</v>
      </c>
      <c r="C100" s="33">
        <f t="shared" si="11"/>
        <v>948</v>
      </c>
      <c r="D100" s="29">
        <v>-1556</v>
      </c>
      <c r="E100" s="33">
        <f t="shared" si="1"/>
        <v>2504</v>
      </c>
      <c r="F100" s="27">
        <f t="shared" si="12"/>
        <v>639</v>
      </c>
      <c r="G100" s="27">
        <f t="shared" si="5"/>
        <v>80</v>
      </c>
      <c r="H100" s="33">
        <f t="shared" si="6"/>
        <v>800</v>
      </c>
      <c r="I100" s="29">
        <v>-1475</v>
      </c>
      <c r="J100" s="33">
        <f t="shared" si="2"/>
        <v>2275</v>
      </c>
      <c r="K100" s="27">
        <f t="shared" si="7"/>
        <v>717</v>
      </c>
      <c r="L100" s="27">
        <f t="shared" si="8"/>
        <v>80</v>
      </c>
      <c r="M100" s="33">
        <f t="shared" si="9"/>
        <v>967</v>
      </c>
      <c r="N100" s="29">
        <v>-1140</v>
      </c>
      <c r="O100" s="33">
        <f t="shared" si="3"/>
        <v>2107</v>
      </c>
      <c r="P100" s="27">
        <f t="shared" si="10"/>
        <v>568</v>
      </c>
      <c r="Q100" s="44"/>
      <c r="R100" s="35"/>
    </row>
    <row r="101" spans="1:18" ht="15.75" customHeight="1" x14ac:dyDescent="0.3">
      <c r="A101" s="203">
        <v>45795</v>
      </c>
      <c r="B101" s="27">
        <f t="shared" si="4"/>
        <v>81</v>
      </c>
      <c r="C101" s="33">
        <f t="shared" si="11"/>
        <v>945</v>
      </c>
      <c r="D101" s="29">
        <v>-1559</v>
      </c>
      <c r="E101" s="33">
        <f t="shared" si="1"/>
        <v>2504</v>
      </c>
      <c r="F101" s="27">
        <f t="shared" si="12"/>
        <v>642</v>
      </c>
      <c r="G101" s="27">
        <f t="shared" si="5"/>
        <v>81</v>
      </c>
      <c r="H101" s="33">
        <f t="shared" si="6"/>
        <v>797</v>
      </c>
      <c r="I101" s="29">
        <v>-1478</v>
      </c>
      <c r="J101" s="33">
        <f t="shared" si="2"/>
        <v>2275</v>
      </c>
      <c r="K101" s="27">
        <f t="shared" si="7"/>
        <v>720</v>
      </c>
      <c r="L101" s="27">
        <f t="shared" si="8"/>
        <v>81</v>
      </c>
      <c r="M101" s="33">
        <f t="shared" si="9"/>
        <v>964</v>
      </c>
      <c r="N101" s="29">
        <v>-1143</v>
      </c>
      <c r="O101" s="33">
        <f t="shared" si="3"/>
        <v>2107</v>
      </c>
      <c r="P101" s="27">
        <f t="shared" si="10"/>
        <v>571</v>
      </c>
      <c r="Q101" s="44"/>
      <c r="R101" s="35"/>
    </row>
    <row r="102" spans="1:18" ht="15.75" customHeight="1" x14ac:dyDescent="0.3">
      <c r="A102" s="203">
        <v>45796</v>
      </c>
      <c r="B102" s="27">
        <f t="shared" si="4"/>
        <v>82</v>
      </c>
      <c r="C102" s="33">
        <f t="shared" si="11"/>
        <v>941</v>
      </c>
      <c r="D102" s="29">
        <v>-1563</v>
      </c>
      <c r="E102" s="33">
        <f t="shared" si="1"/>
        <v>2504</v>
      </c>
      <c r="F102" s="27">
        <f t="shared" si="12"/>
        <v>646</v>
      </c>
      <c r="G102" s="27">
        <f t="shared" si="5"/>
        <v>82</v>
      </c>
      <c r="H102" s="33">
        <f t="shared" si="6"/>
        <v>796</v>
      </c>
      <c r="I102" s="29">
        <v>-1479</v>
      </c>
      <c r="J102" s="33">
        <f t="shared" si="2"/>
        <v>2275</v>
      </c>
      <c r="K102" s="27">
        <f t="shared" si="7"/>
        <v>721</v>
      </c>
      <c r="L102" s="27">
        <f t="shared" si="8"/>
        <v>82</v>
      </c>
      <c r="M102" s="33">
        <f t="shared" si="9"/>
        <v>961</v>
      </c>
      <c r="N102" s="29">
        <v>-1146</v>
      </c>
      <c r="O102" s="33">
        <f t="shared" si="3"/>
        <v>2107</v>
      </c>
      <c r="P102" s="27">
        <f t="shared" si="10"/>
        <v>574</v>
      </c>
      <c r="Q102" s="44"/>
      <c r="R102" s="35"/>
    </row>
    <row r="103" spans="1:18" ht="15.75" customHeight="1" x14ac:dyDescent="0.3">
      <c r="A103" s="203">
        <v>45797</v>
      </c>
      <c r="B103" s="27">
        <f t="shared" si="4"/>
        <v>83</v>
      </c>
      <c r="C103" s="33">
        <f t="shared" si="11"/>
        <v>941</v>
      </c>
      <c r="D103" s="29">
        <v>-1563</v>
      </c>
      <c r="E103" s="33">
        <f t="shared" si="1"/>
        <v>2504</v>
      </c>
      <c r="F103" s="27">
        <f t="shared" si="12"/>
        <v>646</v>
      </c>
      <c r="G103" s="27">
        <f t="shared" si="5"/>
        <v>83</v>
      </c>
      <c r="H103" s="33">
        <f t="shared" si="6"/>
        <v>795</v>
      </c>
      <c r="I103" s="29">
        <v>-1480</v>
      </c>
      <c r="J103" s="33">
        <f t="shared" si="2"/>
        <v>2275</v>
      </c>
      <c r="K103" s="27">
        <f t="shared" si="7"/>
        <v>722</v>
      </c>
      <c r="L103" s="27">
        <f t="shared" si="8"/>
        <v>83</v>
      </c>
      <c r="M103" s="33">
        <f t="shared" si="9"/>
        <v>961</v>
      </c>
      <c r="N103" s="29">
        <v>-1146</v>
      </c>
      <c r="O103" s="33">
        <f t="shared" si="3"/>
        <v>2107</v>
      </c>
      <c r="P103" s="27">
        <f t="shared" si="10"/>
        <v>574</v>
      </c>
      <c r="Q103" s="44"/>
      <c r="R103" s="35"/>
    </row>
    <row r="104" spans="1:18" ht="15.75" customHeight="1" x14ac:dyDescent="0.3">
      <c r="A104" s="203">
        <v>45798</v>
      </c>
      <c r="B104" s="27">
        <f t="shared" si="4"/>
        <v>84</v>
      </c>
      <c r="C104" s="33">
        <f t="shared" si="11"/>
        <v>941</v>
      </c>
      <c r="D104" s="29">
        <v>-1563</v>
      </c>
      <c r="E104" s="33">
        <f t="shared" si="1"/>
        <v>2504</v>
      </c>
      <c r="F104" s="27">
        <f t="shared" si="12"/>
        <v>646</v>
      </c>
      <c r="G104" s="27">
        <f t="shared" si="5"/>
        <v>84</v>
      </c>
      <c r="H104" s="33">
        <f t="shared" si="6"/>
        <v>794</v>
      </c>
      <c r="I104" s="29">
        <v>-1481</v>
      </c>
      <c r="J104" s="33">
        <f t="shared" si="2"/>
        <v>2275</v>
      </c>
      <c r="K104" s="27">
        <f t="shared" si="7"/>
        <v>723</v>
      </c>
      <c r="L104" s="27">
        <f t="shared" si="8"/>
        <v>84</v>
      </c>
      <c r="M104" s="33">
        <f t="shared" si="9"/>
        <v>961</v>
      </c>
      <c r="N104" s="29">
        <v>-1146</v>
      </c>
      <c r="O104" s="33">
        <f t="shared" si="3"/>
        <v>2107</v>
      </c>
      <c r="P104" s="27">
        <f t="shared" si="10"/>
        <v>574</v>
      </c>
      <c r="Q104" s="44"/>
      <c r="R104" s="35"/>
    </row>
    <row r="105" spans="1:18" ht="15.75" customHeight="1" x14ac:dyDescent="0.3">
      <c r="A105" s="203">
        <v>45799</v>
      </c>
      <c r="B105" s="27">
        <f t="shared" si="4"/>
        <v>85</v>
      </c>
      <c r="C105" s="33">
        <f t="shared" si="11"/>
        <v>941</v>
      </c>
      <c r="D105" s="29">
        <v>-1563</v>
      </c>
      <c r="E105" s="33">
        <f t="shared" si="1"/>
        <v>2504</v>
      </c>
      <c r="F105" s="27">
        <f t="shared" si="12"/>
        <v>646</v>
      </c>
      <c r="G105" s="27">
        <f t="shared" si="5"/>
        <v>85</v>
      </c>
      <c r="H105" s="33">
        <f t="shared" si="6"/>
        <v>793</v>
      </c>
      <c r="I105" s="29">
        <v>-1482</v>
      </c>
      <c r="J105" s="33">
        <f t="shared" si="2"/>
        <v>2275</v>
      </c>
      <c r="K105" s="27">
        <f t="shared" si="7"/>
        <v>724</v>
      </c>
      <c r="L105" s="27">
        <f t="shared" si="8"/>
        <v>85</v>
      </c>
      <c r="M105" s="33">
        <f t="shared" si="9"/>
        <v>961</v>
      </c>
      <c r="N105" s="29">
        <v>-1146</v>
      </c>
      <c r="O105" s="33">
        <f t="shared" si="3"/>
        <v>2107</v>
      </c>
      <c r="P105" s="27">
        <f t="shared" si="10"/>
        <v>574</v>
      </c>
      <c r="Q105" s="44"/>
      <c r="R105" s="35"/>
    </row>
    <row r="106" spans="1:18" ht="15.75" customHeight="1" x14ac:dyDescent="0.3">
      <c r="A106" s="203">
        <v>45800</v>
      </c>
      <c r="B106" s="27">
        <f t="shared" si="4"/>
        <v>86</v>
      </c>
      <c r="C106" s="33">
        <f t="shared" si="11"/>
        <v>927</v>
      </c>
      <c r="D106" s="29">
        <v>-1577</v>
      </c>
      <c r="E106" s="33">
        <f t="shared" si="1"/>
        <v>2504</v>
      </c>
      <c r="F106" s="27">
        <f t="shared" si="12"/>
        <v>660</v>
      </c>
      <c r="G106" s="27">
        <f t="shared" si="5"/>
        <v>86</v>
      </c>
      <c r="H106" s="33">
        <f t="shared" si="6"/>
        <v>781</v>
      </c>
      <c r="I106" s="29">
        <v>-1494</v>
      </c>
      <c r="J106" s="33">
        <f t="shared" si="2"/>
        <v>2275</v>
      </c>
      <c r="K106" s="27">
        <f t="shared" si="7"/>
        <v>736</v>
      </c>
      <c r="L106" s="27">
        <f t="shared" si="8"/>
        <v>86</v>
      </c>
      <c r="M106" s="33">
        <f t="shared" si="9"/>
        <v>952</v>
      </c>
      <c r="N106" s="29">
        <v>-1155</v>
      </c>
      <c r="O106" s="33">
        <f t="shared" si="3"/>
        <v>2107</v>
      </c>
      <c r="P106" s="27">
        <f t="shared" si="10"/>
        <v>583</v>
      </c>
      <c r="Q106" s="44"/>
      <c r="R106" s="35"/>
    </row>
    <row r="107" spans="1:18" ht="15.75" customHeight="1" x14ac:dyDescent="0.3">
      <c r="A107" s="203">
        <v>45801</v>
      </c>
      <c r="B107" s="27">
        <f t="shared" si="4"/>
        <v>87</v>
      </c>
      <c r="C107" s="33">
        <f t="shared" si="11"/>
        <v>919</v>
      </c>
      <c r="D107" s="29">
        <v>-1585</v>
      </c>
      <c r="E107" s="33">
        <f t="shared" si="1"/>
        <v>2504</v>
      </c>
      <c r="F107" s="27">
        <f t="shared" si="12"/>
        <v>668</v>
      </c>
      <c r="G107" s="27">
        <f t="shared" si="5"/>
        <v>87</v>
      </c>
      <c r="H107" s="33">
        <f t="shared" si="6"/>
        <v>770</v>
      </c>
      <c r="I107" s="29">
        <v>-1505</v>
      </c>
      <c r="J107" s="33">
        <f t="shared" si="2"/>
        <v>2275</v>
      </c>
      <c r="K107" s="27">
        <f t="shared" si="7"/>
        <v>747</v>
      </c>
      <c r="L107" s="27">
        <f t="shared" si="8"/>
        <v>87</v>
      </c>
      <c r="M107" s="33">
        <f t="shared" si="9"/>
        <v>943</v>
      </c>
      <c r="N107" s="29">
        <v>-1164</v>
      </c>
      <c r="O107" s="33">
        <f t="shared" si="3"/>
        <v>2107</v>
      </c>
      <c r="P107" s="27">
        <f t="shared" si="10"/>
        <v>592</v>
      </c>
      <c r="Q107" s="44"/>
      <c r="R107" s="35"/>
    </row>
    <row r="108" spans="1:18" ht="15.75" customHeight="1" x14ac:dyDescent="0.3">
      <c r="A108" s="203">
        <v>45802</v>
      </c>
      <c r="B108" s="27">
        <f t="shared" si="4"/>
        <v>88</v>
      </c>
      <c r="C108" s="33">
        <f t="shared" si="11"/>
        <v>911</v>
      </c>
      <c r="D108" s="29">
        <v>-1593</v>
      </c>
      <c r="E108" s="33">
        <f t="shared" si="1"/>
        <v>2504</v>
      </c>
      <c r="F108" s="27">
        <f t="shared" si="12"/>
        <v>676</v>
      </c>
      <c r="G108" s="27">
        <f t="shared" si="5"/>
        <v>88</v>
      </c>
      <c r="H108" s="33">
        <f t="shared" si="6"/>
        <v>769</v>
      </c>
      <c r="I108" s="29">
        <v>-1506</v>
      </c>
      <c r="J108" s="33">
        <f t="shared" si="2"/>
        <v>2275</v>
      </c>
      <c r="K108" s="27">
        <f t="shared" si="7"/>
        <v>748</v>
      </c>
      <c r="L108" s="27">
        <f t="shared" si="8"/>
        <v>88</v>
      </c>
      <c r="M108" s="33">
        <f t="shared" si="9"/>
        <v>934</v>
      </c>
      <c r="N108" s="29">
        <v>-1173</v>
      </c>
      <c r="O108" s="33">
        <f t="shared" si="3"/>
        <v>2107</v>
      </c>
      <c r="P108" s="27">
        <f t="shared" si="10"/>
        <v>601</v>
      </c>
      <c r="Q108" s="44"/>
      <c r="R108" s="35"/>
    </row>
    <row r="109" spans="1:18" ht="15.75" customHeight="1" x14ac:dyDescent="0.3">
      <c r="A109" s="203">
        <v>45803</v>
      </c>
      <c r="B109" s="27">
        <f t="shared" si="4"/>
        <v>89</v>
      </c>
      <c r="C109" s="33">
        <f t="shared" si="11"/>
        <v>903</v>
      </c>
      <c r="D109" s="29">
        <v>-1601</v>
      </c>
      <c r="E109" s="33">
        <f t="shared" si="1"/>
        <v>2504</v>
      </c>
      <c r="F109" s="27">
        <f t="shared" si="12"/>
        <v>684</v>
      </c>
      <c r="G109" s="27">
        <f t="shared" si="5"/>
        <v>89</v>
      </c>
      <c r="H109" s="33">
        <f t="shared" si="6"/>
        <v>763</v>
      </c>
      <c r="I109" s="29">
        <v>-1512</v>
      </c>
      <c r="J109" s="33">
        <f t="shared" si="2"/>
        <v>2275</v>
      </c>
      <c r="K109" s="27">
        <f t="shared" si="7"/>
        <v>754</v>
      </c>
      <c r="L109" s="27">
        <f t="shared" si="8"/>
        <v>89</v>
      </c>
      <c r="M109" s="33">
        <f t="shared" si="9"/>
        <v>925</v>
      </c>
      <c r="N109" s="29">
        <v>-1182</v>
      </c>
      <c r="O109" s="33">
        <f t="shared" si="3"/>
        <v>2107</v>
      </c>
      <c r="P109" s="27">
        <f t="shared" si="10"/>
        <v>610</v>
      </c>
      <c r="Q109" s="44"/>
      <c r="R109" s="35"/>
    </row>
    <row r="110" spans="1:18" ht="15.75" customHeight="1" x14ac:dyDescent="0.3">
      <c r="A110" s="203">
        <v>45804</v>
      </c>
      <c r="B110" s="27">
        <f t="shared" si="4"/>
        <v>90</v>
      </c>
      <c r="C110" s="33">
        <f t="shared" si="11"/>
        <v>895</v>
      </c>
      <c r="D110" s="29">
        <v>-1609</v>
      </c>
      <c r="E110" s="33">
        <f t="shared" si="1"/>
        <v>2504</v>
      </c>
      <c r="F110" s="27">
        <f t="shared" si="12"/>
        <v>692</v>
      </c>
      <c r="G110" s="27">
        <f t="shared" si="5"/>
        <v>90</v>
      </c>
      <c r="H110" s="33">
        <f t="shared" si="6"/>
        <v>757</v>
      </c>
      <c r="I110" s="29">
        <v>-1518</v>
      </c>
      <c r="J110" s="33">
        <f t="shared" si="2"/>
        <v>2275</v>
      </c>
      <c r="K110" s="27">
        <f t="shared" si="7"/>
        <v>760</v>
      </c>
      <c r="L110" s="27">
        <f t="shared" si="8"/>
        <v>90</v>
      </c>
      <c r="M110" s="33">
        <f t="shared" si="9"/>
        <v>916</v>
      </c>
      <c r="N110" s="29">
        <v>-1191</v>
      </c>
      <c r="O110" s="33">
        <f t="shared" si="3"/>
        <v>2107</v>
      </c>
      <c r="P110" s="27">
        <f t="shared" si="10"/>
        <v>619</v>
      </c>
      <c r="Q110" s="44"/>
      <c r="R110" s="35"/>
    </row>
    <row r="111" spans="1:18" ht="15.75" customHeight="1" x14ac:dyDescent="0.3">
      <c r="A111" s="203">
        <v>45805</v>
      </c>
      <c r="B111" s="27">
        <f t="shared" si="4"/>
        <v>91</v>
      </c>
      <c r="C111" s="33">
        <f t="shared" si="11"/>
        <v>895</v>
      </c>
      <c r="D111" s="29">
        <v>-1609</v>
      </c>
      <c r="E111" s="33">
        <f t="shared" si="1"/>
        <v>2504</v>
      </c>
      <c r="F111" s="27">
        <f t="shared" si="12"/>
        <v>692</v>
      </c>
      <c r="G111" s="27">
        <f t="shared" si="5"/>
        <v>91</v>
      </c>
      <c r="H111" s="33">
        <f t="shared" si="6"/>
        <v>757</v>
      </c>
      <c r="I111" s="29">
        <v>-1518</v>
      </c>
      <c r="J111" s="33">
        <f t="shared" si="2"/>
        <v>2275</v>
      </c>
      <c r="K111" s="27">
        <f t="shared" si="7"/>
        <v>760</v>
      </c>
      <c r="L111" s="27">
        <f t="shared" si="8"/>
        <v>91</v>
      </c>
      <c r="M111" s="33">
        <f t="shared" si="9"/>
        <v>916</v>
      </c>
      <c r="N111" s="29">
        <v>-1191</v>
      </c>
      <c r="O111" s="33">
        <f t="shared" si="3"/>
        <v>2107</v>
      </c>
      <c r="P111" s="27">
        <f t="shared" si="10"/>
        <v>619</v>
      </c>
      <c r="Q111" s="44"/>
      <c r="R111" s="35"/>
    </row>
    <row r="112" spans="1:18" ht="15.75" customHeight="1" x14ac:dyDescent="0.3">
      <c r="A112" s="203">
        <v>45806</v>
      </c>
      <c r="B112" s="27">
        <f t="shared" si="4"/>
        <v>92</v>
      </c>
      <c r="C112" s="33">
        <f t="shared" si="11"/>
        <v>895</v>
      </c>
      <c r="D112" s="29">
        <v>-1609</v>
      </c>
      <c r="E112" s="33">
        <f t="shared" si="1"/>
        <v>2504</v>
      </c>
      <c r="F112" s="27">
        <f t="shared" si="12"/>
        <v>692</v>
      </c>
      <c r="G112" s="27">
        <f t="shared" si="5"/>
        <v>92</v>
      </c>
      <c r="H112" s="33">
        <f t="shared" si="6"/>
        <v>757</v>
      </c>
      <c r="I112" s="29">
        <v>-1518</v>
      </c>
      <c r="J112" s="33">
        <f t="shared" si="2"/>
        <v>2275</v>
      </c>
      <c r="K112" s="27">
        <f t="shared" si="7"/>
        <v>760</v>
      </c>
      <c r="L112" s="27">
        <f t="shared" si="8"/>
        <v>92</v>
      </c>
      <c r="M112" s="33">
        <f t="shared" si="9"/>
        <v>916</v>
      </c>
      <c r="N112" s="29">
        <v>-1191</v>
      </c>
      <c r="O112" s="33">
        <f t="shared" si="3"/>
        <v>2107</v>
      </c>
      <c r="P112" s="27">
        <f t="shared" si="10"/>
        <v>619</v>
      </c>
      <c r="Q112" s="44"/>
      <c r="R112" s="35"/>
    </row>
    <row r="113" spans="1:18" ht="15.75" customHeight="1" x14ac:dyDescent="0.3">
      <c r="A113" s="203">
        <v>45807</v>
      </c>
      <c r="B113" s="27">
        <f t="shared" si="4"/>
        <v>93</v>
      </c>
      <c r="C113" s="33">
        <f t="shared" si="11"/>
        <v>895</v>
      </c>
      <c r="D113" s="29">
        <v>-1609</v>
      </c>
      <c r="E113" s="33">
        <f t="shared" si="1"/>
        <v>2504</v>
      </c>
      <c r="F113" s="27">
        <f t="shared" si="12"/>
        <v>692</v>
      </c>
      <c r="G113" s="27">
        <f t="shared" si="5"/>
        <v>93</v>
      </c>
      <c r="H113" s="33">
        <f t="shared" si="6"/>
        <v>757</v>
      </c>
      <c r="I113" s="29">
        <v>-1518</v>
      </c>
      <c r="J113" s="33">
        <f t="shared" si="2"/>
        <v>2275</v>
      </c>
      <c r="K113" s="27">
        <f t="shared" si="7"/>
        <v>760</v>
      </c>
      <c r="L113" s="27">
        <f t="shared" si="8"/>
        <v>93</v>
      </c>
      <c r="M113" s="33">
        <f t="shared" si="9"/>
        <v>916</v>
      </c>
      <c r="N113" s="29">
        <v>-1191</v>
      </c>
      <c r="O113" s="33">
        <f t="shared" si="3"/>
        <v>2107</v>
      </c>
      <c r="P113" s="27">
        <f t="shared" si="10"/>
        <v>619</v>
      </c>
      <c r="Q113" s="44"/>
      <c r="R113" s="35"/>
    </row>
    <row r="114" spans="1:18" ht="15.75" customHeight="1" x14ac:dyDescent="0.3">
      <c r="A114" s="203">
        <v>45808</v>
      </c>
      <c r="B114" s="27">
        <f t="shared" si="4"/>
        <v>94</v>
      </c>
      <c r="C114" s="33">
        <f t="shared" si="11"/>
        <v>895</v>
      </c>
      <c r="D114" s="29">
        <v>-1609</v>
      </c>
      <c r="E114" s="33">
        <f t="shared" si="1"/>
        <v>2504</v>
      </c>
      <c r="F114" s="27">
        <f t="shared" si="12"/>
        <v>692</v>
      </c>
      <c r="G114" s="27">
        <f t="shared" si="5"/>
        <v>94</v>
      </c>
      <c r="H114" s="33">
        <f t="shared" si="6"/>
        <v>757</v>
      </c>
      <c r="I114" s="29">
        <v>-1518</v>
      </c>
      <c r="J114" s="33">
        <f t="shared" si="2"/>
        <v>2275</v>
      </c>
      <c r="K114" s="27">
        <f t="shared" si="7"/>
        <v>760</v>
      </c>
      <c r="L114" s="27">
        <f t="shared" si="8"/>
        <v>94</v>
      </c>
      <c r="M114" s="33">
        <f t="shared" si="9"/>
        <v>916</v>
      </c>
      <c r="N114" s="29">
        <v>-1191</v>
      </c>
      <c r="O114" s="33">
        <f t="shared" si="3"/>
        <v>2107</v>
      </c>
      <c r="P114" s="27">
        <f t="shared" si="10"/>
        <v>619</v>
      </c>
      <c r="Q114" s="44"/>
      <c r="R114" s="35"/>
    </row>
    <row r="115" spans="1:18" ht="15.75" customHeight="1" x14ac:dyDescent="0.3">
      <c r="A115" s="203">
        <v>45809</v>
      </c>
      <c r="B115" s="27">
        <f t="shared" si="4"/>
        <v>95</v>
      </c>
      <c r="C115" s="33">
        <f t="shared" si="11"/>
        <v>895</v>
      </c>
      <c r="D115" s="29">
        <v>-1609</v>
      </c>
      <c r="E115" s="33">
        <f t="shared" si="1"/>
        <v>2504</v>
      </c>
      <c r="F115" s="27">
        <f t="shared" si="12"/>
        <v>692</v>
      </c>
      <c r="G115" s="27">
        <f t="shared" si="5"/>
        <v>95</v>
      </c>
      <c r="H115" s="33">
        <f t="shared" si="6"/>
        <v>757</v>
      </c>
      <c r="I115" s="29">
        <v>-1518</v>
      </c>
      <c r="J115" s="33">
        <f t="shared" si="2"/>
        <v>2275</v>
      </c>
      <c r="K115" s="27">
        <f t="shared" si="7"/>
        <v>760</v>
      </c>
      <c r="L115" s="27">
        <f t="shared" si="8"/>
        <v>95</v>
      </c>
      <c r="M115" s="33">
        <f t="shared" si="9"/>
        <v>916</v>
      </c>
      <c r="N115" s="29">
        <v>-1191</v>
      </c>
      <c r="O115" s="33">
        <f t="shared" si="3"/>
        <v>2107</v>
      </c>
      <c r="P115" s="27">
        <f t="shared" si="10"/>
        <v>619</v>
      </c>
      <c r="Q115" s="44"/>
      <c r="R115" s="35"/>
    </row>
    <row r="116" spans="1:18" ht="15.75" customHeight="1" x14ac:dyDescent="0.3">
      <c r="A116" s="203">
        <v>45810</v>
      </c>
      <c r="B116" s="27">
        <f t="shared" si="4"/>
        <v>96</v>
      </c>
      <c r="C116" s="33">
        <f t="shared" si="11"/>
        <v>895</v>
      </c>
      <c r="D116" s="29">
        <v>-1609</v>
      </c>
      <c r="E116" s="33">
        <f t="shared" si="1"/>
        <v>2504</v>
      </c>
      <c r="F116" s="27">
        <f t="shared" si="12"/>
        <v>692</v>
      </c>
      <c r="G116" s="27">
        <f t="shared" si="5"/>
        <v>96</v>
      </c>
      <c r="H116" s="33">
        <f t="shared" si="6"/>
        <v>757</v>
      </c>
      <c r="I116" s="29">
        <v>-1518</v>
      </c>
      <c r="J116" s="33">
        <f t="shared" si="2"/>
        <v>2275</v>
      </c>
      <c r="K116" s="27">
        <f t="shared" si="7"/>
        <v>760</v>
      </c>
      <c r="L116" s="27">
        <f t="shared" si="8"/>
        <v>96</v>
      </c>
      <c r="M116" s="33">
        <f t="shared" si="9"/>
        <v>916</v>
      </c>
      <c r="N116" s="29">
        <v>-1191</v>
      </c>
      <c r="O116" s="33">
        <f t="shared" si="3"/>
        <v>2107</v>
      </c>
      <c r="P116" s="27">
        <f t="shared" si="10"/>
        <v>619</v>
      </c>
      <c r="Q116" s="44"/>
      <c r="R116" s="35"/>
    </row>
    <row r="117" spans="1:18" ht="15.75" customHeight="1" x14ac:dyDescent="0.3">
      <c r="A117" s="203">
        <v>45811</v>
      </c>
      <c r="B117" s="27">
        <f t="shared" si="4"/>
        <v>97</v>
      </c>
      <c r="C117" s="33">
        <f t="shared" si="11"/>
        <v>893</v>
      </c>
      <c r="D117" s="29">
        <v>-1611</v>
      </c>
      <c r="E117" s="33">
        <f t="shared" si="1"/>
        <v>2504</v>
      </c>
      <c r="F117" s="27">
        <f t="shared" si="12"/>
        <v>694</v>
      </c>
      <c r="G117" s="27">
        <f t="shared" si="5"/>
        <v>97</v>
      </c>
      <c r="H117" s="33">
        <f t="shared" si="6"/>
        <v>755</v>
      </c>
      <c r="I117" s="29">
        <v>-1520</v>
      </c>
      <c r="J117" s="33">
        <f t="shared" si="2"/>
        <v>2275</v>
      </c>
      <c r="K117" s="27">
        <f t="shared" si="7"/>
        <v>762</v>
      </c>
      <c r="L117" s="27">
        <f t="shared" si="8"/>
        <v>97</v>
      </c>
      <c r="M117" s="33">
        <f t="shared" si="9"/>
        <v>914</v>
      </c>
      <c r="N117" s="29">
        <v>-1193</v>
      </c>
      <c r="O117" s="33">
        <f t="shared" si="3"/>
        <v>2107</v>
      </c>
      <c r="P117" s="27">
        <f t="shared" si="10"/>
        <v>621</v>
      </c>
      <c r="Q117" s="44"/>
      <c r="R117" s="35"/>
    </row>
    <row r="118" spans="1:18" ht="15.75" customHeight="1" x14ac:dyDescent="0.3">
      <c r="A118" s="203">
        <v>45812</v>
      </c>
      <c r="B118" s="27">
        <f t="shared" si="4"/>
        <v>98</v>
      </c>
      <c r="C118" s="33">
        <f t="shared" si="11"/>
        <v>893</v>
      </c>
      <c r="D118" s="29">
        <v>-1611</v>
      </c>
      <c r="E118" s="33">
        <f t="shared" si="1"/>
        <v>2504</v>
      </c>
      <c r="F118" s="27">
        <f t="shared" si="12"/>
        <v>694</v>
      </c>
      <c r="G118" s="27">
        <f t="shared" si="5"/>
        <v>98</v>
      </c>
      <c r="H118" s="33">
        <f t="shared" si="6"/>
        <v>755</v>
      </c>
      <c r="I118" s="29">
        <v>-1520</v>
      </c>
      <c r="J118" s="33">
        <f t="shared" si="2"/>
        <v>2275</v>
      </c>
      <c r="K118" s="27">
        <f t="shared" si="7"/>
        <v>762</v>
      </c>
      <c r="L118" s="27">
        <f t="shared" si="8"/>
        <v>98</v>
      </c>
      <c r="M118" s="33">
        <f t="shared" si="9"/>
        <v>914</v>
      </c>
      <c r="N118" s="29">
        <v>-1193</v>
      </c>
      <c r="O118" s="33">
        <f t="shared" si="3"/>
        <v>2107</v>
      </c>
      <c r="P118" s="27">
        <f t="shared" si="10"/>
        <v>621</v>
      </c>
      <c r="Q118" s="44"/>
      <c r="R118" s="35"/>
    </row>
    <row r="119" spans="1:18" ht="15.75" customHeight="1" x14ac:dyDescent="0.3">
      <c r="A119" s="203">
        <v>45813</v>
      </c>
      <c r="B119" s="27">
        <f t="shared" si="4"/>
        <v>99</v>
      </c>
      <c r="C119" s="33">
        <f t="shared" si="11"/>
        <v>893</v>
      </c>
      <c r="D119" s="29">
        <v>-1611</v>
      </c>
      <c r="E119" s="33">
        <f t="shared" si="1"/>
        <v>2504</v>
      </c>
      <c r="F119" s="27">
        <f t="shared" si="12"/>
        <v>694</v>
      </c>
      <c r="G119" s="27">
        <f t="shared" si="5"/>
        <v>99</v>
      </c>
      <c r="H119" s="33">
        <f t="shared" si="6"/>
        <v>755</v>
      </c>
      <c r="I119" s="29">
        <v>-1520</v>
      </c>
      <c r="J119" s="33">
        <f t="shared" si="2"/>
        <v>2275</v>
      </c>
      <c r="K119" s="27">
        <f t="shared" si="7"/>
        <v>762</v>
      </c>
      <c r="L119" s="27">
        <f t="shared" si="8"/>
        <v>99</v>
      </c>
      <c r="M119" s="33">
        <f t="shared" si="9"/>
        <v>914</v>
      </c>
      <c r="N119" s="29">
        <v>-1193</v>
      </c>
      <c r="O119" s="33">
        <f t="shared" si="3"/>
        <v>2107</v>
      </c>
      <c r="P119" s="27">
        <f t="shared" si="10"/>
        <v>621</v>
      </c>
      <c r="Q119" s="44"/>
      <c r="R119" s="35"/>
    </row>
    <row r="120" spans="1:18" ht="15.75" customHeight="1" x14ac:dyDescent="0.3">
      <c r="A120" s="203">
        <v>45814</v>
      </c>
      <c r="B120" s="27">
        <f t="shared" si="4"/>
        <v>100</v>
      </c>
      <c r="C120" s="33">
        <f t="shared" si="11"/>
        <v>893</v>
      </c>
      <c r="D120" s="29">
        <v>-1611</v>
      </c>
      <c r="E120" s="33">
        <f t="shared" si="1"/>
        <v>2504</v>
      </c>
      <c r="F120" s="27">
        <f t="shared" si="12"/>
        <v>694</v>
      </c>
      <c r="G120" s="27">
        <f t="shared" si="5"/>
        <v>100</v>
      </c>
      <c r="H120" s="33">
        <f t="shared" si="6"/>
        <v>755</v>
      </c>
      <c r="I120" s="29">
        <v>-1520</v>
      </c>
      <c r="J120" s="33">
        <f t="shared" si="2"/>
        <v>2275</v>
      </c>
      <c r="K120" s="27">
        <f t="shared" si="7"/>
        <v>762</v>
      </c>
      <c r="L120" s="27">
        <f t="shared" si="8"/>
        <v>100</v>
      </c>
      <c r="M120" s="33">
        <f t="shared" si="9"/>
        <v>914</v>
      </c>
      <c r="N120" s="29">
        <v>-1193</v>
      </c>
      <c r="O120" s="33">
        <f t="shared" si="3"/>
        <v>2107</v>
      </c>
      <c r="P120" s="27">
        <f t="shared" si="10"/>
        <v>621</v>
      </c>
      <c r="Q120" s="44"/>
      <c r="R120" s="35"/>
    </row>
    <row r="121" spans="1:18" ht="15.75" customHeight="1" x14ac:dyDescent="0.3">
      <c r="A121" s="203">
        <v>45815</v>
      </c>
      <c r="B121" s="27">
        <f t="shared" si="4"/>
        <v>101</v>
      </c>
      <c r="C121" s="33">
        <f t="shared" si="11"/>
        <v>893</v>
      </c>
      <c r="D121" s="29">
        <v>-1611</v>
      </c>
      <c r="E121" s="33">
        <f t="shared" si="1"/>
        <v>2504</v>
      </c>
      <c r="F121" s="27">
        <f t="shared" si="12"/>
        <v>694</v>
      </c>
      <c r="G121" s="27">
        <f t="shared" si="5"/>
        <v>101</v>
      </c>
      <c r="H121" s="33">
        <f t="shared" si="6"/>
        <v>755</v>
      </c>
      <c r="I121" s="29">
        <v>-1520</v>
      </c>
      <c r="J121" s="33">
        <f t="shared" si="2"/>
        <v>2275</v>
      </c>
      <c r="K121" s="27">
        <f t="shared" si="7"/>
        <v>762</v>
      </c>
      <c r="L121" s="27">
        <f t="shared" si="8"/>
        <v>101</v>
      </c>
      <c r="M121" s="33">
        <f t="shared" si="9"/>
        <v>914</v>
      </c>
      <c r="N121" s="29">
        <v>-1193</v>
      </c>
      <c r="O121" s="33">
        <f t="shared" si="3"/>
        <v>2107</v>
      </c>
      <c r="P121" s="27">
        <f t="shared" si="10"/>
        <v>621</v>
      </c>
      <c r="Q121" s="44"/>
      <c r="R121" s="35"/>
    </row>
    <row r="122" spans="1:18" ht="15.75" customHeight="1" x14ac:dyDescent="0.3">
      <c r="A122" s="203">
        <v>45816</v>
      </c>
      <c r="B122" s="27">
        <f t="shared" si="4"/>
        <v>102</v>
      </c>
      <c r="C122" s="33">
        <f t="shared" si="11"/>
        <v>893</v>
      </c>
      <c r="D122" s="29">
        <v>-1611</v>
      </c>
      <c r="E122" s="33">
        <f t="shared" si="1"/>
        <v>2504</v>
      </c>
      <c r="F122" s="27">
        <f t="shared" si="12"/>
        <v>694</v>
      </c>
      <c r="G122" s="27">
        <f t="shared" si="5"/>
        <v>102</v>
      </c>
      <c r="H122" s="33">
        <f t="shared" si="6"/>
        <v>755</v>
      </c>
      <c r="I122" s="29">
        <v>-1520</v>
      </c>
      <c r="J122" s="33">
        <f t="shared" si="2"/>
        <v>2275</v>
      </c>
      <c r="K122" s="27">
        <f t="shared" si="7"/>
        <v>762</v>
      </c>
      <c r="L122" s="27">
        <f t="shared" si="8"/>
        <v>102</v>
      </c>
      <c r="M122" s="33">
        <f t="shared" si="9"/>
        <v>914</v>
      </c>
      <c r="N122" s="29">
        <v>-1193</v>
      </c>
      <c r="O122" s="33">
        <f t="shared" si="3"/>
        <v>2107</v>
      </c>
      <c r="P122" s="27">
        <f t="shared" si="10"/>
        <v>621</v>
      </c>
      <c r="Q122" s="44"/>
      <c r="R122" s="35"/>
    </row>
    <row r="123" spans="1:18" ht="15.75" customHeight="1" x14ac:dyDescent="0.3">
      <c r="A123" s="203">
        <v>45817</v>
      </c>
      <c r="B123" s="27">
        <f t="shared" si="4"/>
        <v>103</v>
      </c>
      <c r="C123" s="33">
        <f t="shared" si="11"/>
        <v>893</v>
      </c>
      <c r="D123" s="29">
        <v>-1611</v>
      </c>
      <c r="E123" s="33">
        <f t="shared" si="1"/>
        <v>2504</v>
      </c>
      <c r="F123" s="27">
        <f t="shared" si="12"/>
        <v>694</v>
      </c>
      <c r="G123" s="27">
        <f t="shared" si="5"/>
        <v>103</v>
      </c>
      <c r="H123" s="33">
        <f t="shared" si="6"/>
        <v>755</v>
      </c>
      <c r="I123" s="29">
        <v>-1520</v>
      </c>
      <c r="J123" s="33">
        <f t="shared" si="2"/>
        <v>2275</v>
      </c>
      <c r="K123" s="27">
        <f t="shared" si="7"/>
        <v>762</v>
      </c>
      <c r="L123" s="27">
        <f t="shared" si="8"/>
        <v>103</v>
      </c>
      <c r="M123" s="33">
        <f t="shared" si="9"/>
        <v>914</v>
      </c>
      <c r="N123" s="29">
        <v>-1193</v>
      </c>
      <c r="O123" s="33">
        <f t="shared" si="3"/>
        <v>2107</v>
      </c>
      <c r="P123" s="27">
        <f t="shared" si="10"/>
        <v>621</v>
      </c>
      <c r="Q123" s="44"/>
      <c r="R123" s="35"/>
    </row>
    <row r="124" spans="1:18" ht="15.75" customHeight="1" x14ac:dyDescent="0.3">
      <c r="A124" s="203">
        <v>45818</v>
      </c>
      <c r="B124" s="27">
        <f t="shared" si="4"/>
        <v>104</v>
      </c>
      <c r="C124" s="33">
        <f t="shared" si="11"/>
        <v>893</v>
      </c>
      <c r="D124" s="29">
        <v>-1611</v>
      </c>
      <c r="E124" s="33">
        <f t="shared" si="1"/>
        <v>2504</v>
      </c>
      <c r="F124" s="27">
        <f t="shared" si="12"/>
        <v>694</v>
      </c>
      <c r="G124" s="27">
        <f t="shared" si="5"/>
        <v>104</v>
      </c>
      <c r="H124" s="33">
        <f t="shared" si="6"/>
        <v>755</v>
      </c>
      <c r="I124" s="29">
        <v>-1520</v>
      </c>
      <c r="J124" s="33">
        <f t="shared" si="2"/>
        <v>2275</v>
      </c>
      <c r="K124" s="27">
        <f t="shared" si="7"/>
        <v>762</v>
      </c>
      <c r="L124" s="27">
        <f t="shared" si="8"/>
        <v>104</v>
      </c>
      <c r="M124" s="33">
        <f t="shared" si="9"/>
        <v>914</v>
      </c>
      <c r="N124" s="29">
        <v>-1193</v>
      </c>
      <c r="O124" s="33">
        <f t="shared" si="3"/>
        <v>2107</v>
      </c>
      <c r="P124" s="27">
        <f t="shared" si="10"/>
        <v>621</v>
      </c>
      <c r="Q124" s="44"/>
      <c r="R124" s="35"/>
    </row>
    <row r="125" spans="1:18" ht="15.75" customHeight="1" x14ac:dyDescent="0.3">
      <c r="A125" s="203">
        <v>45819</v>
      </c>
      <c r="B125" s="27">
        <f t="shared" si="4"/>
        <v>105</v>
      </c>
      <c r="C125" s="33">
        <f t="shared" si="11"/>
        <v>893</v>
      </c>
      <c r="D125" s="29">
        <v>-1611</v>
      </c>
      <c r="E125" s="33">
        <f t="shared" si="1"/>
        <v>2504</v>
      </c>
      <c r="F125" s="27">
        <f t="shared" si="12"/>
        <v>694</v>
      </c>
      <c r="G125" s="27">
        <f t="shared" si="5"/>
        <v>105</v>
      </c>
      <c r="H125" s="33">
        <f t="shared" si="6"/>
        <v>755</v>
      </c>
      <c r="I125" s="29">
        <v>-1520</v>
      </c>
      <c r="J125" s="33">
        <f t="shared" si="2"/>
        <v>2275</v>
      </c>
      <c r="K125" s="27">
        <f t="shared" si="7"/>
        <v>762</v>
      </c>
      <c r="L125" s="27">
        <f t="shared" si="8"/>
        <v>105</v>
      </c>
      <c r="M125" s="33">
        <f t="shared" si="9"/>
        <v>914</v>
      </c>
      <c r="N125" s="29">
        <v>-1193</v>
      </c>
      <c r="O125" s="33">
        <f t="shared" si="3"/>
        <v>2107</v>
      </c>
      <c r="P125" s="27">
        <f t="shared" si="10"/>
        <v>621</v>
      </c>
      <c r="Q125" s="44"/>
      <c r="R125" s="35"/>
    </row>
    <row r="126" spans="1:18" ht="15.75" customHeight="1" x14ac:dyDescent="0.3">
      <c r="A126" s="203">
        <v>45820</v>
      </c>
      <c r="B126" s="27">
        <f t="shared" si="4"/>
        <v>106</v>
      </c>
      <c r="C126" s="33">
        <f t="shared" si="11"/>
        <v>893</v>
      </c>
      <c r="D126" s="29">
        <v>-1611</v>
      </c>
      <c r="E126" s="33">
        <f t="shared" si="1"/>
        <v>2504</v>
      </c>
      <c r="F126" s="27">
        <f t="shared" si="12"/>
        <v>694</v>
      </c>
      <c r="G126" s="27">
        <f t="shared" si="5"/>
        <v>106</v>
      </c>
      <c r="H126" s="33">
        <f t="shared" si="6"/>
        <v>755</v>
      </c>
      <c r="I126" s="29">
        <v>-1520</v>
      </c>
      <c r="J126" s="33">
        <f t="shared" si="2"/>
        <v>2275</v>
      </c>
      <c r="K126" s="27">
        <f t="shared" si="7"/>
        <v>762</v>
      </c>
      <c r="L126" s="27">
        <f t="shared" si="8"/>
        <v>106</v>
      </c>
      <c r="M126" s="33">
        <f t="shared" si="9"/>
        <v>914</v>
      </c>
      <c r="N126" s="29">
        <v>-1193</v>
      </c>
      <c r="O126" s="33">
        <f t="shared" si="3"/>
        <v>2107</v>
      </c>
      <c r="P126" s="27">
        <f t="shared" si="10"/>
        <v>621</v>
      </c>
      <c r="Q126" s="44"/>
      <c r="R126" s="35"/>
    </row>
    <row r="127" spans="1:18" ht="15.75" customHeight="1" x14ac:dyDescent="0.3">
      <c r="A127" s="203">
        <v>45821</v>
      </c>
      <c r="B127" s="27">
        <f t="shared" si="4"/>
        <v>107</v>
      </c>
      <c r="C127" s="33">
        <f t="shared" si="11"/>
        <v>893</v>
      </c>
      <c r="D127" s="29">
        <v>-1611</v>
      </c>
      <c r="E127" s="33">
        <f t="shared" si="1"/>
        <v>2504</v>
      </c>
      <c r="F127" s="27">
        <f t="shared" si="12"/>
        <v>694</v>
      </c>
      <c r="G127" s="27">
        <f t="shared" si="5"/>
        <v>107</v>
      </c>
      <c r="H127" s="33">
        <f t="shared" si="6"/>
        <v>755</v>
      </c>
      <c r="I127" s="29">
        <v>-1520</v>
      </c>
      <c r="J127" s="33">
        <f t="shared" si="2"/>
        <v>2275</v>
      </c>
      <c r="K127" s="27">
        <f t="shared" si="7"/>
        <v>762</v>
      </c>
      <c r="L127" s="27">
        <f t="shared" si="8"/>
        <v>107</v>
      </c>
      <c r="M127" s="33">
        <f t="shared" si="9"/>
        <v>914</v>
      </c>
      <c r="N127" s="29">
        <v>-1193</v>
      </c>
      <c r="O127" s="33">
        <f t="shared" si="3"/>
        <v>2107</v>
      </c>
      <c r="P127" s="27">
        <f t="shared" si="10"/>
        <v>621</v>
      </c>
      <c r="Q127" s="44"/>
      <c r="R127" s="35"/>
    </row>
    <row r="128" spans="1:18" ht="15.75" customHeight="1" x14ac:dyDescent="0.3">
      <c r="A128" s="203">
        <v>45822</v>
      </c>
      <c r="B128" s="27">
        <f t="shared" si="4"/>
        <v>108</v>
      </c>
      <c r="C128" s="33">
        <f t="shared" si="11"/>
        <v>893</v>
      </c>
      <c r="D128" s="29">
        <v>-1611</v>
      </c>
      <c r="E128" s="33">
        <f t="shared" si="1"/>
        <v>2504</v>
      </c>
      <c r="F128" s="27">
        <f t="shared" si="12"/>
        <v>694</v>
      </c>
      <c r="G128" s="27">
        <f t="shared" si="5"/>
        <v>108</v>
      </c>
      <c r="H128" s="33">
        <f t="shared" si="6"/>
        <v>755</v>
      </c>
      <c r="I128" s="29">
        <v>-1520</v>
      </c>
      <c r="J128" s="33">
        <f t="shared" si="2"/>
        <v>2275</v>
      </c>
      <c r="K128" s="27">
        <f t="shared" si="7"/>
        <v>762</v>
      </c>
      <c r="L128" s="27">
        <f t="shared" si="8"/>
        <v>108</v>
      </c>
      <c r="M128" s="33">
        <f t="shared" si="9"/>
        <v>914</v>
      </c>
      <c r="N128" s="29">
        <v>-1193</v>
      </c>
      <c r="O128" s="33">
        <f t="shared" si="3"/>
        <v>2107</v>
      </c>
      <c r="P128" s="27">
        <f t="shared" si="10"/>
        <v>621</v>
      </c>
      <c r="Q128" s="44"/>
      <c r="R128" s="35"/>
    </row>
    <row r="129" spans="1:18" ht="15.75" customHeight="1" x14ac:dyDescent="0.3">
      <c r="A129" s="203">
        <v>45823</v>
      </c>
      <c r="B129" s="27">
        <f t="shared" si="4"/>
        <v>109</v>
      </c>
      <c r="C129" s="33">
        <f t="shared" si="11"/>
        <v>893</v>
      </c>
      <c r="D129" s="29">
        <v>-1611</v>
      </c>
      <c r="E129" s="33">
        <f t="shared" si="1"/>
        <v>2504</v>
      </c>
      <c r="F129" s="27">
        <f t="shared" si="12"/>
        <v>694</v>
      </c>
      <c r="G129" s="27">
        <f t="shared" si="5"/>
        <v>109</v>
      </c>
      <c r="H129" s="33">
        <f t="shared" si="6"/>
        <v>755</v>
      </c>
      <c r="I129" s="29">
        <v>-1520</v>
      </c>
      <c r="J129" s="33">
        <f t="shared" si="2"/>
        <v>2275</v>
      </c>
      <c r="K129" s="27">
        <f t="shared" si="7"/>
        <v>762</v>
      </c>
      <c r="L129" s="27">
        <f t="shared" si="8"/>
        <v>109</v>
      </c>
      <c r="M129" s="33">
        <f t="shared" si="9"/>
        <v>914</v>
      </c>
      <c r="N129" s="29">
        <v>-1193</v>
      </c>
      <c r="O129" s="33">
        <f t="shared" si="3"/>
        <v>2107</v>
      </c>
      <c r="P129" s="27">
        <f t="shared" si="10"/>
        <v>621</v>
      </c>
      <c r="Q129" s="44"/>
      <c r="R129" s="35"/>
    </row>
    <row r="130" spans="1:18" ht="15.75" customHeight="1" x14ac:dyDescent="0.3">
      <c r="A130" s="203">
        <v>45824</v>
      </c>
      <c r="B130" s="27">
        <f t="shared" si="4"/>
        <v>110</v>
      </c>
      <c r="C130" s="33">
        <f t="shared" si="11"/>
        <v>893</v>
      </c>
      <c r="D130" s="29">
        <v>-1611</v>
      </c>
      <c r="E130" s="33">
        <f t="shared" si="1"/>
        <v>2504</v>
      </c>
      <c r="F130" s="27">
        <f t="shared" si="12"/>
        <v>694</v>
      </c>
      <c r="G130" s="27">
        <f t="shared" si="5"/>
        <v>110</v>
      </c>
      <c r="H130" s="33">
        <f t="shared" si="6"/>
        <v>755</v>
      </c>
      <c r="I130" s="29">
        <v>-1520</v>
      </c>
      <c r="J130" s="33">
        <f t="shared" si="2"/>
        <v>2275</v>
      </c>
      <c r="K130" s="27">
        <f t="shared" si="7"/>
        <v>762</v>
      </c>
      <c r="L130" s="27">
        <f t="shared" si="8"/>
        <v>110</v>
      </c>
      <c r="M130" s="33">
        <f t="shared" si="9"/>
        <v>914</v>
      </c>
      <c r="N130" s="29">
        <v>-1193</v>
      </c>
      <c r="O130" s="33">
        <f t="shared" si="3"/>
        <v>2107</v>
      </c>
      <c r="P130" s="27">
        <f t="shared" si="10"/>
        <v>621</v>
      </c>
      <c r="Q130" s="44"/>
      <c r="R130" s="35"/>
    </row>
    <row r="131" spans="1:18" ht="15.75" customHeight="1" x14ac:dyDescent="0.3">
      <c r="A131" s="203">
        <v>45825</v>
      </c>
      <c r="B131" s="27">
        <f t="shared" si="4"/>
        <v>111</v>
      </c>
      <c r="C131" s="33">
        <f t="shared" si="11"/>
        <v>893</v>
      </c>
      <c r="D131" s="29">
        <v>-1611</v>
      </c>
      <c r="E131" s="33">
        <f t="shared" si="1"/>
        <v>2504</v>
      </c>
      <c r="F131" s="27">
        <f t="shared" si="12"/>
        <v>694</v>
      </c>
      <c r="G131" s="27">
        <f t="shared" si="5"/>
        <v>111</v>
      </c>
      <c r="H131" s="33">
        <f t="shared" si="6"/>
        <v>755</v>
      </c>
      <c r="I131" s="29">
        <v>-1520</v>
      </c>
      <c r="J131" s="33">
        <f t="shared" si="2"/>
        <v>2275</v>
      </c>
      <c r="K131" s="27">
        <f t="shared" si="7"/>
        <v>762</v>
      </c>
      <c r="L131" s="27">
        <f t="shared" si="8"/>
        <v>111</v>
      </c>
      <c r="M131" s="33">
        <f t="shared" si="9"/>
        <v>914</v>
      </c>
      <c r="N131" s="29">
        <v>-1193</v>
      </c>
      <c r="O131" s="33">
        <f t="shared" si="3"/>
        <v>2107</v>
      </c>
      <c r="P131" s="27">
        <f t="shared" si="10"/>
        <v>621</v>
      </c>
      <c r="Q131" s="44"/>
      <c r="R131" s="35"/>
    </row>
    <row r="132" spans="1:18" ht="15.75" customHeight="1" x14ac:dyDescent="0.3">
      <c r="A132" s="203">
        <v>45826</v>
      </c>
      <c r="B132" s="27">
        <f t="shared" si="4"/>
        <v>112</v>
      </c>
      <c r="C132" s="33">
        <f t="shared" si="11"/>
        <v>893</v>
      </c>
      <c r="D132" s="29">
        <v>-1611</v>
      </c>
      <c r="E132" s="33">
        <f t="shared" si="1"/>
        <v>2504</v>
      </c>
      <c r="F132" s="27">
        <f t="shared" si="12"/>
        <v>694</v>
      </c>
      <c r="G132" s="27">
        <f t="shared" si="5"/>
        <v>112</v>
      </c>
      <c r="H132" s="33">
        <f t="shared" si="6"/>
        <v>755</v>
      </c>
      <c r="I132" s="29">
        <v>-1520</v>
      </c>
      <c r="J132" s="33">
        <f t="shared" si="2"/>
        <v>2275</v>
      </c>
      <c r="K132" s="27">
        <f t="shared" si="7"/>
        <v>762</v>
      </c>
      <c r="L132" s="27">
        <f t="shared" si="8"/>
        <v>112</v>
      </c>
      <c r="M132" s="33">
        <f t="shared" si="9"/>
        <v>914</v>
      </c>
      <c r="N132" s="29">
        <v>-1193</v>
      </c>
      <c r="O132" s="33">
        <f t="shared" si="3"/>
        <v>2107</v>
      </c>
      <c r="P132" s="27">
        <f t="shared" si="10"/>
        <v>621</v>
      </c>
      <c r="Q132" s="44"/>
      <c r="R132" s="35"/>
    </row>
    <row r="133" spans="1:18" ht="15.75" customHeight="1" x14ac:dyDescent="0.3">
      <c r="A133" s="203">
        <v>45827</v>
      </c>
      <c r="B133" s="27">
        <f t="shared" si="4"/>
        <v>113</v>
      </c>
      <c r="C133" s="33">
        <f t="shared" si="11"/>
        <v>893</v>
      </c>
      <c r="D133" s="29">
        <v>-1611</v>
      </c>
      <c r="E133" s="33">
        <f t="shared" si="1"/>
        <v>2504</v>
      </c>
      <c r="F133" s="27">
        <f t="shared" si="12"/>
        <v>694</v>
      </c>
      <c r="G133" s="27">
        <f t="shared" si="5"/>
        <v>113</v>
      </c>
      <c r="H133" s="33">
        <f t="shared" si="6"/>
        <v>755</v>
      </c>
      <c r="I133" s="29">
        <v>-1520</v>
      </c>
      <c r="J133" s="33">
        <f t="shared" si="2"/>
        <v>2275</v>
      </c>
      <c r="K133" s="27">
        <f t="shared" si="7"/>
        <v>762</v>
      </c>
      <c r="L133" s="27">
        <f t="shared" si="8"/>
        <v>113</v>
      </c>
      <c r="M133" s="33">
        <f t="shared" si="9"/>
        <v>914</v>
      </c>
      <c r="N133" s="29">
        <v>-1193</v>
      </c>
      <c r="O133" s="33">
        <f t="shared" si="3"/>
        <v>2107</v>
      </c>
      <c r="P133" s="27">
        <f t="shared" si="10"/>
        <v>621</v>
      </c>
      <c r="Q133" s="44"/>
      <c r="R133" s="35"/>
    </row>
    <row r="134" spans="1:18" ht="15.75" customHeight="1" x14ac:dyDescent="0.3">
      <c r="A134" s="203">
        <v>45828</v>
      </c>
      <c r="B134" s="27">
        <f t="shared" si="4"/>
        <v>114</v>
      </c>
      <c r="C134" s="33">
        <f t="shared" si="11"/>
        <v>893</v>
      </c>
      <c r="D134" s="29">
        <v>-1611</v>
      </c>
      <c r="E134" s="33">
        <f t="shared" si="1"/>
        <v>2504</v>
      </c>
      <c r="F134" s="27">
        <f t="shared" si="12"/>
        <v>694</v>
      </c>
      <c r="G134" s="27">
        <f t="shared" si="5"/>
        <v>114</v>
      </c>
      <c r="H134" s="33">
        <f t="shared" si="6"/>
        <v>755</v>
      </c>
      <c r="I134" s="29">
        <v>-1520</v>
      </c>
      <c r="J134" s="33">
        <f t="shared" si="2"/>
        <v>2275</v>
      </c>
      <c r="K134" s="27">
        <f t="shared" si="7"/>
        <v>762</v>
      </c>
      <c r="L134" s="27">
        <f t="shared" si="8"/>
        <v>114</v>
      </c>
      <c r="M134" s="33">
        <f t="shared" si="9"/>
        <v>914</v>
      </c>
      <c r="N134" s="29">
        <v>-1193</v>
      </c>
      <c r="O134" s="33">
        <f t="shared" si="3"/>
        <v>2107</v>
      </c>
      <c r="P134" s="27">
        <f t="shared" si="10"/>
        <v>621</v>
      </c>
      <c r="Q134" s="44"/>
      <c r="R134" s="35"/>
    </row>
    <row r="135" spans="1:18" ht="15.75" customHeight="1" x14ac:dyDescent="0.3">
      <c r="A135" s="203">
        <v>45829</v>
      </c>
      <c r="B135" s="27">
        <f t="shared" si="4"/>
        <v>115</v>
      </c>
      <c r="C135" s="33">
        <f t="shared" si="11"/>
        <v>893</v>
      </c>
      <c r="D135" s="29">
        <v>-1611</v>
      </c>
      <c r="E135" s="33">
        <f t="shared" si="1"/>
        <v>2504</v>
      </c>
      <c r="F135" s="27">
        <f t="shared" si="12"/>
        <v>694</v>
      </c>
      <c r="G135" s="27">
        <f t="shared" si="5"/>
        <v>115</v>
      </c>
      <c r="H135" s="33">
        <f t="shared" si="6"/>
        <v>755</v>
      </c>
      <c r="I135" s="29">
        <v>-1520</v>
      </c>
      <c r="J135" s="33">
        <f t="shared" si="2"/>
        <v>2275</v>
      </c>
      <c r="K135" s="27">
        <f t="shared" si="7"/>
        <v>762</v>
      </c>
      <c r="L135" s="27">
        <f t="shared" si="8"/>
        <v>115</v>
      </c>
      <c r="M135" s="33">
        <f t="shared" si="9"/>
        <v>914</v>
      </c>
      <c r="N135" s="29">
        <v>-1193</v>
      </c>
      <c r="O135" s="33">
        <f t="shared" si="3"/>
        <v>2107</v>
      </c>
      <c r="P135" s="27">
        <f t="shared" si="10"/>
        <v>621</v>
      </c>
      <c r="Q135" s="44"/>
      <c r="R135" s="35"/>
    </row>
    <row r="136" spans="1:18" ht="15.75" customHeight="1" x14ac:dyDescent="0.3">
      <c r="A136" s="203">
        <v>45830</v>
      </c>
      <c r="B136" s="27">
        <f t="shared" si="4"/>
        <v>116</v>
      </c>
      <c r="C136" s="33">
        <f t="shared" si="11"/>
        <v>893</v>
      </c>
      <c r="D136" s="29">
        <v>-1611</v>
      </c>
      <c r="E136" s="33">
        <f t="shared" si="1"/>
        <v>2504</v>
      </c>
      <c r="F136" s="27">
        <f t="shared" si="12"/>
        <v>694</v>
      </c>
      <c r="G136" s="27">
        <f t="shared" si="5"/>
        <v>116</v>
      </c>
      <c r="H136" s="33">
        <f t="shared" si="6"/>
        <v>755</v>
      </c>
      <c r="I136" s="29">
        <v>-1520</v>
      </c>
      <c r="J136" s="33">
        <f t="shared" si="2"/>
        <v>2275</v>
      </c>
      <c r="K136" s="27">
        <f t="shared" si="7"/>
        <v>762</v>
      </c>
      <c r="L136" s="27">
        <f t="shared" si="8"/>
        <v>116</v>
      </c>
      <c r="M136" s="33">
        <f t="shared" si="9"/>
        <v>914</v>
      </c>
      <c r="N136" s="29">
        <v>-1193</v>
      </c>
      <c r="O136" s="33">
        <f t="shared" si="3"/>
        <v>2107</v>
      </c>
      <c r="P136" s="27">
        <f t="shared" si="10"/>
        <v>621</v>
      </c>
      <c r="Q136" s="44"/>
      <c r="R136" s="35"/>
    </row>
    <row r="137" spans="1:18" ht="15.75" customHeight="1" x14ac:dyDescent="0.3">
      <c r="A137" s="203">
        <v>45831</v>
      </c>
      <c r="B137" s="27">
        <f t="shared" si="4"/>
        <v>117</v>
      </c>
      <c r="C137" s="33">
        <f t="shared" si="11"/>
        <v>893</v>
      </c>
      <c r="D137" s="29">
        <v>-1611</v>
      </c>
      <c r="E137" s="33">
        <f t="shared" si="1"/>
        <v>2504</v>
      </c>
      <c r="F137" s="27">
        <f t="shared" si="12"/>
        <v>694</v>
      </c>
      <c r="G137" s="27">
        <f t="shared" si="5"/>
        <v>117</v>
      </c>
      <c r="H137" s="33">
        <f t="shared" si="6"/>
        <v>755</v>
      </c>
      <c r="I137" s="29">
        <v>-1520</v>
      </c>
      <c r="J137" s="33">
        <f t="shared" si="2"/>
        <v>2275</v>
      </c>
      <c r="K137" s="27">
        <f t="shared" si="7"/>
        <v>762</v>
      </c>
      <c r="L137" s="27">
        <f t="shared" si="8"/>
        <v>117</v>
      </c>
      <c r="M137" s="33">
        <f t="shared" si="9"/>
        <v>914</v>
      </c>
      <c r="N137" s="29">
        <v>-1193</v>
      </c>
      <c r="O137" s="33">
        <f t="shared" si="3"/>
        <v>2107</v>
      </c>
      <c r="P137" s="27">
        <f t="shared" si="10"/>
        <v>621</v>
      </c>
      <c r="Q137" s="44"/>
      <c r="R137" s="35"/>
    </row>
    <row r="138" spans="1:18" ht="15.75" customHeight="1" x14ac:dyDescent="0.3">
      <c r="A138" s="203">
        <v>45832</v>
      </c>
      <c r="B138" s="27">
        <f t="shared" si="4"/>
        <v>118</v>
      </c>
      <c r="C138" s="33">
        <f t="shared" si="11"/>
        <v>893</v>
      </c>
      <c r="D138" s="29">
        <v>-1611</v>
      </c>
      <c r="E138" s="33">
        <f t="shared" si="1"/>
        <v>2504</v>
      </c>
      <c r="F138" s="27">
        <f t="shared" si="12"/>
        <v>694</v>
      </c>
      <c r="G138" s="27">
        <f t="shared" si="5"/>
        <v>118</v>
      </c>
      <c r="H138" s="33">
        <f t="shared" si="6"/>
        <v>755</v>
      </c>
      <c r="I138" s="29">
        <v>-1520</v>
      </c>
      <c r="J138" s="33">
        <f t="shared" si="2"/>
        <v>2275</v>
      </c>
      <c r="K138" s="27">
        <f t="shared" si="7"/>
        <v>762</v>
      </c>
      <c r="L138" s="27">
        <f t="shared" si="8"/>
        <v>118</v>
      </c>
      <c r="M138" s="33">
        <f t="shared" si="9"/>
        <v>914</v>
      </c>
      <c r="N138" s="29">
        <v>-1193</v>
      </c>
      <c r="O138" s="33">
        <f t="shared" si="3"/>
        <v>2107</v>
      </c>
      <c r="P138" s="27">
        <f t="shared" si="10"/>
        <v>621</v>
      </c>
      <c r="Q138" s="44"/>
      <c r="R138" s="35"/>
    </row>
    <row r="139" spans="1:18" ht="15.75" customHeight="1" x14ac:dyDescent="0.3">
      <c r="A139" s="203">
        <v>45833</v>
      </c>
      <c r="B139" s="27">
        <f t="shared" si="4"/>
        <v>119</v>
      </c>
      <c r="C139" s="33">
        <f t="shared" si="11"/>
        <v>893</v>
      </c>
      <c r="D139" s="29">
        <v>-1611</v>
      </c>
      <c r="E139" s="33">
        <f t="shared" si="1"/>
        <v>2504</v>
      </c>
      <c r="F139" s="27">
        <f t="shared" si="12"/>
        <v>694</v>
      </c>
      <c r="G139" s="27">
        <f t="shared" si="5"/>
        <v>119</v>
      </c>
      <c r="H139" s="33">
        <f t="shared" si="6"/>
        <v>755</v>
      </c>
      <c r="I139" s="29">
        <v>-1520</v>
      </c>
      <c r="J139" s="33">
        <f t="shared" si="2"/>
        <v>2275</v>
      </c>
      <c r="K139" s="27">
        <f t="shared" si="7"/>
        <v>762</v>
      </c>
      <c r="L139" s="27">
        <f t="shared" si="8"/>
        <v>119</v>
      </c>
      <c r="M139" s="33">
        <f t="shared" si="9"/>
        <v>914</v>
      </c>
      <c r="N139" s="29">
        <v>-1193</v>
      </c>
      <c r="O139" s="33">
        <f t="shared" si="3"/>
        <v>2107</v>
      </c>
      <c r="P139" s="27">
        <f t="shared" si="10"/>
        <v>621</v>
      </c>
      <c r="Q139" s="44"/>
      <c r="R139" s="35"/>
    </row>
    <row r="140" spans="1:18" ht="15.75" customHeight="1" x14ac:dyDescent="0.3">
      <c r="A140" s="203">
        <v>45834</v>
      </c>
      <c r="B140" s="27">
        <f t="shared" si="4"/>
        <v>120</v>
      </c>
      <c r="C140" s="33">
        <f t="shared" si="11"/>
        <v>893</v>
      </c>
      <c r="D140" s="29">
        <v>-1611</v>
      </c>
      <c r="E140" s="33">
        <f t="shared" si="1"/>
        <v>2504</v>
      </c>
      <c r="F140" s="27">
        <f t="shared" si="12"/>
        <v>694</v>
      </c>
      <c r="G140" s="27">
        <f t="shared" si="5"/>
        <v>120</v>
      </c>
      <c r="H140" s="33">
        <f t="shared" si="6"/>
        <v>755</v>
      </c>
      <c r="I140" s="29">
        <v>-1520</v>
      </c>
      <c r="J140" s="33">
        <f t="shared" si="2"/>
        <v>2275</v>
      </c>
      <c r="K140" s="27">
        <f t="shared" si="7"/>
        <v>762</v>
      </c>
      <c r="L140" s="27">
        <f t="shared" si="8"/>
        <v>120</v>
      </c>
      <c r="M140" s="33">
        <f t="shared" si="9"/>
        <v>914</v>
      </c>
      <c r="N140" s="29">
        <v>-1193</v>
      </c>
      <c r="O140" s="33">
        <f t="shared" si="3"/>
        <v>2107</v>
      </c>
      <c r="P140" s="27">
        <f t="shared" si="10"/>
        <v>621</v>
      </c>
      <c r="Q140" s="44"/>
      <c r="R140" s="35"/>
    </row>
    <row r="141" spans="1:18" ht="15.75" customHeight="1" x14ac:dyDescent="0.3">
      <c r="A141" s="203">
        <v>45835</v>
      </c>
      <c r="B141" s="27">
        <f t="shared" si="4"/>
        <v>121</v>
      </c>
      <c r="C141" s="33">
        <f t="shared" si="11"/>
        <v>893</v>
      </c>
      <c r="D141" s="29">
        <v>-1611</v>
      </c>
      <c r="E141" s="33">
        <f t="shared" si="1"/>
        <v>2504</v>
      </c>
      <c r="F141" s="27">
        <f t="shared" si="12"/>
        <v>694</v>
      </c>
      <c r="G141" s="27">
        <f t="shared" si="5"/>
        <v>121</v>
      </c>
      <c r="H141" s="33">
        <f t="shared" si="6"/>
        <v>755</v>
      </c>
      <c r="I141" s="29">
        <v>-1520</v>
      </c>
      <c r="J141" s="33">
        <f t="shared" si="2"/>
        <v>2275</v>
      </c>
      <c r="K141" s="27">
        <f t="shared" si="7"/>
        <v>762</v>
      </c>
      <c r="L141" s="27">
        <f t="shared" si="8"/>
        <v>121</v>
      </c>
      <c r="M141" s="33">
        <f t="shared" si="9"/>
        <v>914</v>
      </c>
      <c r="N141" s="29">
        <v>-1193</v>
      </c>
      <c r="O141" s="33">
        <f t="shared" si="3"/>
        <v>2107</v>
      </c>
      <c r="P141" s="27">
        <f t="shared" si="10"/>
        <v>621</v>
      </c>
      <c r="Q141" s="44"/>
      <c r="R141" s="35"/>
    </row>
    <row r="142" spans="1:18" ht="15.75" customHeight="1" x14ac:dyDescent="0.3">
      <c r="A142" s="203">
        <v>45836</v>
      </c>
      <c r="B142" s="27">
        <f t="shared" si="4"/>
        <v>122</v>
      </c>
      <c r="C142" s="33">
        <f t="shared" si="11"/>
        <v>893</v>
      </c>
      <c r="D142" s="29">
        <v>-1611</v>
      </c>
      <c r="E142" s="33">
        <f t="shared" si="1"/>
        <v>2504</v>
      </c>
      <c r="F142" s="27">
        <f t="shared" si="12"/>
        <v>694</v>
      </c>
      <c r="G142" s="27">
        <f t="shared" si="5"/>
        <v>122</v>
      </c>
      <c r="H142" s="33">
        <f t="shared" si="6"/>
        <v>755</v>
      </c>
      <c r="I142" s="29">
        <v>-1520</v>
      </c>
      <c r="J142" s="33">
        <f t="shared" si="2"/>
        <v>2275</v>
      </c>
      <c r="K142" s="27">
        <f t="shared" si="7"/>
        <v>762</v>
      </c>
      <c r="L142" s="27">
        <f t="shared" si="8"/>
        <v>122</v>
      </c>
      <c r="M142" s="33">
        <f t="shared" si="9"/>
        <v>914</v>
      </c>
      <c r="N142" s="29">
        <v>-1193</v>
      </c>
      <c r="O142" s="33">
        <f t="shared" si="3"/>
        <v>2107</v>
      </c>
      <c r="P142" s="27">
        <f t="shared" si="10"/>
        <v>621</v>
      </c>
      <c r="Q142" s="44"/>
      <c r="R142" s="35"/>
    </row>
    <row r="143" spans="1:18" ht="15.75" customHeight="1" x14ac:dyDescent="0.3">
      <c r="A143" s="203">
        <v>45837</v>
      </c>
      <c r="B143" s="27">
        <f t="shared" si="4"/>
        <v>123</v>
      </c>
      <c r="C143" s="33">
        <f t="shared" si="11"/>
        <v>893</v>
      </c>
      <c r="D143" s="29">
        <v>-1611</v>
      </c>
      <c r="E143" s="33">
        <f t="shared" si="1"/>
        <v>2504</v>
      </c>
      <c r="F143" s="27">
        <f t="shared" si="12"/>
        <v>694</v>
      </c>
      <c r="G143" s="27">
        <f t="shared" si="5"/>
        <v>123</v>
      </c>
      <c r="H143" s="33">
        <f t="shared" si="6"/>
        <v>755</v>
      </c>
      <c r="I143" s="29">
        <v>-1520</v>
      </c>
      <c r="J143" s="33">
        <f t="shared" si="2"/>
        <v>2275</v>
      </c>
      <c r="K143" s="27">
        <f t="shared" si="7"/>
        <v>762</v>
      </c>
      <c r="L143" s="27">
        <f t="shared" si="8"/>
        <v>123</v>
      </c>
      <c r="M143" s="33">
        <f t="shared" si="9"/>
        <v>914</v>
      </c>
      <c r="N143" s="29">
        <v>-1193</v>
      </c>
      <c r="O143" s="33">
        <f t="shared" si="3"/>
        <v>2107</v>
      </c>
      <c r="P143" s="27">
        <f t="shared" si="10"/>
        <v>621</v>
      </c>
      <c r="Q143" s="44"/>
      <c r="R143" s="35"/>
    </row>
    <row r="144" spans="1:18" ht="15.75" customHeight="1" x14ac:dyDescent="0.3">
      <c r="A144" s="203">
        <v>45838</v>
      </c>
      <c r="B144" s="27">
        <f t="shared" si="4"/>
        <v>124</v>
      </c>
      <c r="C144" s="33">
        <f t="shared" si="11"/>
        <v>891</v>
      </c>
      <c r="D144" s="29">
        <v>-1613</v>
      </c>
      <c r="E144" s="33">
        <f t="shared" si="1"/>
        <v>2504</v>
      </c>
      <c r="F144" s="27">
        <f t="shared" si="12"/>
        <v>696</v>
      </c>
      <c r="G144" s="27">
        <f t="shared" si="5"/>
        <v>124</v>
      </c>
      <c r="H144" s="33">
        <f t="shared" si="6"/>
        <v>753</v>
      </c>
      <c r="I144" s="29">
        <v>-1522</v>
      </c>
      <c r="J144" s="33">
        <f t="shared" si="2"/>
        <v>2275</v>
      </c>
      <c r="K144" s="27">
        <f t="shared" si="7"/>
        <v>764</v>
      </c>
      <c r="L144" s="27">
        <f t="shared" si="8"/>
        <v>124</v>
      </c>
      <c r="M144" s="33">
        <f t="shared" si="9"/>
        <v>914</v>
      </c>
      <c r="N144" s="29">
        <v>-1193</v>
      </c>
      <c r="O144" s="33">
        <f t="shared" si="3"/>
        <v>2107</v>
      </c>
      <c r="P144" s="27">
        <f t="shared" si="10"/>
        <v>621</v>
      </c>
      <c r="Q144" s="44"/>
      <c r="R144" s="35"/>
    </row>
    <row r="145" spans="1:18" ht="15.75" customHeight="1" x14ac:dyDescent="0.3">
      <c r="A145" s="203">
        <v>45839</v>
      </c>
      <c r="B145" s="27">
        <f t="shared" si="4"/>
        <v>125</v>
      </c>
      <c r="C145" s="33">
        <f t="shared" si="11"/>
        <v>889</v>
      </c>
      <c r="D145" s="29">
        <v>-1615</v>
      </c>
      <c r="E145" s="33">
        <f t="shared" si="1"/>
        <v>2504</v>
      </c>
      <c r="F145" s="27">
        <f t="shared" si="12"/>
        <v>698</v>
      </c>
      <c r="G145" s="27">
        <f t="shared" si="5"/>
        <v>125</v>
      </c>
      <c r="H145" s="33">
        <f t="shared" si="6"/>
        <v>751</v>
      </c>
      <c r="I145" s="29">
        <v>-1524</v>
      </c>
      <c r="J145" s="33">
        <f t="shared" si="2"/>
        <v>2275</v>
      </c>
      <c r="K145" s="27">
        <f t="shared" si="7"/>
        <v>766</v>
      </c>
      <c r="L145" s="27">
        <f t="shared" si="8"/>
        <v>125</v>
      </c>
      <c r="M145" s="33">
        <f t="shared" si="9"/>
        <v>914</v>
      </c>
      <c r="N145" s="29">
        <v>-1193</v>
      </c>
      <c r="O145" s="33">
        <f t="shared" si="3"/>
        <v>2107</v>
      </c>
      <c r="P145" s="27">
        <f t="shared" si="10"/>
        <v>621</v>
      </c>
      <c r="Q145" s="44"/>
      <c r="R145" s="35"/>
    </row>
    <row r="146" spans="1:18" ht="15.75" customHeight="1" x14ac:dyDescent="0.3">
      <c r="A146" s="203">
        <v>45840</v>
      </c>
      <c r="B146" s="27">
        <f t="shared" si="4"/>
        <v>126</v>
      </c>
      <c r="C146" s="33">
        <f t="shared" si="11"/>
        <v>887</v>
      </c>
      <c r="D146" s="29">
        <v>-1617</v>
      </c>
      <c r="E146" s="33">
        <f t="shared" si="1"/>
        <v>2504</v>
      </c>
      <c r="F146" s="27">
        <f t="shared" si="12"/>
        <v>700</v>
      </c>
      <c r="G146" s="27">
        <f t="shared" si="5"/>
        <v>126</v>
      </c>
      <c r="H146" s="33">
        <f t="shared" si="6"/>
        <v>749</v>
      </c>
      <c r="I146" s="29">
        <v>-1526</v>
      </c>
      <c r="J146" s="33">
        <f t="shared" si="2"/>
        <v>2275</v>
      </c>
      <c r="K146" s="27">
        <f t="shared" si="7"/>
        <v>768</v>
      </c>
      <c r="L146" s="27">
        <f t="shared" si="8"/>
        <v>126</v>
      </c>
      <c r="M146" s="33">
        <f t="shared" si="9"/>
        <v>914</v>
      </c>
      <c r="N146" s="29">
        <v>-1193</v>
      </c>
      <c r="O146" s="33">
        <f t="shared" si="3"/>
        <v>2107</v>
      </c>
      <c r="P146" s="27">
        <f t="shared" si="10"/>
        <v>621</v>
      </c>
      <c r="Q146" s="44"/>
      <c r="R146" s="35"/>
    </row>
    <row r="147" spans="1:18" ht="15.75" customHeight="1" x14ac:dyDescent="0.3">
      <c r="A147" s="203">
        <v>45841</v>
      </c>
      <c r="B147" s="27">
        <f t="shared" si="4"/>
        <v>127</v>
      </c>
      <c r="C147" s="33">
        <f t="shared" si="11"/>
        <v>885</v>
      </c>
      <c r="D147" s="29">
        <v>-1619</v>
      </c>
      <c r="E147" s="33">
        <f t="shared" si="1"/>
        <v>2504</v>
      </c>
      <c r="F147" s="27">
        <f t="shared" si="12"/>
        <v>702</v>
      </c>
      <c r="G147" s="27">
        <f t="shared" si="5"/>
        <v>127</v>
      </c>
      <c r="H147" s="33">
        <f t="shared" si="6"/>
        <v>747</v>
      </c>
      <c r="I147" s="29">
        <v>-1528</v>
      </c>
      <c r="J147" s="33">
        <f t="shared" si="2"/>
        <v>2275</v>
      </c>
      <c r="K147" s="27">
        <f t="shared" si="7"/>
        <v>770</v>
      </c>
      <c r="L147" s="27">
        <f t="shared" si="8"/>
        <v>127</v>
      </c>
      <c r="M147" s="33">
        <f t="shared" si="9"/>
        <v>914</v>
      </c>
      <c r="N147" s="29">
        <v>-1193</v>
      </c>
      <c r="O147" s="33">
        <f t="shared" si="3"/>
        <v>2107</v>
      </c>
      <c r="P147" s="27">
        <f t="shared" si="10"/>
        <v>621</v>
      </c>
      <c r="Q147" s="44"/>
      <c r="R147" s="35"/>
    </row>
    <row r="148" spans="1:18" ht="15.75" customHeight="1" x14ac:dyDescent="0.3">
      <c r="A148" s="203">
        <v>45842</v>
      </c>
      <c r="B148" s="27">
        <f t="shared" si="4"/>
        <v>128</v>
      </c>
      <c r="C148" s="33">
        <f t="shared" si="11"/>
        <v>883</v>
      </c>
      <c r="D148" s="29">
        <v>-1621</v>
      </c>
      <c r="E148" s="33">
        <f t="shared" si="1"/>
        <v>2504</v>
      </c>
      <c r="F148" s="27">
        <f t="shared" si="12"/>
        <v>704</v>
      </c>
      <c r="G148" s="27">
        <f t="shared" si="5"/>
        <v>128</v>
      </c>
      <c r="H148" s="33">
        <f t="shared" si="6"/>
        <v>745</v>
      </c>
      <c r="I148" s="29">
        <v>-1530</v>
      </c>
      <c r="J148" s="33">
        <f t="shared" si="2"/>
        <v>2275</v>
      </c>
      <c r="K148" s="27">
        <f t="shared" si="7"/>
        <v>772</v>
      </c>
      <c r="L148" s="27">
        <f t="shared" si="8"/>
        <v>128</v>
      </c>
      <c r="M148" s="33">
        <f t="shared" si="9"/>
        <v>914</v>
      </c>
      <c r="N148" s="29">
        <v>-1193</v>
      </c>
      <c r="O148" s="33">
        <f t="shared" si="3"/>
        <v>2107</v>
      </c>
      <c r="P148" s="27">
        <f t="shared" si="10"/>
        <v>621</v>
      </c>
      <c r="Q148" s="44"/>
      <c r="R148" s="35"/>
    </row>
    <row r="149" spans="1:18" ht="15.75" customHeight="1" x14ac:dyDescent="0.3">
      <c r="A149" s="203">
        <v>45843</v>
      </c>
      <c r="B149" s="27">
        <f t="shared" si="4"/>
        <v>129</v>
      </c>
      <c r="C149" s="33">
        <f t="shared" si="11"/>
        <v>881</v>
      </c>
      <c r="D149" s="29">
        <v>-1623</v>
      </c>
      <c r="E149" s="33">
        <f t="shared" si="1"/>
        <v>2504</v>
      </c>
      <c r="F149" s="27">
        <f t="shared" si="12"/>
        <v>706</v>
      </c>
      <c r="G149" s="27">
        <f t="shared" si="5"/>
        <v>129</v>
      </c>
      <c r="H149" s="33">
        <f t="shared" si="6"/>
        <v>743</v>
      </c>
      <c r="I149" s="29">
        <v>-1532</v>
      </c>
      <c r="J149" s="33">
        <f t="shared" si="2"/>
        <v>2275</v>
      </c>
      <c r="K149" s="27">
        <f t="shared" si="7"/>
        <v>774</v>
      </c>
      <c r="L149" s="27">
        <f t="shared" si="8"/>
        <v>129</v>
      </c>
      <c r="M149" s="33">
        <f t="shared" si="9"/>
        <v>914</v>
      </c>
      <c r="N149" s="29">
        <v>-1193</v>
      </c>
      <c r="O149" s="33">
        <f t="shared" si="3"/>
        <v>2107</v>
      </c>
      <c r="P149" s="27">
        <f t="shared" si="10"/>
        <v>621</v>
      </c>
      <c r="Q149" s="44"/>
      <c r="R149" s="35"/>
    </row>
    <row r="150" spans="1:18" ht="15.75" customHeight="1" x14ac:dyDescent="0.3">
      <c r="A150" s="203">
        <v>45844</v>
      </c>
      <c r="B150" s="27">
        <f t="shared" si="4"/>
        <v>130</v>
      </c>
      <c r="C150" s="33">
        <f t="shared" si="11"/>
        <v>879</v>
      </c>
      <c r="D150" s="29">
        <v>-1625</v>
      </c>
      <c r="E150" s="33">
        <f t="shared" si="1"/>
        <v>2504</v>
      </c>
      <c r="F150" s="27">
        <f t="shared" si="12"/>
        <v>708</v>
      </c>
      <c r="G150" s="27">
        <f t="shared" si="5"/>
        <v>130</v>
      </c>
      <c r="H150" s="33">
        <f t="shared" si="6"/>
        <v>741</v>
      </c>
      <c r="I150" s="29">
        <v>-1534</v>
      </c>
      <c r="J150" s="33">
        <f t="shared" si="2"/>
        <v>2275</v>
      </c>
      <c r="K150" s="27">
        <f t="shared" si="7"/>
        <v>776</v>
      </c>
      <c r="L150" s="27">
        <f t="shared" si="8"/>
        <v>130</v>
      </c>
      <c r="M150" s="33">
        <f t="shared" si="9"/>
        <v>914</v>
      </c>
      <c r="N150" s="29">
        <v>-1193</v>
      </c>
      <c r="O150" s="33">
        <f t="shared" si="3"/>
        <v>2107</v>
      </c>
      <c r="P150" s="27">
        <f t="shared" si="10"/>
        <v>621</v>
      </c>
      <c r="Q150" s="44"/>
      <c r="R150" s="35"/>
    </row>
    <row r="151" spans="1:18" ht="15.75" customHeight="1" x14ac:dyDescent="0.3">
      <c r="A151" s="203">
        <v>45845</v>
      </c>
      <c r="B151" s="27">
        <f t="shared" si="4"/>
        <v>131</v>
      </c>
      <c r="C151" s="33">
        <f t="shared" si="11"/>
        <v>877</v>
      </c>
      <c r="D151" s="29">
        <v>-1627</v>
      </c>
      <c r="E151" s="33">
        <f t="shared" si="1"/>
        <v>2504</v>
      </c>
      <c r="F151" s="27">
        <f t="shared" si="12"/>
        <v>710</v>
      </c>
      <c r="G151" s="27">
        <f t="shared" si="5"/>
        <v>131</v>
      </c>
      <c r="H151" s="33">
        <f t="shared" si="6"/>
        <v>739</v>
      </c>
      <c r="I151" s="29">
        <v>-1536</v>
      </c>
      <c r="J151" s="33">
        <f t="shared" si="2"/>
        <v>2275</v>
      </c>
      <c r="K151" s="27">
        <f t="shared" si="7"/>
        <v>778</v>
      </c>
      <c r="L151" s="27">
        <f t="shared" si="8"/>
        <v>131</v>
      </c>
      <c r="M151" s="33">
        <f t="shared" si="9"/>
        <v>914</v>
      </c>
      <c r="N151" s="29">
        <v>-1193</v>
      </c>
      <c r="O151" s="33">
        <f t="shared" si="3"/>
        <v>2107</v>
      </c>
      <c r="P151" s="27">
        <f t="shared" si="10"/>
        <v>621</v>
      </c>
      <c r="Q151" s="44"/>
      <c r="R151" s="35"/>
    </row>
    <row r="152" spans="1:18" ht="15.75" customHeight="1" x14ac:dyDescent="0.3">
      <c r="A152" s="203">
        <v>45846</v>
      </c>
      <c r="B152" s="27">
        <f t="shared" si="4"/>
        <v>132</v>
      </c>
      <c r="C152" s="33"/>
      <c r="D152" s="29">
        <v>-1629</v>
      </c>
      <c r="E152" s="33"/>
      <c r="F152" s="27">
        <f t="shared" si="12"/>
        <v>712</v>
      </c>
      <c r="G152" s="27">
        <f t="shared" si="5"/>
        <v>132</v>
      </c>
      <c r="H152" s="33"/>
      <c r="I152" s="29">
        <v>-1538</v>
      </c>
      <c r="J152" s="33"/>
      <c r="K152" s="27">
        <f t="shared" si="7"/>
        <v>780</v>
      </c>
      <c r="L152" s="27">
        <f t="shared" si="8"/>
        <v>132</v>
      </c>
      <c r="M152" s="33"/>
      <c r="N152" s="29">
        <v>-1193</v>
      </c>
      <c r="O152" s="33"/>
      <c r="P152" s="27">
        <f t="shared" si="10"/>
        <v>621</v>
      </c>
      <c r="Q152" s="44"/>
      <c r="R152" s="35"/>
    </row>
    <row r="153" spans="1:18" ht="15.75" customHeight="1" x14ac:dyDescent="0.3">
      <c r="A153" s="203">
        <v>45847</v>
      </c>
      <c r="B153" s="27">
        <f t="shared" si="4"/>
        <v>133</v>
      </c>
      <c r="C153" s="33"/>
      <c r="D153" s="29">
        <v>-1631</v>
      </c>
      <c r="E153" s="33"/>
      <c r="F153" s="27">
        <f t="shared" si="12"/>
        <v>714</v>
      </c>
      <c r="G153" s="27">
        <f t="shared" si="5"/>
        <v>133</v>
      </c>
      <c r="H153" s="33"/>
      <c r="I153" s="29">
        <v>-1540</v>
      </c>
      <c r="J153" s="33"/>
      <c r="K153" s="27">
        <f t="shared" si="7"/>
        <v>782</v>
      </c>
      <c r="L153" s="27">
        <f t="shared" si="8"/>
        <v>133</v>
      </c>
      <c r="M153" s="33"/>
      <c r="N153" s="29">
        <v>-1193</v>
      </c>
      <c r="O153" s="33"/>
      <c r="P153" s="27">
        <f t="shared" si="10"/>
        <v>621</v>
      </c>
      <c r="Q153" s="44"/>
      <c r="R153" s="35"/>
    </row>
    <row r="154" spans="1:18" ht="15.75" customHeight="1" x14ac:dyDescent="0.3">
      <c r="A154" s="203">
        <v>45848</v>
      </c>
      <c r="B154" s="27">
        <f t="shared" si="4"/>
        <v>134</v>
      </c>
      <c r="C154" s="33"/>
      <c r="D154" s="29">
        <v>-1633</v>
      </c>
      <c r="E154" s="33"/>
      <c r="F154" s="27">
        <f t="shared" si="12"/>
        <v>716</v>
      </c>
      <c r="G154" s="27">
        <f t="shared" si="5"/>
        <v>134</v>
      </c>
      <c r="H154" s="33"/>
      <c r="I154" s="29">
        <v>-1542</v>
      </c>
      <c r="J154" s="33"/>
      <c r="K154" s="27">
        <f t="shared" si="7"/>
        <v>784</v>
      </c>
      <c r="L154" s="27">
        <f t="shared" si="8"/>
        <v>134</v>
      </c>
      <c r="M154" s="33"/>
      <c r="N154" s="29">
        <v>-1193</v>
      </c>
      <c r="O154" s="33"/>
      <c r="P154" s="27">
        <f t="shared" si="10"/>
        <v>621</v>
      </c>
      <c r="Q154" s="44"/>
      <c r="R154" s="35"/>
    </row>
    <row r="155" spans="1:18" ht="15.75" customHeight="1" x14ac:dyDescent="0.3">
      <c r="A155" s="203">
        <v>45849</v>
      </c>
      <c r="B155" s="27">
        <f t="shared" si="4"/>
        <v>135</v>
      </c>
      <c r="C155" s="33"/>
      <c r="D155" s="29">
        <v>-1635</v>
      </c>
      <c r="E155" s="33"/>
      <c r="F155" s="27">
        <f t="shared" si="12"/>
        <v>718</v>
      </c>
      <c r="G155" s="27">
        <f t="shared" si="5"/>
        <v>135</v>
      </c>
      <c r="H155" s="33"/>
      <c r="I155" s="29">
        <v>-1544</v>
      </c>
      <c r="J155" s="33"/>
      <c r="K155" s="27">
        <f t="shared" si="7"/>
        <v>786</v>
      </c>
      <c r="L155" s="27">
        <f t="shared" si="8"/>
        <v>135</v>
      </c>
      <c r="M155" s="33"/>
      <c r="N155" s="29">
        <v>-1193</v>
      </c>
      <c r="O155" s="33"/>
      <c r="P155" s="27">
        <f t="shared" si="10"/>
        <v>621</v>
      </c>
      <c r="Q155" s="44"/>
      <c r="R155" s="35"/>
    </row>
    <row r="156" spans="1:18" ht="15.75" customHeight="1" x14ac:dyDescent="0.3">
      <c r="A156" s="203">
        <v>45850</v>
      </c>
      <c r="B156" s="27">
        <f t="shared" si="4"/>
        <v>136</v>
      </c>
      <c r="C156" s="33"/>
      <c r="D156" s="29">
        <v>-1637</v>
      </c>
      <c r="E156" s="33"/>
      <c r="F156" s="27">
        <f t="shared" si="12"/>
        <v>720</v>
      </c>
      <c r="G156" s="27">
        <f t="shared" si="5"/>
        <v>136</v>
      </c>
      <c r="H156" s="33"/>
      <c r="I156" s="29">
        <v>-1544</v>
      </c>
      <c r="J156" s="33"/>
      <c r="K156" s="27">
        <f t="shared" si="7"/>
        <v>786</v>
      </c>
      <c r="L156" s="27">
        <f t="shared" si="8"/>
        <v>136</v>
      </c>
      <c r="M156" s="33"/>
      <c r="N156" s="29">
        <v>-1193</v>
      </c>
      <c r="O156" s="33"/>
      <c r="P156" s="27">
        <f t="shared" si="10"/>
        <v>621</v>
      </c>
      <c r="Q156" s="44"/>
      <c r="R156" s="35"/>
    </row>
    <row r="157" spans="1:18" ht="15.75" customHeight="1" x14ac:dyDescent="0.3">
      <c r="A157" s="203">
        <v>45851</v>
      </c>
      <c r="B157" s="27">
        <f t="shared" si="4"/>
        <v>137</v>
      </c>
      <c r="C157" s="33"/>
      <c r="D157" s="29">
        <v>-1639</v>
      </c>
      <c r="E157" s="33"/>
      <c r="F157" s="27">
        <f t="shared" si="12"/>
        <v>722</v>
      </c>
      <c r="G157" s="27">
        <f t="shared" si="5"/>
        <v>137</v>
      </c>
      <c r="H157" s="33"/>
      <c r="I157" s="29">
        <v>-1560</v>
      </c>
      <c r="J157" s="33"/>
      <c r="K157" s="27">
        <f t="shared" si="7"/>
        <v>802</v>
      </c>
      <c r="L157" s="27">
        <f t="shared" si="8"/>
        <v>137</v>
      </c>
      <c r="M157" s="33"/>
      <c r="N157" s="29">
        <v>-1193</v>
      </c>
      <c r="O157" s="33"/>
      <c r="P157" s="27">
        <f t="shared" si="10"/>
        <v>621</v>
      </c>
      <c r="Q157" s="44"/>
      <c r="R157" s="35"/>
    </row>
    <row r="158" spans="1:18" ht="15.75" customHeight="1" x14ac:dyDescent="0.3">
      <c r="A158" s="203">
        <v>45852</v>
      </c>
      <c r="B158" s="27">
        <f t="shared" si="4"/>
        <v>138</v>
      </c>
      <c r="C158" s="33"/>
      <c r="D158" s="29">
        <v>-1641</v>
      </c>
      <c r="E158" s="33"/>
      <c r="F158" s="27">
        <f t="shared" si="12"/>
        <v>724</v>
      </c>
      <c r="G158" s="27">
        <f t="shared" si="5"/>
        <v>138</v>
      </c>
      <c r="H158" s="33"/>
      <c r="I158" s="29">
        <v>-1570</v>
      </c>
      <c r="J158" s="33"/>
      <c r="K158" s="27">
        <f t="shared" si="7"/>
        <v>812</v>
      </c>
      <c r="L158" s="27">
        <f t="shared" si="8"/>
        <v>138</v>
      </c>
      <c r="M158" s="33"/>
      <c r="N158" s="29">
        <v>-1193</v>
      </c>
      <c r="O158" s="33"/>
      <c r="P158" s="27">
        <f t="shared" si="10"/>
        <v>621</v>
      </c>
      <c r="Q158" s="44"/>
      <c r="R158" s="35"/>
    </row>
    <row r="159" spans="1:18" ht="15.75" customHeight="1" x14ac:dyDescent="0.3">
      <c r="A159" s="203">
        <v>45853</v>
      </c>
      <c r="B159" s="27">
        <f t="shared" si="4"/>
        <v>139</v>
      </c>
      <c r="C159" s="33"/>
      <c r="D159" s="29">
        <v>-1643</v>
      </c>
      <c r="E159" s="33"/>
      <c r="F159" s="27">
        <f t="shared" si="12"/>
        <v>726</v>
      </c>
      <c r="G159" s="27">
        <f t="shared" si="5"/>
        <v>139</v>
      </c>
      <c r="H159" s="33"/>
      <c r="I159" s="29">
        <v>-1580</v>
      </c>
      <c r="J159" s="33"/>
      <c r="K159" s="27">
        <f t="shared" si="7"/>
        <v>822</v>
      </c>
      <c r="L159" s="27">
        <f t="shared" si="8"/>
        <v>139</v>
      </c>
      <c r="M159" s="33"/>
      <c r="N159" s="29">
        <v>-1193</v>
      </c>
      <c r="O159" s="33"/>
      <c r="P159" s="27">
        <f t="shared" si="10"/>
        <v>621</v>
      </c>
      <c r="Q159" s="44"/>
      <c r="R159" s="35"/>
    </row>
    <row r="160" spans="1:18" ht="15.75" customHeight="1" x14ac:dyDescent="0.3">
      <c r="A160" s="203">
        <v>45854</v>
      </c>
      <c r="B160" s="27">
        <f t="shared" si="4"/>
        <v>140</v>
      </c>
      <c r="C160" s="33"/>
      <c r="D160" s="29">
        <v>-1645</v>
      </c>
      <c r="E160" s="33"/>
      <c r="F160" s="27">
        <f t="shared" si="12"/>
        <v>728</v>
      </c>
      <c r="G160" s="27">
        <f t="shared" si="5"/>
        <v>140</v>
      </c>
      <c r="H160" s="33"/>
      <c r="I160" s="29">
        <v>-1590</v>
      </c>
      <c r="J160" s="33"/>
      <c r="K160" s="27">
        <f t="shared" si="7"/>
        <v>832</v>
      </c>
      <c r="L160" s="27">
        <f t="shared" si="8"/>
        <v>140</v>
      </c>
      <c r="M160" s="33"/>
      <c r="N160" s="29">
        <v>-1193</v>
      </c>
      <c r="O160" s="33"/>
      <c r="P160" s="27">
        <f t="shared" si="10"/>
        <v>621</v>
      </c>
      <c r="Q160" s="44"/>
      <c r="R160" s="35"/>
    </row>
    <row r="161" spans="1:18" ht="15.75" customHeight="1" x14ac:dyDescent="0.3">
      <c r="A161" s="203">
        <v>45855</v>
      </c>
      <c r="B161" s="27">
        <f t="shared" si="4"/>
        <v>141</v>
      </c>
      <c r="C161" s="33"/>
      <c r="D161" s="29">
        <v>-1647</v>
      </c>
      <c r="E161" s="33"/>
      <c r="F161" s="27">
        <f t="shared" si="12"/>
        <v>730</v>
      </c>
      <c r="G161" s="27">
        <f t="shared" si="5"/>
        <v>141</v>
      </c>
      <c r="H161" s="33"/>
      <c r="I161" s="29">
        <v>-1600</v>
      </c>
      <c r="J161" s="33"/>
      <c r="K161" s="27">
        <f t="shared" si="7"/>
        <v>842</v>
      </c>
      <c r="L161" s="27">
        <f t="shared" si="8"/>
        <v>141</v>
      </c>
      <c r="M161" s="33"/>
      <c r="N161" s="29">
        <v>-1193</v>
      </c>
      <c r="O161" s="33"/>
      <c r="P161" s="27">
        <f t="shared" si="10"/>
        <v>621</v>
      </c>
      <c r="Q161" s="44"/>
      <c r="R161" s="35"/>
    </row>
    <row r="162" spans="1:18" ht="15.75" customHeight="1" x14ac:dyDescent="0.3">
      <c r="A162" s="203">
        <v>45856</v>
      </c>
      <c r="B162" s="27">
        <f t="shared" si="4"/>
        <v>142</v>
      </c>
      <c r="C162" s="33"/>
      <c r="D162" s="29">
        <v>-1649</v>
      </c>
      <c r="E162" s="33"/>
      <c r="F162" s="27">
        <f t="shared" si="12"/>
        <v>732</v>
      </c>
      <c r="G162" s="27">
        <f t="shared" si="5"/>
        <v>142</v>
      </c>
      <c r="H162" s="33"/>
      <c r="I162" s="29">
        <v>-1610</v>
      </c>
      <c r="J162" s="33"/>
      <c r="K162" s="27">
        <f t="shared" si="7"/>
        <v>852</v>
      </c>
      <c r="L162" s="27">
        <f t="shared" si="8"/>
        <v>142</v>
      </c>
      <c r="M162" s="33"/>
      <c r="N162" s="29">
        <v>-1193</v>
      </c>
      <c r="O162" s="33"/>
      <c r="P162" s="27">
        <f t="shared" si="10"/>
        <v>621</v>
      </c>
      <c r="Q162" s="44"/>
      <c r="R162" s="35"/>
    </row>
    <row r="163" spans="1:18" ht="15.75" customHeight="1" x14ac:dyDescent="0.3">
      <c r="A163" s="203">
        <v>45857</v>
      </c>
      <c r="B163" s="27">
        <f t="shared" si="4"/>
        <v>143</v>
      </c>
      <c r="C163" s="33"/>
      <c r="D163" s="29">
        <v>-1649</v>
      </c>
      <c r="E163" s="33"/>
      <c r="F163" s="27">
        <f t="shared" si="12"/>
        <v>732</v>
      </c>
      <c r="G163" s="27">
        <f t="shared" si="5"/>
        <v>143</v>
      </c>
      <c r="H163" s="33"/>
      <c r="I163" s="29">
        <v>-1620</v>
      </c>
      <c r="J163" s="33"/>
      <c r="K163" s="27">
        <f t="shared" si="7"/>
        <v>862</v>
      </c>
      <c r="L163" s="27">
        <f t="shared" si="8"/>
        <v>143</v>
      </c>
      <c r="M163" s="33"/>
      <c r="N163" s="29">
        <v>-1193</v>
      </c>
      <c r="O163" s="33"/>
      <c r="P163" s="27">
        <f t="shared" si="10"/>
        <v>621</v>
      </c>
      <c r="Q163" s="44"/>
      <c r="R163" s="35"/>
    </row>
    <row r="164" spans="1:18" ht="15.75" customHeight="1" x14ac:dyDescent="0.3">
      <c r="A164" s="203">
        <v>45858</v>
      </c>
      <c r="B164" s="27">
        <f t="shared" si="4"/>
        <v>144</v>
      </c>
      <c r="C164" s="33"/>
      <c r="D164" s="29">
        <v>-1652</v>
      </c>
      <c r="E164" s="33"/>
      <c r="F164" s="27">
        <f t="shared" si="12"/>
        <v>735</v>
      </c>
      <c r="G164" s="27">
        <f t="shared" si="5"/>
        <v>144</v>
      </c>
      <c r="H164" s="33"/>
      <c r="I164" s="29">
        <v>-1630</v>
      </c>
      <c r="J164" s="33"/>
      <c r="K164" s="27">
        <f t="shared" si="7"/>
        <v>872</v>
      </c>
      <c r="L164" s="27">
        <f t="shared" si="8"/>
        <v>144</v>
      </c>
      <c r="M164" s="33"/>
      <c r="N164" s="29">
        <v>-1193</v>
      </c>
      <c r="O164" s="33"/>
      <c r="P164" s="27">
        <f t="shared" si="10"/>
        <v>621</v>
      </c>
      <c r="Q164" s="44"/>
      <c r="R164" s="35"/>
    </row>
    <row r="165" spans="1:18" ht="15.75" customHeight="1" x14ac:dyDescent="0.3">
      <c r="A165" s="203">
        <v>45859</v>
      </c>
      <c r="B165" s="27">
        <f t="shared" si="4"/>
        <v>145</v>
      </c>
      <c r="C165" s="33"/>
      <c r="D165" s="29">
        <v>-1662</v>
      </c>
      <c r="E165" s="33"/>
      <c r="F165" s="27">
        <f t="shared" si="12"/>
        <v>745</v>
      </c>
      <c r="G165" s="27">
        <f t="shared" si="5"/>
        <v>145</v>
      </c>
      <c r="H165" s="33"/>
      <c r="I165" s="29">
        <v>-1640</v>
      </c>
      <c r="J165" s="33"/>
      <c r="K165" s="27">
        <f t="shared" si="7"/>
        <v>882</v>
      </c>
      <c r="L165" s="27">
        <f t="shared" si="8"/>
        <v>145</v>
      </c>
      <c r="M165" s="33"/>
      <c r="N165" s="29">
        <v>-1193</v>
      </c>
      <c r="O165" s="33"/>
      <c r="P165" s="27">
        <f t="shared" si="10"/>
        <v>621</v>
      </c>
      <c r="Q165" s="44"/>
      <c r="R165" s="35"/>
    </row>
    <row r="166" spans="1:18" ht="15.75" customHeight="1" x14ac:dyDescent="0.3">
      <c r="A166" s="203">
        <v>45860</v>
      </c>
      <c r="B166" s="27">
        <f t="shared" si="4"/>
        <v>146</v>
      </c>
      <c r="C166" s="33"/>
      <c r="D166" s="29">
        <v>-1672</v>
      </c>
      <c r="E166" s="33"/>
      <c r="F166" s="27">
        <f t="shared" si="12"/>
        <v>755</v>
      </c>
      <c r="G166" s="27">
        <f t="shared" si="5"/>
        <v>146</v>
      </c>
      <c r="H166" s="33"/>
      <c r="I166" s="29">
        <v>-1650</v>
      </c>
      <c r="J166" s="33"/>
      <c r="K166" s="27">
        <f t="shared" si="7"/>
        <v>892</v>
      </c>
      <c r="L166" s="27">
        <f t="shared" si="8"/>
        <v>146</v>
      </c>
      <c r="M166" s="33"/>
      <c r="N166" s="29">
        <v>-1193</v>
      </c>
      <c r="O166" s="33"/>
      <c r="P166" s="27">
        <f t="shared" si="10"/>
        <v>621</v>
      </c>
      <c r="Q166" s="44"/>
      <c r="R166" s="35"/>
    </row>
    <row r="167" spans="1:18" ht="15.75" customHeight="1" x14ac:dyDescent="0.3">
      <c r="A167" s="203">
        <v>45861</v>
      </c>
      <c r="B167" s="27">
        <f t="shared" si="4"/>
        <v>147</v>
      </c>
      <c r="C167" s="33"/>
      <c r="D167" s="29">
        <v>-1682</v>
      </c>
      <c r="E167" s="33"/>
      <c r="F167" s="27">
        <f t="shared" si="12"/>
        <v>765</v>
      </c>
      <c r="G167" s="27">
        <f t="shared" si="5"/>
        <v>147</v>
      </c>
      <c r="H167" s="33"/>
      <c r="I167" s="29">
        <v>-1660</v>
      </c>
      <c r="J167" s="33"/>
      <c r="K167" s="27">
        <f t="shared" si="7"/>
        <v>902</v>
      </c>
      <c r="L167" s="27">
        <f t="shared" si="8"/>
        <v>147</v>
      </c>
      <c r="M167" s="33"/>
      <c r="N167" s="29">
        <v>-1198</v>
      </c>
      <c r="O167" s="33"/>
      <c r="P167" s="27">
        <f t="shared" si="10"/>
        <v>626</v>
      </c>
      <c r="Q167" s="44"/>
      <c r="R167" s="35"/>
    </row>
    <row r="168" spans="1:18" ht="15.75" customHeight="1" x14ac:dyDescent="0.3">
      <c r="A168" s="203">
        <v>45862</v>
      </c>
      <c r="B168" s="27">
        <f t="shared" si="4"/>
        <v>148</v>
      </c>
      <c r="C168" s="33"/>
      <c r="D168" s="29">
        <v>-1692</v>
      </c>
      <c r="E168" s="33"/>
      <c r="F168" s="27">
        <f t="shared" si="12"/>
        <v>775</v>
      </c>
      <c r="G168" s="27">
        <f t="shared" si="5"/>
        <v>148</v>
      </c>
      <c r="H168" s="33"/>
      <c r="I168" s="29">
        <v>-1670</v>
      </c>
      <c r="J168" s="33"/>
      <c r="K168" s="27">
        <f t="shared" si="7"/>
        <v>912</v>
      </c>
      <c r="L168" s="27">
        <f t="shared" si="8"/>
        <v>148</v>
      </c>
      <c r="M168" s="33"/>
      <c r="N168" s="29">
        <v>-1208</v>
      </c>
      <c r="O168" s="33"/>
      <c r="P168" s="27">
        <f t="shared" si="10"/>
        <v>636</v>
      </c>
      <c r="Q168" s="44"/>
      <c r="R168" s="35"/>
    </row>
    <row r="169" spans="1:18" ht="15.75" customHeight="1" x14ac:dyDescent="0.3">
      <c r="A169" s="203">
        <v>45863</v>
      </c>
      <c r="B169" s="27">
        <f t="shared" si="4"/>
        <v>149</v>
      </c>
      <c r="C169" s="33"/>
      <c r="D169" s="29">
        <v>-1702</v>
      </c>
      <c r="E169" s="33"/>
      <c r="F169" s="27">
        <f t="shared" si="12"/>
        <v>785</v>
      </c>
      <c r="G169" s="27">
        <f t="shared" si="5"/>
        <v>149</v>
      </c>
      <c r="H169" s="33"/>
      <c r="I169" s="29">
        <v>-1680</v>
      </c>
      <c r="J169" s="33"/>
      <c r="K169" s="27">
        <f t="shared" si="7"/>
        <v>922</v>
      </c>
      <c r="L169" s="27">
        <f t="shared" si="8"/>
        <v>149</v>
      </c>
      <c r="M169" s="33"/>
      <c r="N169" s="29">
        <v>-1218</v>
      </c>
      <c r="O169" s="33"/>
      <c r="P169" s="27">
        <f t="shared" si="10"/>
        <v>646</v>
      </c>
      <c r="Q169" s="44"/>
      <c r="R169" s="35"/>
    </row>
    <row r="170" spans="1:18" ht="15.75" customHeight="1" x14ac:dyDescent="0.3">
      <c r="A170" s="203">
        <v>45864</v>
      </c>
      <c r="B170" s="27">
        <f t="shared" si="4"/>
        <v>150</v>
      </c>
      <c r="C170" s="33"/>
      <c r="D170" s="29">
        <v>-1712</v>
      </c>
      <c r="E170" s="33"/>
      <c r="F170" s="27">
        <f t="shared" si="12"/>
        <v>795</v>
      </c>
      <c r="G170" s="27">
        <f t="shared" si="5"/>
        <v>150</v>
      </c>
      <c r="H170" s="33"/>
      <c r="I170" s="29">
        <v>-1690</v>
      </c>
      <c r="J170" s="33"/>
      <c r="K170" s="27">
        <f t="shared" si="7"/>
        <v>932</v>
      </c>
      <c r="L170" s="27">
        <f t="shared" si="8"/>
        <v>150</v>
      </c>
      <c r="M170" s="33"/>
      <c r="N170" s="29">
        <v>-1228</v>
      </c>
      <c r="O170" s="33"/>
      <c r="P170" s="27">
        <f t="shared" si="10"/>
        <v>656</v>
      </c>
      <c r="Q170" s="44"/>
      <c r="R170" s="35"/>
    </row>
    <row r="171" spans="1:18" ht="15.75" customHeight="1" x14ac:dyDescent="0.3">
      <c r="A171" s="203">
        <v>45865</v>
      </c>
      <c r="B171" s="27">
        <f t="shared" si="4"/>
        <v>151</v>
      </c>
      <c r="C171" s="30">
        <v>1758</v>
      </c>
      <c r="D171" s="29">
        <v>-1722</v>
      </c>
      <c r="E171" s="33">
        <f>C171-D171</f>
        <v>3480</v>
      </c>
      <c r="F171" s="27">
        <f t="shared" si="12"/>
        <v>805</v>
      </c>
      <c r="G171" s="27">
        <f t="shared" si="5"/>
        <v>151</v>
      </c>
      <c r="H171" s="30">
        <v>1788</v>
      </c>
      <c r="I171" s="29">
        <v>-1700</v>
      </c>
      <c r="J171" s="33">
        <f>H171-I171</f>
        <v>3488</v>
      </c>
      <c r="K171" s="27">
        <f t="shared" si="7"/>
        <v>942</v>
      </c>
      <c r="L171" s="27">
        <f t="shared" si="8"/>
        <v>151</v>
      </c>
      <c r="M171" s="30">
        <v>1633</v>
      </c>
      <c r="N171" s="29">
        <v>-1238</v>
      </c>
      <c r="O171" s="33">
        <f>M171-N171</f>
        <v>2871</v>
      </c>
      <c r="P171" s="27">
        <f t="shared" si="10"/>
        <v>666</v>
      </c>
      <c r="Q171" s="44"/>
      <c r="R171" s="35"/>
    </row>
    <row r="172" spans="1:18" ht="15.75" customHeight="1" x14ac:dyDescent="0.3">
      <c r="A172" s="203">
        <v>45866</v>
      </c>
      <c r="B172" s="27">
        <f t="shared" si="4"/>
        <v>152</v>
      </c>
      <c r="C172" s="33"/>
      <c r="D172" s="29">
        <v>-1757</v>
      </c>
      <c r="E172" s="33"/>
      <c r="F172" s="27">
        <f t="shared" si="12"/>
        <v>840</v>
      </c>
      <c r="G172" s="27">
        <f t="shared" si="5"/>
        <v>152</v>
      </c>
      <c r="H172" s="33"/>
      <c r="I172" s="29">
        <v>-1706</v>
      </c>
      <c r="J172" s="33"/>
      <c r="K172" s="27">
        <f t="shared" si="7"/>
        <v>948</v>
      </c>
      <c r="L172" s="27">
        <f t="shared" si="8"/>
        <v>152</v>
      </c>
      <c r="M172" s="33"/>
      <c r="N172" s="29">
        <v>-1246</v>
      </c>
      <c r="O172" s="33"/>
      <c r="P172" s="27">
        <f t="shared" si="10"/>
        <v>674</v>
      </c>
      <c r="Q172" s="44"/>
      <c r="R172" s="35"/>
    </row>
    <row r="173" spans="1:18" ht="15.75" customHeight="1" x14ac:dyDescent="0.3">
      <c r="A173" s="203">
        <v>45867</v>
      </c>
      <c r="B173" s="27">
        <f t="shared" si="4"/>
        <v>153</v>
      </c>
      <c r="C173" s="30"/>
      <c r="D173" s="29">
        <v>-1759</v>
      </c>
      <c r="E173" s="33"/>
      <c r="F173" s="27">
        <f t="shared" si="12"/>
        <v>842</v>
      </c>
      <c r="G173" s="27">
        <f t="shared" si="5"/>
        <v>153</v>
      </c>
      <c r="H173" s="30"/>
      <c r="I173" s="29">
        <v>-1712</v>
      </c>
      <c r="J173" s="33"/>
      <c r="K173" s="27">
        <f t="shared" si="7"/>
        <v>954</v>
      </c>
      <c r="L173" s="27">
        <f t="shared" si="8"/>
        <v>153</v>
      </c>
      <c r="M173" s="30"/>
      <c r="N173" s="29">
        <v>-1254</v>
      </c>
      <c r="O173" s="33"/>
      <c r="P173" s="27">
        <f t="shared" si="10"/>
        <v>682</v>
      </c>
      <c r="Q173" s="44"/>
      <c r="R173" s="35"/>
    </row>
    <row r="174" spans="1:18" ht="15.75" customHeight="1" x14ac:dyDescent="0.3">
      <c r="A174" s="203">
        <v>45868</v>
      </c>
      <c r="B174" s="27">
        <f t="shared" si="4"/>
        <v>154</v>
      </c>
      <c r="C174" s="33"/>
      <c r="D174" s="29">
        <v>-1761</v>
      </c>
      <c r="E174" s="33"/>
      <c r="F174" s="27">
        <f t="shared" si="12"/>
        <v>844</v>
      </c>
      <c r="G174" s="27">
        <f t="shared" si="5"/>
        <v>154</v>
      </c>
      <c r="H174" s="33"/>
      <c r="I174" s="29">
        <v>-1718</v>
      </c>
      <c r="J174" s="33"/>
      <c r="K174" s="27">
        <f t="shared" si="7"/>
        <v>960</v>
      </c>
      <c r="L174" s="27">
        <f t="shared" si="8"/>
        <v>154</v>
      </c>
      <c r="M174" s="33"/>
      <c r="N174" s="29">
        <v>-1262</v>
      </c>
      <c r="O174" s="33"/>
      <c r="P174" s="27">
        <f t="shared" si="10"/>
        <v>690</v>
      </c>
      <c r="Q174" s="44"/>
      <c r="R174" s="35"/>
    </row>
    <row r="175" spans="1:18" ht="15.75" customHeight="1" x14ac:dyDescent="0.3">
      <c r="A175" s="203">
        <v>45869</v>
      </c>
      <c r="B175" s="27">
        <f t="shared" si="4"/>
        <v>155</v>
      </c>
      <c r="C175" s="30"/>
      <c r="D175" s="29">
        <v>-1763</v>
      </c>
      <c r="E175" s="33"/>
      <c r="F175" s="27">
        <f t="shared" si="12"/>
        <v>846</v>
      </c>
      <c r="G175" s="27">
        <f t="shared" si="5"/>
        <v>155</v>
      </c>
      <c r="H175" s="30"/>
      <c r="I175" s="29">
        <v>-1724</v>
      </c>
      <c r="J175" s="33"/>
      <c r="K175" s="27">
        <f t="shared" si="7"/>
        <v>966</v>
      </c>
      <c r="L175" s="27">
        <f t="shared" si="8"/>
        <v>155</v>
      </c>
      <c r="M175" s="30"/>
      <c r="N175" s="29">
        <v>-1270</v>
      </c>
      <c r="O175" s="33"/>
      <c r="P175" s="27">
        <f t="shared" si="10"/>
        <v>698</v>
      </c>
      <c r="Q175" s="44"/>
      <c r="R175" s="35"/>
    </row>
    <row r="176" spans="1:18" ht="15.75" customHeight="1" x14ac:dyDescent="0.3">
      <c r="A176" s="203">
        <v>45870</v>
      </c>
      <c r="B176" s="27">
        <f t="shared" si="4"/>
        <v>156</v>
      </c>
      <c r="C176" s="33"/>
      <c r="D176" s="29">
        <v>-1765</v>
      </c>
      <c r="E176" s="33"/>
      <c r="F176" s="27">
        <f t="shared" si="12"/>
        <v>848</v>
      </c>
      <c r="G176" s="27">
        <f t="shared" si="5"/>
        <v>156</v>
      </c>
      <c r="H176" s="33"/>
      <c r="I176" s="29">
        <v>-1730</v>
      </c>
      <c r="J176" s="33"/>
      <c r="K176" s="27">
        <f t="shared" si="7"/>
        <v>972</v>
      </c>
      <c r="L176" s="27">
        <f t="shared" si="8"/>
        <v>156</v>
      </c>
      <c r="M176" s="33"/>
      <c r="N176" s="29">
        <v>-1278</v>
      </c>
      <c r="O176" s="33"/>
      <c r="P176" s="27">
        <f t="shared" si="10"/>
        <v>706</v>
      </c>
      <c r="Q176" s="44"/>
      <c r="R176" s="35"/>
    </row>
    <row r="177" spans="1:18" ht="15.75" customHeight="1" x14ac:dyDescent="0.3">
      <c r="A177" s="203">
        <v>45871</v>
      </c>
      <c r="B177" s="27">
        <f t="shared" si="4"/>
        <v>157</v>
      </c>
      <c r="C177" s="30"/>
      <c r="D177" s="29">
        <v>-1767</v>
      </c>
      <c r="E177" s="33"/>
      <c r="F177" s="27">
        <f t="shared" si="12"/>
        <v>850</v>
      </c>
      <c r="G177" s="27">
        <f t="shared" si="5"/>
        <v>157</v>
      </c>
      <c r="H177" s="30"/>
      <c r="I177" s="29">
        <v>-1736</v>
      </c>
      <c r="J177" s="33"/>
      <c r="K177" s="27">
        <f t="shared" si="7"/>
        <v>978</v>
      </c>
      <c r="L177" s="27">
        <f t="shared" si="8"/>
        <v>157</v>
      </c>
      <c r="M177" s="30"/>
      <c r="N177" s="29">
        <v>-1286</v>
      </c>
      <c r="O177" s="33"/>
      <c r="P177" s="27">
        <f t="shared" si="10"/>
        <v>714</v>
      </c>
      <c r="Q177" s="44"/>
      <c r="R177" s="35"/>
    </row>
    <row r="178" spans="1:18" ht="15.75" customHeight="1" x14ac:dyDescent="0.3">
      <c r="A178" s="203">
        <v>45872</v>
      </c>
      <c r="B178" s="27">
        <f t="shared" si="4"/>
        <v>158</v>
      </c>
      <c r="C178" s="33"/>
      <c r="D178" s="29">
        <v>-1769</v>
      </c>
      <c r="E178" s="33"/>
      <c r="F178" s="27">
        <f t="shared" si="12"/>
        <v>852</v>
      </c>
      <c r="G178" s="27">
        <f t="shared" si="5"/>
        <v>158</v>
      </c>
      <c r="H178" s="33"/>
      <c r="I178" s="29">
        <v>-1742</v>
      </c>
      <c r="J178" s="33"/>
      <c r="K178" s="27">
        <f t="shared" si="7"/>
        <v>984</v>
      </c>
      <c r="L178" s="27">
        <f t="shared" si="8"/>
        <v>158</v>
      </c>
      <c r="M178" s="33"/>
      <c r="N178" s="29">
        <v>-1294</v>
      </c>
      <c r="O178" s="33"/>
      <c r="P178" s="27">
        <f t="shared" si="10"/>
        <v>722</v>
      </c>
      <c r="Q178" s="44"/>
      <c r="R178" s="35"/>
    </row>
    <row r="179" spans="1:18" ht="15.75" customHeight="1" x14ac:dyDescent="0.3">
      <c r="A179" s="203">
        <v>45873</v>
      </c>
      <c r="B179" s="27">
        <f t="shared" si="4"/>
        <v>159</v>
      </c>
      <c r="C179" s="30"/>
      <c r="D179" s="29">
        <v>-1771</v>
      </c>
      <c r="E179" s="33"/>
      <c r="F179" s="27">
        <f t="shared" si="12"/>
        <v>854</v>
      </c>
      <c r="G179" s="27">
        <f t="shared" si="5"/>
        <v>159</v>
      </c>
      <c r="H179" s="30"/>
      <c r="I179" s="29">
        <v>-1748</v>
      </c>
      <c r="J179" s="33"/>
      <c r="K179" s="27">
        <f t="shared" si="7"/>
        <v>990</v>
      </c>
      <c r="L179" s="27">
        <f t="shared" si="8"/>
        <v>159</v>
      </c>
      <c r="M179" s="30"/>
      <c r="N179" s="29">
        <v>-1302</v>
      </c>
      <c r="O179" s="33"/>
      <c r="P179" s="27">
        <f t="shared" si="10"/>
        <v>730</v>
      </c>
      <c r="Q179" s="44"/>
      <c r="R179" s="35"/>
    </row>
    <row r="180" spans="1:18" ht="15.75" customHeight="1" x14ac:dyDescent="0.3">
      <c r="A180" s="203">
        <v>45874</v>
      </c>
      <c r="B180" s="27">
        <f t="shared" si="4"/>
        <v>160</v>
      </c>
      <c r="C180" s="33"/>
      <c r="D180" s="29">
        <v>-1773</v>
      </c>
      <c r="E180" s="33"/>
      <c r="F180" s="27">
        <f t="shared" si="12"/>
        <v>856</v>
      </c>
      <c r="G180" s="27">
        <f t="shared" si="5"/>
        <v>160</v>
      </c>
      <c r="H180" s="33"/>
      <c r="I180" s="29">
        <v>-1754</v>
      </c>
      <c r="J180" s="33"/>
      <c r="K180" s="27">
        <f t="shared" si="7"/>
        <v>996</v>
      </c>
      <c r="L180" s="27">
        <f t="shared" si="8"/>
        <v>160</v>
      </c>
      <c r="M180" s="33"/>
      <c r="N180" s="29">
        <v>-1310</v>
      </c>
      <c r="O180" s="33"/>
      <c r="P180" s="27">
        <f t="shared" si="10"/>
        <v>738</v>
      </c>
      <c r="Q180" s="44"/>
      <c r="R180" s="35"/>
    </row>
    <row r="181" spans="1:18" ht="15.75" customHeight="1" x14ac:dyDescent="0.3">
      <c r="A181" s="203">
        <v>45875</v>
      </c>
      <c r="B181" s="27">
        <f t="shared" si="4"/>
        <v>161</v>
      </c>
      <c r="C181" s="30"/>
      <c r="D181" s="29">
        <v>-1775</v>
      </c>
      <c r="E181" s="33"/>
      <c r="F181" s="27">
        <f t="shared" si="12"/>
        <v>858</v>
      </c>
      <c r="G181" s="27">
        <f t="shared" si="5"/>
        <v>161</v>
      </c>
      <c r="H181" s="30"/>
      <c r="I181" s="29">
        <v>-1760</v>
      </c>
      <c r="J181" s="33"/>
      <c r="K181" s="27">
        <f t="shared" si="7"/>
        <v>1002</v>
      </c>
      <c r="L181" s="27">
        <f t="shared" si="8"/>
        <v>161</v>
      </c>
      <c r="M181" s="30"/>
      <c r="N181" s="29">
        <v>-1318</v>
      </c>
      <c r="O181" s="33"/>
      <c r="P181" s="27">
        <f t="shared" si="10"/>
        <v>746</v>
      </c>
      <c r="Q181" s="44"/>
      <c r="R181" s="35"/>
    </row>
    <row r="182" spans="1:18" ht="15.75" customHeight="1" x14ac:dyDescent="0.3">
      <c r="A182" s="203">
        <v>45876</v>
      </c>
      <c r="B182" s="27">
        <f t="shared" si="4"/>
        <v>162</v>
      </c>
      <c r="C182" s="33"/>
      <c r="D182" s="29">
        <v>-1777</v>
      </c>
      <c r="E182" s="33"/>
      <c r="F182" s="27">
        <f t="shared" si="12"/>
        <v>860</v>
      </c>
      <c r="G182" s="27">
        <f t="shared" si="5"/>
        <v>162</v>
      </c>
      <c r="H182" s="33"/>
      <c r="I182" s="29">
        <v>-1766</v>
      </c>
      <c r="J182" s="33"/>
      <c r="K182" s="27">
        <f t="shared" si="7"/>
        <v>1008</v>
      </c>
      <c r="L182" s="27">
        <f t="shared" si="8"/>
        <v>162</v>
      </c>
      <c r="M182" s="33"/>
      <c r="N182" s="29">
        <v>-1326</v>
      </c>
      <c r="O182" s="33"/>
      <c r="P182" s="27">
        <f t="shared" si="10"/>
        <v>754</v>
      </c>
      <c r="Q182" s="44"/>
      <c r="R182" s="35"/>
    </row>
    <row r="183" spans="1:18" ht="15.75" customHeight="1" x14ac:dyDescent="0.3"/>
    <row r="184" spans="1:18" ht="15.75" customHeight="1" x14ac:dyDescent="0.3"/>
    <row r="185" spans="1:18" ht="15.75" customHeight="1" x14ac:dyDescent="0.3"/>
    <row r="186" spans="1:18" ht="15.75" customHeight="1" x14ac:dyDescent="0.3"/>
    <row r="187" spans="1:18" ht="15.75" customHeight="1" x14ac:dyDescent="0.3"/>
    <row r="188" spans="1:18" ht="15.75" customHeight="1" x14ac:dyDescent="0.3"/>
    <row r="189" spans="1:18" ht="15.75" customHeight="1" x14ac:dyDescent="0.3"/>
    <row r="190" spans="1:18" ht="15.75" customHeight="1" x14ac:dyDescent="0.3"/>
    <row r="191" spans="1:18" ht="15.75" customHeight="1" x14ac:dyDescent="0.3"/>
    <row r="192" spans="1:18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82">
    <cfRule type="cellIs" dxfId="28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outlinePr summaryBelow="0" summaryRight="0"/>
  </sheetPr>
  <dimension ref="A1:R1071"/>
  <sheetViews>
    <sheetView workbookViewId="0">
      <selection sqref="A1:R1"/>
    </sheetView>
  </sheetViews>
  <sheetFormatPr defaultColWidth="14.44140625" defaultRowHeight="15" customHeight="1" x14ac:dyDescent="0.3"/>
  <cols>
    <col min="1" max="1" width="12.44140625" customWidth="1"/>
    <col min="2" max="2" width="10.5546875" customWidth="1"/>
    <col min="3" max="3" width="10.6640625" customWidth="1"/>
    <col min="4" max="4" width="10.109375" customWidth="1"/>
    <col min="5" max="5" width="10" customWidth="1"/>
    <col min="6" max="6" width="9" customWidth="1"/>
    <col min="7" max="7" width="9.109375" customWidth="1"/>
    <col min="8" max="8" width="9.33203125" customWidth="1"/>
    <col min="9" max="9" width="9.44140625" customWidth="1"/>
    <col min="10" max="10" width="9.5546875" customWidth="1"/>
    <col min="11" max="11" width="9.33203125" customWidth="1"/>
    <col min="12" max="13" width="8.6640625" customWidth="1"/>
    <col min="14" max="14" width="9.109375" customWidth="1"/>
    <col min="15" max="15" width="9" customWidth="1"/>
    <col min="16" max="16" width="9.5546875" customWidth="1"/>
    <col min="17" max="17" width="9.33203125" customWidth="1"/>
    <col min="18" max="18" width="10" customWidth="1"/>
  </cols>
  <sheetData>
    <row r="1" spans="1:18" ht="13.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ht="13.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ht="13.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ht="13.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ht="13.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ht="13.8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2"/>
    </row>
    <row r="7" spans="1:18" ht="13.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ht="13.8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ht="13.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(27/02/25)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ht="26.4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ht="13.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ht="13.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269"/>
      <c r="M12" s="265"/>
      <c r="N12" s="269"/>
      <c r="O12" s="265"/>
      <c r="P12" s="266" t="s">
        <v>232</v>
      </c>
      <c r="Q12" s="270"/>
      <c r="R12" s="271"/>
    </row>
    <row r="13" spans="1:18" ht="13.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ht="13.8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ht="13.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ht="13.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233</v>
      </c>
      <c r="R16" s="250" t="s">
        <v>234</v>
      </c>
    </row>
    <row r="17" spans="1:18" ht="13.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ht="13.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ht="13.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ht="13.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4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ht="15.75" customHeight="1" x14ac:dyDescent="0.3">
      <c r="A21" s="203">
        <v>45715</v>
      </c>
      <c r="B21" s="27">
        <v>1</v>
      </c>
      <c r="C21" s="66">
        <v>1865</v>
      </c>
      <c r="D21" s="29">
        <v>-1010</v>
      </c>
      <c r="E21" s="33">
        <f t="shared" ref="E21:E143" si="1">C21-D21</f>
        <v>2875</v>
      </c>
      <c r="F21" s="27">
        <v>0</v>
      </c>
      <c r="G21" s="27">
        <v>1</v>
      </c>
      <c r="H21" s="33">
        <v>1795</v>
      </c>
      <c r="I21" s="29">
        <v>-961</v>
      </c>
      <c r="J21" s="33">
        <f t="shared" ref="J21:J143" si="2">H21-I21</f>
        <v>2756</v>
      </c>
      <c r="K21" s="27">
        <v>0</v>
      </c>
      <c r="L21" s="27">
        <v>1</v>
      </c>
      <c r="M21" s="66">
        <v>1810</v>
      </c>
      <c r="N21" s="29">
        <v>-704</v>
      </c>
      <c r="O21" s="33">
        <f t="shared" ref="O21:O143" si="3">M21-N21</f>
        <v>2514</v>
      </c>
      <c r="P21" s="27">
        <v>0</v>
      </c>
      <c r="Q21" s="34"/>
      <c r="R21" s="35"/>
    </row>
    <row r="22" spans="1:18" ht="15.75" customHeight="1" x14ac:dyDescent="0.3">
      <c r="A22" s="203">
        <v>45716</v>
      </c>
      <c r="B22" s="27">
        <f t="shared" ref="B22:B181" si="4">B21+1</f>
        <v>2</v>
      </c>
      <c r="C22" s="33">
        <f t="shared" ref="C22:C143" si="5">$C$21-F22</f>
        <v>1865</v>
      </c>
      <c r="D22" s="29">
        <v>-1010</v>
      </c>
      <c r="E22" s="33">
        <f t="shared" si="1"/>
        <v>2875</v>
      </c>
      <c r="F22" s="27">
        <f t="shared" ref="F22:F181" si="6">$D$21-D22</f>
        <v>0</v>
      </c>
      <c r="G22" s="27">
        <f t="shared" ref="G22:G181" si="7">G21+1</f>
        <v>2</v>
      </c>
      <c r="H22" s="33">
        <f t="shared" ref="H22:H143" si="8">$H$21-K22</f>
        <v>1795</v>
      </c>
      <c r="I22" s="29">
        <v>-961</v>
      </c>
      <c r="J22" s="33">
        <f t="shared" si="2"/>
        <v>2756</v>
      </c>
      <c r="K22" s="27">
        <f t="shared" ref="K22:K181" si="9">$I$21-I22</f>
        <v>0</v>
      </c>
      <c r="L22" s="27">
        <f t="shared" ref="L22:L181" si="10">L21+1</f>
        <v>2</v>
      </c>
      <c r="M22" s="33">
        <f t="shared" ref="M22:M143" si="11">$M$21-P22</f>
        <v>1810</v>
      </c>
      <c r="N22" s="29">
        <v>-704</v>
      </c>
      <c r="O22" s="33">
        <f t="shared" si="3"/>
        <v>2514</v>
      </c>
      <c r="P22" s="27">
        <f t="shared" ref="P22:P181" si="12">$N$21-N22</f>
        <v>0</v>
      </c>
      <c r="Q22" s="34"/>
      <c r="R22" s="35"/>
    </row>
    <row r="23" spans="1:18" ht="15.75" customHeight="1" x14ac:dyDescent="0.3">
      <c r="A23" s="203">
        <v>45717</v>
      </c>
      <c r="B23" s="27">
        <f t="shared" si="4"/>
        <v>3</v>
      </c>
      <c r="C23" s="33">
        <f t="shared" si="5"/>
        <v>1835</v>
      </c>
      <c r="D23" s="29">
        <v>-1040</v>
      </c>
      <c r="E23" s="33">
        <f t="shared" si="1"/>
        <v>2875</v>
      </c>
      <c r="F23" s="27">
        <f t="shared" si="6"/>
        <v>30</v>
      </c>
      <c r="G23" s="27">
        <f t="shared" si="7"/>
        <v>3</v>
      </c>
      <c r="H23" s="33">
        <f t="shared" si="8"/>
        <v>1765</v>
      </c>
      <c r="I23" s="29">
        <v>-991</v>
      </c>
      <c r="J23" s="33">
        <f t="shared" si="2"/>
        <v>2756</v>
      </c>
      <c r="K23" s="27">
        <f t="shared" si="9"/>
        <v>30</v>
      </c>
      <c r="L23" s="27">
        <f t="shared" si="10"/>
        <v>3</v>
      </c>
      <c r="M23" s="33">
        <f t="shared" si="11"/>
        <v>1778</v>
      </c>
      <c r="N23" s="29">
        <v>-736</v>
      </c>
      <c r="O23" s="33">
        <f t="shared" si="3"/>
        <v>2514</v>
      </c>
      <c r="P23" s="27">
        <f t="shared" si="12"/>
        <v>32</v>
      </c>
      <c r="Q23" s="34"/>
      <c r="R23" s="35"/>
    </row>
    <row r="24" spans="1:18" ht="15.75" customHeight="1" x14ac:dyDescent="0.3">
      <c r="A24" s="203">
        <v>45718</v>
      </c>
      <c r="B24" s="27">
        <f t="shared" si="4"/>
        <v>4</v>
      </c>
      <c r="C24" s="33">
        <f t="shared" si="5"/>
        <v>1795</v>
      </c>
      <c r="D24" s="29">
        <v>-1080</v>
      </c>
      <c r="E24" s="33">
        <f t="shared" si="1"/>
        <v>2875</v>
      </c>
      <c r="F24" s="27">
        <f t="shared" si="6"/>
        <v>70</v>
      </c>
      <c r="G24" s="27">
        <f t="shared" si="7"/>
        <v>4</v>
      </c>
      <c r="H24" s="33">
        <f t="shared" si="8"/>
        <v>1734</v>
      </c>
      <c r="I24" s="29">
        <v>-1022</v>
      </c>
      <c r="J24" s="33">
        <f t="shared" si="2"/>
        <v>2756</v>
      </c>
      <c r="K24" s="27">
        <f t="shared" si="9"/>
        <v>61</v>
      </c>
      <c r="L24" s="27">
        <f t="shared" si="10"/>
        <v>4</v>
      </c>
      <c r="M24" s="33">
        <f t="shared" si="11"/>
        <v>1746</v>
      </c>
      <c r="N24" s="29">
        <v>-768</v>
      </c>
      <c r="O24" s="33">
        <f t="shared" si="3"/>
        <v>2514</v>
      </c>
      <c r="P24" s="27">
        <f t="shared" si="12"/>
        <v>64</v>
      </c>
      <c r="Q24" s="34"/>
      <c r="R24" s="35"/>
    </row>
    <row r="25" spans="1:18" ht="15.75" customHeight="1" x14ac:dyDescent="0.3">
      <c r="A25" s="203">
        <v>45719</v>
      </c>
      <c r="B25" s="27">
        <f t="shared" si="4"/>
        <v>5</v>
      </c>
      <c r="C25" s="33">
        <f t="shared" si="5"/>
        <v>1755</v>
      </c>
      <c r="D25" s="29">
        <v>-1120</v>
      </c>
      <c r="E25" s="33">
        <f t="shared" si="1"/>
        <v>2875</v>
      </c>
      <c r="F25" s="27">
        <f t="shared" si="6"/>
        <v>110</v>
      </c>
      <c r="G25" s="27">
        <f t="shared" si="7"/>
        <v>5</v>
      </c>
      <c r="H25" s="33">
        <f t="shared" si="8"/>
        <v>1703</v>
      </c>
      <c r="I25" s="29">
        <v>-1053</v>
      </c>
      <c r="J25" s="33">
        <f t="shared" si="2"/>
        <v>2756</v>
      </c>
      <c r="K25" s="27">
        <f t="shared" si="9"/>
        <v>92</v>
      </c>
      <c r="L25" s="27">
        <f t="shared" si="10"/>
        <v>5</v>
      </c>
      <c r="M25" s="33">
        <f t="shared" si="11"/>
        <v>1714</v>
      </c>
      <c r="N25" s="29">
        <v>-800</v>
      </c>
      <c r="O25" s="33">
        <f t="shared" si="3"/>
        <v>2514</v>
      </c>
      <c r="P25" s="27">
        <f t="shared" si="12"/>
        <v>96</v>
      </c>
      <c r="Q25" s="34"/>
      <c r="R25" s="35"/>
    </row>
    <row r="26" spans="1:18" ht="15.75" customHeight="1" x14ac:dyDescent="0.3">
      <c r="A26" s="203">
        <v>45720</v>
      </c>
      <c r="B26" s="27">
        <f t="shared" si="4"/>
        <v>6</v>
      </c>
      <c r="C26" s="33">
        <f t="shared" si="5"/>
        <v>1725</v>
      </c>
      <c r="D26" s="29">
        <v>-1150</v>
      </c>
      <c r="E26" s="33">
        <f t="shared" si="1"/>
        <v>2875</v>
      </c>
      <c r="F26" s="27">
        <f t="shared" si="6"/>
        <v>140</v>
      </c>
      <c r="G26" s="27">
        <f t="shared" si="7"/>
        <v>6</v>
      </c>
      <c r="H26" s="33">
        <f t="shared" si="8"/>
        <v>1672</v>
      </c>
      <c r="I26" s="29">
        <v>-1084</v>
      </c>
      <c r="J26" s="33">
        <f t="shared" si="2"/>
        <v>2756</v>
      </c>
      <c r="K26" s="27">
        <f t="shared" si="9"/>
        <v>123</v>
      </c>
      <c r="L26" s="27">
        <f t="shared" si="10"/>
        <v>6</v>
      </c>
      <c r="M26" s="33">
        <f t="shared" si="11"/>
        <v>1682</v>
      </c>
      <c r="N26" s="29">
        <v>-832</v>
      </c>
      <c r="O26" s="33">
        <f t="shared" si="3"/>
        <v>2514</v>
      </c>
      <c r="P26" s="27">
        <f t="shared" si="12"/>
        <v>128</v>
      </c>
      <c r="Q26" s="34"/>
      <c r="R26" s="35"/>
    </row>
    <row r="27" spans="1:18" ht="15.75" customHeight="1" x14ac:dyDescent="0.3">
      <c r="A27" s="203">
        <v>45721</v>
      </c>
      <c r="B27" s="27">
        <f t="shared" si="4"/>
        <v>7</v>
      </c>
      <c r="C27" s="33">
        <f t="shared" si="5"/>
        <v>1695</v>
      </c>
      <c r="D27" s="29">
        <v>-1180</v>
      </c>
      <c r="E27" s="33">
        <f t="shared" si="1"/>
        <v>2875</v>
      </c>
      <c r="F27" s="27">
        <f t="shared" si="6"/>
        <v>170</v>
      </c>
      <c r="G27" s="27">
        <f t="shared" si="7"/>
        <v>7</v>
      </c>
      <c r="H27" s="33">
        <f t="shared" si="8"/>
        <v>1644</v>
      </c>
      <c r="I27" s="29">
        <v>-1112</v>
      </c>
      <c r="J27" s="33">
        <f t="shared" si="2"/>
        <v>2756</v>
      </c>
      <c r="K27" s="27">
        <f t="shared" si="9"/>
        <v>151</v>
      </c>
      <c r="L27" s="27">
        <f t="shared" si="10"/>
        <v>7</v>
      </c>
      <c r="M27" s="33">
        <f t="shared" si="11"/>
        <v>1649</v>
      </c>
      <c r="N27" s="29">
        <v>-865</v>
      </c>
      <c r="O27" s="33">
        <f t="shared" si="3"/>
        <v>2514</v>
      </c>
      <c r="P27" s="27">
        <f t="shared" si="12"/>
        <v>161</v>
      </c>
      <c r="Q27" s="34"/>
      <c r="R27" s="35"/>
    </row>
    <row r="28" spans="1:18" ht="15.75" customHeight="1" x14ac:dyDescent="0.3">
      <c r="A28" s="203">
        <v>45722</v>
      </c>
      <c r="B28" s="27">
        <f t="shared" si="4"/>
        <v>8</v>
      </c>
      <c r="C28" s="33">
        <f t="shared" si="5"/>
        <v>1665</v>
      </c>
      <c r="D28" s="29">
        <v>-1210</v>
      </c>
      <c r="E28" s="33">
        <f t="shared" si="1"/>
        <v>2875</v>
      </c>
      <c r="F28" s="27">
        <f t="shared" si="6"/>
        <v>200</v>
      </c>
      <c r="G28" s="27">
        <f t="shared" si="7"/>
        <v>8</v>
      </c>
      <c r="H28" s="33">
        <f t="shared" si="8"/>
        <v>1613</v>
      </c>
      <c r="I28" s="29">
        <v>-1143</v>
      </c>
      <c r="J28" s="33">
        <f t="shared" si="2"/>
        <v>2756</v>
      </c>
      <c r="K28" s="27">
        <f t="shared" si="9"/>
        <v>182</v>
      </c>
      <c r="L28" s="27">
        <f t="shared" si="10"/>
        <v>8</v>
      </c>
      <c r="M28" s="33">
        <f t="shared" si="11"/>
        <v>1624</v>
      </c>
      <c r="N28" s="29">
        <v>-890</v>
      </c>
      <c r="O28" s="33">
        <f t="shared" si="3"/>
        <v>2514</v>
      </c>
      <c r="P28" s="27">
        <f t="shared" si="12"/>
        <v>186</v>
      </c>
      <c r="Q28" s="34"/>
      <c r="R28" s="35"/>
    </row>
    <row r="29" spans="1:18" ht="15.75" customHeight="1" x14ac:dyDescent="0.3">
      <c r="A29" s="203">
        <v>45723</v>
      </c>
      <c r="B29" s="27">
        <f t="shared" si="4"/>
        <v>9</v>
      </c>
      <c r="C29" s="33">
        <f t="shared" si="5"/>
        <v>1637</v>
      </c>
      <c r="D29" s="29">
        <v>-1238</v>
      </c>
      <c r="E29" s="33">
        <f t="shared" si="1"/>
        <v>2875</v>
      </c>
      <c r="F29" s="27">
        <f t="shared" si="6"/>
        <v>228</v>
      </c>
      <c r="G29" s="27">
        <f t="shared" si="7"/>
        <v>9</v>
      </c>
      <c r="H29" s="33">
        <f t="shared" si="8"/>
        <v>1575</v>
      </c>
      <c r="I29" s="29">
        <v>-1181</v>
      </c>
      <c r="J29" s="33">
        <f t="shared" si="2"/>
        <v>2756</v>
      </c>
      <c r="K29" s="27">
        <f t="shared" si="9"/>
        <v>220</v>
      </c>
      <c r="L29" s="27">
        <f t="shared" si="10"/>
        <v>9</v>
      </c>
      <c r="M29" s="33">
        <f t="shared" si="11"/>
        <v>1599</v>
      </c>
      <c r="N29" s="29">
        <v>-915</v>
      </c>
      <c r="O29" s="33">
        <f t="shared" si="3"/>
        <v>2514</v>
      </c>
      <c r="P29" s="27">
        <f t="shared" si="12"/>
        <v>211</v>
      </c>
      <c r="Q29" s="34"/>
      <c r="R29" s="35"/>
    </row>
    <row r="30" spans="1:18" ht="15.75" customHeight="1" x14ac:dyDescent="0.3">
      <c r="A30" s="203">
        <v>45724</v>
      </c>
      <c r="B30" s="27">
        <f t="shared" si="4"/>
        <v>10</v>
      </c>
      <c r="C30" s="33">
        <f t="shared" si="5"/>
        <v>1606</v>
      </c>
      <c r="D30" s="29">
        <v>-1269</v>
      </c>
      <c r="E30" s="33">
        <f t="shared" si="1"/>
        <v>2875</v>
      </c>
      <c r="F30" s="27">
        <f t="shared" si="6"/>
        <v>259</v>
      </c>
      <c r="G30" s="27">
        <f t="shared" si="7"/>
        <v>10</v>
      </c>
      <c r="H30" s="33">
        <f t="shared" si="8"/>
        <v>1549</v>
      </c>
      <c r="I30" s="29">
        <v>-1207</v>
      </c>
      <c r="J30" s="33">
        <f t="shared" si="2"/>
        <v>2756</v>
      </c>
      <c r="K30" s="27">
        <f t="shared" si="9"/>
        <v>246</v>
      </c>
      <c r="L30" s="27">
        <f t="shared" si="10"/>
        <v>10</v>
      </c>
      <c r="M30" s="33">
        <f t="shared" si="11"/>
        <v>1574</v>
      </c>
      <c r="N30" s="29">
        <v>-940</v>
      </c>
      <c r="O30" s="33">
        <f t="shared" si="3"/>
        <v>2514</v>
      </c>
      <c r="P30" s="27">
        <f t="shared" si="12"/>
        <v>236</v>
      </c>
      <c r="Q30" s="34"/>
      <c r="R30" s="35"/>
    </row>
    <row r="31" spans="1:18" ht="15.75" customHeight="1" x14ac:dyDescent="0.3">
      <c r="A31" s="203">
        <v>45725</v>
      </c>
      <c r="B31" s="27">
        <f t="shared" si="4"/>
        <v>11</v>
      </c>
      <c r="C31" s="33">
        <f t="shared" si="5"/>
        <v>1574</v>
      </c>
      <c r="D31" s="29">
        <v>-1301</v>
      </c>
      <c r="E31" s="33">
        <f t="shared" si="1"/>
        <v>2875</v>
      </c>
      <c r="F31" s="27">
        <f t="shared" si="6"/>
        <v>291</v>
      </c>
      <c r="G31" s="27">
        <f t="shared" si="7"/>
        <v>11</v>
      </c>
      <c r="H31" s="33">
        <f t="shared" si="8"/>
        <v>1524</v>
      </c>
      <c r="I31" s="29">
        <v>-1232</v>
      </c>
      <c r="J31" s="33">
        <f t="shared" si="2"/>
        <v>2756</v>
      </c>
      <c r="K31" s="27">
        <f t="shared" si="9"/>
        <v>271</v>
      </c>
      <c r="L31" s="27">
        <f t="shared" si="10"/>
        <v>11</v>
      </c>
      <c r="M31" s="33">
        <f t="shared" si="11"/>
        <v>1549</v>
      </c>
      <c r="N31" s="29">
        <v>-965</v>
      </c>
      <c r="O31" s="33">
        <f t="shared" si="3"/>
        <v>2514</v>
      </c>
      <c r="P31" s="27">
        <f t="shared" si="12"/>
        <v>261</v>
      </c>
      <c r="Q31" s="34"/>
      <c r="R31" s="35"/>
    </row>
    <row r="32" spans="1:18" ht="15.75" customHeight="1" x14ac:dyDescent="0.3">
      <c r="A32" s="203">
        <v>45726</v>
      </c>
      <c r="B32" s="27">
        <f t="shared" si="4"/>
        <v>12</v>
      </c>
      <c r="C32" s="33">
        <f t="shared" si="5"/>
        <v>1544</v>
      </c>
      <c r="D32" s="29">
        <v>-1331</v>
      </c>
      <c r="E32" s="33">
        <f t="shared" si="1"/>
        <v>2875</v>
      </c>
      <c r="F32" s="27">
        <f t="shared" si="6"/>
        <v>321</v>
      </c>
      <c r="G32" s="27">
        <f t="shared" si="7"/>
        <v>12</v>
      </c>
      <c r="H32" s="33">
        <f t="shared" si="8"/>
        <v>1493</v>
      </c>
      <c r="I32" s="29">
        <v>-1263</v>
      </c>
      <c r="J32" s="33">
        <f t="shared" si="2"/>
        <v>2756</v>
      </c>
      <c r="K32" s="27">
        <f t="shared" si="9"/>
        <v>302</v>
      </c>
      <c r="L32" s="27">
        <f t="shared" si="10"/>
        <v>12</v>
      </c>
      <c r="M32" s="33">
        <f t="shared" si="11"/>
        <v>1519</v>
      </c>
      <c r="N32" s="29">
        <v>-995</v>
      </c>
      <c r="O32" s="33">
        <f t="shared" si="3"/>
        <v>2514</v>
      </c>
      <c r="P32" s="27">
        <f t="shared" si="12"/>
        <v>291</v>
      </c>
      <c r="Q32" s="34"/>
      <c r="R32" s="35"/>
    </row>
    <row r="33" spans="1:18" ht="15.75" customHeight="1" x14ac:dyDescent="0.3">
      <c r="A33" s="203">
        <v>45727</v>
      </c>
      <c r="B33" s="27">
        <f t="shared" si="4"/>
        <v>13</v>
      </c>
      <c r="C33" s="33">
        <f t="shared" si="5"/>
        <v>1517</v>
      </c>
      <c r="D33" s="67">
        <v>-1358</v>
      </c>
      <c r="E33" s="33">
        <f t="shared" si="1"/>
        <v>2875</v>
      </c>
      <c r="F33" s="27">
        <f t="shared" si="6"/>
        <v>348</v>
      </c>
      <c r="G33" s="27">
        <f t="shared" si="7"/>
        <v>13</v>
      </c>
      <c r="H33" s="33">
        <f t="shared" si="8"/>
        <v>1461</v>
      </c>
      <c r="I33" s="29">
        <v>-1295</v>
      </c>
      <c r="J33" s="33">
        <f t="shared" si="2"/>
        <v>2756</v>
      </c>
      <c r="K33" s="27">
        <f t="shared" si="9"/>
        <v>334</v>
      </c>
      <c r="L33" s="27">
        <f t="shared" si="10"/>
        <v>13</v>
      </c>
      <c r="M33" s="33">
        <f t="shared" si="11"/>
        <v>1501</v>
      </c>
      <c r="N33" s="67">
        <v>-1013</v>
      </c>
      <c r="O33" s="33">
        <f t="shared" si="3"/>
        <v>2514</v>
      </c>
      <c r="P33" s="27">
        <f t="shared" si="12"/>
        <v>309</v>
      </c>
      <c r="Q33" s="34"/>
      <c r="R33" s="35"/>
    </row>
    <row r="34" spans="1:18" ht="15.75" customHeight="1" x14ac:dyDescent="0.3">
      <c r="A34" s="203">
        <v>45728</v>
      </c>
      <c r="B34" s="27">
        <f t="shared" si="4"/>
        <v>14</v>
      </c>
      <c r="C34" s="33">
        <f t="shared" si="5"/>
        <v>1507</v>
      </c>
      <c r="D34" s="67">
        <v>-1368</v>
      </c>
      <c r="E34" s="33">
        <f t="shared" si="1"/>
        <v>2875</v>
      </c>
      <c r="F34" s="27">
        <f t="shared" si="6"/>
        <v>358</v>
      </c>
      <c r="G34" s="27">
        <f t="shared" si="7"/>
        <v>14</v>
      </c>
      <c r="H34" s="33">
        <f t="shared" si="8"/>
        <v>1436</v>
      </c>
      <c r="I34" s="29">
        <v>-1320</v>
      </c>
      <c r="J34" s="33">
        <f t="shared" si="2"/>
        <v>2756</v>
      </c>
      <c r="K34" s="27">
        <f t="shared" si="9"/>
        <v>359</v>
      </c>
      <c r="L34" s="27">
        <f t="shared" si="10"/>
        <v>14</v>
      </c>
      <c r="M34" s="33">
        <f t="shared" si="11"/>
        <v>1489</v>
      </c>
      <c r="N34" s="67">
        <v>-1025</v>
      </c>
      <c r="O34" s="33">
        <f t="shared" si="3"/>
        <v>2514</v>
      </c>
      <c r="P34" s="27">
        <f t="shared" si="12"/>
        <v>321</v>
      </c>
      <c r="Q34" s="34"/>
      <c r="R34" s="35"/>
    </row>
    <row r="35" spans="1:18" ht="15.75" customHeight="1" x14ac:dyDescent="0.3">
      <c r="A35" s="203">
        <v>45729</v>
      </c>
      <c r="B35" s="27">
        <f t="shared" si="4"/>
        <v>15</v>
      </c>
      <c r="C35" s="33">
        <f t="shared" si="5"/>
        <v>1497</v>
      </c>
      <c r="D35" s="67">
        <v>-1378</v>
      </c>
      <c r="E35" s="33">
        <f t="shared" si="1"/>
        <v>2875</v>
      </c>
      <c r="F35" s="27">
        <f t="shared" si="6"/>
        <v>368</v>
      </c>
      <c r="G35" s="27">
        <f t="shared" si="7"/>
        <v>15</v>
      </c>
      <c r="H35" s="33">
        <f t="shared" si="8"/>
        <v>1406</v>
      </c>
      <c r="I35" s="29">
        <v>-1350</v>
      </c>
      <c r="J35" s="33">
        <f t="shared" si="2"/>
        <v>2756</v>
      </c>
      <c r="K35" s="27">
        <f t="shared" si="9"/>
        <v>389</v>
      </c>
      <c r="L35" s="27">
        <f t="shared" si="10"/>
        <v>15</v>
      </c>
      <c r="M35" s="33">
        <f t="shared" si="11"/>
        <v>1477</v>
      </c>
      <c r="N35" s="67">
        <v>-1037</v>
      </c>
      <c r="O35" s="33">
        <f t="shared" si="3"/>
        <v>2514</v>
      </c>
      <c r="P35" s="27">
        <f t="shared" si="12"/>
        <v>333</v>
      </c>
      <c r="Q35" s="44"/>
      <c r="R35" s="35"/>
    </row>
    <row r="36" spans="1:18" ht="15.75" customHeight="1" x14ac:dyDescent="0.3">
      <c r="A36" s="203">
        <v>45730</v>
      </c>
      <c r="B36" s="27">
        <f t="shared" si="4"/>
        <v>16</v>
      </c>
      <c r="C36" s="33">
        <f t="shared" si="5"/>
        <v>1477</v>
      </c>
      <c r="D36" s="67">
        <v>-1398</v>
      </c>
      <c r="E36" s="33">
        <f t="shared" si="1"/>
        <v>2875</v>
      </c>
      <c r="F36" s="27">
        <f t="shared" si="6"/>
        <v>388</v>
      </c>
      <c r="G36" s="27">
        <f t="shared" si="7"/>
        <v>16</v>
      </c>
      <c r="H36" s="33">
        <f t="shared" si="8"/>
        <v>1376</v>
      </c>
      <c r="I36" s="29">
        <v>-1380</v>
      </c>
      <c r="J36" s="33">
        <f t="shared" si="2"/>
        <v>2756</v>
      </c>
      <c r="K36" s="27">
        <f t="shared" si="9"/>
        <v>419</v>
      </c>
      <c r="L36" s="27">
        <f t="shared" si="10"/>
        <v>16</v>
      </c>
      <c r="M36" s="33">
        <f t="shared" si="11"/>
        <v>1465</v>
      </c>
      <c r="N36" s="67">
        <v>-1049</v>
      </c>
      <c r="O36" s="33">
        <f t="shared" si="3"/>
        <v>2514</v>
      </c>
      <c r="P36" s="27">
        <f t="shared" si="12"/>
        <v>345</v>
      </c>
      <c r="Q36" s="44"/>
      <c r="R36" s="35"/>
    </row>
    <row r="37" spans="1:18" ht="15.75" customHeight="1" x14ac:dyDescent="0.3">
      <c r="A37" s="203">
        <v>45731</v>
      </c>
      <c r="B37" s="27">
        <f t="shared" si="4"/>
        <v>17</v>
      </c>
      <c r="C37" s="33">
        <f t="shared" si="5"/>
        <v>1458</v>
      </c>
      <c r="D37" s="67">
        <v>-1417</v>
      </c>
      <c r="E37" s="33">
        <f t="shared" si="1"/>
        <v>2875</v>
      </c>
      <c r="F37" s="27">
        <f t="shared" si="6"/>
        <v>407</v>
      </c>
      <c r="G37" s="27">
        <f t="shared" si="7"/>
        <v>17</v>
      </c>
      <c r="H37" s="33">
        <f t="shared" si="8"/>
        <v>1349</v>
      </c>
      <c r="I37" s="67">
        <v>-1407</v>
      </c>
      <c r="J37" s="33">
        <f t="shared" si="2"/>
        <v>2756</v>
      </c>
      <c r="K37" s="27">
        <f t="shared" si="9"/>
        <v>446</v>
      </c>
      <c r="L37" s="27">
        <f t="shared" si="10"/>
        <v>17</v>
      </c>
      <c r="M37" s="33">
        <f t="shared" si="11"/>
        <v>1452</v>
      </c>
      <c r="N37" s="67">
        <v>-1062</v>
      </c>
      <c r="O37" s="33">
        <f t="shared" si="3"/>
        <v>2514</v>
      </c>
      <c r="P37" s="27">
        <f t="shared" si="12"/>
        <v>358</v>
      </c>
      <c r="Q37" s="44"/>
      <c r="R37" s="35"/>
    </row>
    <row r="38" spans="1:18" ht="15.75" customHeight="1" x14ac:dyDescent="0.3">
      <c r="A38" s="203">
        <v>45732</v>
      </c>
      <c r="B38" s="27">
        <f t="shared" si="4"/>
        <v>18</v>
      </c>
      <c r="C38" s="33">
        <f t="shared" si="5"/>
        <v>1449</v>
      </c>
      <c r="D38" s="29">
        <v>-1426</v>
      </c>
      <c r="E38" s="33">
        <f t="shared" si="1"/>
        <v>2875</v>
      </c>
      <c r="F38" s="27">
        <f t="shared" si="6"/>
        <v>416</v>
      </c>
      <c r="G38" s="27">
        <f t="shared" si="7"/>
        <v>18</v>
      </c>
      <c r="H38" s="33">
        <f t="shared" si="8"/>
        <v>1341</v>
      </c>
      <c r="I38" s="29">
        <v>-1415</v>
      </c>
      <c r="J38" s="33">
        <f t="shared" si="2"/>
        <v>2756</v>
      </c>
      <c r="K38" s="27">
        <f t="shared" si="9"/>
        <v>454</v>
      </c>
      <c r="L38" s="27">
        <f t="shared" si="10"/>
        <v>18</v>
      </c>
      <c r="M38" s="33">
        <f t="shared" si="11"/>
        <v>1446</v>
      </c>
      <c r="N38" s="29">
        <v>-1068</v>
      </c>
      <c r="O38" s="33">
        <f t="shared" si="3"/>
        <v>2514</v>
      </c>
      <c r="P38" s="27">
        <f t="shared" si="12"/>
        <v>364</v>
      </c>
      <c r="Q38" s="44"/>
      <c r="R38" s="35"/>
    </row>
    <row r="39" spans="1:18" ht="15.75" customHeight="1" x14ac:dyDescent="0.3">
      <c r="A39" s="203">
        <v>45733</v>
      </c>
      <c r="B39" s="27">
        <f t="shared" si="4"/>
        <v>19</v>
      </c>
      <c r="C39" s="33">
        <f t="shared" si="5"/>
        <v>1440</v>
      </c>
      <c r="D39" s="29">
        <v>-1435</v>
      </c>
      <c r="E39" s="33">
        <f t="shared" si="1"/>
        <v>2875</v>
      </c>
      <c r="F39" s="27">
        <f t="shared" si="6"/>
        <v>425</v>
      </c>
      <c r="G39" s="27">
        <f t="shared" si="7"/>
        <v>19</v>
      </c>
      <c r="H39" s="33">
        <f t="shared" si="8"/>
        <v>1332</v>
      </c>
      <c r="I39" s="29">
        <v>-1424</v>
      </c>
      <c r="J39" s="33">
        <f t="shared" si="2"/>
        <v>2756</v>
      </c>
      <c r="K39" s="27">
        <f t="shared" si="9"/>
        <v>463</v>
      </c>
      <c r="L39" s="27">
        <f t="shared" si="10"/>
        <v>19</v>
      </c>
      <c r="M39" s="33">
        <f t="shared" si="11"/>
        <v>1441</v>
      </c>
      <c r="N39" s="29">
        <v>-1073</v>
      </c>
      <c r="O39" s="33">
        <f t="shared" si="3"/>
        <v>2514</v>
      </c>
      <c r="P39" s="27">
        <f t="shared" si="12"/>
        <v>369</v>
      </c>
      <c r="Q39" s="44"/>
      <c r="R39" s="35"/>
    </row>
    <row r="40" spans="1:18" ht="15.75" customHeight="1" x14ac:dyDescent="0.3">
      <c r="A40" s="203">
        <v>45734</v>
      </c>
      <c r="B40" s="27">
        <f t="shared" si="4"/>
        <v>20</v>
      </c>
      <c r="C40" s="33">
        <f t="shared" si="5"/>
        <v>1433</v>
      </c>
      <c r="D40" s="29">
        <v>-1442</v>
      </c>
      <c r="E40" s="33">
        <f t="shared" si="1"/>
        <v>2875</v>
      </c>
      <c r="F40" s="27">
        <f t="shared" si="6"/>
        <v>432</v>
      </c>
      <c r="G40" s="27">
        <f t="shared" si="7"/>
        <v>20</v>
      </c>
      <c r="H40" s="33">
        <f t="shared" si="8"/>
        <v>1324</v>
      </c>
      <c r="I40" s="29">
        <v>-1432</v>
      </c>
      <c r="J40" s="33">
        <f t="shared" si="2"/>
        <v>2756</v>
      </c>
      <c r="K40" s="27">
        <f t="shared" si="9"/>
        <v>471</v>
      </c>
      <c r="L40" s="27">
        <f t="shared" si="10"/>
        <v>20</v>
      </c>
      <c r="M40" s="33">
        <f t="shared" si="11"/>
        <v>1435</v>
      </c>
      <c r="N40" s="29">
        <v>-1079</v>
      </c>
      <c r="O40" s="33">
        <f t="shared" si="3"/>
        <v>2514</v>
      </c>
      <c r="P40" s="27">
        <f t="shared" si="12"/>
        <v>375</v>
      </c>
      <c r="Q40" s="44"/>
      <c r="R40" s="35"/>
    </row>
    <row r="41" spans="1:18" ht="15.75" customHeight="1" x14ac:dyDescent="0.3">
      <c r="A41" s="203">
        <v>45735</v>
      </c>
      <c r="B41" s="27">
        <f t="shared" si="4"/>
        <v>21</v>
      </c>
      <c r="C41" s="33">
        <f t="shared" si="5"/>
        <v>1433</v>
      </c>
      <c r="D41" s="29">
        <v>-1442</v>
      </c>
      <c r="E41" s="33">
        <f t="shared" si="1"/>
        <v>2875</v>
      </c>
      <c r="F41" s="27">
        <f t="shared" si="6"/>
        <v>432</v>
      </c>
      <c r="G41" s="27">
        <f t="shared" si="7"/>
        <v>21</v>
      </c>
      <c r="H41" s="33">
        <f t="shared" si="8"/>
        <v>1324</v>
      </c>
      <c r="I41" s="29">
        <v>-1432</v>
      </c>
      <c r="J41" s="33">
        <f t="shared" si="2"/>
        <v>2756</v>
      </c>
      <c r="K41" s="27">
        <f t="shared" si="9"/>
        <v>471</v>
      </c>
      <c r="L41" s="27">
        <f t="shared" si="10"/>
        <v>21</v>
      </c>
      <c r="M41" s="33">
        <f t="shared" si="11"/>
        <v>1435</v>
      </c>
      <c r="N41" s="29">
        <v>-1079</v>
      </c>
      <c r="O41" s="33">
        <f t="shared" si="3"/>
        <v>2514</v>
      </c>
      <c r="P41" s="27">
        <f t="shared" si="12"/>
        <v>375</v>
      </c>
      <c r="Q41" s="44"/>
      <c r="R41" s="35"/>
    </row>
    <row r="42" spans="1:18" ht="15.75" customHeight="1" x14ac:dyDescent="0.3">
      <c r="A42" s="203">
        <v>45736</v>
      </c>
      <c r="B42" s="27">
        <f t="shared" si="4"/>
        <v>22</v>
      </c>
      <c r="C42" s="33">
        <f t="shared" si="5"/>
        <v>1433</v>
      </c>
      <c r="D42" s="29">
        <v>-1442</v>
      </c>
      <c r="E42" s="33">
        <f t="shared" si="1"/>
        <v>2875</v>
      </c>
      <c r="F42" s="27">
        <f t="shared" si="6"/>
        <v>432</v>
      </c>
      <c r="G42" s="27">
        <f t="shared" si="7"/>
        <v>22</v>
      </c>
      <c r="H42" s="33">
        <f t="shared" si="8"/>
        <v>1324</v>
      </c>
      <c r="I42" s="29">
        <v>-1432</v>
      </c>
      <c r="J42" s="33">
        <f t="shared" si="2"/>
        <v>2756</v>
      </c>
      <c r="K42" s="27">
        <f t="shared" si="9"/>
        <v>471</v>
      </c>
      <c r="L42" s="27">
        <f t="shared" si="10"/>
        <v>22</v>
      </c>
      <c r="M42" s="33">
        <f t="shared" si="11"/>
        <v>1435</v>
      </c>
      <c r="N42" s="29">
        <v>-1079</v>
      </c>
      <c r="O42" s="33">
        <f t="shared" si="3"/>
        <v>2514</v>
      </c>
      <c r="P42" s="27">
        <f t="shared" si="12"/>
        <v>375</v>
      </c>
      <c r="Q42" s="44"/>
      <c r="R42" s="35"/>
    </row>
    <row r="43" spans="1:18" ht="15.75" customHeight="1" x14ac:dyDescent="0.3">
      <c r="A43" s="203">
        <v>45737</v>
      </c>
      <c r="B43" s="27">
        <f t="shared" si="4"/>
        <v>23</v>
      </c>
      <c r="C43" s="33">
        <f t="shared" si="5"/>
        <v>1425</v>
      </c>
      <c r="D43" s="29">
        <v>-1450</v>
      </c>
      <c r="E43" s="33">
        <f t="shared" si="1"/>
        <v>2875</v>
      </c>
      <c r="F43" s="27">
        <f t="shared" si="6"/>
        <v>440</v>
      </c>
      <c r="G43" s="27">
        <f t="shared" si="7"/>
        <v>23</v>
      </c>
      <c r="H43" s="33">
        <f t="shared" si="8"/>
        <v>1315</v>
      </c>
      <c r="I43" s="29">
        <v>-1441</v>
      </c>
      <c r="J43" s="33">
        <f t="shared" si="2"/>
        <v>2756</v>
      </c>
      <c r="K43" s="27">
        <f t="shared" si="9"/>
        <v>480</v>
      </c>
      <c r="L43" s="27">
        <f t="shared" si="10"/>
        <v>23</v>
      </c>
      <c r="M43" s="33">
        <f t="shared" si="11"/>
        <v>1427</v>
      </c>
      <c r="N43" s="29">
        <v>-1087</v>
      </c>
      <c r="O43" s="33">
        <f t="shared" si="3"/>
        <v>2514</v>
      </c>
      <c r="P43" s="27">
        <f t="shared" si="12"/>
        <v>383</v>
      </c>
      <c r="Q43" s="44"/>
      <c r="R43" s="35"/>
    </row>
    <row r="44" spans="1:18" ht="15.75" customHeight="1" x14ac:dyDescent="0.3">
      <c r="A44" s="203">
        <v>45738</v>
      </c>
      <c r="B44" s="27">
        <f t="shared" si="4"/>
        <v>24</v>
      </c>
      <c r="C44" s="33">
        <f t="shared" si="5"/>
        <v>1416</v>
      </c>
      <c r="D44" s="29">
        <v>-1459</v>
      </c>
      <c r="E44" s="33">
        <f t="shared" si="1"/>
        <v>2875</v>
      </c>
      <c r="F44" s="27">
        <f t="shared" si="6"/>
        <v>449</v>
      </c>
      <c r="G44" s="27">
        <f t="shared" si="7"/>
        <v>24</v>
      </c>
      <c r="H44" s="33">
        <f t="shared" si="8"/>
        <v>1305</v>
      </c>
      <c r="I44" s="29">
        <v>-1451</v>
      </c>
      <c r="J44" s="33">
        <f t="shared" si="2"/>
        <v>2756</v>
      </c>
      <c r="K44" s="27">
        <f t="shared" si="9"/>
        <v>490</v>
      </c>
      <c r="L44" s="27">
        <f t="shared" si="10"/>
        <v>24</v>
      </c>
      <c r="M44" s="33">
        <f t="shared" si="11"/>
        <v>1419</v>
      </c>
      <c r="N44" s="29">
        <v>-1095</v>
      </c>
      <c r="O44" s="33">
        <f t="shared" si="3"/>
        <v>2514</v>
      </c>
      <c r="P44" s="27">
        <f t="shared" si="12"/>
        <v>391</v>
      </c>
      <c r="Q44" s="44"/>
      <c r="R44" s="35"/>
    </row>
    <row r="45" spans="1:18" ht="15.75" customHeight="1" x14ac:dyDescent="0.3">
      <c r="A45" s="203">
        <v>45739</v>
      </c>
      <c r="B45" s="27">
        <f t="shared" si="4"/>
        <v>25</v>
      </c>
      <c r="C45" s="33">
        <f t="shared" si="5"/>
        <v>1409</v>
      </c>
      <c r="D45" s="29">
        <v>-1466</v>
      </c>
      <c r="E45" s="33">
        <f t="shared" si="1"/>
        <v>2875</v>
      </c>
      <c r="F45" s="27">
        <f t="shared" si="6"/>
        <v>456</v>
      </c>
      <c r="G45" s="27">
        <f t="shared" si="7"/>
        <v>25</v>
      </c>
      <c r="H45" s="33">
        <f t="shared" si="8"/>
        <v>1295</v>
      </c>
      <c r="I45" s="29">
        <v>-1461</v>
      </c>
      <c r="J45" s="33">
        <f t="shared" si="2"/>
        <v>2756</v>
      </c>
      <c r="K45" s="27">
        <f t="shared" si="9"/>
        <v>500</v>
      </c>
      <c r="L45" s="27">
        <f t="shared" si="10"/>
        <v>25</v>
      </c>
      <c r="M45" s="33">
        <f t="shared" si="11"/>
        <v>1413</v>
      </c>
      <c r="N45" s="29">
        <v>-1101</v>
      </c>
      <c r="O45" s="33">
        <f t="shared" si="3"/>
        <v>2514</v>
      </c>
      <c r="P45" s="27">
        <f t="shared" si="12"/>
        <v>397</v>
      </c>
      <c r="Q45" s="44"/>
      <c r="R45" s="35"/>
    </row>
    <row r="46" spans="1:18" ht="15.75" customHeight="1" x14ac:dyDescent="0.3">
      <c r="A46" s="203">
        <v>45740</v>
      </c>
      <c r="B46" s="27">
        <f t="shared" si="4"/>
        <v>26</v>
      </c>
      <c r="C46" s="33">
        <f t="shared" si="5"/>
        <v>1403</v>
      </c>
      <c r="D46" s="29">
        <v>-1472</v>
      </c>
      <c r="E46" s="33">
        <f t="shared" si="1"/>
        <v>2875</v>
      </c>
      <c r="F46" s="27">
        <f t="shared" si="6"/>
        <v>462</v>
      </c>
      <c r="G46" s="27">
        <f t="shared" si="7"/>
        <v>26</v>
      </c>
      <c r="H46" s="33">
        <f t="shared" si="8"/>
        <v>1286</v>
      </c>
      <c r="I46" s="29">
        <v>-1470</v>
      </c>
      <c r="J46" s="33">
        <f t="shared" si="2"/>
        <v>2756</v>
      </c>
      <c r="K46" s="27">
        <f t="shared" si="9"/>
        <v>509</v>
      </c>
      <c r="L46" s="27">
        <f t="shared" si="10"/>
        <v>26</v>
      </c>
      <c r="M46" s="33">
        <f t="shared" si="11"/>
        <v>1407</v>
      </c>
      <c r="N46" s="29">
        <v>-1107</v>
      </c>
      <c r="O46" s="33">
        <f t="shared" si="3"/>
        <v>2514</v>
      </c>
      <c r="P46" s="27">
        <f t="shared" si="12"/>
        <v>403</v>
      </c>
      <c r="Q46" s="44"/>
      <c r="R46" s="35"/>
    </row>
    <row r="47" spans="1:18" ht="15.75" customHeight="1" x14ac:dyDescent="0.3">
      <c r="A47" s="203">
        <v>45741</v>
      </c>
      <c r="B47" s="27">
        <f t="shared" si="4"/>
        <v>27</v>
      </c>
      <c r="C47" s="33">
        <f t="shared" si="5"/>
        <v>1397</v>
      </c>
      <c r="D47" s="29">
        <v>-1478</v>
      </c>
      <c r="E47" s="33">
        <f t="shared" si="1"/>
        <v>2875</v>
      </c>
      <c r="F47" s="27">
        <f t="shared" si="6"/>
        <v>468</v>
      </c>
      <c r="G47" s="27">
        <f t="shared" si="7"/>
        <v>27</v>
      </c>
      <c r="H47" s="33">
        <f t="shared" si="8"/>
        <v>1278</v>
      </c>
      <c r="I47" s="29">
        <v>-1478</v>
      </c>
      <c r="J47" s="33">
        <f t="shared" si="2"/>
        <v>2756</v>
      </c>
      <c r="K47" s="27">
        <f t="shared" si="9"/>
        <v>517</v>
      </c>
      <c r="L47" s="27">
        <f t="shared" si="10"/>
        <v>27</v>
      </c>
      <c r="M47" s="33">
        <f t="shared" si="11"/>
        <v>1401</v>
      </c>
      <c r="N47" s="29">
        <v>-1113</v>
      </c>
      <c r="O47" s="33">
        <f t="shared" si="3"/>
        <v>2514</v>
      </c>
      <c r="P47" s="27">
        <f t="shared" si="12"/>
        <v>409</v>
      </c>
      <c r="Q47" s="44"/>
      <c r="R47" s="35"/>
    </row>
    <row r="48" spans="1:18" ht="15.75" customHeight="1" x14ac:dyDescent="0.3">
      <c r="A48" s="203">
        <v>45742</v>
      </c>
      <c r="B48" s="27">
        <f t="shared" si="4"/>
        <v>28</v>
      </c>
      <c r="C48" s="33">
        <f t="shared" si="5"/>
        <v>1389</v>
      </c>
      <c r="D48" s="29">
        <v>-1486</v>
      </c>
      <c r="E48" s="33">
        <f t="shared" si="1"/>
        <v>2875</v>
      </c>
      <c r="F48" s="27">
        <f t="shared" si="6"/>
        <v>476</v>
      </c>
      <c r="G48" s="27">
        <f t="shared" si="7"/>
        <v>28</v>
      </c>
      <c r="H48" s="33">
        <f t="shared" si="8"/>
        <v>1271</v>
      </c>
      <c r="I48" s="29">
        <v>-1485</v>
      </c>
      <c r="J48" s="33">
        <f t="shared" si="2"/>
        <v>2756</v>
      </c>
      <c r="K48" s="27">
        <f t="shared" si="9"/>
        <v>524</v>
      </c>
      <c r="L48" s="27">
        <f t="shared" si="10"/>
        <v>28</v>
      </c>
      <c r="M48" s="33">
        <f t="shared" si="11"/>
        <v>1394</v>
      </c>
      <c r="N48" s="29">
        <v>-1120</v>
      </c>
      <c r="O48" s="33">
        <f t="shared" si="3"/>
        <v>2514</v>
      </c>
      <c r="P48" s="27">
        <f t="shared" si="12"/>
        <v>416</v>
      </c>
      <c r="Q48" s="44"/>
      <c r="R48" s="35"/>
    </row>
    <row r="49" spans="1:18" ht="15.75" customHeight="1" x14ac:dyDescent="0.3">
      <c r="A49" s="203">
        <v>45743</v>
      </c>
      <c r="B49" s="27">
        <f t="shared" si="4"/>
        <v>29</v>
      </c>
      <c r="C49" s="33">
        <f t="shared" si="5"/>
        <v>1389</v>
      </c>
      <c r="D49" s="29">
        <v>-1486</v>
      </c>
      <c r="E49" s="33">
        <f t="shared" si="1"/>
        <v>2875</v>
      </c>
      <c r="F49" s="27">
        <f t="shared" si="6"/>
        <v>476</v>
      </c>
      <c r="G49" s="27">
        <f t="shared" si="7"/>
        <v>29</v>
      </c>
      <c r="H49" s="33">
        <f t="shared" si="8"/>
        <v>1258</v>
      </c>
      <c r="I49" s="29">
        <v>-1498</v>
      </c>
      <c r="J49" s="33">
        <f t="shared" si="2"/>
        <v>2756</v>
      </c>
      <c r="K49" s="27">
        <f t="shared" si="9"/>
        <v>537</v>
      </c>
      <c r="L49" s="27">
        <f t="shared" si="10"/>
        <v>29</v>
      </c>
      <c r="M49" s="33">
        <f t="shared" si="11"/>
        <v>1384</v>
      </c>
      <c r="N49" s="29">
        <v>-1130</v>
      </c>
      <c r="O49" s="33">
        <f t="shared" si="3"/>
        <v>2514</v>
      </c>
      <c r="P49" s="27">
        <f t="shared" si="12"/>
        <v>426</v>
      </c>
      <c r="Q49" s="44"/>
      <c r="R49" s="35"/>
    </row>
    <row r="50" spans="1:18" ht="15.75" customHeight="1" x14ac:dyDescent="0.3">
      <c r="A50" s="203">
        <v>45744</v>
      </c>
      <c r="B50" s="27">
        <f t="shared" si="4"/>
        <v>30</v>
      </c>
      <c r="C50" s="33">
        <f t="shared" si="5"/>
        <v>1368</v>
      </c>
      <c r="D50" s="29">
        <v>-1507</v>
      </c>
      <c r="E50" s="33">
        <f t="shared" si="1"/>
        <v>2875</v>
      </c>
      <c r="F50" s="27">
        <f t="shared" si="6"/>
        <v>497</v>
      </c>
      <c r="G50" s="27">
        <f t="shared" si="7"/>
        <v>30</v>
      </c>
      <c r="H50" s="33">
        <f t="shared" si="8"/>
        <v>1250</v>
      </c>
      <c r="I50" s="29">
        <v>-1506</v>
      </c>
      <c r="J50" s="33">
        <f t="shared" si="2"/>
        <v>2756</v>
      </c>
      <c r="K50" s="27">
        <f t="shared" si="9"/>
        <v>545</v>
      </c>
      <c r="L50" s="27">
        <f t="shared" si="10"/>
        <v>30</v>
      </c>
      <c r="M50" s="33">
        <f t="shared" si="11"/>
        <v>1375</v>
      </c>
      <c r="N50" s="29">
        <v>-1139</v>
      </c>
      <c r="O50" s="33">
        <f t="shared" si="3"/>
        <v>2514</v>
      </c>
      <c r="P50" s="27">
        <f t="shared" si="12"/>
        <v>435</v>
      </c>
      <c r="Q50" s="44"/>
      <c r="R50" s="35"/>
    </row>
    <row r="51" spans="1:18" ht="15.75" customHeight="1" x14ac:dyDescent="0.3">
      <c r="A51" s="203">
        <v>45745</v>
      </c>
      <c r="B51" s="27">
        <f t="shared" si="4"/>
        <v>31</v>
      </c>
      <c r="C51" s="33">
        <f t="shared" si="5"/>
        <v>1363</v>
      </c>
      <c r="D51" s="29">
        <v>-1512</v>
      </c>
      <c r="E51" s="33">
        <f t="shared" si="1"/>
        <v>2875</v>
      </c>
      <c r="F51" s="27">
        <f t="shared" si="6"/>
        <v>502</v>
      </c>
      <c r="G51" s="27">
        <f t="shared" si="7"/>
        <v>31</v>
      </c>
      <c r="H51" s="33">
        <f t="shared" si="8"/>
        <v>1243</v>
      </c>
      <c r="I51" s="29">
        <v>-1513</v>
      </c>
      <c r="J51" s="33">
        <f t="shared" si="2"/>
        <v>2756</v>
      </c>
      <c r="K51" s="27">
        <f t="shared" si="9"/>
        <v>552</v>
      </c>
      <c r="L51" s="27">
        <f t="shared" si="10"/>
        <v>31</v>
      </c>
      <c r="M51" s="33">
        <f t="shared" si="11"/>
        <v>1369</v>
      </c>
      <c r="N51" s="29">
        <v>-1145</v>
      </c>
      <c r="O51" s="33">
        <f t="shared" si="3"/>
        <v>2514</v>
      </c>
      <c r="P51" s="27">
        <f t="shared" si="12"/>
        <v>441</v>
      </c>
      <c r="Q51" s="44"/>
      <c r="R51" s="35"/>
    </row>
    <row r="52" spans="1:18" ht="15.75" customHeight="1" x14ac:dyDescent="0.3">
      <c r="A52" s="203">
        <v>45746</v>
      </c>
      <c r="B52" s="27">
        <f t="shared" si="4"/>
        <v>32</v>
      </c>
      <c r="C52" s="33">
        <f t="shared" si="5"/>
        <v>1358</v>
      </c>
      <c r="D52" s="29">
        <v>-1517</v>
      </c>
      <c r="E52" s="33">
        <f t="shared" si="1"/>
        <v>2875</v>
      </c>
      <c r="F52" s="27">
        <f t="shared" si="6"/>
        <v>507</v>
      </c>
      <c r="G52" s="27">
        <f t="shared" si="7"/>
        <v>32</v>
      </c>
      <c r="H52" s="33">
        <f t="shared" si="8"/>
        <v>1236</v>
      </c>
      <c r="I52" s="29">
        <v>-1520</v>
      </c>
      <c r="J52" s="33">
        <f t="shared" si="2"/>
        <v>2756</v>
      </c>
      <c r="K52" s="27">
        <f t="shared" si="9"/>
        <v>559</v>
      </c>
      <c r="L52" s="27">
        <f t="shared" si="10"/>
        <v>32</v>
      </c>
      <c r="M52" s="33">
        <f t="shared" si="11"/>
        <v>1364</v>
      </c>
      <c r="N52" s="29">
        <v>-1150</v>
      </c>
      <c r="O52" s="33">
        <f t="shared" si="3"/>
        <v>2514</v>
      </c>
      <c r="P52" s="27">
        <f t="shared" si="12"/>
        <v>446</v>
      </c>
      <c r="Q52" s="44"/>
      <c r="R52" s="35"/>
    </row>
    <row r="53" spans="1:18" ht="15.75" customHeight="1" x14ac:dyDescent="0.3">
      <c r="A53" s="203">
        <v>45747</v>
      </c>
      <c r="B53" s="27">
        <f t="shared" si="4"/>
        <v>33</v>
      </c>
      <c r="C53" s="33">
        <f t="shared" si="5"/>
        <v>1354</v>
      </c>
      <c r="D53" s="29">
        <v>-1521</v>
      </c>
      <c r="E53" s="33">
        <f t="shared" si="1"/>
        <v>2875</v>
      </c>
      <c r="F53" s="27">
        <f t="shared" si="6"/>
        <v>511</v>
      </c>
      <c r="G53" s="27">
        <f t="shared" si="7"/>
        <v>33</v>
      </c>
      <c r="H53" s="33">
        <f t="shared" si="8"/>
        <v>1230</v>
      </c>
      <c r="I53" s="29">
        <v>-1526</v>
      </c>
      <c r="J53" s="33">
        <f t="shared" si="2"/>
        <v>2756</v>
      </c>
      <c r="K53" s="27">
        <f t="shared" si="9"/>
        <v>565</v>
      </c>
      <c r="L53" s="27">
        <f t="shared" si="10"/>
        <v>33</v>
      </c>
      <c r="M53" s="33">
        <f t="shared" si="11"/>
        <v>1358</v>
      </c>
      <c r="N53" s="29">
        <v>-1156</v>
      </c>
      <c r="O53" s="33">
        <f t="shared" si="3"/>
        <v>2514</v>
      </c>
      <c r="P53" s="27">
        <f t="shared" si="12"/>
        <v>452</v>
      </c>
      <c r="Q53" s="44"/>
      <c r="R53" s="35"/>
    </row>
    <row r="54" spans="1:18" ht="15.75" customHeight="1" x14ac:dyDescent="0.3">
      <c r="A54" s="203">
        <v>45748</v>
      </c>
      <c r="B54" s="27">
        <f t="shared" si="4"/>
        <v>34</v>
      </c>
      <c r="C54" s="33">
        <f t="shared" si="5"/>
        <v>1349</v>
      </c>
      <c r="D54" s="29">
        <v>-1526</v>
      </c>
      <c r="E54" s="33">
        <f t="shared" si="1"/>
        <v>2875</v>
      </c>
      <c r="F54" s="27">
        <f t="shared" si="6"/>
        <v>516</v>
      </c>
      <c r="G54" s="27">
        <f t="shared" si="7"/>
        <v>34</v>
      </c>
      <c r="H54" s="33">
        <f t="shared" si="8"/>
        <v>1224</v>
      </c>
      <c r="I54" s="29">
        <v>-1532</v>
      </c>
      <c r="J54" s="33">
        <f t="shared" si="2"/>
        <v>2756</v>
      </c>
      <c r="K54" s="27">
        <f t="shared" si="9"/>
        <v>571</v>
      </c>
      <c r="L54" s="27">
        <f t="shared" si="10"/>
        <v>34</v>
      </c>
      <c r="M54" s="33">
        <f t="shared" si="11"/>
        <v>1348</v>
      </c>
      <c r="N54" s="29">
        <v>-1166</v>
      </c>
      <c r="O54" s="33">
        <f t="shared" si="3"/>
        <v>2514</v>
      </c>
      <c r="P54" s="27">
        <f t="shared" si="12"/>
        <v>462</v>
      </c>
      <c r="Q54" s="44"/>
      <c r="R54" s="35"/>
    </row>
    <row r="55" spans="1:18" ht="15.75" customHeight="1" x14ac:dyDescent="0.3">
      <c r="A55" s="203">
        <v>45749</v>
      </c>
      <c r="B55" s="27">
        <f t="shared" si="4"/>
        <v>35</v>
      </c>
      <c r="C55" s="33">
        <f t="shared" si="5"/>
        <v>1343</v>
      </c>
      <c r="D55" s="29">
        <v>-1532</v>
      </c>
      <c r="E55" s="33">
        <f t="shared" si="1"/>
        <v>2875</v>
      </c>
      <c r="F55" s="27">
        <f t="shared" si="6"/>
        <v>522</v>
      </c>
      <c r="G55" s="27">
        <f t="shared" si="7"/>
        <v>35</v>
      </c>
      <c r="H55" s="33">
        <f t="shared" si="8"/>
        <v>1218</v>
      </c>
      <c r="I55" s="29">
        <v>-1538</v>
      </c>
      <c r="J55" s="33">
        <f t="shared" si="2"/>
        <v>2756</v>
      </c>
      <c r="K55" s="27">
        <f t="shared" si="9"/>
        <v>577</v>
      </c>
      <c r="L55" s="27">
        <f t="shared" si="10"/>
        <v>35</v>
      </c>
      <c r="M55" s="33">
        <f t="shared" si="11"/>
        <v>1342</v>
      </c>
      <c r="N55" s="29">
        <v>-1172</v>
      </c>
      <c r="O55" s="33">
        <f t="shared" si="3"/>
        <v>2514</v>
      </c>
      <c r="P55" s="27">
        <f t="shared" si="12"/>
        <v>468</v>
      </c>
      <c r="Q55" s="44"/>
      <c r="R55" s="35"/>
    </row>
    <row r="56" spans="1:18" ht="15.75" customHeight="1" x14ac:dyDescent="0.3">
      <c r="A56" s="203">
        <v>45750</v>
      </c>
      <c r="B56" s="27">
        <f t="shared" si="4"/>
        <v>36</v>
      </c>
      <c r="C56" s="33">
        <f t="shared" si="5"/>
        <v>1334</v>
      </c>
      <c r="D56" s="29">
        <v>-1541</v>
      </c>
      <c r="E56" s="33">
        <f t="shared" si="1"/>
        <v>2875</v>
      </c>
      <c r="F56" s="27">
        <f t="shared" si="6"/>
        <v>531</v>
      </c>
      <c r="G56" s="27">
        <f t="shared" si="7"/>
        <v>36</v>
      </c>
      <c r="H56" s="33">
        <f t="shared" si="8"/>
        <v>1207</v>
      </c>
      <c r="I56" s="29">
        <v>-1549</v>
      </c>
      <c r="J56" s="33">
        <f t="shared" si="2"/>
        <v>2756</v>
      </c>
      <c r="K56" s="27">
        <f t="shared" si="9"/>
        <v>588</v>
      </c>
      <c r="L56" s="27">
        <f t="shared" si="10"/>
        <v>36</v>
      </c>
      <c r="M56" s="33">
        <f t="shared" si="11"/>
        <v>1336</v>
      </c>
      <c r="N56" s="29">
        <v>-1178</v>
      </c>
      <c r="O56" s="33">
        <f t="shared" si="3"/>
        <v>2514</v>
      </c>
      <c r="P56" s="27">
        <f t="shared" si="12"/>
        <v>474</v>
      </c>
      <c r="Q56" s="44"/>
      <c r="R56" s="35"/>
    </row>
    <row r="57" spans="1:18" ht="15.75" customHeight="1" x14ac:dyDescent="0.3">
      <c r="A57" s="203">
        <v>45751</v>
      </c>
      <c r="B57" s="27">
        <f t="shared" si="4"/>
        <v>37</v>
      </c>
      <c r="C57" s="33">
        <f t="shared" si="5"/>
        <v>1325</v>
      </c>
      <c r="D57" s="29">
        <v>-1550</v>
      </c>
      <c r="E57" s="33">
        <f t="shared" si="1"/>
        <v>2875</v>
      </c>
      <c r="F57" s="27">
        <f t="shared" si="6"/>
        <v>540</v>
      </c>
      <c r="G57" s="27">
        <f t="shared" si="7"/>
        <v>37</v>
      </c>
      <c r="H57" s="33">
        <f t="shared" si="8"/>
        <v>1196</v>
      </c>
      <c r="I57" s="29">
        <v>-1560</v>
      </c>
      <c r="J57" s="33">
        <f t="shared" si="2"/>
        <v>2756</v>
      </c>
      <c r="K57" s="27">
        <f t="shared" si="9"/>
        <v>599</v>
      </c>
      <c r="L57" s="27">
        <f t="shared" si="10"/>
        <v>37</v>
      </c>
      <c r="M57" s="33">
        <f t="shared" si="11"/>
        <v>1329</v>
      </c>
      <c r="N57" s="29">
        <v>-1185</v>
      </c>
      <c r="O57" s="33">
        <f t="shared" si="3"/>
        <v>2514</v>
      </c>
      <c r="P57" s="27">
        <f t="shared" si="12"/>
        <v>481</v>
      </c>
      <c r="Q57" s="44"/>
      <c r="R57" s="35"/>
    </row>
    <row r="58" spans="1:18" ht="15.75" customHeight="1" x14ac:dyDescent="0.3">
      <c r="A58" s="203">
        <v>45752</v>
      </c>
      <c r="B58" s="27">
        <f t="shared" si="4"/>
        <v>38</v>
      </c>
      <c r="C58" s="33">
        <f t="shared" si="5"/>
        <v>1317</v>
      </c>
      <c r="D58" s="29">
        <v>-1558</v>
      </c>
      <c r="E58" s="33">
        <f t="shared" si="1"/>
        <v>2875</v>
      </c>
      <c r="F58" s="27">
        <f t="shared" si="6"/>
        <v>548</v>
      </c>
      <c r="G58" s="27">
        <f t="shared" si="7"/>
        <v>38</v>
      </c>
      <c r="H58" s="33">
        <f t="shared" si="8"/>
        <v>1186</v>
      </c>
      <c r="I58" s="29">
        <v>-1570</v>
      </c>
      <c r="J58" s="33">
        <f t="shared" si="2"/>
        <v>2756</v>
      </c>
      <c r="K58" s="27">
        <f t="shared" si="9"/>
        <v>609</v>
      </c>
      <c r="L58" s="27">
        <f t="shared" si="10"/>
        <v>38</v>
      </c>
      <c r="M58" s="33">
        <f t="shared" si="11"/>
        <v>1323</v>
      </c>
      <c r="N58" s="29">
        <v>-1191</v>
      </c>
      <c r="O58" s="33">
        <f t="shared" si="3"/>
        <v>2514</v>
      </c>
      <c r="P58" s="27">
        <f t="shared" si="12"/>
        <v>487</v>
      </c>
      <c r="Q58" s="44"/>
      <c r="R58" s="35"/>
    </row>
    <row r="59" spans="1:18" ht="15.75" customHeight="1" x14ac:dyDescent="0.3">
      <c r="A59" s="203">
        <v>45753</v>
      </c>
      <c r="B59" s="27">
        <f t="shared" si="4"/>
        <v>39</v>
      </c>
      <c r="C59" s="33">
        <f t="shared" si="5"/>
        <v>1309</v>
      </c>
      <c r="D59" s="29">
        <v>-1566</v>
      </c>
      <c r="E59" s="33">
        <f t="shared" si="1"/>
        <v>2875</v>
      </c>
      <c r="F59" s="27">
        <f t="shared" si="6"/>
        <v>556</v>
      </c>
      <c r="G59" s="27">
        <f t="shared" si="7"/>
        <v>39</v>
      </c>
      <c r="H59" s="33">
        <f t="shared" si="8"/>
        <v>1177</v>
      </c>
      <c r="I59" s="29">
        <v>-1579</v>
      </c>
      <c r="J59" s="33">
        <f t="shared" si="2"/>
        <v>2756</v>
      </c>
      <c r="K59" s="27">
        <f t="shared" si="9"/>
        <v>618</v>
      </c>
      <c r="L59" s="27">
        <f t="shared" si="10"/>
        <v>39</v>
      </c>
      <c r="M59" s="33">
        <f t="shared" si="11"/>
        <v>1317</v>
      </c>
      <c r="N59" s="29">
        <v>-1197</v>
      </c>
      <c r="O59" s="33">
        <f t="shared" si="3"/>
        <v>2514</v>
      </c>
      <c r="P59" s="27">
        <f t="shared" si="12"/>
        <v>493</v>
      </c>
      <c r="Q59" s="44"/>
      <c r="R59" s="35"/>
    </row>
    <row r="60" spans="1:18" ht="15.75" customHeight="1" x14ac:dyDescent="0.3">
      <c r="A60" s="203">
        <v>45754</v>
      </c>
      <c r="B60" s="27">
        <f t="shared" si="4"/>
        <v>40</v>
      </c>
      <c r="C60" s="33">
        <f t="shared" si="5"/>
        <v>1303</v>
      </c>
      <c r="D60" s="29">
        <v>-1572</v>
      </c>
      <c r="E60" s="33">
        <f t="shared" si="1"/>
        <v>2875</v>
      </c>
      <c r="F60" s="27">
        <f t="shared" si="6"/>
        <v>562</v>
      </c>
      <c r="G60" s="27">
        <f t="shared" si="7"/>
        <v>40</v>
      </c>
      <c r="H60" s="33">
        <f t="shared" si="8"/>
        <v>1169</v>
      </c>
      <c r="I60" s="29">
        <v>-1587</v>
      </c>
      <c r="J60" s="33">
        <f t="shared" si="2"/>
        <v>2756</v>
      </c>
      <c r="K60" s="27">
        <f t="shared" si="9"/>
        <v>626</v>
      </c>
      <c r="L60" s="27">
        <f t="shared" si="10"/>
        <v>40</v>
      </c>
      <c r="M60" s="33">
        <f t="shared" si="11"/>
        <v>1309</v>
      </c>
      <c r="N60" s="29">
        <v>-1205</v>
      </c>
      <c r="O60" s="33">
        <f t="shared" si="3"/>
        <v>2514</v>
      </c>
      <c r="P60" s="27">
        <f t="shared" si="12"/>
        <v>501</v>
      </c>
      <c r="Q60" s="44"/>
      <c r="R60" s="35"/>
    </row>
    <row r="61" spans="1:18" ht="15.75" customHeight="1" x14ac:dyDescent="0.3">
      <c r="A61" s="203">
        <v>45755</v>
      </c>
      <c r="B61" s="27">
        <f t="shared" si="4"/>
        <v>41</v>
      </c>
      <c r="C61" s="33">
        <f t="shared" si="5"/>
        <v>1290</v>
      </c>
      <c r="D61" s="29">
        <v>-1585</v>
      </c>
      <c r="E61" s="33">
        <f t="shared" si="1"/>
        <v>2875</v>
      </c>
      <c r="F61" s="27">
        <f t="shared" si="6"/>
        <v>575</v>
      </c>
      <c r="G61" s="27">
        <f t="shared" si="7"/>
        <v>41</v>
      </c>
      <c r="H61" s="33">
        <f t="shared" si="8"/>
        <v>1161</v>
      </c>
      <c r="I61" s="29">
        <v>-1595</v>
      </c>
      <c r="J61" s="33">
        <f t="shared" si="2"/>
        <v>2756</v>
      </c>
      <c r="K61" s="27">
        <f t="shared" si="9"/>
        <v>634</v>
      </c>
      <c r="L61" s="27">
        <f t="shared" si="10"/>
        <v>41</v>
      </c>
      <c r="M61" s="33">
        <f t="shared" si="11"/>
        <v>1299</v>
      </c>
      <c r="N61" s="29">
        <v>-1215</v>
      </c>
      <c r="O61" s="33">
        <f t="shared" si="3"/>
        <v>2514</v>
      </c>
      <c r="P61" s="27">
        <f t="shared" si="12"/>
        <v>511</v>
      </c>
      <c r="Q61" s="44"/>
      <c r="R61" s="35"/>
    </row>
    <row r="62" spans="1:18" ht="15.75" customHeight="1" x14ac:dyDescent="0.3">
      <c r="A62" s="203">
        <v>45756</v>
      </c>
      <c r="B62" s="27">
        <f t="shared" si="4"/>
        <v>42</v>
      </c>
      <c r="C62" s="33">
        <f t="shared" si="5"/>
        <v>1278</v>
      </c>
      <c r="D62" s="29">
        <v>-1597</v>
      </c>
      <c r="E62" s="33">
        <f t="shared" si="1"/>
        <v>2875</v>
      </c>
      <c r="F62" s="27">
        <f t="shared" si="6"/>
        <v>587</v>
      </c>
      <c r="G62" s="27">
        <f t="shared" si="7"/>
        <v>42</v>
      </c>
      <c r="H62" s="33">
        <f t="shared" si="8"/>
        <v>1152</v>
      </c>
      <c r="I62" s="29">
        <v>-1604</v>
      </c>
      <c r="J62" s="33">
        <f t="shared" si="2"/>
        <v>2756</v>
      </c>
      <c r="K62" s="27">
        <f t="shared" si="9"/>
        <v>643</v>
      </c>
      <c r="L62" s="27">
        <f t="shared" si="10"/>
        <v>42</v>
      </c>
      <c r="M62" s="33">
        <f t="shared" si="11"/>
        <v>1290</v>
      </c>
      <c r="N62" s="29">
        <v>-1224</v>
      </c>
      <c r="O62" s="33">
        <f t="shared" si="3"/>
        <v>2514</v>
      </c>
      <c r="P62" s="27">
        <f t="shared" si="12"/>
        <v>520</v>
      </c>
      <c r="Q62" s="44"/>
      <c r="R62" s="35"/>
    </row>
    <row r="63" spans="1:18" ht="15.75" customHeight="1" x14ac:dyDescent="0.3">
      <c r="A63" s="203">
        <v>45757</v>
      </c>
      <c r="B63" s="27">
        <f t="shared" si="4"/>
        <v>43</v>
      </c>
      <c r="C63" s="33">
        <f t="shared" si="5"/>
        <v>1270</v>
      </c>
      <c r="D63" s="29">
        <v>-1605</v>
      </c>
      <c r="E63" s="33">
        <f t="shared" si="1"/>
        <v>2875</v>
      </c>
      <c r="F63" s="27">
        <f t="shared" si="6"/>
        <v>595</v>
      </c>
      <c r="G63" s="27">
        <f t="shared" si="7"/>
        <v>43</v>
      </c>
      <c r="H63" s="33">
        <f t="shared" si="8"/>
        <v>1144</v>
      </c>
      <c r="I63" s="29">
        <v>-1612</v>
      </c>
      <c r="J63" s="33">
        <f t="shared" si="2"/>
        <v>2756</v>
      </c>
      <c r="K63" s="27">
        <f t="shared" si="9"/>
        <v>651</v>
      </c>
      <c r="L63" s="27">
        <f t="shared" si="10"/>
        <v>43</v>
      </c>
      <c r="M63" s="33">
        <f t="shared" si="11"/>
        <v>1283</v>
      </c>
      <c r="N63" s="29">
        <v>-1231</v>
      </c>
      <c r="O63" s="33">
        <f t="shared" si="3"/>
        <v>2514</v>
      </c>
      <c r="P63" s="27">
        <f t="shared" si="12"/>
        <v>527</v>
      </c>
      <c r="Q63" s="44"/>
      <c r="R63" s="35"/>
    </row>
    <row r="64" spans="1:18" ht="15.75" customHeight="1" x14ac:dyDescent="0.3">
      <c r="A64" s="203">
        <v>45758</v>
      </c>
      <c r="B64" s="27">
        <f t="shared" si="4"/>
        <v>44</v>
      </c>
      <c r="C64" s="33">
        <f t="shared" si="5"/>
        <v>1267</v>
      </c>
      <c r="D64" s="29">
        <v>-1608</v>
      </c>
      <c r="E64" s="33">
        <f t="shared" si="1"/>
        <v>2875</v>
      </c>
      <c r="F64" s="27">
        <f t="shared" si="6"/>
        <v>598</v>
      </c>
      <c r="G64" s="27">
        <f t="shared" si="7"/>
        <v>44</v>
      </c>
      <c r="H64" s="33">
        <f t="shared" si="8"/>
        <v>1136</v>
      </c>
      <c r="I64" s="29">
        <v>-1620</v>
      </c>
      <c r="J64" s="33">
        <f t="shared" si="2"/>
        <v>2756</v>
      </c>
      <c r="K64" s="27">
        <f t="shared" si="9"/>
        <v>659</v>
      </c>
      <c r="L64" s="27">
        <f t="shared" si="10"/>
        <v>44</v>
      </c>
      <c r="M64" s="33">
        <f t="shared" si="11"/>
        <v>1279</v>
      </c>
      <c r="N64" s="29">
        <v>-1235</v>
      </c>
      <c r="O64" s="33">
        <f t="shared" si="3"/>
        <v>2514</v>
      </c>
      <c r="P64" s="27">
        <f t="shared" si="12"/>
        <v>531</v>
      </c>
      <c r="Q64" s="44"/>
      <c r="R64" s="35"/>
    </row>
    <row r="65" spans="1:18" ht="15.75" customHeight="1" x14ac:dyDescent="0.3">
      <c r="A65" s="203">
        <v>45759</v>
      </c>
      <c r="B65" s="27">
        <f t="shared" si="4"/>
        <v>45</v>
      </c>
      <c r="C65" s="33">
        <f t="shared" si="5"/>
        <v>1265</v>
      </c>
      <c r="D65" s="29">
        <v>-1610</v>
      </c>
      <c r="E65" s="33">
        <f t="shared" si="1"/>
        <v>2875</v>
      </c>
      <c r="F65" s="27">
        <f t="shared" si="6"/>
        <v>600</v>
      </c>
      <c r="G65" s="27">
        <f t="shared" si="7"/>
        <v>45</v>
      </c>
      <c r="H65" s="33">
        <f t="shared" si="8"/>
        <v>1132</v>
      </c>
      <c r="I65" s="29">
        <v>-1624</v>
      </c>
      <c r="J65" s="33">
        <f t="shared" si="2"/>
        <v>2756</v>
      </c>
      <c r="K65" s="27">
        <f t="shared" si="9"/>
        <v>663</v>
      </c>
      <c r="L65" s="27">
        <f t="shared" si="10"/>
        <v>45</v>
      </c>
      <c r="M65" s="33">
        <f t="shared" si="11"/>
        <v>1275</v>
      </c>
      <c r="N65" s="29">
        <v>-1239</v>
      </c>
      <c r="O65" s="33">
        <f t="shared" si="3"/>
        <v>2514</v>
      </c>
      <c r="P65" s="27">
        <f t="shared" si="12"/>
        <v>535</v>
      </c>
      <c r="Q65" s="44"/>
      <c r="R65" s="35"/>
    </row>
    <row r="66" spans="1:18" ht="15.75" customHeight="1" x14ac:dyDescent="0.3">
      <c r="A66" s="203">
        <v>45760</v>
      </c>
      <c r="B66" s="27">
        <f t="shared" si="4"/>
        <v>46</v>
      </c>
      <c r="C66" s="33">
        <f t="shared" si="5"/>
        <v>1262</v>
      </c>
      <c r="D66" s="29">
        <v>-1613</v>
      </c>
      <c r="E66" s="33">
        <f t="shared" si="1"/>
        <v>2875</v>
      </c>
      <c r="F66" s="27">
        <f t="shared" si="6"/>
        <v>603</v>
      </c>
      <c r="G66" s="27">
        <f t="shared" si="7"/>
        <v>46</v>
      </c>
      <c r="H66" s="33">
        <f t="shared" si="8"/>
        <v>1129</v>
      </c>
      <c r="I66" s="29">
        <v>-1627</v>
      </c>
      <c r="J66" s="33">
        <f t="shared" si="2"/>
        <v>2756</v>
      </c>
      <c r="K66" s="27">
        <f t="shared" si="9"/>
        <v>666</v>
      </c>
      <c r="L66" s="27">
        <f t="shared" si="10"/>
        <v>46</v>
      </c>
      <c r="M66" s="33">
        <f t="shared" si="11"/>
        <v>1272</v>
      </c>
      <c r="N66" s="29">
        <v>-1242</v>
      </c>
      <c r="O66" s="33">
        <f t="shared" si="3"/>
        <v>2514</v>
      </c>
      <c r="P66" s="27">
        <f t="shared" si="12"/>
        <v>538</v>
      </c>
      <c r="Q66" s="44"/>
      <c r="R66" s="35"/>
    </row>
    <row r="67" spans="1:18" ht="15.75" customHeight="1" x14ac:dyDescent="0.3">
      <c r="A67" s="203">
        <v>45761</v>
      </c>
      <c r="B67" s="27">
        <f t="shared" si="4"/>
        <v>47</v>
      </c>
      <c r="C67" s="33">
        <f t="shared" si="5"/>
        <v>1257</v>
      </c>
      <c r="D67" s="29">
        <v>-1618</v>
      </c>
      <c r="E67" s="33">
        <f t="shared" si="1"/>
        <v>2875</v>
      </c>
      <c r="F67" s="27">
        <f t="shared" si="6"/>
        <v>608</v>
      </c>
      <c r="G67" s="27">
        <f t="shared" si="7"/>
        <v>47</v>
      </c>
      <c r="H67" s="33">
        <f t="shared" si="8"/>
        <v>1126</v>
      </c>
      <c r="I67" s="29">
        <v>-1630</v>
      </c>
      <c r="J67" s="33">
        <f t="shared" si="2"/>
        <v>2756</v>
      </c>
      <c r="K67" s="27">
        <f t="shared" si="9"/>
        <v>669</v>
      </c>
      <c r="L67" s="27">
        <f t="shared" si="10"/>
        <v>47</v>
      </c>
      <c r="M67" s="33">
        <f t="shared" si="11"/>
        <v>1269</v>
      </c>
      <c r="N67" s="29">
        <v>-1245</v>
      </c>
      <c r="O67" s="33">
        <f t="shared" si="3"/>
        <v>2514</v>
      </c>
      <c r="P67" s="27">
        <f t="shared" si="12"/>
        <v>541</v>
      </c>
      <c r="Q67" s="44"/>
      <c r="R67" s="35"/>
    </row>
    <row r="68" spans="1:18" ht="15.75" customHeight="1" x14ac:dyDescent="0.3">
      <c r="A68" s="203">
        <v>45762</v>
      </c>
      <c r="B68" s="27">
        <f t="shared" si="4"/>
        <v>48</v>
      </c>
      <c r="C68" s="33">
        <f t="shared" si="5"/>
        <v>1252</v>
      </c>
      <c r="D68" s="29">
        <v>-1623</v>
      </c>
      <c r="E68" s="33">
        <f t="shared" si="1"/>
        <v>2875</v>
      </c>
      <c r="F68" s="27">
        <f t="shared" si="6"/>
        <v>613</v>
      </c>
      <c r="G68" s="27">
        <f t="shared" si="7"/>
        <v>48</v>
      </c>
      <c r="H68" s="33">
        <f t="shared" si="8"/>
        <v>1123</v>
      </c>
      <c r="I68" s="29">
        <v>-1633</v>
      </c>
      <c r="J68" s="33">
        <f t="shared" si="2"/>
        <v>2756</v>
      </c>
      <c r="K68" s="27">
        <f t="shared" si="9"/>
        <v>672</v>
      </c>
      <c r="L68" s="27">
        <f t="shared" si="10"/>
        <v>48</v>
      </c>
      <c r="M68" s="33">
        <f t="shared" si="11"/>
        <v>1266</v>
      </c>
      <c r="N68" s="29">
        <v>-1248</v>
      </c>
      <c r="O68" s="33">
        <f t="shared" si="3"/>
        <v>2514</v>
      </c>
      <c r="P68" s="27">
        <f t="shared" si="12"/>
        <v>544</v>
      </c>
      <c r="Q68" s="44"/>
      <c r="R68" s="35"/>
    </row>
    <row r="69" spans="1:18" ht="15.75" customHeight="1" x14ac:dyDescent="0.3">
      <c r="A69" s="203">
        <v>45763</v>
      </c>
      <c r="B69" s="27">
        <f t="shared" si="4"/>
        <v>49</v>
      </c>
      <c r="C69" s="33">
        <f t="shared" si="5"/>
        <v>1239</v>
      </c>
      <c r="D69" s="29">
        <v>-1636</v>
      </c>
      <c r="E69" s="33">
        <f t="shared" si="1"/>
        <v>2875</v>
      </c>
      <c r="F69" s="27">
        <f t="shared" si="6"/>
        <v>626</v>
      </c>
      <c r="G69" s="27">
        <f t="shared" si="7"/>
        <v>49</v>
      </c>
      <c r="H69" s="33">
        <f t="shared" si="8"/>
        <v>1114</v>
      </c>
      <c r="I69" s="29">
        <v>-1642</v>
      </c>
      <c r="J69" s="33">
        <f t="shared" si="2"/>
        <v>2756</v>
      </c>
      <c r="K69" s="27">
        <f t="shared" si="9"/>
        <v>681</v>
      </c>
      <c r="L69" s="27">
        <f t="shared" si="10"/>
        <v>49</v>
      </c>
      <c r="M69" s="33">
        <f t="shared" si="11"/>
        <v>1254</v>
      </c>
      <c r="N69" s="29">
        <v>-1260</v>
      </c>
      <c r="O69" s="33">
        <f t="shared" si="3"/>
        <v>2514</v>
      </c>
      <c r="P69" s="27">
        <f t="shared" si="12"/>
        <v>556</v>
      </c>
      <c r="Q69" s="44"/>
      <c r="R69" s="35"/>
    </row>
    <row r="70" spans="1:18" ht="15.75" customHeight="1" x14ac:dyDescent="0.3">
      <c r="A70" s="203">
        <v>45764</v>
      </c>
      <c r="B70" s="27">
        <f t="shared" si="4"/>
        <v>50</v>
      </c>
      <c r="C70" s="33">
        <f t="shared" si="5"/>
        <v>1225</v>
      </c>
      <c r="D70" s="29">
        <v>-1650</v>
      </c>
      <c r="E70" s="33">
        <f t="shared" si="1"/>
        <v>2875</v>
      </c>
      <c r="F70" s="27">
        <f t="shared" si="6"/>
        <v>640</v>
      </c>
      <c r="G70" s="27">
        <f t="shared" si="7"/>
        <v>50</v>
      </c>
      <c r="H70" s="33">
        <f t="shared" si="8"/>
        <v>1101</v>
      </c>
      <c r="I70" s="29">
        <v>-1655</v>
      </c>
      <c r="J70" s="33">
        <f t="shared" si="2"/>
        <v>2756</v>
      </c>
      <c r="K70" s="27">
        <f t="shared" si="9"/>
        <v>694</v>
      </c>
      <c r="L70" s="27">
        <f t="shared" si="10"/>
        <v>50</v>
      </c>
      <c r="M70" s="33">
        <f t="shared" si="11"/>
        <v>1242</v>
      </c>
      <c r="N70" s="29">
        <v>-1272</v>
      </c>
      <c r="O70" s="33">
        <f t="shared" si="3"/>
        <v>2514</v>
      </c>
      <c r="P70" s="27">
        <f t="shared" si="12"/>
        <v>568</v>
      </c>
      <c r="Q70" s="44"/>
      <c r="R70" s="35"/>
    </row>
    <row r="71" spans="1:18" ht="15.75" customHeight="1" x14ac:dyDescent="0.3">
      <c r="A71" s="203">
        <v>45765</v>
      </c>
      <c r="B71" s="27">
        <f t="shared" si="4"/>
        <v>51</v>
      </c>
      <c r="C71" s="33">
        <f t="shared" si="5"/>
        <v>1221</v>
      </c>
      <c r="D71" s="29">
        <v>-1654</v>
      </c>
      <c r="E71" s="33">
        <f t="shared" si="1"/>
        <v>2875</v>
      </c>
      <c r="F71" s="27">
        <f t="shared" si="6"/>
        <v>644</v>
      </c>
      <c r="G71" s="27">
        <f t="shared" si="7"/>
        <v>51</v>
      </c>
      <c r="H71" s="33">
        <f t="shared" si="8"/>
        <v>1096</v>
      </c>
      <c r="I71" s="29">
        <v>-1660</v>
      </c>
      <c r="J71" s="33">
        <f t="shared" si="2"/>
        <v>2756</v>
      </c>
      <c r="K71" s="27">
        <f t="shared" si="9"/>
        <v>699</v>
      </c>
      <c r="L71" s="27">
        <f t="shared" si="10"/>
        <v>51</v>
      </c>
      <c r="M71" s="33">
        <f t="shared" si="11"/>
        <v>1239</v>
      </c>
      <c r="N71" s="29">
        <v>-1275</v>
      </c>
      <c r="O71" s="33">
        <f t="shared" si="3"/>
        <v>2514</v>
      </c>
      <c r="P71" s="27">
        <f t="shared" si="12"/>
        <v>571</v>
      </c>
      <c r="Q71" s="44"/>
      <c r="R71" s="35"/>
    </row>
    <row r="72" spans="1:18" ht="15.75" customHeight="1" x14ac:dyDescent="0.3">
      <c r="A72" s="203">
        <v>45766</v>
      </c>
      <c r="B72" s="27">
        <f t="shared" si="4"/>
        <v>52</v>
      </c>
      <c r="C72" s="33">
        <f t="shared" si="5"/>
        <v>1217</v>
      </c>
      <c r="D72" s="29">
        <v>-1658</v>
      </c>
      <c r="E72" s="33">
        <f t="shared" si="1"/>
        <v>2875</v>
      </c>
      <c r="F72" s="27">
        <f t="shared" si="6"/>
        <v>648</v>
      </c>
      <c r="G72" s="27">
        <f t="shared" si="7"/>
        <v>52</v>
      </c>
      <c r="H72" s="33">
        <f t="shared" si="8"/>
        <v>1090</v>
      </c>
      <c r="I72" s="29">
        <v>-1666</v>
      </c>
      <c r="J72" s="33">
        <f t="shared" si="2"/>
        <v>2756</v>
      </c>
      <c r="K72" s="27">
        <f t="shared" si="9"/>
        <v>705</v>
      </c>
      <c r="L72" s="27">
        <f t="shared" si="10"/>
        <v>52</v>
      </c>
      <c r="M72" s="33">
        <f t="shared" si="11"/>
        <v>1236</v>
      </c>
      <c r="N72" s="29">
        <v>-1278</v>
      </c>
      <c r="O72" s="33">
        <f t="shared" si="3"/>
        <v>2514</v>
      </c>
      <c r="P72" s="27">
        <f t="shared" si="12"/>
        <v>574</v>
      </c>
      <c r="Q72" s="44"/>
      <c r="R72" s="35"/>
    </row>
    <row r="73" spans="1:18" ht="15.75" customHeight="1" x14ac:dyDescent="0.3">
      <c r="A73" s="203">
        <v>45767</v>
      </c>
      <c r="B73" s="27">
        <f t="shared" si="4"/>
        <v>53</v>
      </c>
      <c r="C73" s="33">
        <f t="shared" si="5"/>
        <v>1214</v>
      </c>
      <c r="D73" s="29">
        <v>-1661</v>
      </c>
      <c r="E73" s="33">
        <f t="shared" si="1"/>
        <v>2875</v>
      </c>
      <c r="F73" s="27">
        <f t="shared" si="6"/>
        <v>651</v>
      </c>
      <c r="G73" s="27">
        <f t="shared" si="7"/>
        <v>53</v>
      </c>
      <c r="H73" s="33">
        <f t="shared" si="8"/>
        <v>1086</v>
      </c>
      <c r="I73" s="29">
        <v>-1670</v>
      </c>
      <c r="J73" s="33">
        <f t="shared" si="2"/>
        <v>2756</v>
      </c>
      <c r="K73" s="27">
        <f t="shared" si="9"/>
        <v>709</v>
      </c>
      <c r="L73" s="27">
        <f t="shared" si="10"/>
        <v>53</v>
      </c>
      <c r="M73" s="33">
        <f t="shared" si="11"/>
        <v>1232</v>
      </c>
      <c r="N73" s="29">
        <v>-1282</v>
      </c>
      <c r="O73" s="33">
        <f t="shared" si="3"/>
        <v>2514</v>
      </c>
      <c r="P73" s="27">
        <f t="shared" si="12"/>
        <v>578</v>
      </c>
      <c r="Q73" s="44"/>
      <c r="R73" s="35"/>
    </row>
    <row r="74" spans="1:18" ht="15.75" customHeight="1" x14ac:dyDescent="0.3">
      <c r="A74" s="203">
        <v>45768</v>
      </c>
      <c r="B74" s="27">
        <f t="shared" si="4"/>
        <v>54</v>
      </c>
      <c r="C74" s="33">
        <f t="shared" si="5"/>
        <v>1211</v>
      </c>
      <c r="D74" s="29">
        <v>-1664</v>
      </c>
      <c r="E74" s="33">
        <f t="shared" si="1"/>
        <v>2875</v>
      </c>
      <c r="F74" s="27">
        <f t="shared" si="6"/>
        <v>654</v>
      </c>
      <c r="G74" s="27">
        <f t="shared" si="7"/>
        <v>54</v>
      </c>
      <c r="H74" s="33">
        <f t="shared" si="8"/>
        <v>1084</v>
      </c>
      <c r="I74" s="29">
        <v>-1672</v>
      </c>
      <c r="J74" s="33">
        <f t="shared" si="2"/>
        <v>2756</v>
      </c>
      <c r="K74" s="27">
        <f t="shared" si="9"/>
        <v>711</v>
      </c>
      <c r="L74" s="27">
        <f t="shared" si="10"/>
        <v>54</v>
      </c>
      <c r="M74" s="33">
        <f t="shared" si="11"/>
        <v>1228</v>
      </c>
      <c r="N74" s="29">
        <v>-1286</v>
      </c>
      <c r="O74" s="33">
        <f t="shared" si="3"/>
        <v>2514</v>
      </c>
      <c r="P74" s="27">
        <f t="shared" si="12"/>
        <v>582</v>
      </c>
      <c r="Q74" s="44"/>
      <c r="R74" s="35"/>
    </row>
    <row r="75" spans="1:18" ht="15.75" customHeight="1" x14ac:dyDescent="0.3">
      <c r="A75" s="203">
        <v>45769</v>
      </c>
      <c r="B75" s="27">
        <f t="shared" si="4"/>
        <v>55</v>
      </c>
      <c r="C75" s="33">
        <f t="shared" si="5"/>
        <v>1209</v>
      </c>
      <c r="D75" s="29">
        <v>-1666</v>
      </c>
      <c r="E75" s="33">
        <f t="shared" si="1"/>
        <v>2875</v>
      </c>
      <c r="F75" s="27">
        <f t="shared" si="6"/>
        <v>656</v>
      </c>
      <c r="G75" s="27">
        <f t="shared" si="7"/>
        <v>55</v>
      </c>
      <c r="H75" s="33">
        <f t="shared" si="8"/>
        <v>1082</v>
      </c>
      <c r="I75" s="29">
        <v>-1674</v>
      </c>
      <c r="J75" s="33">
        <f t="shared" si="2"/>
        <v>2756</v>
      </c>
      <c r="K75" s="27">
        <f t="shared" si="9"/>
        <v>713</v>
      </c>
      <c r="L75" s="27">
        <f t="shared" si="10"/>
        <v>55</v>
      </c>
      <c r="M75" s="33">
        <f t="shared" si="11"/>
        <v>1227</v>
      </c>
      <c r="N75" s="29">
        <v>-1287</v>
      </c>
      <c r="O75" s="33">
        <f t="shared" si="3"/>
        <v>2514</v>
      </c>
      <c r="P75" s="27">
        <f t="shared" si="12"/>
        <v>583</v>
      </c>
      <c r="Q75" s="44"/>
      <c r="R75" s="35"/>
    </row>
    <row r="76" spans="1:18" ht="15.75" customHeight="1" x14ac:dyDescent="0.3">
      <c r="A76" s="203">
        <v>45770</v>
      </c>
      <c r="B76" s="27">
        <f t="shared" si="4"/>
        <v>56</v>
      </c>
      <c r="C76" s="33">
        <f t="shared" si="5"/>
        <v>1207</v>
      </c>
      <c r="D76" s="29">
        <v>-1668</v>
      </c>
      <c r="E76" s="33">
        <f t="shared" si="1"/>
        <v>2875</v>
      </c>
      <c r="F76" s="27">
        <f t="shared" si="6"/>
        <v>658</v>
      </c>
      <c r="G76" s="27">
        <f t="shared" si="7"/>
        <v>56</v>
      </c>
      <c r="H76" s="33">
        <f t="shared" si="8"/>
        <v>1079</v>
      </c>
      <c r="I76" s="29">
        <v>-1677</v>
      </c>
      <c r="J76" s="33">
        <f t="shared" si="2"/>
        <v>2756</v>
      </c>
      <c r="K76" s="27">
        <f t="shared" si="9"/>
        <v>716</v>
      </c>
      <c r="L76" s="27">
        <f t="shared" si="10"/>
        <v>56</v>
      </c>
      <c r="M76" s="33">
        <f t="shared" si="11"/>
        <v>1225</v>
      </c>
      <c r="N76" s="29">
        <v>-1289</v>
      </c>
      <c r="O76" s="33">
        <f t="shared" si="3"/>
        <v>2514</v>
      </c>
      <c r="P76" s="27">
        <f t="shared" si="12"/>
        <v>585</v>
      </c>
      <c r="Q76" s="44"/>
      <c r="R76" s="35"/>
    </row>
    <row r="77" spans="1:18" ht="15.75" customHeight="1" x14ac:dyDescent="0.3">
      <c r="A77" s="203">
        <v>45771</v>
      </c>
      <c r="B77" s="27">
        <f t="shared" si="4"/>
        <v>57</v>
      </c>
      <c r="C77" s="33">
        <f t="shared" si="5"/>
        <v>1205</v>
      </c>
      <c r="D77" s="29">
        <v>-1670</v>
      </c>
      <c r="E77" s="33">
        <f t="shared" si="1"/>
        <v>2875</v>
      </c>
      <c r="F77" s="27">
        <f t="shared" si="6"/>
        <v>660</v>
      </c>
      <c r="G77" s="27">
        <f t="shared" si="7"/>
        <v>57</v>
      </c>
      <c r="H77" s="33">
        <f t="shared" si="8"/>
        <v>1075</v>
      </c>
      <c r="I77" s="29">
        <v>-1681</v>
      </c>
      <c r="J77" s="33">
        <f t="shared" si="2"/>
        <v>2756</v>
      </c>
      <c r="K77" s="27">
        <f t="shared" si="9"/>
        <v>720</v>
      </c>
      <c r="L77" s="27">
        <f t="shared" si="10"/>
        <v>57</v>
      </c>
      <c r="M77" s="33">
        <f t="shared" si="11"/>
        <v>1223</v>
      </c>
      <c r="N77" s="29">
        <v>-1291</v>
      </c>
      <c r="O77" s="33">
        <f t="shared" si="3"/>
        <v>2514</v>
      </c>
      <c r="P77" s="27">
        <f t="shared" si="12"/>
        <v>587</v>
      </c>
      <c r="Q77" s="44"/>
      <c r="R77" s="35"/>
    </row>
    <row r="78" spans="1:18" ht="15.75" customHeight="1" x14ac:dyDescent="0.3">
      <c r="A78" s="203">
        <v>45772</v>
      </c>
      <c r="B78" s="27">
        <f t="shared" si="4"/>
        <v>58</v>
      </c>
      <c r="C78" s="33">
        <f t="shared" si="5"/>
        <v>1201</v>
      </c>
      <c r="D78" s="29">
        <v>-1674</v>
      </c>
      <c r="E78" s="33">
        <f t="shared" si="1"/>
        <v>2875</v>
      </c>
      <c r="F78" s="27">
        <f t="shared" si="6"/>
        <v>664</v>
      </c>
      <c r="G78" s="27">
        <f t="shared" si="7"/>
        <v>58</v>
      </c>
      <c r="H78" s="33">
        <f t="shared" si="8"/>
        <v>1068</v>
      </c>
      <c r="I78" s="29">
        <v>-1688</v>
      </c>
      <c r="J78" s="33">
        <f t="shared" si="2"/>
        <v>2756</v>
      </c>
      <c r="K78" s="27">
        <f t="shared" si="9"/>
        <v>727</v>
      </c>
      <c r="L78" s="27">
        <f t="shared" si="10"/>
        <v>58</v>
      </c>
      <c r="M78" s="33">
        <f t="shared" si="11"/>
        <v>1220</v>
      </c>
      <c r="N78" s="29">
        <v>-1294</v>
      </c>
      <c r="O78" s="33">
        <f t="shared" si="3"/>
        <v>2514</v>
      </c>
      <c r="P78" s="27">
        <f t="shared" si="12"/>
        <v>590</v>
      </c>
      <c r="Q78" s="44"/>
      <c r="R78" s="35"/>
    </row>
    <row r="79" spans="1:18" ht="15.75" customHeight="1" x14ac:dyDescent="0.3">
      <c r="A79" s="203">
        <v>45773</v>
      </c>
      <c r="B79" s="27">
        <f t="shared" si="4"/>
        <v>59</v>
      </c>
      <c r="C79" s="33">
        <f t="shared" si="5"/>
        <v>1198</v>
      </c>
      <c r="D79" s="29">
        <v>-1677</v>
      </c>
      <c r="E79" s="33">
        <f t="shared" si="1"/>
        <v>2875</v>
      </c>
      <c r="F79" s="27">
        <f t="shared" si="6"/>
        <v>667</v>
      </c>
      <c r="G79" s="27">
        <f t="shared" si="7"/>
        <v>59</v>
      </c>
      <c r="H79" s="33">
        <f t="shared" si="8"/>
        <v>1060</v>
      </c>
      <c r="I79" s="29">
        <v>-1696</v>
      </c>
      <c r="J79" s="33">
        <f t="shared" si="2"/>
        <v>2756</v>
      </c>
      <c r="K79" s="27">
        <f t="shared" si="9"/>
        <v>735</v>
      </c>
      <c r="L79" s="27">
        <f t="shared" si="10"/>
        <v>59</v>
      </c>
      <c r="M79" s="33">
        <f t="shared" si="11"/>
        <v>1218</v>
      </c>
      <c r="N79" s="29">
        <v>-1296</v>
      </c>
      <c r="O79" s="33">
        <f t="shared" si="3"/>
        <v>2514</v>
      </c>
      <c r="P79" s="27">
        <f t="shared" si="12"/>
        <v>592</v>
      </c>
      <c r="Q79" s="44"/>
      <c r="R79" s="35"/>
    </row>
    <row r="80" spans="1:18" ht="15.75" customHeight="1" x14ac:dyDescent="0.3">
      <c r="A80" s="203">
        <v>45774</v>
      </c>
      <c r="B80" s="27">
        <f t="shared" si="4"/>
        <v>60</v>
      </c>
      <c r="C80" s="33">
        <f t="shared" si="5"/>
        <v>1205</v>
      </c>
      <c r="D80" s="29">
        <v>-1670</v>
      </c>
      <c r="E80" s="33">
        <f t="shared" si="1"/>
        <v>2875</v>
      </c>
      <c r="F80" s="27">
        <f t="shared" si="6"/>
        <v>660</v>
      </c>
      <c r="G80" s="27">
        <f t="shared" si="7"/>
        <v>60</v>
      </c>
      <c r="H80" s="33">
        <f t="shared" si="8"/>
        <v>1052</v>
      </c>
      <c r="I80" s="29">
        <v>-1704</v>
      </c>
      <c r="J80" s="33">
        <f t="shared" si="2"/>
        <v>2756</v>
      </c>
      <c r="K80" s="27">
        <f t="shared" si="9"/>
        <v>743</v>
      </c>
      <c r="L80" s="27">
        <f t="shared" si="10"/>
        <v>60</v>
      </c>
      <c r="M80" s="33">
        <f t="shared" si="11"/>
        <v>1216</v>
      </c>
      <c r="N80" s="29">
        <v>-1298</v>
      </c>
      <c r="O80" s="33">
        <f t="shared" si="3"/>
        <v>2514</v>
      </c>
      <c r="P80" s="27">
        <f t="shared" si="12"/>
        <v>594</v>
      </c>
      <c r="Q80" s="44"/>
      <c r="R80" s="35"/>
    </row>
    <row r="81" spans="1:18" ht="15.75" customHeight="1" x14ac:dyDescent="0.3">
      <c r="A81" s="203">
        <v>45775</v>
      </c>
      <c r="B81" s="27">
        <f t="shared" si="4"/>
        <v>61</v>
      </c>
      <c r="C81" s="33">
        <f t="shared" si="5"/>
        <v>1201</v>
      </c>
      <c r="D81" s="29">
        <v>-1674</v>
      </c>
      <c r="E81" s="33">
        <f t="shared" si="1"/>
        <v>2875</v>
      </c>
      <c r="F81" s="27">
        <f t="shared" si="6"/>
        <v>664</v>
      </c>
      <c r="G81" s="27">
        <f t="shared" si="7"/>
        <v>61</v>
      </c>
      <c r="H81" s="33">
        <f t="shared" si="8"/>
        <v>1046</v>
      </c>
      <c r="I81" s="29">
        <v>-1710</v>
      </c>
      <c r="J81" s="33">
        <f t="shared" si="2"/>
        <v>2756</v>
      </c>
      <c r="K81" s="27">
        <f t="shared" si="9"/>
        <v>749</v>
      </c>
      <c r="L81" s="27">
        <f t="shared" si="10"/>
        <v>61</v>
      </c>
      <c r="M81" s="33">
        <f t="shared" si="11"/>
        <v>1209</v>
      </c>
      <c r="N81" s="29">
        <v>-1305</v>
      </c>
      <c r="O81" s="33">
        <f t="shared" si="3"/>
        <v>2514</v>
      </c>
      <c r="P81" s="27">
        <f t="shared" si="12"/>
        <v>601</v>
      </c>
      <c r="Q81" s="44"/>
      <c r="R81" s="35"/>
    </row>
    <row r="82" spans="1:18" ht="15.75" customHeight="1" x14ac:dyDescent="0.3">
      <c r="A82" s="203">
        <v>45776</v>
      </c>
      <c r="B82" s="27">
        <f t="shared" si="4"/>
        <v>62</v>
      </c>
      <c r="C82" s="33">
        <f t="shared" si="5"/>
        <v>1196</v>
      </c>
      <c r="D82" s="29">
        <v>-1679</v>
      </c>
      <c r="E82" s="33">
        <f t="shared" si="1"/>
        <v>2875</v>
      </c>
      <c r="F82" s="27">
        <f t="shared" si="6"/>
        <v>669</v>
      </c>
      <c r="G82" s="27">
        <f t="shared" si="7"/>
        <v>62</v>
      </c>
      <c r="H82" s="33">
        <f t="shared" si="8"/>
        <v>1041</v>
      </c>
      <c r="I82" s="29">
        <v>-1715</v>
      </c>
      <c r="J82" s="33">
        <f t="shared" si="2"/>
        <v>2756</v>
      </c>
      <c r="K82" s="27">
        <f t="shared" si="9"/>
        <v>754</v>
      </c>
      <c r="L82" s="27">
        <f t="shared" si="10"/>
        <v>62</v>
      </c>
      <c r="M82" s="33">
        <f t="shared" si="11"/>
        <v>1203</v>
      </c>
      <c r="N82" s="29">
        <v>-1311</v>
      </c>
      <c r="O82" s="33">
        <f t="shared" si="3"/>
        <v>2514</v>
      </c>
      <c r="P82" s="27">
        <f t="shared" si="12"/>
        <v>607</v>
      </c>
      <c r="Q82" s="44"/>
      <c r="R82" s="35"/>
    </row>
    <row r="83" spans="1:18" ht="15.75" customHeight="1" x14ac:dyDescent="0.3">
      <c r="A83" s="203">
        <v>45777</v>
      </c>
      <c r="B83" s="27">
        <f t="shared" si="4"/>
        <v>63</v>
      </c>
      <c r="C83" s="33">
        <f t="shared" si="5"/>
        <v>1191</v>
      </c>
      <c r="D83" s="29">
        <v>-1684</v>
      </c>
      <c r="E83" s="33">
        <f t="shared" si="1"/>
        <v>2875</v>
      </c>
      <c r="F83" s="27">
        <f t="shared" si="6"/>
        <v>674</v>
      </c>
      <c r="G83" s="27">
        <f t="shared" si="7"/>
        <v>63</v>
      </c>
      <c r="H83" s="33">
        <f t="shared" si="8"/>
        <v>1037</v>
      </c>
      <c r="I83" s="29">
        <v>-1719</v>
      </c>
      <c r="J83" s="33">
        <f t="shared" si="2"/>
        <v>2756</v>
      </c>
      <c r="K83" s="27">
        <f t="shared" si="9"/>
        <v>758</v>
      </c>
      <c r="L83" s="27">
        <f t="shared" si="10"/>
        <v>63</v>
      </c>
      <c r="M83" s="33">
        <f t="shared" si="11"/>
        <v>1197</v>
      </c>
      <c r="N83" s="29">
        <v>-1317</v>
      </c>
      <c r="O83" s="33">
        <f t="shared" si="3"/>
        <v>2514</v>
      </c>
      <c r="P83" s="27">
        <f t="shared" si="12"/>
        <v>613</v>
      </c>
      <c r="Q83" s="44"/>
      <c r="R83" s="35"/>
    </row>
    <row r="84" spans="1:18" ht="15.75" customHeight="1" x14ac:dyDescent="0.3">
      <c r="A84" s="203">
        <v>45778</v>
      </c>
      <c r="B84" s="27">
        <f t="shared" si="4"/>
        <v>64</v>
      </c>
      <c r="C84" s="33">
        <f t="shared" si="5"/>
        <v>1187</v>
      </c>
      <c r="D84" s="29">
        <v>-1688</v>
      </c>
      <c r="E84" s="33">
        <f t="shared" si="1"/>
        <v>2875</v>
      </c>
      <c r="F84" s="27">
        <f t="shared" si="6"/>
        <v>678</v>
      </c>
      <c r="G84" s="27">
        <f t="shared" si="7"/>
        <v>64</v>
      </c>
      <c r="H84" s="33">
        <f t="shared" si="8"/>
        <v>1033</v>
      </c>
      <c r="I84" s="29">
        <v>-1723</v>
      </c>
      <c r="J84" s="33">
        <f t="shared" si="2"/>
        <v>2756</v>
      </c>
      <c r="K84" s="27">
        <f t="shared" si="9"/>
        <v>762</v>
      </c>
      <c r="L84" s="27">
        <f t="shared" si="10"/>
        <v>64</v>
      </c>
      <c r="M84" s="33">
        <f t="shared" si="11"/>
        <v>1193</v>
      </c>
      <c r="N84" s="29">
        <v>-1321</v>
      </c>
      <c r="O84" s="33">
        <f t="shared" si="3"/>
        <v>2514</v>
      </c>
      <c r="P84" s="27">
        <f t="shared" si="12"/>
        <v>617</v>
      </c>
      <c r="Q84" s="44"/>
      <c r="R84" s="35"/>
    </row>
    <row r="85" spans="1:18" ht="15.75" customHeight="1" x14ac:dyDescent="0.3">
      <c r="A85" s="203">
        <v>45779</v>
      </c>
      <c r="B85" s="27">
        <f t="shared" si="4"/>
        <v>65</v>
      </c>
      <c r="C85" s="33">
        <f t="shared" si="5"/>
        <v>1175</v>
      </c>
      <c r="D85" s="29">
        <v>-1700</v>
      </c>
      <c r="E85" s="33">
        <f t="shared" si="1"/>
        <v>2875</v>
      </c>
      <c r="F85" s="27">
        <f t="shared" si="6"/>
        <v>690</v>
      </c>
      <c r="G85" s="27">
        <f t="shared" si="7"/>
        <v>65</v>
      </c>
      <c r="H85" s="33">
        <f t="shared" si="8"/>
        <v>1023</v>
      </c>
      <c r="I85" s="29">
        <v>-1733</v>
      </c>
      <c r="J85" s="33">
        <f t="shared" si="2"/>
        <v>2756</v>
      </c>
      <c r="K85" s="27">
        <f t="shared" si="9"/>
        <v>772</v>
      </c>
      <c r="L85" s="27">
        <f t="shared" si="10"/>
        <v>65</v>
      </c>
      <c r="M85" s="33">
        <f t="shared" si="11"/>
        <v>1182</v>
      </c>
      <c r="N85" s="29">
        <v>-1332</v>
      </c>
      <c r="O85" s="33">
        <f t="shared" si="3"/>
        <v>2514</v>
      </c>
      <c r="P85" s="27">
        <f t="shared" si="12"/>
        <v>628</v>
      </c>
      <c r="Q85" s="44"/>
      <c r="R85" s="35"/>
    </row>
    <row r="86" spans="1:18" ht="15.75" customHeight="1" x14ac:dyDescent="0.3">
      <c r="A86" s="203">
        <v>45780</v>
      </c>
      <c r="B86" s="27">
        <f t="shared" si="4"/>
        <v>66</v>
      </c>
      <c r="C86" s="33">
        <f t="shared" si="5"/>
        <v>1147</v>
      </c>
      <c r="D86" s="29">
        <v>-1728</v>
      </c>
      <c r="E86" s="33">
        <f t="shared" si="1"/>
        <v>2875</v>
      </c>
      <c r="F86" s="27">
        <f t="shared" si="6"/>
        <v>718</v>
      </c>
      <c r="G86" s="27">
        <f t="shared" si="7"/>
        <v>66</v>
      </c>
      <c r="H86" s="33">
        <f t="shared" si="8"/>
        <v>1013</v>
      </c>
      <c r="I86" s="29">
        <v>-1743</v>
      </c>
      <c r="J86" s="33">
        <f t="shared" si="2"/>
        <v>2756</v>
      </c>
      <c r="K86" s="27">
        <f t="shared" si="9"/>
        <v>782</v>
      </c>
      <c r="L86" s="27">
        <f t="shared" si="10"/>
        <v>66</v>
      </c>
      <c r="M86" s="33">
        <f t="shared" si="11"/>
        <v>1171</v>
      </c>
      <c r="N86" s="29">
        <v>-1343</v>
      </c>
      <c r="O86" s="33">
        <f t="shared" si="3"/>
        <v>2514</v>
      </c>
      <c r="P86" s="27">
        <f t="shared" si="12"/>
        <v>639</v>
      </c>
      <c r="Q86" s="44"/>
      <c r="R86" s="35"/>
    </row>
    <row r="87" spans="1:18" ht="15.75" customHeight="1" x14ac:dyDescent="0.3">
      <c r="A87" s="203">
        <v>45781</v>
      </c>
      <c r="B87" s="27">
        <f t="shared" si="4"/>
        <v>67</v>
      </c>
      <c r="C87" s="33">
        <f t="shared" si="5"/>
        <v>1142</v>
      </c>
      <c r="D87" s="29">
        <v>-1733</v>
      </c>
      <c r="E87" s="33">
        <f t="shared" si="1"/>
        <v>2875</v>
      </c>
      <c r="F87" s="27">
        <f t="shared" si="6"/>
        <v>723</v>
      </c>
      <c r="G87" s="27">
        <f t="shared" si="7"/>
        <v>67</v>
      </c>
      <c r="H87" s="33">
        <f t="shared" si="8"/>
        <v>1007</v>
      </c>
      <c r="I87" s="29">
        <v>-1749</v>
      </c>
      <c r="J87" s="33">
        <f t="shared" si="2"/>
        <v>2756</v>
      </c>
      <c r="K87" s="27">
        <f t="shared" si="9"/>
        <v>788</v>
      </c>
      <c r="L87" s="27">
        <f t="shared" si="10"/>
        <v>67</v>
      </c>
      <c r="M87" s="33">
        <f t="shared" si="11"/>
        <v>1161</v>
      </c>
      <c r="N87" s="29">
        <v>-1353</v>
      </c>
      <c r="O87" s="33">
        <f t="shared" si="3"/>
        <v>2514</v>
      </c>
      <c r="P87" s="27">
        <f t="shared" si="12"/>
        <v>649</v>
      </c>
      <c r="Q87" s="44"/>
      <c r="R87" s="35"/>
    </row>
    <row r="88" spans="1:18" ht="15.75" customHeight="1" x14ac:dyDescent="0.3">
      <c r="A88" s="203">
        <v>45782</v>
      </c>
      <c r="B88" s="27">
        <f t="shared" si="4"/>
        <v>68</v>
      </c>
      <c r="C88" s="33">
        <f t="shared" si="5"/>
        <v>1137</v>
      </c>
      <c r="D88" s="29">
        <v>-1738</v>
      </c>
      <c r="E88" s="33">
        <f t="shared" si="1"/>
        <v>2875</v>
      </c>
      <c r="F88" s="27">
        <f t="shared" si="6"/>
        <v>728</v>
      </c>
      <c r="G88" s="27">
        <f t="shared" si="7"/>
        <v>68</v>
      </c>
      <c r="H88" s="33">
        <f t="shared" si="8"/>
        <v>1001</v>
      </c>
      <c r="I88" s="29">
        <v>-1755</v>
      </c>
      <c r="J88" s="33">
        <f t="shared" si="2"/>
        <v>2756</v>
      </c>
      <c r="K88" s="27">
        <f t="shared" si="9"/>
        <v>794</v>
      </c>
      <c r="L88" s="27">
        <f t="shared" si="10"/>
        <v>68</v>
      </c>
      <c r="M88" s="33">
        <f t="shared" si="11"/>
        <v>1151</v>
      </c>
      <c r="N88" s="29">
        <v>-1363</v>
      </c>
      <c r="O88" s="33">
        <f t="shared" si="3"/>
        <v>2514</v>
      </c>
      <c r="P88" s="27">
        <f t="shared" si="12"/>
        <v>659</v>
      </c>
      <c r="Q88" s="44"/>
      <c r="R88" s="35"/>
    </row>
    <row r="89" spans="1:18" ht="15.75" customHeight="1" x14ac:dyDescent="0.3">
      <c r="A89" s="203">
        <v>45783</v>
      </c>
      <c r="B89" s="27">
        <f t="shared" si="4"/>
        <v>69</v>
      </c>
      <c r="C89" s="33">
        <f t="shared" si="5"/>
        <v>1132</v>
      </c>
      <c r="D89" s="29">
        <v>-1743</v>
      </c>
      <c r="E89" s="33">
        <f t="shared" si="1"/>
        <v>2875</v>
      </c>
      <c r="F89" s="27">
        <f t="shared" si="6"/>
        <v>733</v>
      </c>
      <c r="G89" s="27">
        <f t="shared" si="7"/>
        <v>69</v>
      </c>
      <c r="H89" s="33">
        <f t="shared" si="8"/>
        <v>995</v>
      </c>
      <c r="I89" s="29">
        <v>-1761</v>
      </c>
      <c r="J89" s="33">
        <f t="shared" si="2"/>
        <v>2756</v>
      </c>
      <c r="K89" s="27">
        <f t="shared" si="9"/>
        <v>800</v>
      </c>
      <c r="L89" s="27">
        <f t="shared" si="10"/>
        <v>69</v>
      </c>
      <c r="M89" s="33">
        <f t="shared" si="11"/>
        <v>1144</v>
      </c>
      <c r="N89" s="29">
        <v>-1370</v>
      </c>
      <c r="O89" s="33">
        <f t="shared" si="3"/>
        <v>2514</v>
      </c>
      <c r="P89" s="27">
        <f t="shared" si="12"/>
        <v>666</v>
      </c>
      <c r="Q89" s="44"/>
      <c r="R89" s="35"/>
    </row>
    <row r="90" spans="1:18" ht="15.75" customHeight="1" x14ac:dyDescent="0.3">
      <c r="A90" s="203">
        <v>45784</v>
      </c>
      <c r="B90" s="27">
        <f t="shared" si="4"/>
        <v>70</v>
      </c>
      <c r="C90" s="33">
        <f t="shared" si="5"/>
        <v>1127</v>
      </c>
      <c r="D90" s="29">
        <v>-1748</v>
      </c>
      <c r="E90" s="33">
        <f t="shared" si="1"/>
        <v>2875</v>
      </c>
      <c r="F90" s="27">
        <f t="shared" si="6"/>
        <v>738</v>
      </c>
      <c r="G90" s="27">
        <f t="shared" si="7"/>
        <v>70</v>
      </c>
      <c r="H90" s="33">
        <f t="shared" si="8"/>
        <v>989</v>
      </c>
      <c r="I90" s="29">
        <v>-1767</v>
      </c>
      <c r="J90" s="33">
        <f t="shared" si="2"/>
        <v>2756</v>
      </c>
      <c r="K90" s="27">
        <f t="shared" si="9"/>
        <v>806</v>
      </c>
      <c r="L90" s="27">
        <f t="shared" si="10"/>
        <v>70</v>
      </c>
      <c r="M90" s="33">
        <f t="shared" si="11"/>
        <v>1141</v>
      </c>
      <c r="N90" s="29">
        <v>-1373</v>
      </c>
      <c r="O90" s="33">
        <f t="shared" si="3"/>
        <v>2514</v>
      </c>
      <c r="P90" s="27">
        <f t="shared" si="12"/>
        <v>669</v>
      </c>
      <c r="Q90" s="44"/>
      <c r="R90" s="35"/>
    </row>
    <row r="91" spans="1:18" ht="15.75" customHeight="1" x14ac:dyDescent="0.3">
      <c r="A91" s="203">
        <v>45785</v>
      </c>
      <c r="B91" s="27">
        <f t="shared" si="4"/>
        <v>71</v>
      </c>
      <c r="C91" s="33">
        <f t="shared" si="5"/>
        <v>1126</v>
      </c>
      <c r="D91" s="29">
        <v>-1749</v>
      </c>
      <c r="E91" s="33">
        <f t="shared" si="1"/>
        <v>2875</v>
      </c>
      <c r="F91" s="27">
        <f t="shared" si="6"/>
        <v>739</v>
      </c>
      <c r="G91" s="27">
        <f t="shared" si="7"/>
        <v>71</v>
      </c>
      <c r="H91" s="33">
        <f t="shared" si="8"/>
        <v>985</v>
      </c>
      <c r="I91" s="29">
        <v>-1771</v>
      </c>
      <c r="J91" s="33">
        <f t="shared" si="2"/>
        <v>2756</v>
      </c>
      <c r="K91" s="27">
        <f t="shared" si="9"/>
        <v>810</v>
      </c>
      <c r="L91" s="27">
        <f t="shared" si="10"/>
        <v>71</v>
      </c>
      <c r="M91" s="33">
        <f t="shared" si="11"/>
        <v>1139</v>
      </c>
      <c r="N91" s="29">
        <v>-1375</v>
      </c>
      <c r="O91" s="33">
        <f t="shared" si="3"/>
        <v>2514</v>
      </c>
      <c r="P91" s="27">
        <f t="shared" si="12"/>
        <v>671</v>
      </c>
      <c r="Q91" s="44"/>
      <c r="R91" s="35"/>
    </row>
    <row r="92" spans="1:18" ht="15" customHeight="1" x14ac:dyDescent="0.3">
      <c r="A92" s="203">
        <v>45786</v>
      </c>
      <c r="B92" s="27">
        <f t="shared" si="4"/>
        <v>72</v>
      </c>
      <c r="C92" s="33">
        <f t="shared" si="5"/>
        <v>1125</v>
      </c>
      <c r="D92" s="29">
        <v>-1750</v>
      </c>
      <c r="E92" s="33">
        <f t="shared" si="1"/>
        <v>2875</v>
      </c>
      <c r="F92" s="27">
        <f t="shared" si="6"/>
        <v>740</v>
      </c>
      <c r="G92" s="27">
        <f t="shared" si="7"/>
        <v>72</v>
      </c>
      <c r="H92" s="33">
        <f t="shared" si="8"/>
        <v>984</v>
      </c>
      <c r="I92" s="29">
        <v>-1772</v>
      </c>
      <c r="J92" s="33">
        <f t="shared" si="2"/>
        <v>2756</v>
      </c>
      <c r="K92" s="27">
        <f t="shared" si="9"/>
        <v>811</v>
      </c>
      <c r="L92" s="27">
        <f t="shared" si="10"/>
        <v>72</v>
      </c>
      <c r="M92" s="33">
        <f t="shared" si="11"/>
        <v>1137</v>
      </c>
      <c r="N92" s="29">
        <v>-1377</v>
      </c>
      <c r="O92" s="33">
        <f t="shared" si="3"/>
        <v>2514</v>
      </c>
      <c r="P92" s="27">
        <f t="shared" si="12"/>
        <v>673</v>
      </c>
      <c r="Q92" s="44"/>
      <c r="R92" s="35"/>
    </row>
    <row r="93" spans="1:18" ht="15" customHeight="1" x14ac:dyDescent="0.3">
      <c r="A93" s="203">
        <v>45787</v>
      </c>
      <c r="B93" s="27">
        <f t="shared" si="4"/>
        <v>73</v>
      </c>
      <c r="C93" s="33">
        <f t="shared" si="5"/>
        <v>1124</v>
      </c>
      <c r="D93" s="29">
        <v>-1751</v>
      </c>
      <c r="E93" s="33">
        <f t="shared" si="1"/>
        <v>2875</v>
      </c>
      <c r="F93" s="27">
        <f t="shared" si="6"/>
        <v>741</v>
      </c>
      <c r="G93" s="27">
        <f t="shared" si="7"/>
        <v>73</v>
      </c>
      <c r="H93" s="33">
        <f t="shared" si="8"/>
        <v>983</v>
      </c>
      <c r="I93" s="29">
        <v>-1773</v>
      </c>
      <c r="J93" s="33">
        <f t="shared" si="2"/>
        <v>2756</v>
      </c>
      <c r="K93" s="27">
        <f t="shared" si="9"/>
        <v>812</v>
      </c>
      <c r="L93" s="27">
        <f t="shared" si="10"/>
        <v>73</v>
      </c>
      <c r="M93" s="33">
        <f t="shared" si="11"/>
        <v>1135</v>
      </c>
      <c r="N93" s="29">
        <v>-1379</v>
      </c>
      <c r="O93" s="33">
        <f t="shared" si="3"/>
        <v>2514</v>
      </c>
      <c r="P93" s="27">
        <f t="shared" si="12"/>
        <v>675</v>
      </c>
      <c r="Q93" s="44"/>
      <c r="R93" s="35"/>
    </row>
    <row r="94" spans="1:18" ht="15.75" customHeight="1" x14ac:dyDescent="0.3">
      <c r="A94" s="203">
        <v>45788</v>
      </c>
      <c r="B94" s="27">
        <f t="shared" si="4"/>
        <v>74</v>
      </c>
      <c r="C94" s="33">
        <f t="shared" si="5"/>
        <v>1122</v>
      </c>
      <c r="D94" s="29">
        <v>-1753</v>
      </c>
      <c r="E94" s="33">
        <f t="shared" si="1"/>
        <v>2875</v>
      </c>
      <c r="F94" s="27">
        <f t="shared" si="6"/>
        <v>743</v>
      </c>
      <c r="G94" s="27">
        <f t="shared" si="7"/>
        <v>74</v>
      </c>
      <c r="H94" s="33">
        <f t="shared" si="8"/>
        <v>981</v>
      </c>
      <c r="I94" s="29">
        <v>-1775</v>
      </c>
      <c r="J94" s="33">
        <f t="shared" si="2"/>
        <v>2756</v>
      </c>
      <c r="K94" s="27">
        <f t="shared" si="9"/>
        <v>814</v>
      </c>
      <c r="L94" s="27">
        <f t="shared" si="10"/>
        <v>74</v>
      </c>
      <c r="M94" s="33">
        <f t="shared" si="11"/>
        <v>1133</v>
      </c>
      <c r="N94" s="29">
        <v>-1381</v>
      </c>
      <c r="O94" s="33">
        <f t="shared" si="3"/>
        <v>2514</v>
      </c>
      <c r="P94" s="27">
        <f t="shared" si="12"/>
        <v>677</v>
      </c>
      <c r="Q94" s="44"/>
      <c r="R94" s="35"/>
    </row>
    <row r="95" spans="1:18" ht="15.75" customHeight="1" x14ac:dyDescent="0.3">
      <c r="A95" s="203">
        <v>45789</v>
      </c>
      <c r="B95" s="27">
        <f t="shared" si="4"/>
        <v>75</v>
      </c>
      <c r="C95" s="33">
        <f t="shared" si="5"/>
        <v>1121</v>
      </c>
      <c r="D95" s="29">
        <v>-1754</v>
      </c>
      <c r="E95" s="33">
        <f t="shared" si="1"/>
        <v>2875</v>
      </c>
      <c r="F95" s="27">
        <f t="shared" si="6"/>
        <v>744</v>
      </c>
      <c r="G95" s="27">
        <f t="shared" si="7"/>
        <v>75</v>
      </c>
      <c r="H95" s="33">
        <f t="shared" si="8"/>
        <v>977</v>
      </c>
      <c r="I95" s="29">
        <v>-1779</v>
      </c>
      <c r="J95" s="33">
        <f t="shared" si="2"/>
        <v>2756</v>
      </c>
      <c r="K95" s="27">
        <f t="shared" si="9"/>
        <v>818</v>
      </c>
      <c r="L95" s="27">
        <f t="shared" si="10"/>
        <v>75</v>
      </c>
      <c r="M95" s="33">
        <f t="shared" si="11"/>
        <v>1131</v>
      </c>
      <c r="N95" s="29">
        <v>-1383</v>
      </c>
      <c r="O95" s="33">
        <f t="shared" si="3"/>
        <v>2514</v>
      </c>
      <c r="P95" s="27">
        <f t="shared" si="12"/>
        <v>679</v>
      </c>
      <c r="Q95" s="44"/>
      <c r="R95" s="35"/>
    </row>
    <row r="96" spans="1:18" ht="15.75" customHeight="1" x14ac:dyDescent="0.3">
      <c r="A96" s="203">
        <v>45790</v>
      </c>
      <c r="B96" s="27">
        <f t="shared" si="4"/>
        <v>76</v>
      </c>
      <c r="C96" s="33">
        <f t="shared" si="5"/>
        <v>1099</v>
      </c>
      <c r="D96" s="29">
        <v>-1776</v>
      </c>
      <c r="E96" s="33">
        <f t="shared" si="1"/>
        <v>2875</v>
      </c>
      <c r="F96" s="27">
        <f t="shared" si="6"/>
        <v>766</v>
      </c>
      <c r="G96" s="27">
        <f t="shared" si="7"/>
        <v>76</v>
      </c>
      <c r="H96" s="33">
        <f t="shared" si="8"/>
        <v>975</v>
      </c>
      <c r="I96" s="29">
        <v>-1781</v>
      </c>
      <c r="J96" s="33">
        <f t="shared" si="2"/>
        <v>2756</v>
      </c>
      <c r="K96" s="27">
        <f t="shared" si="9"/>
        <v>820</v>
      </c>
      <c r="L96" s="27">
        <f t="shared" si="10"/>
        <v>76</v>
      </c>
      <c r="M96" s="33">
        <f t="shared" si="11"/>
        <v>1129</v>
      </c>
      <c r="N96" s="29">
        <v>-1385</v>
      </c>
      <c r="O96" s="33">
        <f t="shared" si="3"/>
        <v>2514</v>
      </c>
      <c r="P96" s="27">
        <f t="shared" si="12"/>
        <v>681</v>
      </c>
      <c r="Q96" s="44"/>
      <c r="R96" s="35"/>
    </row>
    <row r="97" spans="1:18" ht="15.75" customHeight="1" x14ac:dyDescent="0.3">
      <c r="A97" s="203">
        <v>45791</v>
      </c>
      <c r="B97" s="27">
        <f t="shared" si="4"/>
        <v>77</v>
      </c>
      <c r="C97" s="33">
        <f t="shared" si="5"/>
        <v>1089</v>
      </c>
      <c r="D97" s="29">
        <v>-1786</v>
      </c>
      <c r="E97" s="33">
        <f t="shared" si="1"/>
        <v>2875</v>
      </c>
      <c r="F97" s="27">
        <f t="shared" si="6"/>
        <v>776</v>
      </c>
      <c r="G97" s="27">
        <f t="shared" si="7"/>
        <v>77</v>
      </c>
      <c r="H97" s="33">
        <f t="shared" si="8"/>
        <v>961</v>
      </c>
      <c r="I97" s="29">
        <v>-1795</v>
      </c>
      <c r="J97" s="33">
        <f t="shared" si="2"/>
        <v>2756</v>
      </c>
      <c r="K97" s="27">
        <f t="shared" si="9"/>
        <v>834</v>
      </c>
      <c r="L97" s="27">
        <f t="shared" si="10"/>
        <v>77</v>
      </c>
      <c r="M97" s="33">
        <f t="shared" si="11"/>
        <v>1124</v>
      </c>
      <c r="N97" s="29">
        <v>-1390</v>
      </c>
      <c r="O97" s="33">
        <f t="shared" si="3"/>
        <v>2514</v>
      </c>
      <c r="P97" s="27">
        <f t="shared" si="12"/>
        <v>686</v>
      </c>
      <c r="Q97" s="44"/>
      <c r="R97" s="35"/>
    </row>
    <row r="98" spans="1:18" ht="15.75" customHeight="1" x14ac:dyDescent="0.3">
      <c r="A98" s="203">
        <v>45792</v>
      </c>
      <c r="B98" s="27">
        <f t="shared" si="4"/>
        <v>78</v>
      </c>
      <c r="C98" s="33">
        <f t="shared" si="5"/>
        <v>1085</v>
      </c>
      <c r="D98" s="29">
        <v>-1790</v>
      </c>
      <c r="E98" s="33">
        <f t="shared" si="1"/>
        <v>2875</v>
      </c>
      <c r="F98" s="27">
        <f t="shared" si="6"/>
        <v>780</v>
      </c>
      <c r="G98" s="27">
        <f t="shared" si="7"/>
        <v>78</v>
      </c>
      <c r="H98" s="33">
        <f t="shared" si="8"/>
        <v>946</v>
      </c>
      <c r="I98" s="29">
        <v>-1810</v>
      </c>
      <c r="J98" s="33">
        <f t="shared" si="2"/>
        <v>2756</v>
      </c>
      <c r="K98" s="27">
        <f t="shared" si="9"/>
        <v>849</v>
      </c>
      <c r="L98" s="27">
        <f t="shared" si="10"/>
        <v>78</v>
      </c>
      <c r="M98" s="33">
        <f t="shared" si="11"/>
        <v>1114</v>
      </c>
      <c r="N98" s="29">
        <v>-1400</v>
      </c>
      <c r="O98" s="33">
        <f t="shared" si="3"/>
        <v>2514</v>
      </c>
      <c r="P98" s="27">
        <f t="shared" si="12"/>
        <v>696</v>
      </c>
      <c r="Q98" s="44"/>
      <c r="R98" s="35"/>
    </row>
    <row r="99" spans="1:18" ht="15.75" customHeight="1" x14ac:dyDescent="0.3">
      <c r="A99" s="203">
        <v>45793</v>
      </c>
      <c r="B99" s="27">
        <f t="shared" si="4"/>
        <v>79</v>
      </c>
      <c r="C99" s="33">
        <f t="shared" si="5"/>
        <v>1082</v>
      </c>
      <c r="D99" s="29">
        <v>-1793</v>
      </c>
      <c r="E99" s="33">
        <f t="shared" si="1"/>
        <v>2875</v>
      </c>
      <c r="F99" s="27">
        <f t="shared" si="6"/>
        <v>783</v>
      </c>
      <c r="G99" s="27">
        <f t="shared" si="7"/>
        <v>79</v>
      </c>
      <c r="H99" s="33">
        <f t="shared" si="8"/>
        <v>941</v>
      </c>
      <c r="I99" s="29">
        <v>-1815</v>
      </c>
      <c r="J99" s="33">
        <f t="shared" si="2"/>
        <v>2756</v>
      </c>
      <c r="K99" s="27">
        <f t="shared" si="9"/>
        <v>854</v>
      </c>
      <c r="L99" s="27">
        <f t="shared" si="10"/>
        <v>79</v>
      </c>
      <c r="M99" s="33">
        <f t="shared" si="11"/>
        <v>1106</v>
      </c>
      <c r="N99" s="29">
        <v>-1408</v>
      </c>
      <c r="O99" s="33">
        <f t="shared" si="3"/>
        <v>2514</v>
      </c>
      <c r="P99" s="27">
        <f t="shared" si="12"/>
        <v>704</v>
      </c>
      <c r="Q99" s="44"/>
      <c r="R99" s="35"/>
    </row>
    <row r="100" spans="1:18" ht="15.75" customHeight="1" x14ac:dyDescent="0.3">
      <c r="A100" s="203">
        <v>45794</v>
      </c>
      <c r="B100" s="27">
        <f t="shared" si="4"/>
        <v>80</v>
      </c>
      <c r="C100" s="33">
        <f t="shared" si="5"/>
        <v>1079</v>
      </c>
      <c r="D100" s="29">
        <v>-1796</v>
      </c>
      <c r="E100" s="33">
        <f t="shared" si="1"/>
        <v>2875</v>
      </c>
      <c r="F100" s="27">
        <f t="shared" si="6"/>
        <v>786</v>
      </c>
      <c r="G100" s="27">
        <f t="shared" si="7"/>
        <v>80</v>
      </c>
      <c r="H100" s="33">
        <f t="shared" si="8"/>
        <v>938</v>
      </c>
      <c r="I100" s="29">
        <v>-1818</v>
      </c>
      <c r="J100" s="33">
        <f t="shared" si="2"/>
        <v>2756</v>
      </c>
      <c r="K100" s="27">
        <f t="shared" si="9"/>
        <v>857</v>
      </c>
      <c r="L100" s="27">
        <f t="shared" si="10"/>
        <v>80</v>
      </c>
      <c r="M100" s="33">
        <f t="shared" si="11"/>
        <v>1103</v>
      </c>
      <c r="N100" s="29">
        <v>-1411</v>
      </c>
      <c r="O100" s="33">
        <f t="shared" si="3"/>
        <v>2514</v>
      </c>
      <c r="P100" s="27">
        <f t="shared" si="12"/>
        <v>707</v>
      </c>
      <c r="Q100" s="44"/>
      <c r="R100" s="35"/>
    </row>
    <row r="101" spans="1:18" ht="15.75" customHeight="1" x14ac:dyDescent="0.3">
      <c r="A101" s="203">
        <v>45795</v>
      </c>
      <c r="B101" s="27">
        <f t="shared" si="4"/>
        <v>81</v>
      </c>
      <c r="C101" s="33">
        <f t="shared" si="5"/>
        <v>1076</v>
      </c>
      <c r="D101" s="29">
        <v>-1799</v>
      </c>
      <c r="E101" s="33">
        <f t="shared" si="1"/>
        <v>2875</v>
      </c>
      <c r="F101" s="27">
        <f t="shared" si="6"/>
        <v>789</v>
      </c>
      <c r="G101" s="27">
        <f t="shared" si="7"/>
        <v>81</v>
      </c>
      <c r="H101" s="33">
        <f t="shared" si="8"/>
        <v>935</v>
      </c>
      <c r="I101" s="29">
        <v>-1821</v>
      </c>
      <c r="J101" s="33">
        <f t="shared" si="2"/>
        <v>2756</v>
      </c>
      <c r="K101" s="27">
        <f t="shared" si="9"/>
        <v>860</v>
      </c>
      <c r="L101" s="27">
        <f t="shared" si="10"/>
        <v>81</v>
      </c>
      <c r="M101" s="33">
        <f t="shared" si="11"/>
        <v>1100</v>
      </c>
      <c r="N101" s="29">
        <v>-1414</v>
      </c>
      <c r="O101" s="33">
        <f t="shared" si="3"/>
        <v>2514</v>
      </c>
      <c r="P101" s="27">
        <f t="shared" si="12"/>
        <v>710</v>
      </c>
      <c r="Q101" s="44"/>
      <c r="R101" s="35"/>
    </row>
    <row r="102" spans="1:18" ht="15.75" customHeight="1" x14ac:dyDescent="0.3">
      <c r="A102" s="203">
        <v>45796</v>
      </c>
      <c r="B102" s="27">
        <f t="shared" si="4"/>
        <v>82</v>
      </c>
      <c r="C102" s="33">
        <f t="shared" si="5"/>
        <v>1074</v>
      </c>
      <c r="D102" s="29">
        <v>-1801</v>
      </c>
      <c r="E102" s="33">
        <f t="shared" si="1"/>
        <v>2875</v>
      </c>
      <c r="F102" s="27">
        <f t="shared" si="6"/>
        <v>791</v>
      </c>
      <c r="G102" s="27">
        <f t="shared" si="7"/>
        <v>82</v>
      </c>
      <c r="H102" s="33">
        <f t="shared" si="8"/>
        <v>933</v>
      </c>
      <c r="I102" s="29">
        <v>-1823</v>
      </c>
      <c r="J102" s="33">
        <f t="shared" si="2"/>
        <v>2756</v>
      </c>
      <c r="K102" s="27">
        <f t="shared" si="9"/>
        <v>862</v>
      </c>
      <c r="L102" s="27">
        <f t="shared" si="10"/>
        <v>82</v>
      </c>
      <c r="M102" s="33">
        <f t="shared" si="11"/>
        <v>1097</v>
      </c>
      <c r="N102" s="29">
        <v>-1417</v>
      </c>
      <c r="O102" s="33">
        <f t="shared" si="3"/>
        <v>2514</v>
      </c>
      <c r="P102" s="27">
        <f t="shared" si="12"/>
        <v>713</v>
      </c>
      <c r="Q102" s="44"/>
      <c r="R102" s="35"/>
    </row>
    <row r="103" spans="1:18" ht="15.75" customHeight="1" x14ac:dyDescent="0.3">
      <c r="A103" s="203">
        <v>45797</v>
      </c>
      <c r="B103" s="27">
        <f t="shared" si="4"/>
        <v>83</v>
      </c>
      <c r="C103" s="33">
        <f t="shared" si="5"/>
        <v>1070</v>
      </c>
      <c r="D103" s="29">
        <v>-1805</v>
      </c>
      <c r="E103" s="33">
        <f t="shared" si="1"/>
        <v>2875</v>
      </c>
      <c r="F103" s="27">
        <f t="shared" si="6"/>
        <v>795</v>
      </c>
      <c r="G103" s="27">
        <f t="shared" si="7"/>
        <v>83</v>
      </c>
      <c r="H103" s="33">
        <f t="shared" si="8"/>
        <v>929</v>
      </c>
      <c r="I103" s="29">
        <v>-1827</v>
      </c>
      <c r="J103" s="33">
        <f t="shared" si="2"/>
        <v>2756</v>
      </c>
      <c r="K103" s="27">
        <f t="shared" si="9"/>
        <v>866</v>
      </c>
      <c r="L103" s="27">
        <f t="shared" si="10"/>
        <v>83</v>
      </c>
      <c r="M103" s="33">
        <f t="shared" si="11"/>
        <v>1094</v>
      </c>
      <c r="N103" s="29">
        <v>-1420</v>
      </c>
      <c r="O103" s="33">
        <f t="shared" si="3"/>
        <v>2514</v>
      </c>
      <c r="P103" s="27">
        <f t="shared" si="12"/>
        <v>716</v>
      </c>
      <c r="Q103" s="44"/>
      <c r="R103" s="35"/>
    </row>
    <row r="104" spans="1:18" ht="15.75" customHeight="1" x14ac:dyDescent="0.3">
      <c r="A104" s="203">
        <v>45798</v>
      </c>
      <c r="B104" s="27">
        <f t="shared" si="4"/>
        <v>84</v>
      </c>
      <c r="C104" s="33">
        <f t="shared" si="5"/>
        <v>1066</v>
      </c>
      <c r="D104" s="29">
        <v>-1809</v>
      </c>
      <c r="E104" s="33">
        <f t="shared" si="1"/>
        <v>2875</v>
      </c>
      <c r="F104" s="27">
        <f t="shared" si="6"/>
        <v>799</v>
      </c>
      <c r="G104" s="27">
        <f t="shared" si="7"/>
        <v>84</v>
      </c>
      <c r="H104" s="33">
        <f t="shared" si="8"/>
        <v>925</v>
      </c>
      <c r="I104" s="29">
        <v>-1831</v>
      </c>
      <c r="J104" s="33">
        <f t="shared" si="2"/>
        <v>2756</v>
      </c>
      <c r="K104" s="27">
        <f t="shared" si="9"/>
        <v>870</v>
      </c>
      <c r="L104" s="27">
        <f t="shared" si="10"/>
        <v>84</v>
      </c>
      <c r="M104" s="33">
        <f t="shared" si="11"/>
        <v>1091</v>
      </c>
      <c r="N104" s="29">
        <v>-1423</v>
      </c>
      <c r="O104" s="33">
        <f t="shared" si="3"/>
        <v>2514</v>
      </c>
      <c r="P104" s="27">
        <f t="shared" si="12"/>
        <v>719</v>
      </c>
      <c r="Q104" s="44"/>
      <c r="R104" s="35"/>
    </row>
    <row r="105" spans="1:18" ht="15.75" customHeight="1" x14ac:dyDescent="0.3">
      <c r="A105" s="203">
        <v>45799</v>
      </c>
      <c r="B105" s="27">
        <f t="shared" si="4"/>
        <v>85</v>
      </c>
      <c r="C105" s="33">
        <f t="shared" si="5"/>
        <v>1062</v>
      </c>
      <c r="D105" s="29">
        <v>-1813</v>
      </c>
      <c r="E105" s="33">
        <f t="shared" si="1"/>
        <v>2875</v>
      </c>
      <c r="F105" s="27">
        <f t="shared" si="6"/>
        <v>803</v>
      </c>
      <c r="G105" s="27">
        <f t="shared" si="7"/>
        <v>85</v>
      </c>
      <c r="H105" s="33">
        <f t="shared" si="8"/>
        <v>921</v>
      </c>
      <c r="I105" s="29">
        <v>-1835</v>
      </c>
      <c r="J105" s="33">
        <f t="shared" si="2"/>
        <v>2756</v>
      </c>
      <c r="K105" s="27">
        <f t="shared" si="9"/>
        <v>874</v>
      </c>
      <c r="L105" s="27">
        <f t="shared" si="10"/>
        <v>85</v>
      </c>
      <c r="M105" s="33">
        <f t="shared" si="11"/>
        <v>1088</v>
      </c>
      <c r="N105" s="29">
        <v>-1426</v>
      </c>
      <c r="O105" s="33">
        <f t="shared" si="3"/>
        <v>2514</v>
      </c>
      <c r="P105" s="27">
        <f t="shared" si="12"/>
        <v>722</v>
      </c>
      <c r="Q105" s="44"/>
      <c r="R105" s="35"/>
    </row>
    <row r="106" spans="1:18" ht="15.75" customHeight="1" x14ac:dyDescent="0.3">
      <c r="A106" s="203">
        <v>45800</v>
      </c>
      <c r="B106" s="27">
        <f t="shared" si="4"/>
        <v>86</v>
      </c>
      <c r="C106" s="33">
        <f t="shared" si="5"/>
        <v>1058</v>
      </c>
      <c r="D106" s="29">
        <v>-1817</v>
      </c>
      <c r="E106" s="33">
        <f t="shared" si="1"/>
        <v>2875</v>
      </c>
      <c r="F106" s="27">
        <f t="shared" si="6"/>
        <v>807</v>
      </c>
      <c r="G106" s="27">
        <f t="shared" si="7"/>
        <v>86</v>
      </c>
      <c r="H106" s="33">
        <f t="shared" si="8"/>
        <v>917</v>
      </c>
      <c r="I106" s="29">
        <v>-1839</v>
      </c>
      <c r="J106" s="33">
        <f t="shared" si="2"/>
        <v>2756</v>
      </c>
      <c r="K106" s="27">
        <f t="shared" si="9"/>
        <v>878</v>
      </c>
      <c r="L106" s="27">
        <f t="shared" si="10"/>
        <v>86</v>
      </c>
      <c r="M106" s="33">
        <f t="shared" si="11"/>
        <v>1085</v>
      </c>
      <c r="N106" s="29">
        <v>-1429</v>
      </c>
      <c r="O106" s="33">
        <f t="shared" si="3"/>
        <v>2514</v>
      </c>
      <c r="P106" s="27">
        <f t="shared" si="12"/>
        <v>725</v>
      </c>
      <c r="Q106" s="44"/>
      <c r="R106" s="35"/>
    </row>
    <row r="107" spans="1:18" ht="15.75" customHeight="1" x14ac:dyDescent="0.3">
      <c r="A107" s="203">
        <v>45801</v>
      </c>
      <c r="B107" s="27">
        <f t="shared" si="4"/>
        <v>87</v>
      </c>
      <c r="C107" s="33">
        <f t="shared" si="5"/>
        <v>1054</v>
      </c>
      <c r="D107" s="29">
        <v>-1821</v>
      </c>
      <c r="E107" s="33">
        <f t="shared" si="1"/>
        <v>2875</v>
      </c>
      <c r="F107" s="27">
        <f t="shared" si="6"/>
        <v>811</v>
      </c>
      <c r="G107" s="27">
        <f t="shared" si="7"/>
        <v>87</v>
      </c>
      <c r="H107" s="33">
        <f t="shared" si="8"/>
        <v>913</v>
      </c>
      <c r="I107" s="29">
        <v>-1843</v>
      </c>
      <c r="J107" s="33">
        <f t="shared" si="2"/>
        <v>2756</v>
      </c>
      <c r="K107" s="27">
        <f t="shared" si="9"/>
        <v>882</v>
      </c>
      <c r="L107" s="27">
        <f t="shared" si="10"/>
        <v>87</v>
      </c>
      <c r="M107" s="33">
        <f t="shared" si="11"/>
        <v>1082</v>
      </c>
      <c r="N107" s="29">
        <v>-1432</v>
      </c>
      <c r="O107" s="33">
        <f t="shared" si="3"/>
        <v>2514</v>
      </c>
      <c r="P107" s="27">
        <f t="shared" si="12"/>
        <v>728</v>
      </c>
      <c r="Q107" s="44"/>
      <c r="R107" s="35"/>
    </row>
    <row r="108" spans="1:18" ht="15.75" customHeight="1" x14ac:dyDescent="0.3">
      <c r="A108" s="203">
        <v>45802</v>
      </c>
      <c r="B108" s="27">
        <f t="shared" si="4"/>
        <v>88</v>
      </c>
      <c r="C108" s="33">
        <f t="shared" si="5"/>
        <v>1050</v>
      </c>
      <c r="D108" s="29">
        <v>-1825</v>
      </c>
      <c r="E108" s="33">
        <f t="shared" si="1"/>
        <v>2875</v>
      </c>
      <c r="F108" s="27">
        <f t="shared" si="6"/>
        <v>815</v>
      </c>
      <c r="G108" s="27">
        <f t="shared" si="7"/>
        <v>88</v>
      </c>
      <c r="H108" s="33">
        <f t="shared" si="8"/>
        <v>909</v>
      </c>
      <c r="I108" s="29">
        <v>-1847</v>
      </c>
      <c r="J108" s="33">
        <f t="shared" si="2"/>
        <v>2756</v>
      </c>
      <c r="K108" s="27">
        <f t="shared" si="9"/>
        <v>886</v>
      </c>
      <c r="L108" s="27">
        <f t="shared" si="10"/>
        <v>88</v>
      </c>
      <c r="M108" s="33">
        <f t="shared" si="11"/>
        <v>1079</v>
      </c>
      <c r="N108" s="29">
        <v>-1435</v>
      </c>
      <c r="O108" s="33">
        <f t="shared" si="3"/>
        <v>2514</v>
      </c>
      <c r="P108" s="27">
        <f t="shared" si="12"/>
        <v>731</v>
      </c>
      <c r="Q108" s="44"/>
      <c r="R108" s="35"/>
    </row>
    <row r="109" spans="1:18" ht="15.75" customHeight="1" x14ac:dyDescent="0.3">
      <c r="A109" s="203">
        <v>45803</v>
      </c>
      <c r="B109" s="27">
        <f t="shared" si="4"/>
        <v>89</v>
      </c>
      <c r="C109" s="33">
        <f t="shared" si="5"/>
        <v>1046</v>
      </c>
      <c r="D109" s="29">
        <v>-1829</v>
      </c>
      <c r="E109" s="33">
        <f t="shared" si="1"/>
        <v>2875</v>
      </c>
      <c r="F109" s="27">
        <f t="shared" si="6"/>
        <v>819</v>
      </c>
      <c r="G109" s="27">
        <f t="shared" si="7"/>
        <v>89</v>
      </c>
      <c r="H109" s="33">
        <f t="shared" si="8"/>
        <v>905</v>
      </c>
      <c r="I109" s="29">
        <v>-1851</v>
      </c>
      <c r="J109" s="33">
        <f t="shared" si="2"/>
        <v>2756</v>
      </c>
      <c r="K109" s="27">
        <f t="shared" si="9"/>
        <v>890</v>
      </c>
      <c r="L109" s="27">
        <f t="shared" si="10"/>
        <v>89</v>
      </c>
      <c r="M109" s="33">
        <f t="shared" si="11"/>
        <v>1076</v>
      </c>
      <c r="N109" s="29">
        <v>-1438</v>
      </c>
      <c r="O109" s="33">
        <f t="shared" si="3"/>
        <v>2514</v>
      </c>
      <c r="P109" s="27">
        <f t="shared" si="12"/>
        <v>734</v>
      </c>
      <c r="Q109" s="44"/>
      <c r="R109" s="35"/>
    </row>
    <row r="110" spans="1:18" ht="15.75" customHeight="1" x14ac:dyDescent="0.3">
      <c r="A110" s="203">
        <v>45804</v>
      </c>
      <c r="B110" s="27">
        <f t="shared" si="4"/>
        <v>90</v>
      </c>
      <c r="C110" s="33">
        <f t="shared" si="5"/>
        <v>1042</v>
      </c>
      <c r="D110" s="29">
        <v>-1833</v>
      </c>
      <c r="E110" s="33">
        <f t="shared" si="1"/>
        <v>2875</v>
      </c>
      <c r="F110" s="27">
        <f t="shared" si="6"/>
        <v>823</v>
      </c>
      <c r="G110" s="27">
        <f t="shared" si="7"/>
        <v>90</v>
      </c>
      <c r="H110" s="33">
        <f t="shared" si="8"/>
        <v>901</v>
      </c>
      <c r="I110" s="29">
        <v>-1855</v>
      </c>
      <c r="J110" s="33">
        <f t="shared" si="2"/>
        <v>2756</v>
      </c>
      <c r="K110" s="27">
        <f t="shared" si="9"/>
        <v>894</v>
      </c>
      <c r="L110" s="27">
        <f t="shared" si="10"/>
        <v>90</v>
      </c>
      <c r="M110" s="33">
        <f t="shared" si="11"/>
        <v>1073</v>
      </c>
      <c r="N110" s="29">
        <v>-1441</v>
      </c>
      <c r="O110" s="33">
        <f t="shared" si="3"/>
        <v>2514</v>
      </c>
      <c r="P110" s="27">
        <f t="shared" si="12"/>
        <v>737</v>
      </c>
      <c r="Q110" s="44"/>
      <c r="R110" s="35"/>
    </row>
    <row r="111" spans="1:18" ht="15.75" customHeight="1" x14ac:dyDescent="0.3">
      <c r="A111" s="203">
        <v>45805</v>
      </c>
      <c r="B111" s="27">
        <f t="shared" si="4"/>
        <v>91</v>
      </c>
      <c r="C111" s="33">
        <f t="shared" si="5"/>
        <v>1042</v>
      </c>
      <c r="D111" s="29">
        <v>-1833</v>
      </c>
      <c r="E111" s="33">
        <f t="shared" si="1"/>
        <v>2875</v>
      </c>
      <c r="F111" s="27">
        <f t="shared" si="6"/>
        <v>823</v>
      </c>
      <c r="G111" s="27">
        <f t="shared" si="7"/>
        <v>91</v>
      </c>
      <c r="H111" s="33">
        <f t="shared" si="8"/>
        <v>901</v>
      </c>
      <c r="I111" s="29">
        <v>-1855</v>
      </c>
      <c r="J111" s="33">
        <f t="shared" si="2"/>
        <v>2756</v>
      </c>
      <c r="K111" s="27">
        <f t="shared" si="9"/>
        <v>894</v>
      </c>
      <c r="L111" s="27">
        <f t="shared" si="10"/>
        <v>91</v>
      </c>
      <c r="M111" s="33">
        <f t="shared" si="11"/>
        <v>1073</v>
      </c>
      <c r="N111" s="29">
        <v>-1441</v>
      </c>
      <c r="O111" s="33">
        <f t="shared" si="3"/>
        <v>2514</v>
      </c>
      <c r="P111" s="27">
        <f t="shared" si="12"/>
        <v>737</v>
      </c>
      <c r="Q111" s="44"/>
      <c r="R111" s="35"/>
    </row>
    <row r="112" spans="1:18" ht="15.75" customHeight="1" x14ac:dyDescent="0.3">
      <c r="A112" s="203">
        <v>45806</v>
      </c>
      <c r="B112" s="27">
        <f t="shared" si="4"/>
        <v>92</v>
      </c>
      <c r="C112" s="33">
        <f t="shared" si="5"/>
        <v>1042</v>
      </c>
      <c r="D112" s="29">
        <v>-1833</v>
      </c>
      <c r="E112" s="33">
        <f t="shared" si="1"/>
        <v>2875</v>
      </c>
      <c r="F112" s="27">
        <f t="shared" si="6"/>
        <v>823</v>
      </c>
      <c r="G112" s="27">
        <f t="shared" si="7"/>
        <v>92</v>
      </c>
      <c r="H112" s="33">
        <f t="shared" si="8"/>
        <v>901</v>
      </c>
      <c r="I112" s="29">
        <v>-1855</v>
      </c>
      <c r="J112" s="33">
        <f t="shared" si="2"/>
        <v>2756</v>
      </c>
      <c r="K112" s="27">
        <f t="shared" si="9"/>
        <v>894</v>
      </c>
      <c r="L112" s="27">
        <f t="shared" si="10"/>
        <v>92</v>
      </c>
      <c r="M112" s="33">
        <f t="shared" si="11"/>
        <v>1073</v>
      </c>
      <c r="N112" s="29">
        <v>-1441</v>
      </c>
      <c r="O112" s="33">
        <f t="shared" si="3"/>
        <v>2514</v>
      </c>
      <c r="P112" s="27">
        <f t="shared" si="12"/>
        <v>737</v>
      </c>
      <c r="Q112" s="44"/>
      <c r="R112" s="35"/>
    </row>
    <row r="113" spans="1:18" ht="15.75" customHeight="1" x14ac:dyDescent="0.3">
      <c r="A113" s="203">
        <v>45807</v>
      </c>
      <c r="B113" s="27">
        <f t="shared" si="4"/>
        <v>93</v>
      </c>
      <c r="C113" s="33">
        <f t="shared" si="5"/>
        <v>1042</v>
      </c>
      <c r="D113" s="29">
        <v>-1833</v>
      </c>
      <c r="E113" s="33">
        <f t="shared" si="1"/>
        <v>2875</v>
      </c>
      <c r="F113" s="27">
        <f t="shared" si="6"/>
        <v>823</v>
      </c>
      <c r="G113" s="27">
        <f t="shared" si="7"/>
        <v>93</v>
      </c>
      <c r="H113" s="33">
        <f t="shared" si="8"/>
        <v>901</v>
      </c>
      <c r="I113" s="29">
        <v>-1855</v>
      </c>
      <c r="J113" s="33">
        <f t="shared" si="2"/>
        <v>2756</v>
      </c>
      <c r="K113" s="27">
        <f t="shared" si="9"/>
        <v>894</v>
      </c>
      <c r="L113" s="27">
        <f t="shared" si="10"/>
        <v>93</v>
      </c>
      <c r="M113" s="33">
        <f t="shared" si="11"/>
        <v>1073</v>
      </c>
      <c r="N113" s="29">
        <v>-1441</v>
      </c>
      <c r="O113" s="33">
        <f t="shared" si="3"/>
        <v>2514</v>
      </c>
      <c r="P113" s="27">
        <f t="shared" si="12"/>
        <v>737</v>
      </c>
      <c r="Q113" s="44"/>
      <c r="R113" s="35"/>
    </row>
    <row r="114" spans="1:18" ht="15.75" customHeight="1" x14ac:dyDescent="0.3">
      <c r="A114" s="203">
        <v>45808</v>
      </c>
      <c r="B114" s="27">
        <f t="shared" si="4"/>
        <v>94</v>
      </c>
      <c r="C114" s="33">
        <f t="shared" si="5"/>
        <v>1042</v>
      </c>
      <c r="D114" s="29">
        <v>-1833</v>
      </c>
      <c r="E114" s="33">
        <f t="shared" si="1"/>
        <v>2875</v>
      </c>
      <c r="F114" s="27">
        <f t="shared" si="6"/>
        <v>823</v>
      </c>
      <c r="G114" s="27">
        <f t="shared" si="7"/>
        <v>94</v>
      </c>
      <c r="H114" s="33">
        <f t="shared" si="8"/>
        <v>901</v>
      </c>
      <c r="I114" s="29">
        <v>-1855</v>
      </c>
      <c r="J114" s="33">
        <f t="shared" si="2"/>
        <v>2756</v>
      </c>
      <c r="K114" s="27">
        <f t="shared" si="9"/>
        <v>894</v>
      </c>
      <c r="L114" s="27">
        <f t="shared" si="10"/>
        <v>94</v>
      </c>
      <c r="M114" s="33">
        <f t="shared" si="11"/>
        <v>1073</v>
      </c>
      <c r="N114" s="29">
        <v>-1441</v>
      </c>
      <c r="O114" s="33">
        <f t="shared" si="3"/>
        <v>2514</v>
      </c>
      <c r="P114" s="27">
        <f t="shared" si="12"/>
        <v>737</v>
      </c>
      <c r="Q114" s="44"/>
      <c r="R114" s="35"/>
    </row>
    <row r="115" spans="1:18" ht="15.75" customHeight="1" x14ac:dyDescent="0.3">
      <c r="A115" s="203">
        <v>45809</v>
      </c>
      <c r="B115" s="27">
        <f t="shared" si="4"/>
        <v>95</v>
      </c>
      <c r="C115" s="33">
        <f t="shared" si="5"/>
        <v>1042</v>
      </c>
      <c r="D115" s="29">
        <v>-1833</v>
      </c>
      <c r="E115" s="33">
        <f t="shared" si="1"/>
        <v>2875</v>
      </c>
      <c r="F115" s="27">
        <f t="shared" si="6"/>
        <v>823</v>
      </c>
      <c r="G115" s="27">
        <f t="shared" si="7"/>
        <v>95</v>
      </c>
      <c r="H115" s="33">
        <f t="shared" si="8"/>
        <v>901</v>
      </c>
      <c r="I115" s="29">
        <v>-1855</v>
      </c>
      <c r="J115" s="33">
        <f t="shared" si="2"/>
        <v>2756</v>
      </c>
      <c r="K115" s="27">
        <f t="shared" si="9"/>
        <v>894</v>
      </c>
      <c r="L115" s="27">
        <f t="shared" si="10"/>
        <v>95</v>
      </c>
      <c r="M115" s="33">
        <f t="shared" si="11"/>
        <v>1073</v>
      </c>
      <c r="N115" s="29">
        <v>-1441</v>
      </c>
      <c r="O115" s="33">
        <f t="shared" si="3"/>
        <v>2514</v>
      </c>
      <c r="P115" s="27">
        <f t="shared" si="12"/>
        <v>737</v>
      </c>
      <c r="Q115" s="44"/>
      <c r="R115" s="35"/>
    </row>
    <row r="116" spans="1:18" ht="15.75" customHeight="1" x14ac:dyDescent="0.3">
      <c r="A116" s="203">
        <v>45810</v>
      </c>
      <c r="B116" s="27">
        <f t="shared" si="4"/>
        <v>96</v>
      </c>
      <c r="C116" s="33">
        <f t="shared" si="5"/>
        <v>1042</v>
      </c>
      <c r="D116" s="29">
        <v>-1833</v>
      </c>
      <c r="E116" s="33">
        <f t="shared" si="1"/>
        <v>2875</v>
      </c>
      <c r="F116" s="27">
        <f t="shared" si="6"/>
        <v>823</v>
      </c>
      <c r="G116" s="27">
        <f t="shared" si="7"/>
        <v>96</v>
      </c>
      <c r="H116" s="33">
        <f t="shared" si="8"/>
        <v>901</v>
      </c>
      <c r="I116" s="29">
        <v>-1855</v>
      </c>
      <c r="J116" s="33">
        <f t="shared" si="2"/>
        <v>2756</v>
      </c>
      <c r="K116" s="27">
        <f t="shared" si="9"/>
        <v>894</v>
      </c>
      <c r="L116" s="27">
        <f t="shared" si="10"/>
        <v>96</v>
      </c>
      <c r="M116" s="33">
        <f t="shared" si="11"/>
        <v>1073</v>
      </c>
      <c r="N116" s="29">
        <v>-1441</v>
      </c>
      <c r="O116" s="33">
        <f t="shared" si="3"/>
        <v>2514</v>
      </c>
      <c r="P116" s="27">
        <f t="shared" si="12"/>
        <v>737</v>
      </c>
      <c r="Q116" s="58"/>
      <c r="R116" s="59"/>
    </row>
    <row r="117" spans="1:18" ht="15.75" customHeight="1" x14ac:dyDescent="0.3">
      <c r="A117" s="203">
        <v>45811</v>
      </c>
      <c r="B117" s="27">
        <f t="shared" si="4"/>
        <v>97</v>
      </c>
      <c r="C117" s="33">
        <f t="shared" si="5"/>
        <v>1042</v>
      </c>
      <c r="D117" s="29">
        <v>-1833</v>
      </c>
      <c r="E117" s="33">
        <f t="shared" si="1"/>
        <v>2875</v>
      </c>
      <c r="F117" s="27">
        <f t="shared" si="6"/>
        <v>823</v>
      </c>
      <c r="G117" s="27">
        <f t="shared" si="7"/>
        <v>97</v>
      </c>
      <c r="H117" s="33">
        <f t="shared" si="8"/>
        <v>901</v>
      </c>
      <c r="I117" s="29">
        <v>-1855</v>
      </c>
      <c r="J117" s="33">
        <f t="shared" si="2"/>
        <v>2756</v>
      </c>
      <c r="K117" s="27">
        <f t="shared" si="9"/>
        <v>894</v>
      </c>
      <c r="L117" s="27">
        <f t="shared" si="10"/>
        <v>97</v>
      </c>
      <c r="M117" s="33">
        <f t="shared" si="11"/>
        <v>1073</v>
      </c>
      <c r="N117" s="29">
        <v>-1441</v>
      </c>
      <c r="O117" s="33">
        <f t="shared" si="3"/>
        <v>2514</v>
      </c>
      <c r="P117" s="27">
        <f t="shared" si="12"/>
        <v>737</v>
      </c>
      <c r="Q117" s="44"/>
      <c r="R117" s="35"/>
    </row>
    <row r="118" spans="1:18" ht="15.75" customHeight="1" x14ac:dyDescent="0.3">
      <c r="A118" s="203">
        <v>45812</v>
      </c>
      <c r="B118" s="27">
        <f t="shared" si="4"/>
        <v>98</v>
      </c>
      <c r="C118" s="33">
        <f t="shared" si="5"/>
        <v>1042</v>
      </c>
      <c r="D118" s="29">
        <v>-1833</v>
      </c>
      <c r="E118" s="33">
        <f t="shared" si="1"/>
        <v>2875</v>
      </c>
      <c r="F118" s="27">
        <f t="shared" si="6"/>
        <v>823</v>
      </c>
      <c r="G118" s="27">
        <f t="shared" si="7"/>
        <v>98</v>
      </c>
      <c r="H118" s="33">
        <f t="shared" si="8"/>
        <v>901</v>
      </c>
      <c r="I118" s="29">
        <v>-1855</v>
      </c>
      <c r="J118" s="33">
        <f t="shared" si="2"/>
        <v>2756</v>
      </c>
      <c r="K118" s="27">
        <f t="shared" si="9"/>
        <v>894</v>
      </c>
      <c r="L118" s="27">
        <f t="shared" si="10"/>
        <v>98</v>
      </c>
      <c r="M118" s="33">
        <f t="shared" si="11"/>
        <v>1073</v>
      </c>
      <c r="N118" s="29">
        <v>-1441</v>
      </c>
      <c r="O118" s="33">
        <f t="shared" si="3"/>
        <v>2514</v>
      </c>
      <c r="P118" s="27">
        <f t="shared" si="12"/>
        <v>737</v>
      </c>
      <c r="Q118" s="58"/>
      <c r="R118" s="59"/>
    </row>
    <row r="119" spans="1:18" ht="15.75" customHeight="1" x14ac:dyDescent="0.3">
      <c r="A119" s="203">
        <v>45813</v>
      </c>
      <c r="B119" s="27">
        <f t="shared" si="4"/>
        <v>99</v>
      </c>
      <c r="C119" s="33">
        <f t="shared" si="5"/>
        <v>1042</v>
      </c>
      <c r="D119" s="29">
        <v>-1833</v>
      </c>
      <c r="E119" s="33">
        <f t="shared" si="1"/>
        <v>2875</v>
      </c>
      <c r="F119" s="27">
        <f t="shared" si="6"/>
        <v>823</v>
      </c>
      <c r="G119" s="27">
        <f t="shared" si="7"/>
        <v>99</v>
      </c>
      <c r="H119" s="33">
        <f t="shared" si="8"/>
        <v>901</v>
      </c>
      <c r="I119" s="29">
        <v>-1855</v>
      </c>
      <c r="J119" s="33">
        <f t="shared" si="2"/>
        <v>2756</v>
      </c>
      <c r="K119" s="27">
        <f t="shared" si="9"/>
        <v>894</v>
      </c>
      <c r="L119" s="27">
        <f t="shared" si="10"/>
        <v>99</v>
      </c>
      <c r="M119" s="33">
        <f t="shared" si="11"/>
        <v>1073</v>
      </c>
      <c r="N119" s="29">
        <v>-1441</v>
      </c>
      <c r="O119" s="33">
        <f t="shared" si="3"/>
        <v>2514</v>
      </c>
      <c r="P119" s="27">
        <f t="shared" si="12"/>
        <v>737</v>
      </c>
      <c r="Q119" s="44"/>
      <c r="R119" s="35"/>
    </row>
    <row r="120" spans="1:18" ht="15.75" customHeight="1" x14ac:dyDescent="0.3">
      <c r="A120" s="203">
        <v>45814</v>
      </c>
      <c r="B120" s="27">
        <f t="shared" si="4"/>
        <v>100</v>
      </c>
      <c r="C120" s="33">
        <f t="shared" si="5"/>
        <v>1042</v>
      </c>
      <c r="D120" s="29">
        <v>-1833</v>
      </c>
      <c r="E120" s="33">
        <f t="shared" si="1"/>
        <v>2875</v>
      </c>
      <c r="F120" s="27">
        <f t="shared" si="6"/>
        <v>823</v>
      </c>
      <c r="G120" s="27">
        <f t="shared" si="7"/>
        <v>100</v>
      </c>
      <c r="H120" s="33">
        <f t="shared" si="8"/>
        <v>901</v>
      </c>
      <c r="I120" s="29">
        <v>-1855</v>
      </c>
      <c r="J120" s="33">
        <f t="shared" si="2"/>
        <v>2756</v>
      </c>
      <c r="K120" s="27">
        <f t="shared" si="9"/>
        <v>894</v>
      </c>
      <c r="L120" s="27">
        <f t="shared" si="10"/>
        <v>100</v>
      </c>
      <c r="M120" s="33">
        <f t="shared" si="11"/>
        <v>1073</v>
      </c>
      <c r="N120" s="29">
        <v>-1441</v>
      </c>
      <c r="O120" s="33">
        <f t="shared" si="3"/>
        <v>2514</v>
      </c>
      <c r="P120" s="27">
        <f t="shared" si="12"/>
        <v>737</v>
      </c>
      <c r="Q120" s="58"/>
      <c r="R120" s="59"/>
    </row>
    <row r="121" spans="1:18" ht="15.75" customHeight="1" x14ac:dyDescent="0.3">
      <c r="A121" s="203">
        <v>45815</v>
      </c>
      <c r="B121" s="27">
        <f t="shared" si="4"/>
        <v>101</v>
      </c>
      <c r="C121" s="33">
        <f t="shared" si="5"/>
        <v>1042</v>
      </c>
      <c r="D121" s="29">
        <v>-1833</v>
      </c>
      <c r="E121" s="33">
        <f t="shared" si="1"/>
        <v>2875</v>
      </c>
      <c r="F121" s="27">
        <f t="shared" si="6"/>
        <v>823</v>
      </c>
      <c r="G121" s="27">
        <f t="shared" si="7"/>
        <v>101</v>
      </c>
      <c r="H121" s="33">
        <f t="shared" si="8"/>
        <v>901</v>
      </c>
      <c r="I121" s="29">
        <v>-1855</v>
      </c>
      <c r="J121" s="33">
        <f t="shared" si="2"/>
        <v>2756</v>
      </c>
      <c r="K121" s="27">
        <f t="shared" si="9"/>
        <v>894</v>
      </c>
      <c r="L121" s="27">
        <f t="shared" si="10"/>
        <v>101</v>
      </c>
      <c r="M121" s="33">
        <f t="shared" si="11"/>
        <v>1073</v>
      </c>
      <c r="N121" s="29">
        <v>-1441</v>
      </c>
      <c r="O121" s="33">
        <f t="shared" si="3"/>
        <v>2514</v>
      </c>
      <c r="P121" s="27">
        <f t="shared" si="12"/>
        <v>737</v>
      </c>
      <c r="Q121" s="44"/>
      <c r="R121" s="35"/>
    </row>
    <row r="122" spans="1:18" ht="15.75" customHeight="1" x14ac:dyDescent="0.3">
      <c r="A122" s="203">
        <v>45816</v>
      </c>
      <c r="B122" s="27">
        <f t="shared" si="4"/>
        <v>102</v>
      </c>
      <c r="C122" s="33">
        <f t="shared" si="5"/>
        <v>1042</v>
      </c>
      <c r="D122" s="29">
        <v>-1833</v>
      </c>
      <c r="E122" s="33">
        <f t="shared" si="1"/>
        <v>2875</v>
      </c>
      <c r="F122" s="27">
        <f t="shared" si="6"/>
        <v>823</v>
      </c>
      <c r="G122" s="27">
        <f t="shared" si="7"/>
        <v>102</v>
      </c>
      <c r="H122" s="33">
        <f t="shared" si="8"/>
        <v>901</v>
      </c>
      <c r="I122" s="29">
        <v>-1855</v>
      </c>
      <c r="J122" s="33">
        <f t="shared" si="2"/>
        <v>2756</v>
      </c>
      <c r="K122" s="27">
        <f t="shared" si="9"/>
        <v>894</v>
      </c>
      <c r="L122" s="27">
        <f t="shared" si="10"/>
        <v>102</v>
      </c>
      <c r="M122" s="33">
        <f t="shared" si="11"/>
        <v>1073</v>
      </c>
      <c r="N122" s="29">
        <v>-1441</v>
      </c>
      <c r="O122" s="33">
        <f t="shared" si="3"/>
        <v>2514</v>
      </c>
      <c r="P122" s="27">
        <f t="shared" si="12"/>
        <v>737</v>
      </c>
      <c r="Q122" s="58"/>
      <c r="R122" s="59"/>
    </row>
    <row r="123" spans="1:18" ht="15.75" customHeight="1" x14ac:dyDescent="0.3">
      <c r="A123" s="203">
        <v>45817</v>
      </c>
      <c r="B123" s="27">
        <f t="shared" si="4"/>
        <v>103</v>
      </c>
      <c r="C123" s="33">
        <f t="shared" si="5"/>
        <v>1042</v>
      </c>
      <c r="D123" s="29">
        <v>-1833</v>
      </c>
      <c r="E123" s="33">
        <f t="shared" si="1"/>
        <v>2875</v>
      </c>
      <c r="F123" s="27">
        <f t="shared" si="6"/>
        <v>823</v>
      </c>
      <c r="G123" s="27">
        <f t="shared" si="7"/>
        <v>103</v>
      </c>
      <c r="H123" s="33">
        <f t="shared" si="8"/>
        <v>901</v>
      </c>
      <c r="I123" s="29">
        <v>-1855</v>
      </c>
      <c r="J123" s="33">
        <f t="shared" si="2"/>
        <v>2756</v>
      </c>
      <c r="K123" s="27">
        <f t="shared" si="9"/>
        <v>894</v>
      </c>
      <c r="L123" s="27">
        <f t="shared" si="10"/>
        <v>103</v>
      </c>
      <c r="M123" s="33">
        <f t="shared" si="11"/>
        <v>1073</v>
      </c>
      <c r="N123" s="29">
        <v>-1441</v>
      </c>
      <c r="O123" s="33">
        <f t="shared" si="3"/>
        <v>2514</v>
      </c>
      <c r="P123" s="27">
        <f t="shared" si="12"/>
        <v>737</v>
      </c>
      <c r="Q123" s="44"/>
      <c r="R123" s="35"/>
    </row>
    <row r="124" spans="1:18" ht="15.75" customHeight="1" x14ac:dyDescent="0.3">
      <c r="A124" s="203">
        <v>45818</v>
      </c>
      <c r="B124" s="27">
        <f t="shared" si="4"/>
        <v>104</v>
      </c>
      <c r="C124" s="33">
        <f t="shared" si="5"/>
        <v>1042</v>
      </c>
      <c r="D124" s="29">
        <v>-1833</v>
      </c>
      <c r="E124" s="33">
        <f t="shared" si="1"/>
        <v>2875</v>
      </c>
      <c r="F124" s="27">
        <f t="shared" si="6"/>
        <v>823</v>
      </c>
      <c r="G124" s="27">
        <f t="shared" si="7"/>
        <v>104</v>
      </c>
      <c r="H124" s="33">
        <f t="shared" si="8"/>
        <v>901</v>
      </c>
      <c r="I124" s="29">
        <v>-1855</v>
      </c>
      <c r="J124" s="33">
        <f t="shared" si="2"/>
        <v>2756</v>
      </c>
      <c r="K124" s="27">
        <f t="shared" si="9"/>
        <v>894</v>
      </c>
      <c r="L124" s="27">
        <f t="shared" si="10"/>
        <v>104</v>
      </c>
      <c r="M124" s="33">
        <f t="shared" si="11"/>
        <v>1073</v>
      </c>
      <c r="N124" s="29">
        <v>-1441</v>
      </c>
      <c r="O124" s="33">
        <f t="shared" si="3"/>
        <v>2514</v>
      </c>
      <c r="P124" s="27">
        <f t="shared" si="12"/>
        <v>737</v>
      </c>
      <c r="Q124" s="58"/>
      <c r="R124" s="59"/>
    </row>
    <row r="125" spans="1:18" ht="15.75" customHeight="1" x14ac:dyDescent="0.3">
      <c r="A125" s="203">
        <v>45819</v>
      </c>
      <c r="B125" s="27">
        <f t="shared" si="4"/>
        <v>105</v>
      </c>
      <c r="C125" s="33">
        <f t="shared" si="5"/>
        <v>1042</v>
      </c>
      <c r="D125" s="29">
        <v>-1833</v>
      </c>
      <c r="E125" s="33">
        <f t="shared" si="1"/>
        <v>2875</v>
      </c>
      <c r="F125" s="27">
        <f t="shared" si="6"/>
        <v>823</v>
      </c>
      <c r="G125" s="27">
        <f t="shared" si="7"/>
        <v>105</v>
      </c>
      <c r="H125" s="33">
        <f t="shared" si="8"/>
        <v>901</v>
      </c>
      <c r="I125" s="29">
        <v>-1855</v>
      </c>
      <c r="J125" s="33">
        <f t="shared" si="2"/>
        <v>2756</v>
      </c>
      <c r="K125" s="27">
        <f t="shared" si="9"/>
        <v>894</v>
      </c>
      <c r="L125" s="27">
        <f t="shared" si="10"/>
        <v>105</v>
      </c>
      <c r="M125" s="33">
        <f t="shared" si="11"/>
        <v>1073</v>
      </c>
      <c r="N125" s="29">
        <v>-1441</v>
      </c>
      <c r="O125" s="33">
        <f t="shared" si="3"/>
        <v>2514</v>
      </c>
      <c r="P125" s="27">
        <f t="shared" si="12"/>
        <v>737</v>
      </c>
      <c r="Q125" s="44"/>
      <c r="R125" s="35"/>
    </row>
    <row r="126" spans="1:18" ht="15.75" customHeight="1" x14ac:dyDescent="0.3">
      <c r="A126" s="203">
        <v>45820</v>
      </c>
      <c r="B126" s="27">
        <f t="shared" si="4"/>
        <v>106</v>
      </c>
      <c r="C126" s="33">
        <f t="shared" si="5"/>
        <v>1042</v>
      </c>
      <c r="D126" s="29">
        <v>-1833</v>
      </c>
      <c r="E126" s="33">
        <f t="shared" si="1"/>
        <v>2875</v>
      </c>
      <c r="F126" s="27">
        <f t="shared" si="6"/>
        <v>823</v>
      </c>
      <c r="G126" s="27">
        <f t="shared" si="7"/>
        <v>106</v>
      </c>
      <c r="H126" s="33">
        <f t="shared" si="8"/>
        <v>901</v>
      </c>
      <c r="I126" s="29">
        <v>-1855</v>
      </c>
      <c r="J126" s="33">
        <f t="shared" si="2"/>
        <v>2756</v>
      </c>
      <c r="K126" s="27">
        <f t="shared" si="9"/>
        <v>894</v>
      </c>
      <c r="L126" s="27">
        <f t="shared" si="10"/>
        <v>106</v>
      </c>
      <c r="M126" s="33">
        <f t="shared" si="11"/>
        <v>1073</v>
      </c>
      <c r="N126" s="29">
        <v>-1441</v>
      </c>
      <c r="O126" s="33">
        <f t="shared" si="3"/>
        <v>2514</v>
      </c>
      <c r="P126" s="27">
        <f t="shared" si="12"/>
        <v>737</v>
      </c>
      <c r="Q126" s="58"/>
      <c r="R126" s="59"/>
    </row>
    <row r="127" spans="1:18" ht="15.75" customHeight="1" x14ac:dyDescent="0.3">
      <c r="A127" s="203">
        <v>45821</v>
      </c>
      <c r="B127" s="27">
        <f t="shared" si="4"/>
        <v>107</v>
      </c>
      <c r="C127" s="33">
        <f t="shared" si="5"/>
        <v>1042</v>
      </c>
      <c r="D127" s="29">
        <v>-1833</v>
      </c>
      <c r="E127" s="33">
        <f t="shared" si="1"/>
        <v>2875</v>
      </c>
      <c r="F127" s="27">
        <f t="shared" si="6"/>
        <v>823</v>
      </c>
      <c r="G127" s="27">
        <f t="shared" si="7"/>
        <v>107</v>
      </c>
      <c r="H127" s="33">
        <f t="shared" si="8"/>
        <v>901</v>
      </c>
      <c r="I127" s="29">
        <v>-1855</v>
      </c>
      <c r="J127" s="33">
        <f t="shared" si="2"/>
        <v>2756</v>
      </c>
      <c r="K127" s="27">
        <f t="shared" si="9"/>
        <v>894</v>
      </c>
      <c r="L127" s="27">
        <f t="shared" si="10"/>
        <v>107</v>
      </c>
      <c r="M127" s="33">
        <f t="shared" si="11"/>
        <v>1073</v>
      </c>
      <c r="N127" s="29">
        <v>-1441</v>
      </c>
      <c r="O127" s="33">
        <f t="shared" si="3"/>
        <v>2514</v>
      </c>
      <c r="P127" s="27">
        <f t="shared" si="12"/>
        <v>737</v>
      </c>
      <c r="Q127" s="44"/>
      <c r="R127" s="35"/>
    </row>
    <row r="128" spans="1:18" ht="15.75" customHeight="1" x14ac:dyDescent="0.3">
      <c r="A128" s="203">
        <v>45822</v>
      </c>
      <c r="B128" s="27">
        <f t="shared" si="4"/>
        <v>108</v>
      </c>
      <c r="C128" s="33">
        <f t="shared" si="5"/>
        <v>1042</v>
      </c>
      <c r="D128" s="29">
        <v>-1833</v>
      </c>
      <c r="E128" s="33">
        <f t="shared" si="1"/>
        <v>2875</v>
      </c>
      <c r="F128" s="27">
        <f t="shared" si="6"/>
        <v>823</v>
      </c>
      <c r="G128" s="27">
        <f t="shared" si="7"/>
        <v>108</v>
      </c>
      <c r="H128" s="33">
        <f t="shared" si="8"/>
        <v>901</v>
      </c>
      <c r="I128" s="29">
        <v>-1855</v>
      </c>
      <c r="J128" s="33">
        <f t="shared" si="2"/>
        <v>2756</v>
      </c>
      <c r="K128" s="27">
        <f t="shared" si="9"/>
        <v>894</v>
      </c>
      <c r="L128" s="27">
        <f t="shared" si="10"/>
        <v>108</v>
      </c>
      <c r="M128" s="33">
        <f t="shared" si="11"/>
        <v>1073</v>
      </c>
      <c r="N128" s="29">
        <v>-1441</v>
      </c>
      <c r="O128" s="33">
        <f t="shared" si="3"/>
        <v>2514</v>
      </c>
      <c r="P128" s="27">
        <f t="shared" si="12"/>
        <v>737</v>
      </c>
      <c r="Q128" s="58"/>
      <c r="R128" s="59"/>
    </row>
    <row r="129" spans="1:18" ht="15.75" customHeight="1" x14ac:dyDescent="0.3">
      <c r="A129" s="203">
        <v>45823</v>
      </c>
      <c r="B129" s="27">
        <f t="shared" si="4"/>
        <v>109</v>
      </c>
      <c r="C129" s="33">
        <f t="shared" si="5"/>
        <v>1042</v>
      </c>
      <c r="D129" s="29">
        <v>-1833</v>
      </c>
      <c r="E129" s="33">
        <f t="shared" si="1"/>
        <v>2875</v>
      </c>
      <c r="F129" s="27">
        <f t="shared" si="6"/>
        <v>823</v>
      </c>
      <c r="G129" s="27">
        <f t="shared" si="7"/>
        <v>109</v>
      </c>
      <c r="H129" s="33">
        <f t="shared" si="8"/>
        <v>901</v>
      </c>
      <c r="I129" s="29">
        <v>-1855</v>
      </c>
      <c r="J129" s="33">
        <f t="shared" si="2"/>
        <v>2756</v>
      </c>
      <c r="K129" s="27">
        <f t="shared" si="9"/>
        <v>894</v>
      </c>
      <c r="L129" s="27">
        <f t="shared" si="10"/>
        <v>109</v>
      </c>
      <c r="M129" s="33">
        <f t="shared" si="11"/>
        <v>1073</v>
      </c>
      <c r="N129" s="29">
        <v>-1441</v>
      </c>
      <c r="O129" s="33">
        <f t="shared" si="3"/>
        <v>2514</v>
      </c>
      <c r="P129" s="27">
        <f t="shared" si="12"/>
        <v>737</v>
      </c>
      <c r="Q129" s="44"/>
      <c r="R129" s="35"/>
    </row>
    <row r="130" spans="1:18" ht="15.75" customHeight="1" x14ac:dyDescent="0.3">
      <c r="A130" s="203">
        <v>45824</v>
      </c>
      <c r="B130" s="27">
        <f t="shared" si="4"/>
        <v>110</v>
      </c>
      <c r="C130" s="33">
        <f t="shared" si="5"/>
        <v>1042</v>
      </c>
      <c r="D130" s="29">
        <v>-1833</v>
      </c>
      <c r="E130" s="33">
        <f t="shared" si="1"/>
        <v>2875</v>
      </c>
      <c r="F130" s="27">
        <f t="shared" si="6"/>
        <v>823</v>
      </c>
      <c r="G130" s="27">
        <f t="shared" si="7"/>
        <v>110</v>
      </c>
      <c r="H130" s="33">
        <f t="shared" si="8"/>
        <v>901</v>
      </c>
      <c r="I130" s="29">
        <v>-1855</v>
      </c>
      <c r="J130" s="33">
        <f t="shared" si="2"/>
        <v>2756</v>
      </c>
      <c r="K130" s="27">
        <f t="shared" si="9"/>
        <v>894</v>
      </c>
      <c r="L130" s="27">
        <f t="shared" si="10"/>
        <v>110</v>
      </c>
      <c r="M130" s="33">
        <f t="shared" si="11"/>
        <v>1073</v>
      </c>
      <c r="N130" s="29">
        <v>-1441</v>
      </c>
      <c r="O130" s="33">
        <f t="shared" si="3"/>
        <v>2514</v>
      </c>
      <c r="P130" s="27">
        <f t="shared" si="12"/>
        <v>737</v>
      </c>
      <c r="Q130" s="58"/>
      <c r="R130" s="59"/>
    </row>
    <row r="131" spans="1:18" ht="15.75" customHeight="1" x14ac:dyDescent="0.3">
      <c r="A131" s="203">
        <v>45825</v>
      </c>
      <c r="B131" s="27">
        <f t="shared" si="4"/>
        <v>111</v>
      </c>
      <c r="C131" s="33">
        <f t="shared" si="5"/>
        <v>1042</v>
      </c>
      <c r="D131" s="29">
        <v>-1833</v>
      </c>
      <c r="E131" s="33">
        <f t="shared" si="1"/>
        <v>2875</v>
      </c>
      <c r="F131" s="27">
        <f t="shared" si="6"/>
        <v>823</v>
      </c>
      <c r="G131" s="27">
        <f t="shared" si="7"/>
        <v>111</v>
      </c>
      <c r="H131" s="33">
        <f t="shared" si="8"/>
        <v>901</v>
      </c>
      <c r="I131" s="29">
        <v>-1855</v>
      </c>
      <c r="J131" s="33">
        <f t="shared" si="2"/>
        <v>2756</v>
      </c>
      <c r="K131" s="27">
        <f t="shared" si="9"/>
        <v>894</v>
      </c>
      <c r="L131" s="27">
        <f t="shared" si="10"/>
        <v>111</v>
      </c>
      <c r="M131" s="33">
        <f t="shared" si="11"/>
        <v>1073</v>
      </c>
      <c r="N131" s="29">
        <v>-1441</v>
      </c>
      <c r="O131" s="33">
        <f t="shared" si="3"/>
        <v>2514</v>
      </c>
      <c r="P131" s="27">
        <f t="shared" si="12"/>
        <v>737</v>
      </c>
      <c r="Q131" s="44"/>
      <c r="R131" s="35"/>
    </row>
    <row r="132" spans="1:18" ht="15.75" customHeight="1" x14ac:dyDescent="0.3">
      <c r="A132" s="203">
        <v>45826</v>
      </c>
      <c r="B132" s="27">
        <f t="shared" si="4"/>
        <v>112</v>
      </c>
      <c r="C132" s="33">
        <f t="shared" si="5"/>
        <v>1042</v>
      </c>
      <c r="D132" s="29">
        <v>-1833</v>
      </c>
      <c r="E132" s="33">
        <f t="shared" si="1"/>
        <v>2875</v>
      </c>
      <c r="F132" s="27">
        <f t="shared" si="6"/>
        <v>823</v>
      </c>
      <c r="G132" s="27">
        <f t="shared" si="7"/>
        <v>112</v>
      </c>
      <c r="H132" s="33">
        <f t="shared" si="8"/>
        <v>901</v>
      </c>
      <c r="I132" s="29">
        <v>-1855</v>
      </c>
      <c r="J132" s="33">
        <f t="shared" si="2"/>
        <v>2756</v>
      </c>
      <c r="K132" s="27">
        <f t="shared" si="9"/>
        <v>894</v>
      </c>
      <c r="L132" s="27">
        <f t="shared" si="10"/>
        <v>112</v>
      </c>
      <c r="M132" s="33">
        <f t="shared" si="11"/>
        <v>1073</v>
      </c>
      <c r="N132" s="29">
        <v>-1441</v>
      </c>
      <c r="O132" s="33">
        <f t="shared" si="3"/>
        <v>2514</v>
      </c>
      <c r="P132" s="27">
        <f t="shared" si="12"/>
        <v>737</v>
      </c>
      <c r="Q132" s="44"/>
      <c r="R132" s="35"/>
    </row>
    <row r="133" spans="1:18" ht="15.75" customHeight="1" x14ac:dyDescent="0.3">
      <c r="A133" s="203">
        <v>45827</v>
      </c>
      <c r="B133" s="27">
        <f t="shared" si="4"/>
        <v>113</v>
      </c>
      <c r="C133" s="33">
        <f t="shared" si="5"/>
        <v>1042</v>
      </c>
      <c r="D133" s="29">
        <v>-1833</v>
      </c>
      <c r="E133" s="33">
        <f t="shared" si="1"/>
        <v>2875</v>
      </c>
      <c r="F133" s="27">
        <f t="shared" si="6"/>
        <v>823</v>
      </c>
      <c r="G133" s="27">
        <f t="shared" si="7"/>
        <v>113</v>
      </c>
      <c r="H133" s="33">
        <f t="shared" si="8"/>
        <v>901</v>
      </c>
      <c r="I133" s="29">
        <v>-1855</v>
      </c>
      <c r="J133" s="33">
        <f t="shared" si="2"/>
        <v>2756</v>
      </c>
      <c r="K133" s="27">
        <f t="shared" si="9"/>
        <v>894</v>
      </c>
      <c r="L133" s="27">
        <f t="shared" si="10"/>
        <v>113</v>
      </c>
      <c r="M133" s="33">
        <f t="shared" si="11"/>
        <v>1073</v>
      </c>
      <c r="N133" s="29">
        <v>-1441</v>
      </c>
      <c r="O133" s="33">
        <f t="shared" si="3"/>
        <v>2514</v>
      </c>
      <c r="P133" s="27">
        <f t="shared" si="12"/>
        <v>737</v>
      </c>
      <c r="Q133" s="44"/>
      <c r="R133" s="35"/>
    </row>
    <row r="134" spans="1:18" ht="15.75" customHeight="1" x14ac:dyDescent="0.3">
      <c r="A134" s="203">
        <v>45828</v>
      </c>
      <c r="B134" s="27">
        <f t="shared" si="4"/>
        <v>114</v>
      </c>
      <c r="C134" s="33">
        <f t="shared" si="5"/>
        <v>1042</v>
      </c>
      <c r="D134" s="29">
        <v>-1833</v>
      </c>
      <c r="E134" s="33">
        <f t="shared" si="1"/>
        <v>2875</v>
      </c>
      <c r="F134" s="27">
        <f t="shared" si="6"/>
        <v>823</v>
      </c>
      <c r="G134" s="27">
        <f t="shared" si="7"/>
        <v>114</v>
      </c>
      <c r="H134" s="33">
        <f t="shared" si="8"/>
        <v>901</v>
      </c>
      <c r="I134" s="29">
        <v>-1855</v>
      </c>
      <c r="J134" s="33">
        <f t="shared" si="2"/>
        <v>2756</v>
      </c>
      <c r="K134" s="27">
        <f t="shared" si="9"/>
        <v>894</v>
      </c>
      <c r="L134" s="27">
        <f t="shared" si="10"/>
        <v>114</v>
      </c>
      <c r="M134" s="33">
        <f t="shared" si="11"/>
        <v>1073</v>
      </c>
      <c r="N134" s="29">
        <v>-1441</v>
      </c>
      <c r="O134" s="33">
        <f t="shared" si="3"/>
        <v>2514</v>
      </c>
      <c r="P134" s="27">
        <f t="shared" si="12"/>
        <v>737</v>
      </c>
      <c r="Q134" s="44"/>
      <c r="R134" s="35"/>
    </row>
    <row r="135" spans="1:18" ht="15.75" customHeight="1" x14ac:dyDescent="0.3">
      <c r="A135" s="203">
        <v>45829</v>
      </c>
      <c r="B135" s="27">
        <f t="shared" si="4"/>
        <v>115</v>
      </c>
      <c r="C135" s="33">
        <f t="shared" si="5"/>
        <v>1042</v>
      </c>
      <c r="D135" s="29">
        <v>-1833</v>
      </c>
      <c r="E135" s="33">
        <f t="shared" si="1"/>
        <v>2875</v>
      </c>
      <c r="F135" s="27">
        <f t="shared" si="6"/>
        <v>823</v>
      </c>
      <c r="G135" s="27">
        <f t="shared" si="7"/>
        <v>115</v>
      </c>
      <c r="H135" s="33">
        <f t="shared" si="8"/>
        <v>901</v>
      </c>
      <c r="I135" s="29">
        <v>-1855</v>
      </c>
      <c r="J135" s="33">
        <f t="shared" si="2"/>
        <v>2756</v>
      </c>
      <c r="K135" s="27">
        <f t="shared" si="9"/>
        <v>894</v>
      </c>
      <c r="L135" s="27">
        <f t="shared" si="10"/>
        <v>115</v>
      </c>
      <c r="M135" s="33">
        <f t="shared" si="11"/>
        <v>1073</v>
      </c>
      <c r="N135" s="29">
        <v>-1441</v>
      </c>
      <c r="O135" s="33">
        <f t="shared" si="3"/>
        <v>2514</v>
      </c>
      <c r="P135" s="27">
        <f t="shared" si="12"/>
        <v>737</v>
      </c>
      <c r="Q135" s="44"/>
      <c r="R135" s="35"/>
    </row>
    <row r="136" spans="1:18" ht="15.75" customHeight="1" x14ac:dyDescent="0.3">
      <c r="A136" s="203">
        <v>45830</v>
      </c>
      <c r="B136" s="27">
        <f t="shared" si="4"/>
        <v>116</v>
      </c>
      <c r="C136" s="33">
        <f t="shared" si="5"/>
        <v>1042</v>
      </c>
      <c r="D136" s="29">
        <v>-1833</v>
      </c>
      <c r="E136" s="33">
        <f t="shared" si="1"/>
        <v>2875</v>
      </c>
      <c r="F136" s="27">
        <f t="shared" si="6"/>
        <v>823</v>
      </c>
      <c r="G136" s="27">
        <f t="shared" si="7"/>
        <v>116</v>
      </c>
      <c r="H136" s="33">
        <f t="shared" si="8"/>
        <v>901</v>
      </c>
      <c r="I136" s="29">
        <v>-1855</v>
      </c>
      <c r="J136" s="33">
        <f t="shared" si="2"/>
        <v>2756</v>
      </c>
      <c r="K136" s="27">
        <f t="shared" si="9"/>
        <v>894</v>
      </c>
      <c r="L136" s="27">
        <f t="shared" si="10"/>
        <v>116</v>
      </c>
      <c r="M136" s="33">
        <f t="shared" si="11"/>
        <v>1073</v>
      </c>
      <c r="N136" s="29">
        <v>-1441</v>
      </c>
      <c r="O136" s="33">
        <f t="shared" si="3"/>
        <v>2514</v>
      </c>
      <c r="P136" s="27">
        <f t="shared" si="12"/>
        <v>737</v>
      </c>
      <c r="Q136" s="44"/>
      <c r="R136" s="35"/>
    </row>
    <row r="137" spans="1:18" ht="15.75" customHeight="1" x14ac:dyDescent="0.3">
      <c r="A137" s="203">
        <v>45831</v>
      </c>
      <c r="B137" s="27">
        <f t="shared" si="4"/>
        <v>117</v>
      </c>
      <c r="C137" s="33">
        <f t="shared" si="5"/>
        <v>1042</v>
      </c>
      <c r="D137" s="29">
        <v>-1833</v>
      </c>
      <c r="E137" s="33">
        <f t="shared" si="1"/>
        <v>2875</v>
      </c>
      <c r="F137" s="27">
        <f t="shared" si="6"/>
        <v>823</v>
      </c>
      <c r="G137" s="27">
        <f t="shared" si="7"/>
        <v>117</v>
      </c>
      <c r="H137" s="33">
        <f t="shared" si="8"/>
        <v>901</v>
      </c>
      <c r="I137" s="29">
        <v>-1855</v>
      </c>
      <c r="J137" s="33">
        <f t="shared" si="2"/>
        <v>2756</v>
      </c>
      <c r="K137" s="27">
        <f t="shared" si="9"/>
        <v>894</v>
      </c>
      <c r="L137" s="27">
        <f t="shared" si="10"/>
        <v>117</v>
      </c>
      <c r="M137" s="33">
        <f t="shared" si="11"/>
        <v>1073</v>
      </c>
      <c r="N137" s="29">
        <v>-1441</v>
      </c>
      <c r="O137" s="33">
        <f t="shared" si="3"/>
        <v>2514</v>
      </c>
      <c r="P137" s="27">
        <f t="shared" si="12"/>
        <v>737</v>
      </c>
      <c r="Q137" s="44"/>
      <c r="R137" s="35"/>
    </row>
    <row r="138" spans="1:18" ht="15.75" customHeight="1" x14ac:dyDescent="0.3">
      <c r="A138" s="203">
        <v>45832</v>
      </c>
      <c r="B138" s="27">
        <f t="shared" si="4"/>
        <v>118</v>
      </c>
      <c r="C138" s="33">
        <f t="shared" si="5"/>
        <v>1042</v>
      </c>
      <c r="D138" s="29">
        <v>-1833</v>
      </c>
      <c r="E138" s="33">
        <f t="shared" si="1"/>
        <v>2875</v>
      </c>
      <c r="F138" s="27">
        <f t="shared" si="6"/>
        <v>823</v>
      </c>
      <c r="G138" s="27">
        <f t="shared" si="7"/>
        <v>118</v>
      </c>
      <c r="H138" s="33">
        <f t="shared" si="8"/>
        <v>901</v>
      </c>
      <c r="I138" s="29">
        <v>-1855</v>
      </c>
      <c r="J138" s="33">
        <f t="shared" si="2"/>
        <v>2756</v>
      </c>
      <c r="K138" s="27">
        <f t="shared" si="9"/>
        <v>894</v>
      </c>
      <c r="L138" s="27">
        <f t="shared" si="10"/>
        <v>118</v>
      </c>
      <c r="M138" s="33">
        <f t="shared" si="11"/>
        <v>1073</v>
      </c>
      <c r="N138" s="29">
        <v>-1441</v>
      </c>
      <c r="O138" s="33">
        <f t="shared" si="3"/>
        <v>2514</v>
      </c>
      <c r="P138" s="27">
        <f t="shared" si="12"/>
        <v>737</v>
      </c>
      <c r="Q138" s="44"/>
      <c r="R138" s="35"/>
    </row>
    <row r="139" spans="1:18" ht="15.75" customHeight="1" x14ac:dyDescent="0.3">
      <c r="A139" s="203">
        <v>45833</v>
      </c>
      <c r="B139" s="27">
        <f t="shared" si="4"/>
        <v>119</v>
      </c>
      <c r="C139" s="33">
        <f t="shared" si="5"/>
        <v>1042</v>
      </c>
      <c r="D139" s="29">
        <v>-1833</v>
      </c>
      <c r="E139" s="33">
        <f t="shared" si="1"/>
        <v>2875</v>
      </c>
      <c r="F139" s="27">
        <f t="shared" si="6"/>
        <v>823</v>
      </c>
      <c r="G139" s="27">
        <f t="shared" si="7"/>
        <v>119</v>
      </c>
      <c r="H139" s="33">
        <f t="shared" si="8"/>
        <v>901</v>
      </c>
      <c r="I139" s="29">
        <v>-1855</v>
      </c>
      <c r="J139" s="33">
        <f t="shared" si="2"/>
        <v>2756</v>
      </c>
      <c r="K139" s="27">
        <f t="shared" si="9"/>
        <v>894</v>
      </c>
      <c r="L139" s="27">
        <f t="shared" si="10"/>
        <v>119</v>
      </c>
      <c r="M139" s="33">
        <f t="shared" si="11"/>
        <v>1073</v>
      </c>
      <c r="N139" s="29">
        <v>-1441</v>
      </c>
      <c r="O139" s="33">
        <f t="shared" si="3"/>
        <v>2514</v>
      </c>
      <c r="P139" s="27">
        <f t="shared" si="12"/>
        <v>737</v>
      </c>
      <c r="Q139" s="44"/>
      <c r="R139" s="35"/>
    </row>
    <row r="140" spans="1:18" ht="15.75" customHeight="1" x14ac:dyDescent="0.3">
      <c r="A140" s="203">
        <v>45834</v>
      </c>
      <c r="B140" s="27">
        <f t="shared" si="4"/>
        <v>120</v>
      </c>
      <c r="C140" s="33">
        <f t="shared" si="5"/>
        <v>1042</v>
      </c>
      <c r="D140" s="29">
        <v>-1833</v>
      </c>
      <c r="E140" s="33">
        <f t="shared" si="1"/>
        <v>2875</v>
      </c>
      <c r="F140" s="27">
        <f t="shared" si="6"/>
        <v>823</v>
      </c>
      <c r="G140" s="27">
        <f t="shared" si="7"/>
        <v>120</v>
      </c>
      <c r="H140" s="33">
        <f t="shared" si="8"/>
        <v>901</v>
      </c>
      <c r="I140" s="29">
        <v>-1855</v>
      </c>
      <c r="J140" s="33">
        <f t="shared" si="2"/>
        <v>2756</v>
      </c>
      <c r="K140" s="27">
        <f t="shared" si="9"/>
        <v>894</v>
      </c>
      <c r="L140" s="27">
        <f t="shared" si="10"/>
        <v>120</v>
      </c>
      <c r="M140" s="33">
        <f t="shared" si="11"/>
        <v>1073</v>
      </c>
      <c r="N140" s="29">
        <v>-1441</v>
      </c>
      <c r="O140" s="33">
        <f t="shared" si="3"/>
        <v>2514</v>
      </c>
      <c r="P140" s="27">
        <f t="shared" si="12"/>
        <v>737</v>
      </c>
      <c r="Q140" s="44"/>
      <c r="R140" s="35"/>
    </row>
    <row r="141" spans="1:18" ht="15.75" customHeight="1" x14ac:dyDescent="0.3">
      <c r="A141" s="203">
        <v>45835</v>
      </c>
      <c r="B141" s="27">
        <f t="shared" si="4"/>
        <v>121</v>
      </c>
      <c r="C141" s="33">
        <f t="shared" si="5"/>
        <v>1042</v>
      </c>
      <c r="D141" s="29">
        <v>-1833</v>
      </c>
      <c r="E141" s="33">
        <f t="shared" si="1"/>
        <v>2875</v>
      </c>
      <c r="F141" s="27">
        <f t="shared" si="6"/>
        <v>823</v>
      </c>
      <c r="G141" s="27">
        <f t="shared" si="7"/>
        <v>121</v>
      </c>
      <c r="H141" s="33">
        <f t="shared" si="8"/>
        <v>901</v>
      </c>
      <c r="I141" s="29">
        <v>-1855</v>
      </c>
      <c r="J141" s="33">
        <f t="shared" si="2"/>
        <v>2756</v>
      </c>
      <c r="K141" s="27">
        <f t="shared" si="9"/>
        <v>894</v>
      </c>
      <c r="L141" s="27">
        <f t="shared" si="10"/>
        <v>121</v>
      </c>
      <c r="M141" s="33">
        <f t="shared" si="11"/>
        <v>1073</v>
      </c>
      <c r="N141" s="29">
        <v>-1441</v>
      </c>
      <c r="O141" s="33">
        <f t="shared" si="3"/>
        <v>2514</v>
      </c>
      <c r="P141" s="27">
        <f t="shared" si="12"/>
        <v>737</v>
      </c>
      <c r="Q141" s="44"/>
      <c r="R141" s="35"/>
    </row>
    <row r="142" spans="1:18" ht="15.75" customHeight="1" x14ac:dyDescent="0.3">
      <c r="A142" s="203">
        <v>45836</v>
      </c>
      <c r="B142" s="27">
        <f t="shared" si="4"/>
        <v>122</v>
      </c>
      <c r="C142" s="33">
        <f t="shared" si="5"/>
        <v>1042</v>
      </c>
      <c r="D142" s="29">
        <v>-1833</v>
      </c>
      <c r="E142" s="33">
        <f t="shared" si="1"/>
        <v>2875</v>
      </c>
      <c r="F142" s="27">
        <f t="shared" si="6"/>
        <v>823</v>
      </c>
      <c r="G142" s="27">
        <f t="shared" si="7"/>
        <v>122</v>
      </c>
      <c r="H142" s="33">
        <f t="shared" si="8"/>
        <v>901</v>
      </c>
      <c r="I142" s="29">
        <v>-1855</v>
      </c>
      <c r="J142" s="33">
        <f t="shared" si="2"/>
        <v>2756</v>
      </c>
      <c r="K142" s="27">
        <f t="shared" si="9"/>
        <v>894</v>
      </c>
      <c r="L142" s="27">
        <f t="shared" si="10"/>
        <v>122</v>
      </c>
      <c r="M142" s="33">
        <f t="shared" si="11"/>
        <v>1073</v>
      </c>
      <c r="N142" s="29">
        <v>-1441</v>
      </c>
      <c r="O142" s="33">
        <f t="shared" si="3"/>
        <v>2514</v>
      </c>
      <c r="P142" s="27">
        <f t="shared" si="12"/>
        <v>737</v>
      </c>
      <c r="Q142" s="44"/>
      <c r="R142" s="35"/>
    </row>
    <row r="143" spans="1:18" ht="15.75" customHeight="1" x14ac:dyDescent="0.3">
      <c r="A143" s="203">
        <v>45837</v>
      </c>
      <c r="B143" s="27">
        <f t="shared" si="4"/>
        <v>123</v>
      </c>
      <c r="C143" s="33">
        <f t="shared" si="5"/>
        <v>1042</v>
      </c>
      <c r="D143" s="29">
        <v>-1833</v>
      </c>
      <c r="E143" s="33">
        <f t="shared" si="1"/>
        <v>2875</v>
      </c>
      <c r="F143" s="27">
        <f t="shared" si="6"/>
        <v>823</v>
      </c>
      <c r="G143" s="27">
        <f t="shared" si="7"/>
        <v>123</v>
      </c>
      <c r="H143" s="33">
        <f t="shared" si="8"/>
        <v>901</v>
      </c>
      <c r="I143" s="29">
        <v>-1855</v>
      </c>
      <c r="J143" s="33">
        <f t="shared" si="2"/>
        <v>2756</v>
      </c>
      <c r="K143" s="27">
        <f t="shared" si="9"/>
        <v>894</v>
      </c>
      <c r="L143" s="27">
        <f t="shared" si="10"/>
        <v>123</v>
      </c>
      <c r="M143" s="33">
        <f t="shared" si="11"/>
        <v>1073</v>
      </c>
      <c r="N143" s="29">
        <v>-1441</v>
      </c>
      <c r="O143" s="33">
        <f t="shared" si="3"/>
        <v>2514</v>
      </c>
      <c r="P143" s="27">
        <f t="shared" si="12"/>
        <v>737</v>
      </c>
      <c r="Q143" s="44"/>
      <c r="R143" s="35"/>
    </row>
    <row r="144" spans="1:18" ht="15.75" customHeight="1" x14ac:dyDescent="0.3">
      <c r="A144" s="203">
        <v>45838</v>
      </c>
      <c r="B144" s="27">
        <f t="shared" si="4"/>
        <v>124</v>
      </c>
      <c r="C144" s="33"/>
      <c r="D144" s="29">
        <v>-1836</v>
      </c>
      <c r="E144" s="33"/>
      <c r="F144" s="27">
        <f t="shared" si="6"/>
        <v>826</v>
      </c>
      <c r="G144" s="27">
        <f t="shared" si="7"/>
        <v>124</v>
      </c>
      <c r="H144" s="33"/>
      <c r="I144" s="29">
        <v>-1855</v>
      </c>
      <c r="J144" s="33"/>
      <c r="K144" s="27">
        <f t="shared" si="9"/>
        <v>894</v>
      </c>
      <c r="L144" s="27">
        <f t="shared" si="10"/>
        <v>124</v>
      </c>
      <c r="M144" s="33"/>
      <c r="N144" s="29">
        <v>-1441</v>
      </c>
      <c r="O144" s="33"/>
      <c r="P144" s="27">
        <f t="shared" si="12"/>
        <v>737</v>
      </c>
      <c r="Q144" s="44"/>
      <c r="R144" s="35"/>
    </row>
    <row r="145" spans="1:18" ht="15.75" customHeight="1" x14ac:dyDescent="0.3">
      <c r="A145" s="203">
        <v>45839</v>
      </c>
      <c r="B145" s="27">
        <f t="shared" si="4"/>
        <v>125</v>
      </c>
      <c r="C145" s="33"/>
      <c r="D145" s="29">
        <v>-1842</v>
      </c>
      <c r="E145" s="33"/>
      <c r="F145" s="27">
        <f t="shared" si="6"/>
        <v>832</v>
      </c>
      <c r="G145" s="27">
        <f t="shared" si="7"/>
        <v>125</v>
      </c>
      <c r="H145" s="33"/>
      <c r="I145" s="29">
        <v>-1855</v>
      </c>
      <c r="J145" s="33"/>
      <c r="K145" s="27">
        <f t="shared" si="9"/>
        <v>894</v>
      </c>
      <c r="L145" s="27">
        <f t="shared" si="10"/>
        <v>125</v>
      </c>
      <c r="M145" s="33"/>
      <c r="N145" s="29">
        <v>-1441</v>
      </c>
      <c r="O145" s="33"/>
      <c r="P145" s="27">
        <f t="shared" si="12"/>
        <v>737</v>
      </c>
      <c r="Q145" s="44"/>
      <c r="R145" s="35"/>
    </row>
    <row r="146" spans="1:18" ht="15.75" customHeight="1" x14ac:dyDescent="0.3">
      <c r="A146" s="203">
        <v>45840</v>
      </c>
      <c r="B146" s="27">
        <f t="shared" si="4"/>
        <v>126</v>
      </c>
      <c r="C146" s="33"/>
      <c r="D146" s="29">
        <v>-1848</v>
      </c>
      <c r="E146" s="33"/>
      <c r="F146" s="27">
        <f t="shared" si="6"/>
        <v>838</v>
      </c>
      <c r="G146" s="27">
        <f t="shared" si="7"/>
        <v>126</v>
      </c>
      <c r="H146" s="33"/>
      <c r="I146" s="29">
        <v>-1855</v>
      </c>
      <c r="J146" s="33"/>
      <c r="K146" s="27">
        <f t="shared" si="9"/>
        <v>894</v>
      </c>
      <c r="L146" s="27">
        <f t="shared" si="10"/>
        <v>126</v>
      </c>
      <c r="M146" s="33"/>
      <c r="N146" s="29">
        <v>-1441</v>
      </c>
      <c r="O146" s="33"/>
      <c r="P146" s="27">
        <f t="shared" si="12"/>
        <v>737</v>
      </c>
      <c r="Q146" s="44"/>
      <c r="R146" s="35"/>
    </row>
    <row r="147" spans="1:18" ht="15.75" customHeight="1" x14ac:dyDescent="0.3">
      <c r="A147" s="203">
        <v>45841</v>
      </c>
      <c r="B147" s="27">
        <f t="shared" si="4"/>
        <v>127</v>
      </c>
      <c r="C147" s="33"/>
      <c r="D147" s="29">
        <v>-1852</v>
      </c>
      <c r="E147" s="33"/>
      <c r="F147" s="27">
        <f t="shared" si="6"/>
        <v>842</v>
      </c>
      <c r="G147" s="27">
        <f t="shared" si="7"/>
        <v>127</v>
      </c>
      <c r="H147" s="33"/>
      <c r="I147" s="29">
        <v>-1855</v>
      </c>
      <c r="J147" s="33"/>
      <c r="K147" s="27">
        <f t="shared" si="9"/>
        <v>894</v>
      </c>
      <c r="L147" s="27">
        <f t="shared" si="10"/>
        <v>127</v>
      </c>
      <c r="M147" s="33"/>
      <c r="N147" s="29">
        <v>-1441</v>
      </c>
      <c r="O147" s="33"/>
      <c r="P147" s="27">
        <f t="shared" si="12"/>
        <v>737</v>
      </c>
      <c r="Q147" s="44"/>
      <c r="R147" s="35"/>
    </row>
    <row r="148" spans="1:18" ht="15.75" customHeight="1" x14ac:dyDescent="0.3">
      <c r="A148" s="203">
        <v>45842</v>
      </c>
      <c r="B148" s="27">
        <f t="shared" si="4"/>
        <v>128</v>
      </c>
      <c r="C148" s="33"/>
      <c r="D148" s="29">
        <v>-1853</v>
      </c>
      <c r="E148" s="33"/>
      <c r="F148" s="27">
        <f t="shared" si="6"/>
        <v>843</v>
      </c>
      <c r="G148" s="27">
        <f t="shared" si="7"/>
        <v>128</v>
      </c>
      <c r="H148" s="33"/>
      <c r="I148" s="29">
        <v>-1856</v>
      </c>
      <c r="J148" s="33"/>
      <c r="K148" s="27">
        <f t="shared" si="9"/>
        <v>895</v>
      </c>
      <c r="L148" s="27">
        <f t="shared" si="10"/>
        <v>128</v>
      </c>
      <c r="M148" s="33"/>
      <c r="N148" s="29">
        <v>-1442</v>
      </c>
      <c r="O148" s="33"/>
      <c r="P148" s="27">
        <f t="shared" si="12"/>
        <v>738</v>
      </c>
      <c r="Q148" s="44"/>
      <c r="R148" s="35"/>
    </row>
    <row r="149" spans="1:18" ht="15.75" customHeight="1" x14ac:dyDescent="0.3">
      <c r="A149" s="203">
        <v>45843</v>
      </c>
      <c r="B149" s="27">
        <f t="shared" si="4"/>
        <v>129</v>
      </c>
      <c r="C149" s="33"/>
      <c r="D149" s="29">
        <v>-1854</v>
      </c>
      <c r="E149" s="33"/>
      <c r="F149" s="27">
        <f t="shared" si="6"/>
        <v>844</v>
      </c>
      <c r="G149" s="27">
        <f t="shared" si="7"/>
        <v>129</v>
      </c>
      <c r="H149" s="33"/>
      <c r="I149" s="29">
        <v>-1857</v>
      </c>
      <c r="J149" s="33"/>
      <c r="K149" s="27">
        <f t="shared" si="9"/>
        <v>896</v>
      </c>
      <c r="L149" s="27">
        <f t="shared" si="10"/>
        <v>129</v>
      </c>
      <c r="M149" s="33"/>
      <c r="N149" s="29">
        <v>-1442</v>
      </c>
      <c r="O149" s="33"/>
      <c r="P149" s="27">
        <f t="shared" si="12"/>
        <v>738</v>
      </c>
      <c r="Q149" s="44"/>
      <c r="R149" s="35"/>
    </row>
    <row r="150" spans="1:18" ht="15.75" customHeight="1" x14ac:dyDescent="0.3">
      <c r="A150" s="203">
        <v>45844</v>
      </c>
      <c r="B150" s="27">
        <f t="shared" si="4"/>
        <v>130</v>
      </c>
      <c r="C150" s="33"/>
      <c r="D150" s="29">
        <v>-1855</v>
      </c>
      <c r="E150" s="33"/>
      <c r="F150" s="27">
        <f t="shared" si="6"/>
        <v>845</v>
      </c>
      <c r="G150" s="27">
        <f t="shared" si="7"/>
        <v>130</v>
      </c>
      <c r="H150" s="33"/>
      <c r="I150" s="29">
        <v>-1857</v>
      </c>
      <c r="J150" s="33"/>
      <c r="K150" s="27">
        <f t="shared" si="9"/>
        <v>896</v>
      </c>
      <c r="L150" s="27">
        <f t="shared" si="10"/>
        <v>130</v>
      </c>
      <c r="M150" s="33"/>
      <c r="N150" s="29">
        <v>-1447</v>
      </c>
      <c r="O150" s="33"/>
      <c r="P150" s="27">
        <f t="shared" si="12"/>
        <v>743</v>
      </c>
      <c r="Q150" s="44"/>
      <c r="R150" s="35"/>
    </row>
    <row r="151" spans="1:18" ht="15.75" customHeight="1" x14ac:dyDescent="0.3">
      <c r="A151" s="203">
        <v>45845</v>
      </c>
      <c r="B151" s="27">
        <f t="shared" si="4"/>
        <v>131</v>
      </c>
      <c r="C151" s="33"/>
      <c r="D151" s="29">
        <v>-1856</v>
      </c>
      <c r="E151" s="33"/>
      <c r="F151" s="27">
        <f t="shared" si="6"/>
        <v>846</v>
      </c>
      <c r="G151" s="27">
        <f t="shared" si="7"/>
        <v>131</v>
      </c>
      <c r="H151" s="33"/>
      <c r="I151" s="29">
        <v>-1859</v>
      </c>
      <c r="J151" s="33"/>
      <c r="K151" s="27">
        <f t="shared" si="9"/>
        <v>898</v>
      </c>
      <c r="L151" s="27">
        <f t="shared" si="10"/>
        <v>131</v>
      </c>
      <c r="M151" s="33"/>
      <c r="N151" s="29">
        <v>-1457</v>
      </c>
      <c r="O151" s="33"/>
      <c r="P151" s="27">
        <f t="shared" si="12"/>
        <v>753</v>
      </c>
      <c r="Q151" s="44"/>
      <c r="R151" s="35"/>
    </row>
    <row r="152" spans="1:18" ht="15.75" customHeight="1" x14ac:dyDescent="0.3">
      <c r="A152" s="203">
        <v>45846</v>
      </c>
      <c r="B152" s="27">
        <f t="shared" si="4"/>
        <v>132</v>
      </c>
      <c r="C152" s="33"/>
      <c r="D152" s="29">
        <v>-1857</v>
      </c>
      <c r="E152" s="33"/>
      <c r="F152" s="27">
        <f t="shared" si="6"/>
        <v>847</v>
      </c>
      <c r="G152" s="27">
        <f t="shared" si="7"/>
        <v>132</v>
      </c>
      <c r="H152" s="33"/>
      <c r="I152" s="29">
        <v>-1863</v>
      </c>
      <c r="J152" s="33"/>
      <c r="K152" s="27">
        <f t="shared" si="9"/>
        <v>902</v>
      </c>
      <c r="L152" s="27">
        <f t="shared" si="10"/>
        <v>132</v>
      </c>
      <c r="M152" s="33"/>
      <c r="N152" s="29">
        <v>-1467</v>
      </c>
      <c r="O152" s="33"/>
      <c r="P152" s="27">
        <f t="shared" si="12"/>
        <v>763</v>
      </c>
      <c r="Q152" s="44"/>
      <c r="R152" s="35"/>
    </row>
    <row r="153" spans="1:18" ht="15.75" customHeight="1" x14ac:dyDescent="0.3">
      <c r="A153" s="203">
        <v>45847</v>
      </c>
      <c r="B153" s="27">
        <f t="shared" si="4"/>
        <v>133</v>
      </c>
      <c r="C153" s="33"/>
      <c r="D153" s="29">
        <v>-1858</v>
      </c>
      <c r="E153" s="33"/>
      <c r="F153" s="27">
        <f t="shared" si="6"/>
        <v>848</v>
      </c>
      <c r="G153" s="27">
        <f t="shared" si="7"/>
        <v>133</v>
      </c>
      <c r="H153" s="33"/>
      <c r="I153" s="29">
        <v>-1867</v>
      </c>
      <c r="J153" s="33"/>
      <c r="K153" s="27">
        <f t="shared" si="9"/>
        <v>906</v>
      </c>
      <c r="L153" s="27">
        <f t="shared" si="10"/>
        <v>133</v>
      </c>
      <c r="M153" s="33"/>
      <c r="N153" s="29">
        <v>-1477</v>
      </c>
      <c r="O153" s="33"/>
      <c r="P153" s="27">
        <f t="shared" si="12"/>
        <v>773</v>
      </c>
      <c r="Q153" s="44"/>
      <c r="R153" s="35"/>
    </row>
    <row r="154" spans="1:18" ht="15.75" customHeight="1" x14ac:dyDescent="0.3">
      <c r="A154" s="203">
        <v>45848</v>
      </c>
      <c r="B154" s="27">
        <f t="shared" si="4"/>
        <v>134</v>
      </c>
      <c r="C154" s="33"/>
      <c r="D154" s="29">
        <v>-1859</v>
      </c>
      <c r="E154" s="33"/>
      <c r="F154" s="27">
        <f t="shared" si="6"/>
        <v>849</v>
      </c>
      <c r="G154" s="27">
        <f t="shared" si="7"/>
        <v>134</v>
      </c>
      <c r="H154" s="33"/>
      <c r="I154" s="29">
        <v>-1871</v>
      </c>
      <c r="J154" s="33"/>
      <c r="K154" s="27">
        <f t="shared" si="9"/>
        <v>910</v>
      </c>
      <c r="L154" s="27">
        <f t="shared" si="10"/>
        <v>134</v>
      </c>
      <c r="M154" s="33"/>
      <c r="N154" s="29">
        <v>-1487</v>
      </c>
      <c r="O154" s="33"/>
      <c r="P154" s="27">
        <f t="shared" si="12"/>
        <v>783</v>
      </c>
      <c r="Q154" s="44"/>
      <c r="R154" s="35"/>
    </row>
    <row r="155" spans="1:18" ht="15.75" customHeight="1" x14ac:dyDescent="0.3">
      <c r="A155" s="203">
        <v>45849</v>
      </c>
      <c r="B155" s="27">
        <f t="shared" si="4"/>
        <v>135</v>
      </c>
      <c r="C155" s="33"/>
      <c r="D155" s="29">
        <v>-1860</v>
      </c>
      <c r="E155" s="33"/>
      <c r="F155" s="27">
        <f t="shared" si="6"/>
        <v>850</v>
      </c>
      <c r="G155" s="27">
        <f t="shared" si="7"/>
        <v>135</v>
      </c>
      <c r="H155" s="33"/>
      <c r="I155" s="29">
        <v>-1875</v>
      </c>
      <c r="J155" s="33"/>
      <c r="K155" s="27">
        <f t="shared" si="9"/>
        <v>914</v>
      </c>
      <c r="L155" s="27">
        <f t="shared" si="10"/>
        <v>135</v>
      </c>
      <c r="M155" s="33"/>
      <c r="N155" s="29">
        <v>-1497</v>
      </c>
      <c r="O155" s="33"/>
      <c r="P155" s="27">
        <f t="shared" si="12"/>
        <v>793</v>
      </c>
      <c r="Q155" s="44"/>
      <c r="R155" s="35"/>
    </row>
    <row r="156" spans="1:18" ht="15.75" customHeight="1" x14ac:dyDescent="0.3">
      <c r="A156" s="203">
        <v>45850</v>
      </c>
      <c r="B156" s="27">
        <f t="shared" si="4"/>
        <v>136</v>
      </c>
      <c r="C156" s="33"/>
      <c r="D156" s="29">
        <v>-1861</v>
      </c>
      <c r="E156" s="33"/>
      <c r="F156" s="27">
        <f t="shared" si="6"/>
        <v>851</v>
      </c>
      <c r="G156" s="27">
        <f t="shared" si="7"/>
        <v>136</v>
      </c>
      <c r="H156" s="33"/>
      <c r="I156" s="29">
        <v>-1879</v>
      </c>
      <c r="J156" s="33"/>
      <c r="K156" s="27">
        <f t="shared" si="9"/>
        <v>918</v>
      </c>
      <c r="L156" s="27">
        <f t="shared" si="10"/>
        <v>136</v>
      </c>
      <c r="M156" s="33"/>
      <c r="N156" s="29">
        <v>-1507</v>
      </c>
      <c r="O156" s="33"/>
      <c r="P156" s="27">
        <f t="shared" si="12"/>
        <v>803</v>
      </c>
      <c r="Q156" s="44"/>
      <c r="R156" s="35"/>
    </row>
    <row r="157" spans="1:18" ht="15.75" customHeight="1" x14ac:dyDescent="0.3">
      <c r="A157" s="203">
        <v>45851</v>
      </c>
      <c r="B157" s="27">
        <f t="shared" si="4"/>
        <v>137</v>
      </c>
      <c r="C157" s="33"/>
      <c r="D157" s="29">
        <v>-1862</v>
      </c>
      <c r="E157" s="33"/>
      <c r="F157" s="27">
        <f t="shared" si="6"/>
        <v>852</v>
      </c>
      <c r="G157" s="27">
        <f t="shared" si="7"/>
        <v>137</v>
      </c>
      <c r="H157" s="33"/>
      <c r="I157" s="29">
        <v>-1883</v>
      </c>
      <c r="J157" s="33"/>
      <c r="K157" s="27">
        <f t="shared" si="9"/>
        <v>922</v>
      </c>
      <c r="L157" s="27">
        <f t="shared" si="10"/>
        <v>137</v>
      </c>
      <c r="M157" s="33"/>
      <c r="N157" s="29">
        <v>-1517</v>
      </c>
      <c r="O157" s="33"/>
      <c r="P157" s="27">
        <f t="shared" si="12"/>
        <v>813</v>
      </c>
      <c r="Q157" s="44"/>
      <c r="R157" s="35"/>
    </row>
    <row r="158" spans="1:18" ht="15.75" customHeight="1" x14ac:dyDescent="0.3">
      <c r="A158" s="203">
        <v>45852</v>
      </c>
      <c r="B158" s="27">
        <f t="shared" si="4"/>
        <v>138</v>
      </c>
      <c r="C158" s="33"/>
      <c r="D158" s="29">
        <v>-1863</v>
      </c>
      <c r="E158" s="33"/>
      <c r="F158" s="27">
        <f t="shared" si="6"/>
        <v>853</v>
      </c>
      <c r="G158" s="27">
        <f t="shared" si="7"/>
        <v>138</v>
      </c>
      <c r="H158" s="33"/>
      <c r="I158" s="29">
        <v>-1887</v>
      </c>
      <c r="J158" s="33"/>
      <c r="K158" s="27">
        <f t="shared" si="9"/>
        <v>926</v>
      </c>
      <c r="L158" s="27">
        <f t="shared" si="10"/>
        <v>138</v>
      </c>
      <c r="M158" s="33"/>
      <c r="N158" s="29">
        <v>-1527</v>
      </c>
      <c r="O158" s="33"/>
      <c r="P158" s="27">
        <f t="shared" si="12"/>
        <v>823</v>
      </c>
      <c r="Q158" s="44"/>
      <c r="R158" s="35"/>
    </row>
    <row r="159" spans="1:18" ht="15.75" customHeight="1" x14ac:dyDescent="0.3">
      <c r="A159" s="203">
        <v>45853</v>
      </c>
      <c r="B159" s="27">
        <f t="shared" si="4"/>
        <v>139</v>
      </c>
      <c r="C159" s="33"/>
      <c r="D159" s="29">
        <v>-1864</v>
      </c>
      <c r="E159" s="33"/>
      <c r="F159" s="27">
        <f t="shared" si="6"/>
        <v>854</v>
      </c>
      <c r="G159" s="27">
        <f t="shared" si="7"/>
        <v>139</v>
      </c>
      <c r="H159" s="33"/>
      <c r="I159" s="29">
        <v>-1891</v>
      </c>
      <c r="J159" s="33"/>
      <c r="K159" s="27">
        <f t="shared" si="9"/>
        <v>930</v>
      </c>
      <c r="L159" s="27">
        <f t="shared" si="10"/>
        <v>139</v>
      </c>
      <c r="M159" s="33"/>
      <c r="N159" s="29">
        <v>-1537</v>
      </c>
      <c r="O159" s="33"/>
      <c r="P159" s="27">
        <f t="shared" si="12"/>
        <v>833</v>
      </c>
      <c r="Q159" s="44"/>
      <c r="R159" s="35"/>
    </row>
    <row r="160" spans="1:18" ht="15.75" customHeight="1" x14ac:dyDescent="0.3">
      <c r="A160" s="203">
        <v>45854</v>
      </c>
      <c r="B160" s="27">
        <f t="shared" si="4"/>
        <v>140</v>
      </c>
      <c r="C160" s="33"/>
      <c r="D160" s="29">
        <v>-1865</v>
      </c>
      <c r="E160" s="33"/>
      <c r="F160" s="27">
        <f t="shared" si="6"/>
        <v>855</v>
      </c>
      <c r="G160" s="27">
        <f t="shared" si="7"/>
        <v>140</v>
      </c>
      <c r="H160" s="33"/>
      <c r="I160" s="29">
        <v>-1895</v>
      </c>
      <c r="J160" s="33"/>
      <c r="K160" s="27">
        <f t="shared" si="9"/>
        <v>934</v>
      </c>
      <c r="L160" s="27">
        <f t="shared" si="10"/>
        <v>140</v>
      </c>
      <c r="M160" s="33"/>
      <c r="N160" s="29">
        <v>-1547</v>
      </c>
      <c r="O160" s="33"/>
      <c r="P160" s="27">
        <f t="shared" si="12"/>
        <v>843</v>
      </c>
      <c r="Q160" s="44"/>
      <c r="R160" s="35"/>
    </row>
    <row r="161" spans="1:18" ht="15.75" customHeight="1" x14ac:dyDescent="0.3">
      <c r="A161" s="203">
        <v>45855</v>
      </c>
      <c r="B161" s="27">
        <f t="shared" si="4"/>
        <v>141</v>
      </c>
      <c r="C161" s="33"/>
      <c r="D161" s="29">
        <v>-1866</v>
      </c>
      <c r="E161" s="33"/>
      <c r="F161" s="27">
        <f t="shared" si="6"/>
        <v>856</v>
      </c>
      <c r="G161" s="27">
        <f t="shared" si="7"/>
        <v>141</v>
      </c>
      <c r="H161" s="33"/>
      <c r="I161" s="29">
        <v>-1899</v>
      </c>
      <c r="J161" s="33"/>
      <c r="K161" s="27">
        <f t="shared" si="9"/>
        <v>938</v>
      </c>
      <c r="L161" s="27">
        <f t="shared" si="10"/>
        <v>141</v>
      </c>
      <c r="M161" s="33"/>
      <c r="N161" s="29">
        <v>-1557</v>
      </c>
      <c r="O161" s="33"/>
      <c r="P161" s="27">
        <f t="shared" si="12"/>
        <v>853</v>
      </c>
      <c r="Q161" s="44"/>
      <c r="R161" s="35"/>
    </row>
    <row r="162" spans="1:18" ht="15.75" customHeight="1" x14ac:dyDescent="0.3">
      <c r="A162" s="203">
        <v>45856</v>
      </c>
      <c r="B162" s="27">
        <f t="shared" si="4"/>
        <v>142</v>
      </c>
      <c r="C162" s="33"/>
      <c r="D162" s="29">
        <v>-1867</v>
      </c>
      <c r="E162" s="33"/>
      <c r="F162" s="27">
        <f t="shared" si="6"/>
        <v>857</v>
      </c>
      <c r="G162" s="27">
        <f t="shared" si="7"/>
        <v>142</v>
      </c>
      <c r="H162" s="33"/>
      <c r="I162" s="29">
        <v>-1903</v>
      </c>
      <c r="J162" s="33"/>
      <c r="K162" s="27">
        <f t="shared" si="9"/>
        <v>942</v>
      </c>
      <c r="L162" s="27">
        <f t="shared" si="10"/>
        <v>142</v>
      </c>
      <c r="M162" s="33"/>
      <c r="N162" s="29">
        <v>-1567</v>
      </c>
      <c r="O162" s="33"/>
      <c r="P162" s="27">
        <f t="shared" si="12"/>
        <v>863</v>
      </c>
      <c r="Q162" s="44"/>
      <c r="R162" s="35"/>
    </row>
    <row r="163" spans="1:18" ht="15.75" customHeight="1" x14ac:dyDescent="0.3">
      <c r="A163" s="203">
        <v>45857</v>
      </c>
      <c r="B163" s="27">
        <f t="shared" si="4"/>
        <v>143</v>
      </c>
      <c r="C163" s="33"/>
      <c r="D163" s="29">
        <v>-1868</v>
      </c>
      <c r="E163" s="33"/>
      <c r="F163" s="27">
        <f t="shared" si="6"/>
        <v>858</v>
      </c>
      <c r="G163" s="27">
        <f t="shared" si="7"/>
        <v>143</v>
      </c>
      <c r="H163" s="33"/>
      <c r="I163" s="29">
        <v>-1907</v>
      </c>
      <c r="J163" s="33"/>
      <c r="K163" s="27">
        <f t="shared" si="9"/>
        <v>946</v>
      </c>
      <c r="L163" s="27">
        <f t="shared" si="10"/>
        <v>143</v>
      </c>
      <c r="M163" s="33"/>
      <c r="N163" s="29">
        <v>-1577</v>
      </c>
      <c r="O163" s="33"/>
      <c r="P163" s="27">
        <f t="shared" si="12"/>
        <v>873</v>
      </c>
      <c r="Q163" s="44"/>
      <c r="R163" s="35"/>
    </row>
    <row r="164" spans="1:18" ht="15.75" customHeight="1" x14ac:dyDescent="0.3">
      <c r="A164" s="203">
        <v>45858</v>
      </c>
      <c r="B164" s="27">
        <f t="shared" si="4"/>
        <v>144</v>
      </c>
      <c r="C164" s="33"/>
      <c r="D164" s="29">
        <v>-1869</v>
      </c>
      <c r="E164" s="33"/>
      <c r="F164" s="27">
        <f t="shared" si="6"/>
        <v>859</v>
      </c>
      <c r="G164" s="27">
        <f t="shared" si="7"/>
        <v>144</v>
      </c>
      <c r="H164" s="33"/>
      <c r="I164" s="29">
        <v>-1911</v>
      </c>
      <c r="J164" s="33"/>
      <c r="K164" s="27">
        <f t="shared" si="9"/>
        <v>950</v>
      </c>
      <c r="L164" s="27">
        <f t="shared" si="10"/>
        <v>144</v>
      </c>
      <c r="M164" s="33"/>
      <c r="N164" s="29">
        <v>-1587</v>
      </c>
      <c r="O164" s="33"/>
      <c r="P164" s="27">
        <f t="shared" si="12"/>
        <v>883</v>
      </c>
      <c r="Q164" s="44"/>
      <c r="R164" s="35"/>
    </row>
    <row r="165" spans="1:18" ht="15.75" customHeight="1" x14ac:dyDescent="0.3">
      <c r="A165" s="203">
        <v>45859</v>
      </c>
      <c r="B165" s="27">
        <f t="shared" si="4"/>
        <v>145</v>
      </c>
      <c r="C165" s="33"/>
      <c r="D165" s="29">
        <v>-1870</v>
      </c>
      <c r="E165" s="33"/>
      <c r="F165" s="27">
        <f t="shared" si="6"/>
        <v>860</v>
      </c>
      <c r="G165" s="27">
        <f t="shared" si="7"/>
        <v>145</v>
      </c>
      <c r="H165" s="33"/>
      <c r="I165" s="29">
        <v>-1911</v>
      </c>
      <c r="J165" s="33"/>
      <c r="K165" s="27">
        <f t="shared" si="9"/>
        <v>950</v>
      </c>
      <c r="L165" s="27">
        <f t="shared" si="10"/>
        <v>145</v>
      </c>
      <c r="M165" s="33"/>
      <c r="N165" s="29">
        <v>-1597</v>
      </c>
      <c r="O165" s="33"/>
      <c r="P165" s="27">
        <f t="shared" si="12"/>
        <v>893</v>
      </c>
      <c r="Q165" s="44"/>
      <c r="R165" s="35"/>
    </row>
    <row r="166" spans="1:18" ht="15.75" customHeight="1" x14ac:dyDescent="0.3">
      <c r="A166" s="203">
        <v>45860</v>
      </c>
      <c r="B166" s="27">
        <f t="shared" si="4"/>
        <v>146</v>
      </c>
      <c r="C166" s="33"/>
      <c r="D166" s="29">
        <v>-1876</v>
      </c>
      <c r="E166" s="33"/>
      <c r="F166" s="27">
        <f t="shared" si="6"/>
        <v>866</v>
      </c>
      <c r="G166" s="27">
        <f t="shared" si="7"/>
        <v>146</v>
      </c>
      <c r="H166" s="33"/>
      <c r="I166" s="29">
        <v>-1912</v>
      </c>
      <c r="J166" s="33"/>
      <c r="K166" s="27">
        <f t="shared" si="9"/>
        <v>951</v>
      </c>
      <c r="L166" s="27">
        <f t="shared" si="10"/>
        <v>146</v>
      </c>
      <c r="M166" s="33"/>
      <c r="N166" s="29">
        <v>-1607</v>
      </c>
      <c r="O166" s="33"/>
      <c r="P166" s="27">
        <f t="shared" si="12"/>
        <v>903</v>
      </c>
      <c r="Q166" s="44"/>
      <c r="R166" s="35"/>
    </row>
    <row r="167" spans="1:18" ht="15.75" customHeight="1" x14ac:dyDescent="0.3">
      <c r="A167" s="203">
        <v>45861</v>
      </c>
      <c r="B167" s="27">
        <f t="shared" si="4"/>
        <v>147</v>
      </c>
      <c r="C167" s="33"/>
      <c r="D167" s="29">
        <v>-1882</v>
      </c>
      <c r="E167" s="33"/>
      <c r="F167" s="27">
        <f t="shared" si="6"/>
        <v>872</v>
      </c>
      <c r="G167" s="27">
        <f t="shared" si="7"/>
        <v>147</v>
      </c>
      <c r="H167" s="33"/>
      <c r="I167" s="29">
        <v>-1922</v>
      </c>
      <c r="J167" s="33"/>
      <c r="K167" s="27">
        <f t="shared" si="9"/>
        <v>961</v>
      </c>
      <c r="L167" s="27">
        <f t="shared" si="10"/>
        <v>147</v>
      </c>
      <c r="M167" s="33"/>
      <c r="N167" s="29">
        <v>-1617</v>
      </c>
      <c r="O167" s="33"/>
      <c r="P167" s="27">
        <f t="shared" si="12"/>
        <v>913</v>
      </c>
      <c r="Q167" s="44"/>
      <c r="R167" s="35"/>
    </row>
    <row r="168" spans="1:18" ht="15.75" customHeight="1" x14ac:dyDescent="0.3">
      <c r="A168" s="203">
        <v>45862</v>
      </c>
      <c r="B168" s="27">
        <f t="shared" si="4"/>
        <v>148</v>
      </c>
      <c r="C168" s="33"/>
      <c r="D168" s="29">
        <v>-1888</v>
      </c>
      <c r="E168" s="33"/>
      <c r="F168" s="27">
        <f t="shared" si="6"/>
        <v>878</v>
      </c>
      <c r="G168" s="27">
        <f t="shared" si="7"/>
        <v>148</v>
      </c>
      <c r="H168" s="33"/>
      <c r="I168" s="29">
        <v>-1932</v>
      </c>
      <c r="J168" s="33"/>
      <c r="K168" s="27">
        <f t="shared" si="9"/>
        <v>971</v>
      </c>
      <c r="L168" s="27">
        <f t="shared" si="10"/>
        <v>148</v>
      </c>
      <c r="M168" s="33"/>
      <c r="N168" s="29">
        <v>-1627</v>
      </c>
      <c r="O168" s="33"/>
      <c r="P168" s="27">
        <f t="shared" si="12"/>
        <v>923</v>
      </c>
      <c r="Q168" s="44"/>
      <c r="R168" s="35"/>
    </row>
    <row r="169" spans="1:18" ht="15.75" customHeight="1" x14ac:dyDescent="0.3">
      <c r="A169" s="203">
        <v>45863</v>
      </c>
      <c r="B169" s="27">
        <f t="shared" si="4"/>
        <v>149</v>
      </c>
      <c r="C169" s="33"/>
      <c r="D169" s="29">
        <v>-1894</v>
      </c>
      <c r="E169" s="33"/>
      <c r="F169" s="27">
        <f t="shared" si="6"/>
        <v>884</v>
      </c>
      <c r="G169" s="27">
        <f t="shared" si="7"/>
        <v>149</v>
      </c>
      <c r="H169" s="33"/>
      <c r="I169" s="29">
        <v>-1942</v>
      </c>
      <c r="J169" s="33"/>
      <c r="K169" s="27">
        <f t="shared" si="9"/>
        <v>981</v>
      </c>
      <c r="L169" s="27">
        <f t="shared" si="10"/>
        <v>149</v>
      </c>
      <c r="M169" s="33"/>
      <c r="N169" s="29">
        <v>-1637</v>
      </c>
      <c r="O169" s="33"/>
      <c r="P169" s="27">
        <f t="shared" si="12"/>
        <v>933</v>
      </c>
      <c r="Q169" s="44"/>
      <c r="R169" s="35"/>
    </row>
    <row r="170" spans="1:18" ht="15.75" customHeight="1" x14ac:dyDescent="0.3">
      <c r="A170" s="203">
        <v>45864</v>
      </c>
      <c r="B170" s="27">
        <f t="shared" si="4"/>
        <v>150</v>
      </c>
      <c r="C170" s="33"/>
      <c r="D170" s="29">
        <v>-1900</v>
      </c>
      <c r="E170" s="33"/>
      <c r="F170" s="27">
        <f t="shared" si="6"/>
        <v>890</v>
      </c>
      <c r="G170" s="27">
        <f t="shared" si="7"/>
        <v>150</v>
      </c>
      <c r="H170" s="33"/>
      <c r="I170" s="29">
        <v>-1952</v>
      </c>
      <c r="J170" s="33"/>
      <c r="K170" s="27">
        <f t="shared" si="9"/>
        <v>991</v>
      </c>
      <c r="L170" s="27">
        <f t="shared" si="10"/>
        <v>150</v>
      </c>
      <c r="M170" s="33"/>
      <c r="N170" s="29">
        <v>-1647</v>
      </c>
      <c r="O170" s="33"/>
      <c r="P170" s="27">
        <f t="shared" si="12"/>
        <v>943</v>
      </c>
      <c r="Q170" s="44"/>
      <c r="R170" s="35"/>
    </row>
    <row r="171" spans="1:18" ht="15.75" customHeight="1" x14ac:dyDescent="0.3">
      <c r="A171" s="203">
        <v>45865</v>
      </c>
      <c r="B171" s="27">
        <f t="shared" si="4"/>
        <v>151</v>
      </c>
      <c r="C171" s="30">
        <v>1983</v>
      </c>
      <c r="D171" s="29">
        <v>-1906</v>
      </c>
      <c r="E171" s="33">
        <f>C171-D171</f>
        <v>3889</v>
      </c>
      <c r="F171" s="27">
        <f t="shared" si="6"/>
        <v>896</v>
      </c>
      <c r="G171" s="27">
        <f t="shared" si="7"/>
        <v>151</v>
      </c>
      <c r="H171" s="30">
        <v>2015</v>
      </c>
      <c r="I171" s="29">
        <v>-1962</v>
      </c>
      <c r="J171" s="33">
        <f>H171-I171</f>
        <v>3977</v>
      </c>
      <c r="K171" s="27">
        <f t="shared" si="9"/>
        <v>1001</v>
      </c>
      <c r="L171" s="27">
        <f t="shared" si="10"/>
        <v>151</v>
      </c>
      <c r="M171" s="30">
        <v>1973</v>
      </c>
      <c r="N171" s="29">
        <v>-1657</v>
      </c>
      <c r="O171" s="33">
        <f>M171-N171</f>
        <v>3630</v>
      </c>
      <c r="P171" s="27">
        <f t="shared" si="12"/>
        <v>953</v>
      </c>
      <c r="Q171" s="44"/>
      <c r="R171" s="35"/>
    </row>
    <row r="172" spans="1:18" ht="15.75" customHeight="1" x14ac:dyDescent="0.3">
      <c r="A172" s="203">
        <v>45866</v>
      </c>
      <c r="B172" s="27">
        <f t="shared" si="4"/>
        <v>152</v>
      </c>
      <c r="C172" s="33"/>
      <c r="D172" s="29">
        <v>-1912</v>
      </c>
      <c r="E172" s="33"/>
      <c r="F172" s="27">
        <f t="shared" si="6"/>
        <v>902</v>
      </c>
      <c r="G172" s="27">
        <f t="shared" si="7"/>
        <v>152</v>
      </c>
      <c r="H172" s="33"/>
      <c r="I172" s="29">
        <v>-1972</v>
      </c>
      <c r="J172" s="33"/>
      <c r="K172" s="27">
        <f t="shared" si="9"/>
        <v>1011</v>
      </c>
      <c r="L172" s="27">
        <f t="shared" si="10"/>
        <v>152</v>
      </c>
      <c r="M172" s="33"/>
      <c r="N172" s="29">
        <v>-1667</v>
      </c>
      <c r="O172" s="33"/>
      <c r="P172" s="27">
        <f t="shared" si="12"/>
        <v>963</v>
      </c>
      <c r="Q172" s="44"/>
      <c r="R172" s="35"/>
    </row>
    <row r="173" spans="1:18" ht="15.75" customHeight="1" x14ac:dyDescent="0.3">
      <c r="A173" s="203">
        <v>45867</v>
      </c>
      <c r="B173" s="27">
        <f t="shared" si="4"/>
        <v>153</v>
      </c>
      <c r="C173" s="30"/>
      <c r="D173" s="29">
        <v>-1916</v>
      </c>
      <c r="E173" s="33"/>
      <c r="F173" s="27">
        <f t="shared" si="6"/>
        <v>906</v>
      </c>
      <c r="G173" s="27">
        <f t="shared" si="7"/>
        <v>153</v>
      </c>
      <c r="H173" s="30"/>
      <c r="I173" s="29">
        <v>-1982</v>
      </c>
      <c r="J173" s="33">
        <f>H173-I173</f>
        <v>1982</v>
      </c>
      <c r="K173" s="27">
        <f t="shared" si="9"/>
        <v>1021</v>
      </c>
      <c r="L173" s="27">
        <f t="shared" si="10"/>
        <v>153</v>
      </c>
      <c r="M173" s="30"/>
      <c r="N173" s="29">
        <v>-1677</v>
      </c>
      <c r="O173" s="33"/>
      <c r="P173" s="27">
        <f t="shared" si="12"/>
        <v>973</v>
      </c>
      <c r="Q173" s="44"/>
      <c r="R173" s="35"/>
    </row>
    <row r="174" spans="1:18" ht="15.75" customHeight="1" x14ac:dyDescent="0.3">
      <c r="A174" s="203">
        <v>45868</v>
      </c>
      <c r="B174" s="27">
        <f t="shared" si="4"/>
        <v>154</v>
      </c>
      <c r="C174" s="33"/>
      <c r="D174" s="29">
        <v>-1918</v>
      </c>
      <c r="E174" s="33"/>
      <c r="F174" s="27">
        <f t="shared" si="6"/>
        <v>908</v>
      </c>
      <c r="G174" s="27">
        <f t="shared" si="7"/>
        <v>154</v>
      </c>
      <c r="H174" s="33"/>
      <c r="I174" s="29">
        <v>-1992</v>
      </c>
      <c r="J174" s="33"/>
      <c r="K174" s="27">
        <f t="shared" si="9"/>
        <v>1031</v>
      </c>
      <c r="L174" s="27">
        <f t="shared" si="10"/>
        <v>154</v>
      </c>
      <c r="M174" s="33"/>
      <c r="N174" s="29">
        <v>-1687</v>
      </c>
      <c r="O174" s="33"/>
      <c r="P174" s="27">
        <f t="shared" si="12"/>
        <v>983</v>
      </c>
      <c r="Q174" s="44"/>
      <c r="R174" s="35"/>
    </row>
    <row r="175" spans="1:18" ht="15.75" customHeight="1" x14ac:dyDescent="0.3">
      <c r="A175" s="203">
        <v>45869</v>
      </c>
      <c r="B175" s="27">
        <f t="shared" si="4"/>
        <v>155</v>
      </c>
      <c r="C175" s="30"/>
      <c r="D175" s="29">
        <v>-1930</v>
      </c>
      <c r="E175" s="33"/>
      <c r="F175" s="27">
        <f t="shared" si="6"/>
        <v>920</v>
      </c>
      <c r="G175" s="27">
        <f t="shared" si="7"/>
        <v>155</v>
      </c>
      <c r="H175" s="30"/>
      <c r="I175" s="29">
        <v>-2002</v>
      </c>
      <c r="J175" s="33">
        <f>H175-I175</f>
        <v>2002</v>
      </c>
      <c r="K175" s="27">
        <f t="shared" si="9"/>
        <v>1041</v>
      </c>
      <c r="L175" s="27">
        <f t="shared" si="10"/>
        <v>155</v>
      </c>
      <c r="M175" s="30"/>
      <c r="N175" s="29">
        <v>-1691</v>
      </c>
      <c r="O175" s="33"/>
      <c r="P175" s="27">
        <f t="shared" si="12"/>
        <v>987</v>
      </c>
      <c r="Q175" s="44"/>
      <c r="R175" s="35"/>
    </row>
    <row r="176" spans="1:18" ht="15.75" customHeight="1" x14ac:dyDescent="0.3">
      <c r="A176" s="203">
        <v>45870</v>
      </c>
      <c r="B176" s="27">
        <f t="shared" si="4"/>
        <v>156</v>
      </c>
      <c r="C176" s="33"/>
      <c r="D176" s="29">
        <v>-1942</v>
      </c>
      <c r="E176" s="33"/>
      <c r="F176" s="27">
        <f t="shared" si="6"/>
        <v>932</v>
      </c>
      <c r="G176" s="27">
        <f t="shared" si="7"/>
        <v>156</v>
      </c>
      <c r="H176" s="33"/>
      <c r="I176" s="29">
        <v>-2012</v>
      </c>
      <c r="J176" s="33"/>
      <c r="K176" s="27">
        <f t="shared" si="9"/>
        <v>1051</v>
      </c>
      <c r="L176" s="27">
        <f t="shared" si="10"/>
        <v>156</v>
      </c>
      <c r="M176" s="33"/>
      <c r="N176" s="29">
        <v>-1697</v>
      </c>
      <c r="O176" s="33"/>
      <c r="P176" s="27">
        <f t="shared" si="12"/>
        <v>993</v>
      </c>
      <c r="Q176" s="44"/>
      <c r="R176" s="35"/>
    </row>
    <row r="177" spans="1:18" ht="15.75" customHeight="1" x14ac:dyDescent="0.3">
      <c r="A177" s="203">
        <v>45871</v>
      </c>
      <c r="B177" s="27">
        <f t="shared" si="4"/>
        <v>157</v>
      </c>
      <c r="C177" s="30"/>
      <c r="D177" s="29">
        <v>-1954</v>
      </c>
      <c r="E177" s="33"/>
      <c r="F177" s="27">
        <f t="shared" si="6"/>
        <v>944</v>
      </c>
      <c r="G177" s="27">
        <f t="shared" si="7"/>
        <v>157</v>
      </c>
      <c r="H177" s="30"/>
      <c r="I177" s="29">
        <v>-2022</v>
      </c>
      <c r="J177" s="33">
        <f>H177-I177</f>
        <v>2022</v>
      </c>
      <c r="K177" s="27">
        <f t="shared" si="9"/>
        <v>1061</v>
      </c>
      <c r="L177" s="27">
        <f t="shared" si="10"/>
        <v>157</v>
      </c>
      <c r="M177" s="30"/>
      <c r="N177" s="29">
        <v>-1703</v>
      </c>
      <c r="O177" s="33"/>
      <c r="P177" s="27">
        <f t="shared" si="12"/>
        <v>999</v>
      </c>
      <c r="Q177" s="44"/>
      <c r="R177" s="35"/>
    </row>
    <row r="178" spans="1:18" ht="15.75" customHeight="1" x14ac:dyDescent="0.3">
      <c r="A178" s="203">
        <v>45872</v>
      </c>
      <c r="B178" s="27">
        <f t="shared" si="4"/>
        <v>158</v>
      </c>
      <c r="C178" s="33"/>
      <c r="D178" s="29">
        <v>-1966</v>
      </c>
      <c r="E178" s="33"/>
      <c r="F178" s="27">
        <f t="shared" si="6"/>
        <v>956</v>
      </c>
      <c r="G178" s="27">
        <f t="shared" si="7"/>
        <v>158</v>
      </c>
      <c r="H178" s="33"/>
      <c r="I178" s="29">
        <v>-2026</v>
      </c>
      <c r="J178" s="33"/>
      <c r="K178" s="27">
        <f t="shared" si="9"/>
        <v>1065</v>
      </c>
      <c r="L178" s="27">
        <f t="shared" si="10"/>
        <v>158</v>
      </c>
      <c r="M178" s="33"/>
      <c r="N178" s="29">
        <v>-1709</v>
      </c>
      <c r="O178" s="33"/>
      <c r="P178" s="27">
        <f t="shared" si="12"/>
        <v>1005</v>
      </c>
      <c r="Q178" s="44"/>
      <c r="R178" s="35"/>
    </row>
    <row r="179" spans="1:18" ht="15.75" customHeight="1" x14ac:dyDescent="0.3">
      <c r="A179" s="203">
        <v>45873</v>
      </c>
      <c r="B179" s="27">
        <f t="shared" si="4"/>
        <v>159</v>
      </c>
      <c r="C179" s="30"/>
      <c r="D179" s="29">
        <v>-1978</v>
      </c>
      <c r="E179" s="33"/>
      <c r="F179" s="27">
        <f t="shared" si="6"/>
        <v>968</v>
      </c>
      <c r="G179" s="27">
        <f t="shared" si="7"/>
        <v>159</v>
      </c>
      <c r="H179" s="30"/>
      <c r="I179" s="29">
        <v>-2033</v>
      </c>
      <c r="J179" s="33">
        <f>H179-I179</f>
        <v>2033</v>
      </c>
      <c r="K179" s="27">
        <f t="shared" si="9"/>
        <v>1072</v>
      </c>
      <c r="L179" s="27">
        <f t="shared" si="10"/>
        <v>159</v>
      </c>
      <c r="M179" s="30"/>
      <c r="N179" s="29">
        <v>-1715</v>
      </c>
      <c r="O179" s="33"/>
      <c r="P179" s="27">
        <f t="shared" si="12"/>
        <v>1011</v>
      </c>
      <c r="Q179" s="44"/>
      <c r="R179" s="35"/>
    </row>
    <row r="180" spans="1:18" ht="15.75" customHeight="1" x14ac:dyDescent="0.3">
      <c r="A180" s="203">
        <v>45874</v>
      </c>
      <c r="B180" s="27">
        <f t="shared" si="4"/>
        <v>160</v>
      </c>
      <c r="C180" s="33"/>
      <c r="D180" s="29">
        <v>-1990</v>
      </c>
      <c r="E180" s="33"/>
      <c r="F180" s="27">
        <f t="shared" si="6"/>
        <v>980</v>
      </c>
      <c r="G180" s="27">
        <f t="shared" si="7"/>
        <v>160</v>
      </c>
      <c r="H180" s="33"/>
      <c r="I180" s="29">
        <v>-2040</v>
      </c>
      <c r="J180" s="33"/>
      <c r="K180" s="27">
        <f t="shared" si="9"/>
        <v>1079</v>
      </c>
      <c r="L180" s="27">
        <f t="shared" si="10"/>
        <v>160</v>
      </c>
      <c r="M180" s="33"/>
      <c r="N180" s="29">
        <v>-1721</v>
      </c>
      <c r="O180" s="33"/>
      <c r="P180" s="27">
        <f t="shared" si="12"/>
        <v>1017</v>
      </c>
      <c r="Q180" s="44"/>
      <c r="R180" s="35"/>
    </row>
    <row r="181" spans="1:18" ht="15.75" customHeight="1" x14ac:dyDescent="0.3">
      <c r="A181" s="203">
        <v>45875</v>
      </c>
      <c r="B181" s="27">
        <f t="shared" si="4"/>
        <v>161</v>
      </c>
      <c r="C181" s="30"/>
      <c r="D181" s="29">
        <v>-2002</v>
      </c>
      <c r="E181" s="33"/>
      <c r="F181" s="27">
        <f t="shared" si="6"/>
        <v>992</v>
      </c>
      <c r="G181" s="27">
        <f t="shared" si="7"/>
        <v>161</v>
      </c>
      <c r="H181" s="30"/>
      <c r="I181" s="29">
        <v>-2047</v>
      </c>
      <c r="J181" s="33">
        <f>H181-I181</f>
        <v>2047</v>
      </c>
      <c r="K181" s="27">
        <f t="shared" si="9"/>
        <v>1086</v>
      </c>
      <c r="L181" s="27">
        <f t="shared" si="10"/>
        <v>161</v>
      </c>
      <c r="M181" s="30"/>
      <c r="N181" s="29">
        <v>-1727</v>
      </c>
      <c r="O181" s="33"/>
      <c r="P181" s="27">
        <f t="shared" si="12"/>
        <v>1023</v>
      </c>
      <c r="Q181" s="44"/>
      <c r="R181" s="35"/>
    </row>
    <row r="182" spans="1:18" ht="15.75" customHeight="1" x14ac:dyDescent="0.3"/>
    <row r="183" spans="1:18" ht="15.75" customHeight="1" x14ac:dyDescent="0.3"/>
    <row r="184" spans="1:18" ht="15.75" customHeight="1" x14ac:dyDescent="0.3"/>
    <row r="185" spans="1:18" ht="15.75" customHeight="1" x14ac:dyDescent="0.3"/>
    <row r="186" spans="1:18" ht="15.75" customHeight="1" x14ac:dyDescent="0.3"/>
    <row r="187" spans="1:18" ht="15.75" customHeight="1" x14ac:dyDescent="0.3"/>
    <row r="188" spans="1:18" ht="15.75" customHeight="1" x14ac:dyDescent="0.3"/>
    <row r="189" spans="1:18" ht="15.75" customHeight="1" x14ac:dyDescent="0.3"/>
    <row r="190" spans="1:18" ht="15.75" customHeight="1" x14ac:dyDescent="0.3"/>
    <row r="191" spans="1:18" ht="15.75" customHeight="1" x14ac:dyDescent="0.3"/>
    <row r="192" spans="1:18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81">
    <cfRule type="cellIs" dxfId="27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outlinePr summaryBelow="0" summaryRight="0"/>
  </sheetPr>
  <dimension ref="A1:R1071"/>
  <sheetViews>
    <sheetView workbookViewId="0"/>
  </sheetViews>
  <sheetFormatPr defaultColWidth="14.44140625" defaultRowHeight="15" customHeight="1" x14ac:dyDescent="0.3"/>
  <cols>
    <col min="1" max="1" width="12.33203125" customWidth="1"/>
    <col min="2" max="2" width="11.109375" customWidth="1"/>
    <col min="3" max="3" width="10.6640625" customWidth="1"/>
    <col min="4" max="4" width="11.44140625" customWidth="1"/>
    <col min="5" max="5" width="9.88671875" customWidth="1"/>
    <col min="6" max="6" width="9.109375" customWidth="1"/>
    <col min="7" max="7" width="8.109375" customWidth="1"/>
    <col min="8" max="8" width="9.6640625" customWidth="1"/>
    <col min="9" max="9" width="9.88671875" customWidth="1"/>
    <col min="10" max="10" width="8.88671875" customWidth="1"/>
    <col min="11" max="11" width="9.44140625" customWidth="1"/>
    <col min="12" max="12" width="8.6640625" customWidth="1"/>
    <col min="13" max="13" width="8.88671875" customWidth="1"/>
    <col min="14" max="14" width="9.33203125" customWidth="1"/>
    <col min="15" max="15" width="8.33203125" customWidth="1"/>
    <col min="16" max="16" width="9.33203125" customWidth="1"/>
    <col min="17" max="17" width="11" customWidth="1"/>
    <col min="18" max="18" width="11.44140625" customWidth="1"/>
  </cols>
  <sheetData>
    <row r="1" spans="1:18" ht="13.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ht="13.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ht="13.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ht="13.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ht="13.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ht="13.8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2"/>
    </row>
    <row r="7" spans="1:18" ht="13.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ht="13.8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ht="13.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(27/02/25)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ht="26.4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ht="13.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ht="13.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269"/>
      <c r="M12" s="265"/>
      <c r="N12" s="269"/>
      <c r="O12" s="265"/>
      <c r="P12" s="266" t="s">
        <v>235</v>
      </c>
      <c r="Q12" s="270"/>
      <c r="R12" s="271"/>
    </row>
    <row r="13" spans="1:18" ht="13.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ht="13.8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ht="13.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ht="13.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236</v>
      </c>
      <c r="R16" s="250" t="s">
        <v>237</v>
      </c>
    </row>
    <row r="17" spans="1:18" ht="13.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ht="13.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ht="13.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ht="13.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4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ht="15.75" customHeight="1" x14ac:dyDescent="0.3">
      <c r="A21" s="203">
        <v>45715</v>
      </c>
      <c r="B21" s="27">
        <v>1</v>
      </c>
      <c r="C21" s="66">
        <v>2075</v>
      </c>
      <c r="D21" s="67">
        <v>-1194</v>
      </c>
      <c r="E21" s="33">
        <f t="shared" ref="E21:E146" si="1">C21-D21</f>
        <v>3269</v>
      </c>
      <c r="F21" s="27">
        <v>0</v>
      </c>
      <c r="G21" s="27">
        <v>1</v>
      </c>
      <c r="H21" s="33">
        <v>2040</v>
      </c>
      <c r="I21" s="67">
        <v>-1190</v>
      </c>
      <c r="J21" s="33">
        <f t="shared" ref="J21:J146" si="2">H21-I21</f>
        <v>3230</v>
      </c>
      <c r="K21" s="27">
        <f t="shared" ref="K21:K181" si="3">$I$21-I21</f>
        <v>0</v>
      </c>
      <c r="L21" s="27">
        <v>1</v>
      </c>
      <c r="M21" s="66">
        <v>2135</v>
      </c>
      <c r="N21" s="67">
        <v>-1590</v>
      </c>
      <c r="O21" s="33">
        <f t="shared" ref="O21:O146" si="4">M21-N21</f>
        <v>3725</v>
      </c>
      <c r="P21" s="27">
        <f t="shared" ref="P21:P181" si="5">$N$21-N21</f>
        <v>0</v>
      </c>
      <c r="Q21" s="34"/>
      <c r="R21" s="35"/>
    </row>
    <row r="22" spans="1:18" ht="15.75" customHeight="1" x14ac:dyDescent="0.3">
      <c r="A22" s="203">
        <v>45716</v>
      </c>
      <c r="B22" s="27">
        <f t="shared" ref="B22:B181" si="6">B21+1</f>
        <v>2</v>
      </c>
      <c r="C22" s="33">
        <f t="shared" ref="C22:C146" si="7">$C$21-F22</f>
        <v>2075</v>
      </c>
      <c r="D22" s="67">
        <v>-1194</v>
      </c>
      <c r="E22" s="33">
        <f t="shared" si="1"/>
        <v>3269</v>
      </c>
      <c r="F22" s="27">
        <f t="shared" ref="F22:F181" si="8">$D$21-D22</f>
        <v>0</v>
      </c>
      <c r="G22" s="27">
        <f t="shared" ref="G22:G181" si="9">G21+1</f>
        <v>2</v>
      </c>
      <c r="H22" s="33">
        <f t="shared" ref="H22:H146" si="10">$H$21-K22</f>
        <v>2040</v>
      </c>
      <c r="I22" s="67">
        <v>-1190</v>
      </c>
      <c r="J22" s="33">
        <f t="shared" si="2"/>
        <v>3230</v>
      </c>
      <c r="K22" s="27">
        <f t="shared" si="3"/>
        <v>0</v>
      </c>
      <c r="L22" s="27">
        <f t="shared" ref="L22:L86" si="11">L21+1</f>
        <v>2</v>
      </c>
      <c r="M22" s="33">
        <f t="shared" ref="M22:M146" si="12">$M$21-P22</f>
        <v>2135</v>
      </c>
      <c r="N22" s="67">
        <v>-1590</v>
      </c>
      <c r="O22" s="33">
        <f t="shared" si="4"/>
        <v>3725</v>
      </c>
      <c r="P22" s="27">
        <f t="shared" si="5"/>
        <v>0</v>
      </c>
      <c r="Q22" s="34"/>
      <c r="R22" s="35"/>
    </row>
    <row r="23" spans="1:18" ht="15.75" customHeight="1" x14ac:dyDescent="0.3">
      <c r="A23" s="203">
        <v>45717</v>
      </c>
      <c r="B23" s="27">
        <f t="shared" si="6"/>
        <v>3</v>
      </c>
      <c r="C23" s="33">
        <f t="shared" si="7"/>
        <v>2065</v>
      </c>
      <c r="D23" s="67">
        <v>-1204</v>
      </c>
      <c r="E23" s="33">
        <f t="shared" si="1"/>
        <v>3269</v>
      </c>
      <c r="F23" s="27">
        <f t="shared" si="8"/>
        <v>10</v>
      </c>
      <c r="G23" s="27">
        <f t="shared" si="9"/>
        <v>3</v>
      </c>
      <c r="H23" s="33">
        <f t="shared" si="10"/>
        <v>2016</v>
      </c>
      <c r="I23" s="67">
        <v>-1214</v>
      </c>
      <c r="J23" s="33">
        <f t="shared" si="2"/>
        <v>3230</v>
      </c>
      <c r="K23" s="27">
        <f t="shared" si="3"/>
        <v>24</v>
      </c>
      <c r="L23" s="27">
        <f t="shared" si="11"/>
        <v>3</v>
      </c>
      <c r="M23" s="33">
        <f t="shared" si="12"/>
        <v>2126</v>
      </c>
      <c r="N23" s="67">
        <v>-1599</v>
      </c>
      <c r="O23" s="33">
        <f t="shared" si="4"/>
        <v>3725</v>
      </c>
      <c r="P23" s="27">
        <f t="shared" si="5"/>
        <v>9</v>
      </c>
      <c r="Q23" s="34"/>
      <c r="R23" s="35"/>
    </row>
    <row r="24" spans="1:18" ht="15.75" customHeight="1" x14ac:dyDescent="0.3">
      <c r="A24" s="203">
        <v>45718</v>
      </c>
      <c r="B24" s="27">
        <f t="shared" si="6"/>
        <v>4</v>
      </c>
      <c r="C24" s="33">
        <f t="shared" si="7"/>
        <v>2030</v>
      </c>
      <c r="D24" s="67">
        <v>-1239</v>
      </c>
      <c r="E24" s="33">
        <f t="shared" si="1"/>
        <v>3269</v>
      </c>
      <c r="F24" s="27">
        <f t="shared" si="8"/>
        <v>45</v>
      </c>
      <c r="G24" s="27">
        <f t="shared" si="9"/>
        <v>4</v>
      </c>
      <c r="H24" s="33">
        <f t="shared" si="10"/>
        <v>1982</v>
      </c>
      <c r="I24" s="67">
        <v>-1248</v>
      </c>
      <c r="J24" s="33">
        <f t="shared" si="2"/>
        <v>3230</v>
      </c>
      <c r="K24" s="27">
        <f t="shared" si="3"/>
        <v>58</v>
      </c>
      <c r="L24" s="27">
        <f t="shared" si="11"/>
        <v>4</v>
      </c>
      <c r="M24" s="33">
        <f t="shared" si="12"/>
        <v>2091</v>
      </c>
      <c r="N24" s="67">
        <v>-1634</v>
      </c>
      <c r="O24" s="33">
        <f t="shared" si="4"/>
        <v>3725</v>
      </c>
      <c r="P24" s="27">
        <f t="shared" si="5"/>
        <v>44</v>
      </c>
      <c r="Q24" s="34"/>
      <c r="R24" s="35"/>
    </row>
    <row r="25" spans="1:18" ht="15.75" customHeight="1" x14ac:dyDescent="0.3">
      <c r="A25" s="203">
        <v>45719</v>
      </c>
      <c r="B25" s="27">
        <f t="shared" si="6"/>
        <v>5</v>
      </c>
      <c r="C25" s="33">
        <f t="shared" si="7"/>
        <v>2004</v>
      </c>
      <c r="D25" s="67">
        <v>-1265</v>
      </c>
      <c r="E25" s="33">
        <f t="shared" si="1"/>
        <v>3269</v>
      </c>
      <c r="F25" s="27">
        <f t="shared" si="8"/>
        <v>71</v>
      </c>
      <c r="G25" s="27">
        <f t="shared" si="9"/>
        <v>5</v>
      </c>
      <c r="H25" s="33">
        <f t="shared" si="10"/>
        <v>1937</v>
      </c>
      <c r="I25" s="67">
        <v>-1293</v>
      </c>
      <c r="J25" s="33">
        <f t="shared" si="2"/>
        <v>3230</v>
      </c>
      <c r="K25" s="27">
        <f t="shared" si="3"/>
        <v>103</v>
      </c>
      <c r="L25" s="27">
        <f t="shared" si="11"/>
        <v>5</v>
      </c>
      <c r="M25" s="33">
        <f t="shared" si="12"/>
        <v>2064</v>
      </c>
      <c r="N25" s="67">
        <v>-1661</v>
      </c>
      <c r="O25" s="33">
        <f t="shared" si="4"/>
        <v>3725</v>
      </c>
      <c r="P25" s="27">
        <f t="shared" si="5"/>
        <v>71</v>
      </c>
      <c r="Q25" s="34"/>
      <c r="R25" s="35"/>
    </row>
    <row r="26" spans="1:18" ht="15.75" customHeight="1" x14ac:dyDescent="0.3">
      <c r="A26" s="203">
        <v>45720</v>
      </c>
      <c r="B26" s="27">
        <f t="shared" si="6"/>
        <v>6</v>
      </c>
      <c r="C26" s="33">
        <f t="shared" si="7"/>
        <v>1983</v>
      </c>
      <c r="D26" s="67">
        <v>-1286</v>
      </c>
      <c r="E26" s="33">
        <f t="shared" si="1"/>
        <v>3269</v>
      </c>
      <c r="F26" s="27">
        <f t="shared" si="8"/>
        <v>92</v>
      </c>
      <c r="G26" s="27">
        <f t="shared" si="9"/>
        <v>6</v>
      </c>
      <c r="H26" s="33">
        <f t="shared" si="10"/>
        <v>1924</v>
      </c>
      <c r="I26" s="67">
        <v>-1306</v>
      </c>
      <c r="J26" s="33">
        <f t="shared" si="2"/>
        <v>3230</v>
      </c>
      <c r="K26" s="27">
        <f t="shared" si="3"/>
        <v>116</v>
      </c>
      <c r="L26" s="27">
        <f t="shared" si="11"/>
        <v>6</v>
      </c>
      <c r="M26" s="33">
        <f t="shared" si="12"/>
        <v>2039</v>
      </c>
      <c r="N26" s="67">
        <v>-1686</v>
      </c>
      <c r="O26" s="33">
        <f t="shared" si="4"/>
        <v>3725</v>
      </c>
      <c r="P26" s="27">
        <f t="shared" si="5"/>
        <v>96</v>
      </c>
      <c r="Q26" s="34"/>
      <c r="R26" s="35"/>
    </row>
    <row r="27" spans="1:18" ht="15.75" customHeight="1" x14ac:dyDescent="0.3">
      <c r="A27" s="203">
        <v>45721</v>
      </c>
      <c r="B27" s="27">
        <f t="shared" si="6"/>
        <v>7</v>
      </c>
      <c r="C27" s="33">
        <f t="shared" si="7"/>
        <v>1968</v>
      </c>
      <c r="D27" s="67">
        <v>-1301</v>
      </c>
      <c r="E27" s="33">
        <f t="shared" si="1"/>
        <v>3269</v>
      </c>
      <c r="F27" s="27">
        <f t="shared" si="8"/>
        <v>107</v>
      </c>
      <c r="G27" s="27">
        <f t="shared" si="9"/>
        <v>7</v>
      </c>
      <c r="H27" s="33">
        <f t="shared" si="10"/>
        <v>1904</v>
      </c>
      <c r="I27" s="67">
        <v>-1326</v>
      </c>
      <c r="J27" s="33">
        <f t="shared" si="2"/>
        <v>3230</v>
      </c>
      <c r="K27" s="27">
        <f t="shared" si="3"/>
        <v>136</v>
      </c>
      <c r="L27" s="27">
        <f t="shared" si="11"/>
        <v>7</v>
      </c>
      <c r="M27" s="33">
        <f t="shared" si="12"/>
        <v>2019</v>
      </c>
      <c r="N27" s="67">
        <v>-1706</v>
      </c>
      <c r="O27" s="33">
        <f t="shared" si="4"/>
        <v>3725</v>
      </c>
      <c r="P27" s="27">
        <f t="shared" si="5"/>
        <v>116</v>
      </c>
      <c r="Q27" s="34"/>
      <c r="R27" s="35"/>
    </row>
    <row r="28" spans="1:18" ht="15.75" customHeight="1" x14ac:dyDescent="0.3">
      <c r="A28" s="203">
        <v>45722</v>
      </c>
      <c r="B28" s="27">
        <f t="shared" si="6"/>
        <v>8</v>
      </c>
      <c r="C28" s="33">
        <f t="shared" si="7"/>
        <v>1947</v>
      </c>
      <c r="D28" s="67">
        <v>-1322</v>
      </c>
      <c r="E28" s="33">
        <f t="shared" si="1"/>
        <v>3269</v>
      </c>
      <c r="F28" s="27">
        <f t="shared" si="8"/>
        <v>128</v>
      </c>
      <c r="G28" s="27">
        <f t="shared" si="9"/>
        <v>8</v>
      </c>
      <c r="H28" s="33">
        <f t="shared" si="10"/>
        <v>1889</v>
      </c>
      <c r="I28" s="67">
        <v>-1341</v>
      </c>
      <c r="J28" s="33">
        <f t="shared" si="2"/>
        <v>3230</v>
      </c>
      <c r="K28" s="27">
        <f t="shared" si="3"/>
        <v>151</v>
      </c>
      <c r="L28" s="27">
        <f t="shared" si="11"/>
        <v>8</v>
      </c>
      <c r="M28" s="33">
        <f t="shared" si="12"/>
        <v>2005</v>
      </c>
      <c r="N28" s="67">
        <v>-1720</v>
      </c>
      <c r="O28" s="33">
        <f t="shared" si="4"/>
        <v>3725</v>
      </c>
      <c r="P28" s="27">
        <f t="shared" si="5"/>
        <v>130</v>
      </c>
      <c r="Q28" s="34"/>
      <c r="R28" s="35"/>
    </row>
    <row r="29" spans="1:18" ht="15.75" customHeight="1" x14ac:dyDescent="0.3">
      <c r="A29" s="203">
        <v>45723</v>
      </c>
      <c r="B29" s="27">
        <f t="shared" si="6"/>
        <v>9</v>
      </c>
      <c r="C29" s="33">
        <f t="shared" si="7"/>
        <v>1924</v>
      </c>
      <c r="D29" s="67">
        <v>-1345</v>
      </c>
      <c r="E29" s="33">
        <f t="shared" si="1"/>
        <v>3269</v>
      </c>
      <c r="F29" s="27">
        <f t="shared" si="8"/>
        <v>151</v>
      </c>
      <c r="G29" s="27">
        <f t="shared" si="9"/>
        <v>9</v>
      </c>
      <c r="H29" s="33">
        <f t="shared" si="10"/>
        <v>1854</v>
      </c>
      <c r="I29" s="67">
        <v>-1376</v>
      </c>
      <c r="J29" s="33">
        <f t="shared" si="2"/>
        <v>3230</v>
      </c>
      <c r="K29" s="27">
        <f t="shared" si="3"/>
        <v>186</v>
      </c>
      <c r="L29" s="27">
        <f t="shared" si="11"/>
        <v>9</v>
      </c>
      <c r="M29" s="33">
        <f t="shared" si="12"/>
        <v>1989</v>
      </c>
      <c r="N29" s="67">
        <v>-1736</v>
      </c>
      <c r="O29" s="33">
        <f t="shared" si="4"/>
        <v>3725</v>
      </c>
      <c r="P29" s="27">
        <f t="shared" si="5"/>
        <v>146</v>
      </c>
      <c r="Q29" s="34"/>
      <c r="R29" s="35"/>
    </row>
    <row r="30" spans="1:18" ht="15.75" customHeight="1" x14ac:dyDescent="0.3">
      <c r="A30" s="203">
        <v>45724</v>
      </c>
      <c r="B30" s="27">
        <f t="shared" si="6"/>
        <v>10</v>
      </c>
      <c r="C30" s="33">
        <f t="shared" si="7"/>
        <v>1914</v>
      </c>
      <c r="D30" s="67">
        <v>-1355</v>
      </c>
      <c r="E30" s="33">
        <f t="shared" si="1"/>
        <v>3269</v>
      </c>
      <c r="F30" s="27">
        <f t="shared" si="8"/>
        <v>161</v>
      </c>
      <c r="G30" s="27">
        <f t="shared" si="9"/>
        <v>10</v>
      </c>
      <c r="H30" s="33">
        <f t="shared" si="10"/>
        <v>1840</v>
      </c>
      <c r="I30" s="67">
        <v>-1390</v>
      </c>
      <c r="J30" s="33">
        <f t="shared" si="2"/>
        <v>3230</v>
      </c>
      <c r="K30" s="27">
        <f t="shared" si="3"/>
        <v>200</v>
      </c>
      <c r="L30" s="27">
        <f t="shared" si="11"/>
        <v>10</v>
      </c>
      <c r="M30" s="33">
        <f t="shared" si="12"/>
        <v>1972</v>
      </c>
      <c r="N30" s="67">
        <v>-1753</v>
      </c>
      <c r="O30" s="33">
        <f t="shared" si="4"/>
        <v>3725</v>
      </c>
      <c r="P30" s="27">
        <f t="shared" si="5"/>
        <v>163</v>
      </c>
      <c r="Q30" s="34"/>
      <c r="R30" s="35"/>
    </row>
    <row r="31" spans="1:18" ht="15.75" customHeight="1" x14ac:dyDescent="0.3">
      <c r="A31" s="203">
        <v>45725</v>
      </c>
      <c r="B31" s="27">
        <f t="shared" si="6"/>
        <v>11</v>
      </c>
      <c r="C31" s="33">
        <f t="shared" si="7"/>
        <v>1899</v>
      </c>
      <c r="D31" s="67">
        <v>-1370</v>
      </c>
      <c r="E31" s="33">
        <f t="shared" si="1"/>
        <v>3269</v>
      </c>
      <c r="F31" s="27">
        <f t="shared" si="8"/>
        <v>176</v>
      </c>
      <c r="G31" s="27">
        <f t="shared" si="9"/>
        <v>11</v>
      </c>
      <c r="H31" s="33">
        <f t="shared" si="10"/>
        <v>1825</v>
      </c>
      <c r="I31" s="67">
        <v>-1405</v>
      </c>
      <c r="J31" s="33">
        <f t="shared" si="2"/>
        <v>3230</v>
      </c>
      <c r="K31" s="27">
        <f t="shared" si="3"/>
        <v>215</v>
      </c>
      <c r="L31" s="27">
        <f t="shared" si="11"/>
        <v>11</v>
      </c>
      <c r="M31" s="33">
        <f t="shared" si="12"/>
        <v>1955</v>
      </c>
      <c r="N31" s="67">
        <v>-1770</v>
      </c>
      <c r="O31" s="33">
        <f t="shared" si="4"/>
        <v>3725</v>
      </c>
      <c r="P31" s="27">
        <f t="shared" si="5"/>
        <v>180</v>
      </c>
      <c r="Q31" s="34"/>
      <c r="R31" s="35"/>
    </row>
    <row r="32" spans="1:18" ht="15.75" customHeight="1" x14ac:dyDescent="0.3">
      <c r="A32" s="203">
        <v>45726</v>
      </c>
      <c r="B32" s="27">
        <f t="shared" si="6"/>
        <v>12</v>
      </c>
      <c r="C32" s="33">
        <f t="shared" si="7"/>
        <v>1883</v>
      </c>
      <c r="D32" s="67">
        <v>-1386</v>
      </c>
      <c r="E32" s="33">
        <f t="shared" si="1"/>
        <v>3269</v>
      </c>
      <c r="F32" s="27">
        <f t="shared" si="8"/>
        <v>192</v>
      </c>
      <c r="G32" s="27">
        <f t="shared" si="9"/>
        <v>12</v>
      </c>
      <c r="H32" s="33">
        <f t="shared" si="10"/>
        <v>1809</v>
      </c>
      <c r="I32" s="67">
        <v>-1421</v>
      </c>
      <c r="J32" s="33">
        <f t="shared" si="2"/>
        <v>3230</v>
      </c>
      <c r="K32" s="27">
        <f t="shared" si="3"/>
        <v>231</v>
      </c>
      <c r="L32" s="27">
        <f t="shared" si="11"/>
        <v>12</v>
      </c>
      <c r="M32" s="33">
        <f t="shared" si="12"/>
        <v>1944</v>
      </c>
      <c r="N32" s="67">
        <v>-1781</v>
      </c>
      <c r="O32" s="33">
        <f t="shared" si="4"/>
        <v>3725</v>
      </c>
      <c r="P32" s="27">
        <f t="shared" si="5"/>
        <v>191</v>
      </c>
      <c r="Q32" s="34"/>
      <c r="R32" s="35"/>
    </row>
    <row r="33" spans="1:18" ht="15.75" customHeight="1" x14ac:dyDescent="0.3">
      <c r="A33" s="203">
        <v>45727</v>
      </c>
      <c r="B33" s="27">
        <f t="shared" si="6"/>
        <v>13</v>
      </c>
      <c r="C33" s="33">
        <f t="shared" si="7"/>
        <v>1872</v>
      </c>
      <c r="D33" s="67">
        <v>-1397</v>
      </c>
      <c r="E33" s="33">
        <f t="shared" si="1"/>
        <v>3269</v>
      </c>
      <c r="F33" s="27">
        <f t="shared" si="8"/>
        <v>203</v>
      </c>
      <c r="G33" s="27">
        <f t="shared" si="9"/>
        <v>13</v>
      </c>
      <c r="H33" s="33">
        <f t="shared" si="10"/>
        <v>1795</v>
      </c>
      <c r="I33" s="67">
        <v>-1435</v>
      </c>
      <c r="J33" s="33">
        <f t="shared" si="2"/>
        <v>3230</v>
      </c>
      <c r="K33" s="27">
        <f t="shared" si="3"/>
        <v>245</v>
      </c>
      <c r="L33" s="27">
        <f t="shared" si="11"/>
        <v>13</v>
      </c>
      <c r="M33" s="33">
        <f t="shared" si="12"/>
        <v>1932</v>
      </c>
      <c r="N33" s="67">
        <v>-1793</v>
      </c>
      <c r="O33" s="33">
        <f t="shared" si="4"/>
        <v>3725</v>
      </c>
      <c r="P33" s="27">
        <f t="shared" si="5"/>
        <v>203</v>
      </c>
      <c r="Q33" s="34"/>
      <c r="R33" s="35"/>
    </row>
    <row r="34" spans="1:18" ht="15.75" customHeight="1" x14ac:dyDescent="0.3">
      <c r="A34" s="203">
        <v>45728</v>
      </c>
      <c r="B34" s="27">
        <f t="shared" si="6"/>
        <v>14</v>
      </c>
      <c r="C34" s="33">
        <f t="shared" si="7"/>
        <v>1862</v>
      </c>
      <c r="D34" s="67">
        <v>-1407</v>
      </c>
      <c r="E34" s="33">
        <f t="shared" si="1"/>
        <v>3269</v>
      </c>
      <c r="F34" s="27">
        <f t="shared" si="8"/>
        <v>213</v>
      </c>
      <c r="G34" s="27">
        <f t="shared" si="9"/>
        <v>14</v>
      </c>
      <c r="H34" s="33">
        <f t="shared" si="10"/>
        <v>1781</v>
      </c>
      <c r="I34" s="67">
        <v>-1449</v>
      </c>
      <c r="J34" s="33">
        <f t="shared" si="2"/>
        <v>3230</v>
      </c>
      <c r="K34" s="27">
        <f t="shared" si="3"/>
        <v>259</v>
      </c>
      <c r="L34" s="27">
        <f t="shared" si="11"/>
        <v>14</v>
      </c>
      <c r="M34" s="33">
        <f t="shared" si="12"/>
        <v>1919</v>
      </c>
      <c r="N34" s="67">
        <v>-1806</v>
      </c>
      <c r="O34" s="33">
        <f t="shared" si="4"/>
        <v>3725</v>
      </c>
      <c r="P34" s="27">
        <f t="shared" si="5"/>
        <v>216</v>
      </c>
      <c r="Q34" s="34"/>
      <c r="R34" s="35"/>
    </row>
    <row r="35" spans="1:18" ht="15.75" customHeight="1" x14ac:dyDescent="0.3">
      <c r="A35" s="203">
        <v>45729</v>
      </c>
      <c r="B35" s="27">
        <f t="shared" si="6"/>
        <v>15</v>
      </c>
      <c r="C35" s="33">
        <f t="shared" si="7"/>
        <v>1852</v>
      </c>
      <c r="D35" s="67">
        <v>-1417</v>
      </c>
      <c r="E35" s="33">
        <f t="shared" si="1"/>
        <v>3269</v>
      </c>
      <c r="F35" s="27">
        <f t="shared" si="8"/>
        <v>223</v>
      </c>
      <c r="G35" s="27">
        <f t="shared" si="9"/>
        <v>15</v>
      </c>
      <c r="H35" s="33">
        <f t="shared" si="10"/>
        <v>1768</v>
      </c>
      <c r="I35" s="67">
        <v>-1462</v>
      </c>
      <c r="J35" s="33">
        <f t="shared" si="2"/>
        <v>3230</v>
      </c>
      <c r="K35" s="27">
        <f t="shared" si="3"/>
        <v>272</v>
      </c>
      <c r="L35" s="27">
        <f t="shared" si="11"/>
        <v>15</v>
      </c>
      <c r="M35" s="33">
        <f t="shared" si="12"/>
        <v>1906</v>
      </c>
      <c r="N35" s="67">
        <v>-1819</v>
      </c>
      <c r="O35" s="33">
        <f t="shared" si="4"/>
        <v>3725</v>
      </c>
      <c r="P35" s="27">
        <f t="shared" si="5"/>
        <v>229</v>
      </c>
      <c r="Q35" s="44"/>
      <c r="R35" s="35"/>
    </row>
    <row r="36" spans="1:18" ht="15.75" customHeight="1" x14ac:dyDescent="0.3">
      <c r="A36" s="203">
        <v>45730</v>
      </c>
      <c r="B36" s="27">
        <f t="shared" si="6"/>
        <v>16</v>
      </c>
      <c r="C36" s="33">
        <f t="shared" si="7"/>
        <v>1841</v>
      </c>
      <c r="D36" s="67">
        <v>-1428</v>
      </c>
      <c r="E36" s="33">
        <f t="shared" si="1"/>
        <v>3269</v>
      </c>
      <c r="F36" s="27">
        <f t="shared" si="8"/>
        <v>234</v>
      </c>
      <c r="G36" s="27">
        <f t="shared" si="9"/>
        <v>16</v>
      </c>
      <c r="H36" s="33">
        <f t="shared" si="10"/>
        <v>1755</v>
      </c>
      <c r="I36" s="67">
        <v>-1475</v>
      </c>
      <c r="J36" s="33">
        <f t="shared" si="2"/>
        <v>3230</v>
      </c>
      <c r="K36" s="27">
        <f t="shared" si="3"/>
        <v>285</v>
      </c>
      <c r="L36" s="27">
        <f t="shared" si="11"/>
        <v>16</v>
      </c>
      <c r="M36" s="33">
        <f t="shared" si="12"/>
        <v>1894</v>
      </c>
      <c r="N36" s="67">
        <v>-1831</v>
      </c>
      <c r="O36" s="33">
        <f t="shared" si="4"/>
        <v>3725</v>
      </c>
      <c r="P36" s="27">
        <f t="shared" si="5"/>
        <v>241</v>
      </c>
      <c r="Q36" s="44"/>
      <c r="R36" s="35"/>
    </row>
    <row r="37" spans="1:18" ht="15.75" customHeight="1" x14ac:dyDescent="0.3">
      <c r="A37" s="203">
        <v>45731</v>
      </c>
      <c r="B37" s="27">
        <f t="shared" si="6"/>
        <v>17</v>
      </c>
      <c r="C37" s="33">
        <f t="shared" si="7"/>
        <v>1829</v>
      </c>
      <c r="D37" s="67">
        <v>-1440</v>
      </c>
      <c r="E37" s="33">
        <f t="shared" si="1"/>
        <v>3269</v>
      </c>
      <c r="F37" s="27">
        <f t="shared" si="8"/>
        <v>246</v>
      </c>
      <c r="G37" s="27">
        <f t="shared" si="9"/>
        <v>17</v>
      </c>
      <c r="H37" s="33">
        <f t="shared" si="10"/>
        <v>1743</v>
      </c>
      <c r="I37" s="67">
        <v>-1487</v>
      </c>
      <c r="J37" s="33">
        <f t="shared" si="2"/>
        <v>3230</v>
      </c>
      <c r="K37" s="27">
        <f t="shared" si="3"/>
        <v>297</v>
      </c>
      <c r="L37" s="27">
        <f t="shared" si="11"/>
        <v>17</v>
      </c>
      <c r="M37" s="33">
        <f t="shared" si="12"/>
        <v>1881</v>
      </c>
      <c r="N37" s="67">
        <v>-1844</v>
      </c>
      <c r="O37" s="33">
        <f t="shared" si="4"/>
        <v>3725</v>
      </c>
      <c r="P37" s="27">
        <f t="shared" si="5"/>
        <v>254</v>
      </c>
      <c r="Q37" s="44"/>
      <c r="R37" s="35"/>
    </row>
    <row r="38" spans="1:18" ht="15.75" customHeight="1" x14ac:dyDescent="0.3">
      <c r="A38" s="203">
        <v>45732</v>
      </c>
      <c r="B38" s="27">
        <f t="shared" si="6"/>
        <v>18</v>
      </c>
      <c r="C38" s="33">
        <f t="shared" si="7"/>
        <v>1822</v>
      </c>
      <c r="D38" s="29">
        <v>-1447</v>
      </c>
      <c r="E38" s="33">
        <f t="shared" si="1"/>
        <v>3269</v>
      </c>
      <c r="F38" s="27">
        <f t="shared" si="8"/>
        <v>253</v>
      </c>
      <c r="G38" s="27">
        <f t="shared" si="9"/>
        <v>18</v>
      </c>
      <c r="H38" s="33">
        <f t="shared" si="10"/>
        <v>1737</v>
      </c>
      <c r="I38" s="29">
        <v>-1493</v>
      </c>
      <c r="J38" s="33">
        <f t="shared" si="2"/>
        <v>3230</v>
      </c>
      <c r="K38" s="27">
        <f t="shared" si="3"/>
        <v>303</v>
      </c>
      <c r="L38" s="27">
        <f t="shared" si="11"/>
        <v>18</v>
      </c>
      <c r="M38" s="33">
        <f t="shared" si="12"/>
        <v>1873</v>
      </c>
      <c r="N38" s="29">
        <v>-1852</v>
      </c>
      <c r="O38" s="33">
        <f t="shared" si="4"/>
        <v>3725</v>
      </c>
      <c r="P38" s="27">
        <f t="shared" si="5"/>
        <v>262</v>
      </c>
      <c r="Q38" s="44"/>
      <c r="R38" s="35"/>
    </row>
    <row r="39" spans="1:18" ht="15.75" customHeight="1" x14ac:dyDescent="0.3">
      <c r="A39" s="203">
        <v>45733</v>
      </c>
      <c r="B39" s="27">
        <f t="shared" si="6"/>
        <v>19</v>
      </c>
      <c r="C39" s="33">
        <f t="shared" si="7"/>
        <v>1815</v>
      </c>
      <c r="D39" s="29">
        <v>-1454</v>
      </c>
      <c r="E39" s="33">
        <f t="shared" si="1"/>
        <v>3269</v>
      </c>
      <c r="F39" s="27">
        <f t="shared" si="8"/>
        <v>260</v>
      </c>
      <c r="G39" s="27">
        <f t="shared" si="9"/>
        <v>19</v>
      </c>
      <c r="H39" s="33">
        <f t="shared" si="10"/>
        <v>1728</v>
      </c>
      <c r="I39" s="29">
        <v>-1502</v>
      </c>
      <c r="J39" s="33">
        <f t="shared" si="2"/>
        <v>3230</v>
      </c>
      <c r="K39" s="27">
        <f t="shared" si="3"/>
        <v>312</v>
      </c>
      <c r="L39" s="27">
        <f t="shared" si="11"/>
        <v>19</v>
      </c>
      <c r="M39" s="33">
        <f t="shared" si="12"/>
        <v>1867</v>
      </c>
      <c r="N39" s="29">
        <v>-1858</v>
      </c>
      <c r="O39" s="33">
        <f t="shared" si="4"/>
        <v>3725</v>
      </c>
      <c r="P39" s="27">
        <f t="shared" si="5"/>
        <v>268</v>
      </c>
      <c r="Q39" s="44"/>
      <c r="R39" s="35"/>
    </row>
    <row r="40" spans="1:18" ht="15.75" customHeight="1" x14ac:dyDescent="0.3">
      <c r="A40" s="203">
        <v>45734</v>
      </c>
      <c r="B40" s="27">
        <f t="shared" si="6"/>
        <v>20</v>
      </c>
      <c r="C40" s="33">
        <f t="shared" si="7"/>
        <v>1809</v>
      </c>
      <c r="D40" s="29">
        <v>-1460</v>
      </c>
      <c r="E40" s="33">
        <f t="shared" si="1"/>
        <v>3269</v>
      </c>
      <c r="F40" s="27">
        <f t="shared" si="8"/>
        <v>266</v>
      </c>
      <c r="G40" s="27">
        <f t="shared" si="9"/>
        <v>20</v>
      </c>
      <c r="H40" s="33">
        <f t="shared" si="10"/>
        <v>1720</v>
      </c>
      <c r="I40" s="29">
        <v>-1510</v>
      </c>
      <c r="J40" s="33">
        <f t="shared" si="2"/>
        <v>3230</v>
      </c>
      <c r="K40" s="27">
        <f t="shared" si="3"/>
        <v>320</v>
      </c>
      <c r="L40" s="27">
        <f t="shared" si="11"/>
        <v>20</v>
      </c>
      <c r="M40" s="33">
        <f t="shared" si="12"/>
        <v>1860</v>
      </c>
      <c r="N40" s="29">
        <v>-1865</v>
      </c>
      <c r="O40" s="33">
        <f t="shared" si="4"/>
        <v>3725</v>
      </c>
      <c r="P40" s="27">
        <f t="shared" si="5"/>
        <v>275</v>
      </c>
      <c r="Q40" s="44"/>
      <c r="R40" s="35"/>
    </row>
    <row r="41" spans="1:18" ht="15.75" customHeight="1" x14ac:dyDescent="0.3">
      <c r="A41" s="203">
        <v>45735</v>
      </c>
      <c r="B41" s="27">
        <f t="shared" si="6"/>
        <v>21</v>
      </c>
      <c r="C41" s="33">
        <f t="shared" si="7"/>
        <v>1809</v>
      </c>
      <c r="D41" s="29">
        <v>-1460</v>
      </c>
      <c r="E41" s="33">
        <f t="shared" si="1"/>
        <v>3269</v>
      </c>
      <c r="F41" s="27">
        <f t="shared" si="8"/>
        <v>266</v>
      </c>
      <c r="G41" s="27">
        <f t="shared" si="9"/>
        <v>21</v>
      </c>
      <c r="H41" s="33">
        <f t="shared" si="10"/>
        <v>1720</v>
      </c>
      <c r="I41" s="29">
        <v>-1510</v>
      </c>
      <c r="J41" s="33">
        <f t="shared" si="2"/>
        <v>3230</v>
      </c>
      <c r="K41" s="27">
        <f t="shared" si="3"/>
        <v>320</v>
      </c>
      <c r="L41" s="27">
        <f t="shared" si="11"/>
        <v>21</v>
      </c>
      <c r="M41" s="33">
        <f t="shared" si="12"/>
        <v>1860</v>
      </c>
      <c r="N41" s="29">
        <v>-1865</v>
      </c>
      <c r="O41" s="33">
        <f t="shared" si="4"/>
        <v>3725</v>
      </c>
      <c r="P41" s="27">
        <f t="shared" si="5"/>
        <v>275</v>
      </c>
      <c r="Q41" s="44"/>
      <c r="R41" s="35"/>
    </row>
    <row r="42" spans="1:18" ht="15.75" customHeight="1" x14ac:dyDescent="0.3">
      <c r="A42" s="203">
        <v>45736</v>
      </c>
      <c r="B42" s="27">
        <f t="shared" si="6"/>
        <v>22</v>
      </c>
      <c r="C42" s="33">
        <f t="shared" si="7"/>
        <v>1809</v>
      </c>
      <c r="D42" s="29">
        <v>-1460</v>
      </c>
      <c r="E42" s="33">
        <f t="shared" si="1"/>
        <v>3269</v>
      </c>
      <c r="F42" s="27">
        <f t="shared" si="8"/>
        <v>266</v>
      </c>
      <c r="G42" s="27">
        <f t="shared" si="9"/>
        <v>22</v>
      </c>
      <c r="H42" s="33">
        <f t="shared" si="10"/>
        <v>1720</v>
      </c>
      <c r="I42" s="29">
        <v>-1510</v>
      </c>
      <c r="J42" s="33">
        <f t="shared" si="2"/>
        <v>3230</v>
      </c>
      <c r="K42" s="27">
        <f t="shared" si="3"/>
        <v>320</v>
      </c>
      <c r="L42" s="27">
        <f t="shared" si="11"/>
        <v>22</v>
      </c>
      <c r="M42" s="33">
        <f t="shared" si="12"/>
        <v>1860</v>
      </c>
      <c r="N42" s="29">
        <v>-1865</v>
      </c>
      <c r="O42" s="33">
        <f t="shared" si="4"/>
        <v>3725</v>
      </c>
      <c r="P42" s="27">
        <f t="shared" si="5"/>
        <v>275</v>
      </c>
      <c r="Q42" s="44"/>
      <c r="R42" s="35"/>
    </row>
    <row r="43" spans="1:18" ht="15.75" customHeight="1" x14ac:dyDescent="0.3">
      <c r="A43" s="203">
        <v>45737</v>
      </c>
      <c r="B43" s="27">
        <f t="shared" si="6"/>
        <v>23</v>
      </c>
      <c r="C43" s="33">
        <f t="shared" si="7"/>
        <v>1799</v>
      </c>
      <c r="D43" s="29">
        <v>-1470</v>
      </c>
      <c r="E43" s="33">
        <f t="shared" si="1"/>
        <v>3269</v>
      </c>
      <c r="F43" s="27">
        <f t="shared" si="8"/>
        <v>276</v>
      </c>
      <c r="G43" s="27">
        <f t="shared" si="9"/>
        <v>23</v>
      </c>
      <c r="H43" s="33">
        <f t="shared" si="10"/>
        <v>1709</v>
      </c>
      <c r="I43" s="29">
        <v>-1521</v>
      </c>
      <c r="J43" s="33">
        <f t="shared" si="2"/>
        <v>3230</v>
      </c>
      <c r="K43" s="27">
        <f t="shared" si="3"/>
        <v>331</v>
      </c>
      <c r="L43" s="27">
        <f t="shared" si="11"/>
        <v>23</v>
      </c>
      <c r="M43" s="33">
        <f t="shared" si="12"/>
        <v>1853</v>
      </c>
      <c r="N43" s="29">
        <v>-1872</v>
      </c>
      <c r="O43" s="33">
        <f t="shared" si="4"/>
        <v>3725</v>
      </c>
      <c r="P43" s="27">
        <f t="shared" si="5"/>
        <v>282</v>
      </c>
      <c r="Q43" s="44"/>
      <c r="R43" s="35"/>
    </row>
    <row r="44" spans="1:18" ht="15.75" customHeight="1" x14ac:dyDescent="0.3">
      <c r="A44" s="203">
        <v>45738</v>
      </c>
      <c r="B44" s="27">
        <f t="shared" si="6"/>
        <v>24</v>
      </c>
      <c r="C44" s="33">
        <f t="shared" si="7"/>
        <v>1790</v>
      </c>
      <c r="D44" s="29">
        <v>-1479</v>
      </c>
      <c r="E44" s="33">
        <f t="shared" si="1"/>
        <v>3269</v>
      </c>
      <c r="F44" s="27">
        <f t="shared" si="8"/>
        <v>285</v>
      </c>
      <c r="G44" s="27">
        <f t="shared" si="9"/>
        <v>24</v>
      </c>
      <c r="H44" s="33">
        <f t="shared" si="10"/>
        <v>1699</v>
      </c>
      <c r="I44" s="29">
        <v>-1531</v>
      </c>
      <c r="J44" s="33">
        <f t="shared" si="2"/>
        <v>3230</v>
      </c>
      <c r="K44" s="27">
        <f t="shared" si="3"/>
        <v>341</v>
      </c>
      <c r="L44" s="27">
        <f t="shared" si="11"/>
        <v>24</v>
      </c>
      <c r="M44" s="33">
        <f t="shared" si="12"/>
        <v>1846</v>
      </c>
      <c r="N44" s="29">
        <v>-1879</v>
      </c>
      <c r="O44" s="33">
        <f t="shared" si="4"/>
        <v>3725</v>
      </c>
      <c r="P44" s="27">
        <f t="shared" si="5"/>
        <v>289</v>
      </c>
      <c r="Q44" s="44"/>
      <c r="R44" s="35"/>
    </row>
    <row r="45" spans="1:18" ht="15.75" customHeight="1" x14ac:dyDescent="0.3">
      <c r="A45" s="203">
        <v>45739</v>
      </c>
      <c r="B45" s="27">
        <f t="shared" si="6"/>
        <v>25</v>
      </c>
      <c r="C45" s="33">
        <f t="shared" si="7"/>
        <v>1783</v>
      </c>
      <c r="D45" s="29">
        <v>-1486</v>
      </c>
      <c r="E45" s="33">
        <f t="shared" si="1"/>
        <v>3269</v>
      </c>
      <c r="F45" s="27">
        <f t="shared" si="8"/>
        <v>292</v>
      </c>
      <c r="G45" s="27">
        <f t="shared" si="9"/>
        <v>25</v>
      </c>
      <c r="H45" s="33">
        <f t="shared" si="10"/>
        <v>1689</v>
      </c>
      <c r="I45" s="29">
        <v>-1541</v>
      </c>
      <c r="J45" s="33">
        <f t="shared" si="2"/>
        <v>3230</v>
      </c>
      <c r="K45" s="27">
        <f t="shared" si="3"/>
        <v>351</v>
      </c>
      <c r="L45" s="27">
        <f t="shared" si="11"/>
        <v>25</v>
      </c>
      <c r="M45" s="33">
        <f t="shared" si="12"/>
        <v>1839</v>
      </c>
      <c r="N45" s="29">
        <v>-1886</v>
      </c>
      <c r="O45" s="33">
        <f t="shared" si="4"/>
        <v>3725</v>
      </c>
      <c r="P45" s="27">
        <f t="shared" si="5"/>
        <v>296</v>
      </c>
      <c r="Q45" s="44"/>
      <c r="R45" s="35"/>
    </row>
    <row r="46" spans="1:18" ht="15.75" customHeight="1" x14ac:dyDescent="0.3">
      <c r="A46" s="203">
        <v>45740</v>
      </c>
      <c r="B46" s="27">
        <f t="shared" si="6"/>
        <v>26</v>
      </c>
      <c r="C46" s="33">
        <f t="shared" si="7"/>
        <v>1777</v>
      </c>
      <c r="D46" s="29">
        <v>-1492</v>
      </c>
      <c r="E46" s="33">
        <f t="shared" si="1"/>
        <v>3269</v>
      </c>
      <c r="F46" s="27">
        <f t="shared" si="8"/>
        <v>298</v>
      </c>
      <c r="G46" s="27">
        <f t="shared" si="9"/>
        <v>26</v>
      </c>
      <c r="H46" s="33">
        <f t="shared" si="10"/>
        <v>1685</v>
      </c>
      <c r="I46" s="29">
        <v>-1545</v>
      </c>
      <c r="J46" s="33">
        <f t="shared" si="2"/>
        <v>3230</v>
      </c>
      <c r="K46" s="27">
        <f t="shared" si="3"/>
        <v>355</v>
      </c>
      <c r="L46" s="27">
        <f t="shared" si="11"/>
        <v>26</v>
      </c>
      <c r="M46" s="33">
        <f t="shared" si="12"/>
        <v>1839</v>
      </c>
      <c r="N46" s="29">
        <v>-1886</v>
      </c>
      <c r="O46" s="33">
        <f t="shared" si="4"/>
        <v>3725</v>
      </c>
      <c r="P46" s="27">
        <f t="shared" si="5"/>
        <v>296</v>
      </c>
      <c r="Q46" s="44"/>
      <c r="R46" s="35"/>
    </row>
    <row r="47" spans="1:18" ht="15.75" customHeight="1" x14ac:dyDescent="0.3">
      <c r="A47" s="203">
        <v>45741</v>
      </c>
      <c r="B47" s="27">
        <f t="shared" si="6"/>
        <v>27</v>
      </c>
      <c r="C47" s="33">
        <f t="shared" si="7"/>
        <v>1771</v>
      </c>
      <c r="D47" s="29">
        <v>-1498</v>
      </c>
      <c r="E47" s="33">
        <f t="shared" si="1"/>
        <v>3269</v>
      </c>
      <c r="F47" s="27">
        <f t="shared" si="8"/>
        <v>304</v>
      </c>
      <c r="G47" s="27">
        <f t="shared" si="9"/>
        <v>27</v>
      </c>
      <c r="H47" s="33">
        <f t="shared" si="10"/>
        <v>1682</v>
      </c>
      <c r="I47" s="29">
        <v>-1548</v>
      </c>
      <c r="J47" s="33">
        <f t="shared" si="2"/>
        <v>3230</v>
      </c>
      <c r="K47" s="27">
        <f t="shared" si="3"/>
        <v>358</v>
      </c>
      <c r="L47" s="27">
        <f t="shared" si="11"/>
        <v>27</v>
      </c>
      <c r="M47" s="33">
        <f t="shared" si="12"/>
        <v>1827</v>
      </c>
      <c r="N47" s="29">
        <v>-1898</v>
      </c>
      <c r="O47" s="33">
        <f t="shared" si="4"/>
        <v>3725</v>
      </c>
      <c r="P47" s="27">
        <f t="shared" si="5"/>
        <v>308</v>
      </c>
      <c r="Q47" s="44"/>
      <c r="R47" s="35"/>
    </row>
    <row r="48" spans="1:18" ht="15.75" customHeight="1" x14ac:dyDescent="0.3">
      <c r="A48" s="203">
        <v>45742</v>
      </c>
      <c r="B48" s="27">
        <f t="shared" si="6"/>
        <v>28</v>
      </c>
      <c r="C48" s="33">
        <f t="shared" si="7"/>
        <v>1767</v>
      </c>
      <c r="D48" s="29">
        <v>-1502</v>
      </c>
      <c r="E48" s="33">
        <f t="shared" si="1"/>
        <v>3269</v>
      </c>
      <c r="F48" s="27">
        <f t="shared" si="8"/>
        <v>308</v>
      </c>
      <c r="G48" s="27">
        <f t="shared" si="9"/>
        <v>28</v>
      </c>
      <c r="H48" s="33">
        <f t="shared" si="10"/>
        <v>1679</v>
      </c>
      <c r="I48" s="29">
        <v>-1551</v>
      </c>
      <c r="J48" s="33">
        <f t="shared" si="2"/>
        <v>3230</v>
      </c>
      <c r="K48" s="27">
        <f t="shared" si="3"/>
        <v>361</v>
      </c>
      <c r="L48" s="27">
        <f t="shared" si="11"/>
        <v>28</v>
      </c>
      <c r="M48" s="33">
        <f t="shared" si="12"/>
        <v>1825</v>
      </c>
      <c r="N48" s="29">
        <v>-1900</v>
      </c>
      <c r="O48" s="33">
        <f t="shared" si="4"/>
        <v>3725</v>
      </c>
      <c r="P48" s="27">
        <f t="shared" si="5"/>
        <v>310</v>
      </c>
      <c r="Q48" s="44"/>
      <c r="R48" s="35"/>
    </row>
    <row r="49" spans="1:18" ht="15.75" customHeight="1" x14ac:dyDescent="0.3">
      <c r="A49" s="203">
        <v>45743</v>
      </c>
      <c r="B49" s="27">
        <f t="shared" si="6"/>
        <v>29</v>
      </c>
      <c r="C49" s="33">
        <f t="shared" si="7"/>
        <v>1763</v>
      </c>
      <c r="D49" s="29">
        <v>-1506</v>
      </c>
      <c r="E49" s="33">
        <f t="shared" si="1"/>
        <v>3269</v>
      </c>
      <c r="F49" s="27">
        <f t="shared" si="8"/>
        <v>312</v>
      </c>
      <c r="G49" s="27">
        <f t="shared" si="9"/>
        <v>29</v>
      </c>
      <c r="H49" s="33">
        <f t="shared" si="10"/>
        <v>1670</v>
      </c>
      <c r="I49" s="29">
        <v>-1560</v>
      </c>
      <c r="J49" s="33">
        <f t="shared" si="2"/>
        <v>3230</v>
      </c>
      <c r="K49" s="27">
        <f t="shared" si="3"/>
        <v>370</v>
      </c>
      <c r="L49" s="27">
        <f t="shared" si="11"/>
        <v>29</v>
      </c>
      <c r="M49" s="33">
        <f t="shared" si="12"/>
        <v>1817</v>
      </c>
      <c r="N49" s="29">
        <v>-1908</v>
      </c>
      <c r="O49" s="33">
        <f t="shared" si="4"/>
        <v>3725</v>
      </c>
      <c r="P49" s="27">
        <f t="shared" si="5"/>
        <v>318</v>
      </c>
      <c r="Q49" s="44"/>
      <c r="R49" s="35"/>
    </row>
    <row r="50" spans="1:18" ht="15.75" customHeight="1" x14ac:dyDescent="0.3">
      <c r="A50" s="203">
        <v>45744</v>
      </c>
      <c r="B50" s="27">
        <f t="shared" si="6"/>
        <v>30</v>
      </c>
      <c r="C50" s="33">
        <f t="shared" si="7"/>
        <v>1759</v>
      </c>
      <c r="D50" s="29">
        <v>-1510</v>
      </c>
      <c r="E50" s="33">
        <f t="shared" si="1"/>
        <v>3269</v>
      </c>
      <c r="F50" s="27">
        <f t="shared" si="8"/>
        <v>316</v>
      </c>
      <c r="G50" s="27">
        <f t="shared" si="9"/>
        <v>30</v>
      </c>
      <c r="H50" s="33">
        <f t="shared" si="10"/>
        <v>1660</v>
      </c>
      <c r="I50" s="29">
        <v>-1570</v>
      </c>
      <c r="J50" s="33">
        <f t="shared" si="2"/>
        <v>3230</v>
      </c>
      <c r="K50" s="27">
        <f t="shared" si="3"/>
        <v>380</v>
      </c>
      <c r="L50" s="27">
        <f t="shared" si="11"/>
        <v>30</v>
      </c>
      <c r="M50" s="33">
        <f t="shared" si="12"/>
        <v>1810</v>
      </c>
      <c r="N50" s="29">
        <v>-1915</v>
      </c>
      <c r="O50" s="33">
        <f t="shared" si="4"/>
        <v>3725</v>
      </c>
      <c r="P50" s="27">
        <f t="shared" si="5"/>
        <v>325</v>
      </c>
      <c r="Q50" s="44"/>
      <c r="R50" s="35"/>
    </row>
    <row r="51" spans="1:18" ht="15.75" customHeight="1" x14ac:dyDescent="0.3">
      <c r="A51" s="203">
        <v>45745</v>
      </c>
      <c r="B51" s="27">
        <f t="shared" si="6"/>
        <v>31</v>
      </c>
      <c r="C51" s="33">
        <f t="shared" si="7"/>
        <v>1751</v>
      </c>
      <c r="D51" s="29">
        <v>-1518</v>
      </c>
      <c r="E51" s="33">
        <f t="shared" si="1"/>
        <v>3269</v>
      </c>
      <c r="F51" s="27">
        <f t="shared" si="8"/>
        <v>324</v>
      </c>
      <c r="G51" s="27">
        <f t="shared" si="9"/>
        <v>31</v>
      </c>
      <c r="H51" s="33">
        <f t="shared" si="10"/>
        <v>1653</v>
      </c>
      <c r="I51" s="29">
        <v>-1577</v>
      </c>
      <c r="J51" s="33">
        <f t="shared" si="2"/>
        <v>3230</v>
      </c>
      <c r="K51" s="27">
        <f t="shared" si="3"/>
        <v>387</v>
      </c>
      <c r="L51" s="27">
        <f t="shared" si="11"/>
        <v>31</v>
      </c>
      <c r="M51" s="33">
        <f t="shared" si="12"/>
        <v>1802</v>
      </c>
      <c r="N51" s="29">
        <v>-1923</v>
      </c>
      <c r="O51" s="33">
        <f t="shared" si="4"/>
        <v>3725</v>
      </c>
      <c r="P51" s="27">
        <f t="shared" si="5"/>
        <v>333</v>
      </c>
      <c r="Q51" s="44"/>
      <c r="R51" s="35"/>
    </row>
    <row r="52" spans="1:18" ht="15.75" customHeight="1" x14ac:dyDescent="0.3">
      <c r="A52" s="203">
        <v>45746</v>
      </c>
      <c r="B52" s="27">
        <f t="shared" si="6"/>
        <v>32</v>
      </c>
      <c r="C52" s="33">
        <f t="shared" si="7"/>
        <v>1743</v>
      </c>
      <c r="D52" s="29">
        <v>-1526</v>
      </c>
      <c r="E52" s="33">
        <f t="shared" si="1"/>
        <v>3269</v>
      </c>
      <c r="F52" s="27">
        <f t="shared" si="8"/>
        <v>332</v>
      </c>
      <c r="G52" s="27">
        <f t="shared" si="9"/>
        <v>32</v>
      </c>
      <c r="H52" s="33">
        <f t="shared" si="10"/>
        <v>1643</v>
      </c>
      <c r="I52" s="29">
        <v>-1587</v>
      </c>
      <c r="J52" s="33">
        <f t="shared" si="2"/>
        <v>3230</v>
      </c>
      <c r="K52" s="27">
        <f t="shared" si="3"/>
        <v>397</v>
      </c>
      <c r="L52" s="27">
        <f t="shared" si="11"/>
        <v>32</v>
      </c>
      <c r="M52" s="33">
        <f t="shared" si="12"/>
        <v>1795</v>
      </c>
      <c r="N52" s="29">
        <v>-1930</v>
      </c>
      <c r="O52" s="33">
        <f t="shared" si="4"/>
        <v>3725</v>
      </c>
      <c r="P52" s="27">
        <f t="shared" si="5"/>
        <v>340</v>
      </c>
      <c r="Q52" s="44"/>
      <c r="R52" s="35"/>
    </row>
    <row r="53" spans="1:18" ht="15.75" customHeight="1" x14ac:dyDescent="0.3">
      <c r="A53" s="203">
        <v>45747</v>
      </c>
      <c r="B53" s="27">
        <f t="shared" si="6"/>
        <v>33</v>
      </c>
      <c r="C53" s="33">
        <f t="shared" si="7"/>
        <v>1733</v>
      </c>
      <c r="D53" s="29">
        <v>-1536</v>
      </c>
      <c r="E53" s="33">
        <f t="shared" si="1"/>
        <v>3269</v>
      </c>
      <c r="F53" s="27">
        <f t="shared" si="8"/>
        <v>342</v>
      </c>
      <c r="G53" s="27">
        <f t="shared" si="9"/>
        <v>33</v>
      </c>
      <c r="H53" s="33">
        <f t="shared" si="10"/>
        <v>1634</v>
      </c>
      <c r="I53" s="29">
        <v>-1596</v>
      </c>
      <c r="J53" s="33">
        <f t="shared" si="2"/>
        <v>3230</v>
      </c>
      <c r="K53" s="27">
        <f t="shared" si="3"/>
        <v>406</v>
      </c>
      <c r="L53" s="27">
        <f t="shared" si="11"/>
        <v>33</v>
      </c>
      <c r="M53" s="33">
        <f t="shared" si="12"/>
        <v>1789</v>
      </c>
      <c r="N53" s="29">
        <v>-1936</v>
      </c>
      <c r="O53" s="33">
        <f t="shared" si="4"/>
        <v>3725</v>
      </c>
      <c r="P53" s="27">
        <f t="shared" si="5"/>
        <v>346</v>
      </c>
      <c r="Q53" s="44"/>
      <c r="R53" s="35"/>
    </row>
    <row r="54" spans="1:18" ht="15.75" customHeight="1" x14ac:dyDescent="0.3">
      <c r="A54" s="203">
        <v>45748</v>
      </c>
      <c r="B54" s="27">
        <f t="shared" si="6"/>
        <v>34</v>
      </c>
      <c r="C54" s="33">
        <f t="shared" si="7"/>
        <v>1725</v>
      </c>
      <c r="D54" s="29">
        <v>-1544</v>
      </c>
      <c r="E54" s="33">
        <f t="shared" si="1"/>
        <v>3269</v>
      </c>
      <c r="F54" s="27">
        <f t="shared" si="8"/>
        <v>350</v>
      </c>
      <c r="G54" s="27">
        <f t="shared" si="9"/>
        <v>34</v>
      </c>
      <c r="H54" s="33">
        <f t="shared" si="10"/>
        <v>1628</v>
      </c>
      <c r="I54" s="29">
        <v>-1602</v>
      </c>
      <c r="J54" s="33">
        <f t="shared" si="2"/>
        <v>3230</v>
      </c>
      <c r="K54" s="27">
        <f t="shared" si="3"/>
        <v>412</v>
      </c>
      <c r="L54" s="27">
        <f t="shared" si="11"/>
        <v>34</v>
      </c>
      <c r="M54" s="33">
        <f t="shared" si="12"/>
        <v>1780</v>
      </c>
      <c r="N54" s="29">
        <v>-1945</v>
      </c>
      <c r="O54" s="33">
        <f t="shared" si="4"/>
        <v>3725</v>
      </c>
      <c r="P54" s="27">
        <f t="shared" si="5"/>
        <v>355</v>
      </c>
      <c r="Q54" s="44"/>
      <c r="R54" s="35"/>
    </row>
    <row r="55" spans="1:18" ht="15.75" customHeight="1" x14ac:dyDescent="0.3">
      <c r="A55" s="203">
        <v>45749</v>
      </c>
      <c r="B55" s="27">
        <f t="shared" si="6"/>
        <v>35</v>
      </c>
      <c r="C55" s="33">
        <f t="shared" si="7"/>
        <v>1719</v>
      </c>
      <c r="D55" s="29">
        <v>-1550</v>
      </c>
      <c r="E55" s="33">
        <f t="shared" si="1"/>
        <v>3269</v>
      </c>
      <c r="F55" s="27">
        <f t="shared" si="8"/>
        <v>356</v>
      </c>
      <c r="G55" s="27">
        <f t="shared" si="9"/>
        <v>35</v>
      </c>
      <c r="H55" s="33">
        <f t="shared" si="10"/>
        <v>1622</v>
      </c>
      <c r="I55" s="29">
        <v>-1608</v>
      </c>
      <c r="J55" s="33">
        <f t="shared" si="2"/>
        <v>3230</v>
      </c>
      <c r="K55" s="27">
        <f t="shared" si="3"/>
        <v>418</v>
      </c>
      <c r="L55" s="27">
        <f t="shared" si="11"/>
        <v>35</v>
      </c>
      <c r="M55" s="33">
        <f t="shared" si="12"/>
        <v>1772</v>
      </c>
      <c r="N55" s="29">
        <v>-1953</v>
      </c>
      <c r="O55" s="33">
        <f t="shared" si="4"/>
        <v>3725</v>
      </c>
      <c r="P55" s="27">
        <f t="shared" si="5"/>
        <v>363</v>
      </c>
      <c r="Q55" s="44"/>
      <c r="R55" s="35"/>
    </row>
    <row r="56" spans="1:18" ht="15.75" customHeight="1" x14ac:dyDescent="0.3">
      <c r="A56" s="203">
        <v>45750</v>
      </c>
      <c r="B56" s="27">
        <f t="shared" si="6"/>
        <v>36</v>
      </c>
      <c r="C56" s="33">
        <f t="shared" si="7"/>
        <v>1714</v>
      </c>
      <c r="D56" s="29">
        <v>-1555</v>
      </c>
      <c r="E56" s="33">
        <f t="shared" si="1"/>
        <v>3269</v>
      </c>
      <c r="F56" s="27">
        <f t="shared" si="8"/>
        <v>361</v>
      </c>
      <c r="G56" s="27">
        <f t="shared" si="9"/>
        <v>36</v>
      </c>
      <c r="H56" s="33">
        <f t="shared" si="10"/>
        <v>1611</v>
      </c>
      <c r="I56" s="29">
        <v>-1619</v>
      </c>
      <c r="J56" s="33">
        <f t="shared" si="2"/>
        <v>3230</v>
      </c>
      <c r="K56" s="27">
        <f t="shared" si="3"/>
        <v>429</v>
      </c>
      <c r="L56" s="27">
        <f t="shared" si="11"/>
        <v>36</v>
      </c>
      <c r="M56" s="33">
        <f t="shared" si="12"/>
        <v>1767</v>
      </c>
      <c r="N56" s="29">
        <v>-1958</v>
      </c>
      <c r="O56" s="33">
        <f t="shared" si="4"/>
        <v>3725</v>
      </c>
      <c r="P56" s="27">
        <f t="shared" si="5"/>
        <v>368</v>
      </c>
      <c r="Q56" s="44"/>
      <c r="R56" s="35"/>
    </row>
    <row r="57" spans="1:18" ht="15.75" customHeight="1" x14ac:dyDescent="0.3">
      <c r="A57" s="203">
        <v>45751</v>
      </c>
      <c r="B57" s="27">
        <f t="shared" si="6"/>
        <v>37</v>
      </c>
      <c r="C57" s="33">
        <f t="shared" si="7"/>
        <v>1709</v>
      </c>
      <c r="D57" s="29">
        <v>-1560</v>
      </c>
      <c r="E57" s="33">
        <f t="shared" si="1"/>
        <v>3269</v>
      </c>
      <c r="F57" s="27">
        <f t="shared" si="8"/>
        <v>366</v>
      </c>
      <c r="G57" s="27">
        <f t="shared" si="9"/>
        <v>37</v>
      </c>
      <c r="H57" s="33">
        <f t="shared" si="10"/>
        <v>1600</v>
      </c>
      <c r="I57" s="29">
        <v>-1630</v>
      </c>
      <c r="J57" s="33">
        <f t="shared" si="2"/>
        <v>3230</v>
      </c>
      <c r="K57" s="27">
        <f t="shared" si="3"/>
        <v>440</v>
      </c>
      <c r="L57" s="27">
        <f t="shared" si="11"/>
        <v>37</v>
      </c>
      <c r="M57" s="33">
        <f t="shared" si="12"/>
        <v>1762</v>
      </c>
      <c r="N57" s="29">
        <v>-1963</v>
      </c>
      <c r="O57" s="33">
        <f t="shared" si="4"/>
        <v>3725</v>
      </c>
      <c r="P57" s="27">
        <f t="shared" si="5"/>
        <v>373</v>
      </c>
      <c r="Q57" s="44"/>
      <c r="R57" s="35"/>
    </row>
    <row r="58" spans="1:18" ht="15.75" customHeight="1" x14ac:dyDescent="0.3">
      <c r="A58" s="203">
        <v>45752</v>
      </c>
      <c r="B58" s="27">
        <f t="shared" si="6"/>
        <v>38</v>
      </c>
      <c r="C58" s="33">
        <f t="shared" si="7"/>
        <v>1703</v>
      </c>
      <c r="D58" s="29">
        <v>-1566</v>
      </c>
      <c r="E58" s="33">
        <f t="shared" si="1"/>
        <v>3269</v>
      </c>
      <c r="F58" s="27">
        <f t="shared" si="8"/>
        <v>372</v>
      </c>
      <c r="G58" s="27">
        <f t="shared" si="9"/>
        <v>38</v>
      </c>
      <c r="H58" s="33">
        <f t="shared" si="10"/>
        <v>1598</v>
      </c>
      <c r="I58" s="29">
        <v>-1632</v>
      </c>
      <c r="J58" s="33">
        <f t="shared" si="2"/>
        <v>3230</v>
      </c>
      <c r="K58" s="27">
        <f t="shared" si="3"/>
        <v>442</v>
      </c>
      <c r="L58" s="27">
        <f t="shared" si="11"/>
        <v>38</v>
      </c>
      <c r="M58" s="33">
        <f t="shared" si="12"/>
        <v>1757</v>
      </c>
      <c r="N58" s="29">
        <v>-1968</v>
      </c>
      <c r="O58" s="33">
        <f t="shared" si="4"/>
        <v>3725</v>
      </c>
      <c r="P58" s="27">
        <f t="shared" si="5"/>
        <v>378</v>
      </c>
      <c r="Q58" s="44"/>
      <c r="R58" s="35"/>
    </row>
    <row r="59" spans="1:18" ht="15.75" customHeight="1" x14ac:dyDescent="0.3">
      <c r="A59" s="203">
        <v>45753</v>
      </c>
      <c r="B59" s="27">
        <f t="shared" si="6"/>
        <v>39</v>
      </c>
      <c r="C59" s="33">
        <f t="shared" si="7"/>
        <v>1697</v>
      </c>
      <c r="D59" s="29">
        <v>-1572</v>
      </c>
      <c r="E59" s="33">
        <f t="shared" si="1"/>
        <v>3269</v>
      </c>
      <c r="F59" s="27">
        <f t="shared" si="8"/>
        <v>378</v>
      </c>
      <c r="G59" s="27">
        <f t="shared" si="9"/>
        <v>39</v>
      </c>
      <c r="H59" s="33">
        <f t="shared" si="10"/>
        <v>1595</v>
      </c>
      <c r="I59" s="29">
        <v>-1635</v>
      </c>
      <c r="J59" s="33">
        <f t="shared" si="2"/>
        <v>3230</v>
      </c>
      <c r="K59" s="27">
        <f t="shared" si="3"/>
        <v>445</v>
      </c>
      <c r="L59" s="27">
        <f t="shared" si="11"/>
        <v>39</v>
      </c>
      <c r="M59" s="33">
        <f t="shared" si="12"/>
        <v>1753</v>
      </c>
      <c r="N59" s="29">
        <v>-1972</v>
      </c>
      <c r="O59" s="33">
        <f t="shared" si="4"/>
        <v>3725</v>
      </c>
      <c r="P59" s="27">
        <f t="shared" si="5"/>
        <v>382</v>
      </c>
      <c r="Q59" s="44"/>
      <c r="R59" s="35"/>
    </row>
    <row r="60" spans="1:18" ht="15.75" customHeight="1" x14ac:dyDescent="0.3">
      <c r="A60" s="203">
        <v>45754</v>
      </c>
      <c r="B60" s="27">
        <f t="shared" si="6"/>
        <v>40</v>
      </c>
      <c r="C60" s="33">
        <f t="shared" si="7"/>
        <v>1689</v>
      </c>
      <c r="D60" s="29">
        <v>-1580</v>
      </c>
      <c r="E60" s="33">
        <f t="shared" si="1"/>
        <v>3269</v>
      </c>
      <c r="F60" s="27">
        <f t="shared" si="8"/>
        <v>386</v>
      </c>
      <c r="G60" s="27">
        <f t="shared" si="9"/>
        <v>40</v>
      </c>
      <c r="H60" s="33">
        <f t="shared" si="10"/>
        <v>1590</v>
      </c>
      <c r="I60" s="29">
        <v>-1640</v>
      </c>
      <c r="J60" s="33">
        <f t="shared" si="2"/>
        <v>3230</v>
      </c>
      <c r="K60" s="27">
        <f t="shared" si="3"/>
        <v>450</v>
      </c>
      <c r="L60" s="27">
        <f t="shared" si="11"/>
        <v>40</v>
      </c>
      <c r="M60" s="33">
        <f t="shared" si="12"/>
        <v>1747</v>
      </c>
      <c r="N60" s="29">
        <v>-1978</v>
      </c>
      <c r="O60" s="33">
        <f t="shared" si="4"/>
        <v>3725</v>
      </c>
      <c r="P60" s="27">
        <f t="shared" si="5"/>
        <v>388</v>
      </c>
      <c r="Q60" s="44"/>
      <c r="R60" s="35"/>
    </row>
    <row r="61" spans="1:18" ht="15.75" customHeight="1" x14ac:dyDescent="0.3">
      <c r="A61" s="203">
        <v>45755</v>
      </c>
      <c r="B61" s="27">
        <f t="shared" si="6"/>
        <v>41</v>
      </c>
      <c r="C61" s="33">
        <f t="shared" si="7"/>
        <v>1682</v>
      </c>
      <c r="D61" s="29">
        <v>-1587</v>
      </c>
      <c r="E61" s="33">
        <f t="shared" si="1"/>
        <v>3269</v>
      </c>
      <c r="F61" s="27">
        <f t="shared" si="8"/>
        <v>393</v>
      </c>
      <c r="G61" s="27">
        <f t="shared" si="9"/>
        <v>41</v>
      </c>
      <c r="H61" s="33">
        <f t="shared" si="10"/>
        <v>1585</v>
      </c>
      <c r="I61" s="29">
        <v>-1645</v>
      </c>
      <c r="J61" s="33">
        <f t="shared" si="2"/>
        <v>3230</v>
      </c>
      <c r="K61" s="27">
        <f t="shared" si="3"/>
        <v>455</v>
      </c>
      <c r="L61" s="27">
        <f t="shared" si="11"/>
        <v>41</v>
      </c>
      <c r="M61" s="33">
        <f t="shared" si="12"/>
        <v>1740</v>
      </c>
      <c r="N61" s="29">
        <v>-1985</v>
      </c>
      <c r="O61" s="33">
        <f t="shared" si="4"/>
        <v>3725</v>
      </c>
      <c r="P61" s="27">
        <f t="shared" si="5"/>
        <v>395</v>
      </c>
      <c r="Q61" s="44"/>
      <c r="R61" s="35"/>
    </row>
    <row r="62" spans="1:18" ht="15.75" customHeight="1" x14ac:dyDescent="0.3">
      <c r="A62" s="203">
        <v>45756</v>
      </c>
      <c r="B62" s="27">
        <f t="shared" si="6"/>
        <v>42</v>
      </c>
      <c r="C62" s="33">
        <f t="shared" si="7"/>
        <v>1675</v>
      </c>
      <c r="D62" s="29">
        <v>-1594</v>
      </c>
      <c r="E62" s="33">
        <f t="shared" si="1"/>
        <v>3269</v>
      </c>
      <c r="F62" s="27">
        <f t="shared" si="8"/>
        <v>400</v>
      </c>
      <c r="G62" s="27">
        <f t="shared" si="9"/>
        <v>42</v>
      </c>
      <c r="H62" s="33">
        <f t="shared" si="10"/>
        <v>1581</v>
      </c>
      <c r="I62" s="29">
        <v>-1649</v>
      </c>
      <c r="J62" s="33">
        <f t="shared" si="2"/>
        <v>3230</v>
      </c>
      <c r="K62" s="27">
        <f t="shared" si="3"/>
        <v>459</v>
      </c>
      <c r="L62" s="27">
        <f t="shared" si="11"/>
        <v>42</v>
      </c>
      <c r="M62" s="33">
        <f t="shared" si="12"/>
        <v>1731</v>
      </c>
      <c r="N62" s="29">
        <v>-1994</v>
      </c>
      <c r="O62" s="33">
        <f t="shared" si="4"/>
        <v>3725</v>
      </c>
      <c r="P62" s="27">
        <f t="shared" si="5"/>
        <v>404</v>
      </c>
      <c r="Q62" s="44"/>
      <c r="R62" s="35"/>
    </row>
    <row r="63" spans="1:18" ht="15.75" customHeight="1" x14ac:dyDescent="0.3">
      <c r="A63" s="203">
        <v>45757</v>
      </c>
      <c r="B63" s="27">
        <f t="shared" si="6"/>
        <v>43</v>
      </c>
      <c r="C63" s="33">
        <f t="shared" si="7"/>
        <v>1669</v>
      </c>
      <c r="D63" s="29">
        <v>-1600</v>
      </c>
      <c r="E63" s="33">
        <f t="shared" si="1"/>
        <v>3269</v>
      </c>
      <c r="F63" s="27">
        <f t="shared" si="8"/>
        <v>406</v>
      </c>
      <c r="G63" s="27">
        <f t="shared" si="9"/>
        <v>43</v>
      </c>
      <c r="H63" s="33">
        <f t="shared" si="10"/>
        <v>1575</v>
      </c>
      <c r="I63" s="29">
        <v>-1655</v>
      </c>
      <c r="J63" s="33">
        <f t="shared" si="2"/>
        <v>3230</v>
      </c>
      <c r="K63" s="27">
        <f t="shared" si="3"/>
        <v>465</v>
      </c>
      <c r="L63" s="27">
        <f t="shared" si="11"/>
        <v>43</v>
      </c>
      <c r="M63" s="33">
        <f t="shared" si="12"/>
        <v>1725</v>
      </c>
      <c r="N63" s="29">
        <v>-2000</v>
      </c>
      <c r="O63" s="33">
        <f t="shared" si="4"/>
        <v>3725</v>
      </c>
      <c r="P63" s="27">
        <f t="shared" si="5"/>
        <v>410</v>
      </c>
      <c r="Q63" s="44"/>
      <c r="R63" s="35"/>
    </row>
    <row r="64" spans="1:18" ht="15.75" customHeight="1" x14ac:dyDescent="0.3">
      <c r="A64" s="203">
        <v>45758</v>
      </c>
      <c r="B64" s="27">
        <f t="shared" si="6"/>
        <v>44</v>
      </c>
      <c r="C64" s="33">
        <f t="shared" si="7"/>
        <v>1663</v>
      </c>
      <c r="D64" s="29">
        <v>-1606</v>
      </c>
      <c r="E64" s="33">
        <f t="shared" si="1"/>
        <v>3269</v>
      </c>
      <c r="F64" s="27">
        <f t="shared" si="8"/>
        <v>412</v>
      </c>
      <c r="G64" s="27">
        <f t="shared" si="9"/>
        <v>44</v>
      </c>
      <c r="H64" s="33">
        <f t="shared" si="10"/>
        <v>1570</v>
      </c>
      <c r="I64" s="29">
        <v>-1660</v>
      </c>
      <c r="J64" s="33">
        <f t="shared" si="2"/>
        <v>3230</v>
      </c>
      <c r="K64" s="27">
        <f t="shared" si="3"/>
        <v>470</v>
      </c>
      <c r="L64" s="27">
        <f t="shared" si="11"/>
        <v>44</v>
      </c>
      <c r="M64" s="33">
        <f t="shared" si="12"/>
        <v>1720</v>
      </c>
      <c r="N64" s="29">
        <v>-2005</v>
      </c>
      <c r="O64" s="33">
        <f t="shared" si="4"/>
        <v>3725</v>
      </c>
      <c r="P64" s="27">
        <f t="shared" si="5"/>
        <v>415</v>
      </c>
      <c r="Q64" s="44"/>
      <c r="R64" s="35"/>
    </row>
    <row r="65" spans="1:18" ht="15.75" customHeight="1" x14ac:dyDescent="0.3">
      <c r="A65" s="203">
        <v>45759</v>
      </c>
      <c r="B65" s="27">
        <f t="shared" si="6"/>
        <v>45</v>
      </c>
      <c r="C65" s="33">
        <f t="shared" si="7"/>
        <v>1656</v>
      </c>
      <c r="D65" s="29">
        <v>-1613</v>
      </c>
      <c r="E65" s="33">
        <f t="shared" si="1"/>
        <v>3269</v>
      </c>
      <c r="F65" s="27">
        <f t="shared" si="8"/>
        <v>419</v>
      </c>
      <c r="G65" s="27">
        <f t="shared" si="9"/>
        <v>45</v>
      </c>
      <c r="H65" s="33">
        <f t="shared" si="10"/>
        <v>1564</v>
      </c>
      <c r="I65" s="29">
        <v>-1666</v>
      </c>
      <c r="J65" s="33">
        <f t="shared" si="2"/>
        <v>3230</v>
      </c>
      <c r="K65" s="27">
        <f t="shared" si="3"/>
        <v>476</v>
      </c>
      <c r="L65" s="27">
        <f t="shared" si="11"/>
        <v>45</v>
      </c>
      <c r="M65" s="33">
        <f t="shared" si="12"/>
        <v>1706</v>
      </c>
      <c r="N65" s="29">
        <v>-2019</v>
      </c>
      <c r="O65" s="33">
        <f t="shared" si="4"/>
        <v>3725</v>
      </c>
      <c r="P65" s="27">
        <f t="shared" si="5"/>
        <v>429</v>
      </c>
      <c r="Q65" s="44"/>
      <c r="R65" s="35"/>
    </row>
    <row r="66" spans="1:18" ht="15.75" customHeight="1" x14ac:dyDescent="0.3">
      <c r="A66" s="203">
        <v>45760</v>
      </c>
      <c r="B66" s="27">
        <f t="shared" si="6"/>
        <v>46</v>
      </c>
      <c r="C66" s="33">
        <f t="shared" si="7"/>
        <v>1653</v>
      </c>
      <c r="D66" s="29">
        <v>-1616</v>
      </c>
      <c r="E66" s="33">
        <f t="shared" si="1"/>
        <v>3269</v>
      </c>
      <c r="F66" s="27">
        <f t="shared" si="8"/>
        <v>422</v>
      </c>
      <c r="G66" s="27">
        <f t="shared" si="9"/>
        <v>46</v>
      </c>
      <c r="H66" s="33">
        <f t="shared" si="10"/>
        <v>1558</v>
      </c>
      <c r="I66" s="29">
        <v>-1672</v>
      </c>
      <c r="J66" s="33">
        <f t="shared" si="2"/>
        <v>3230</v>
      </c>
      <c r="K66" s="27">
        <f t="shared" si="3"/>
        <v>482</v>
      </c>
      <c r="L66" s="27">
        <f t="shared" si="11"/>
        <v>46</v>
      </c>
      <c r="M66" s="33">
        <f t="shared" si="12"/>
        <v>1713</v>
      </c>
      <c r="N66" s="29">
        <v>-2012</v>
      </c>
      <c r="O66" s="33">
        <f t="shared" si="4"/>
        <v>3725</v>
      </c>
      <c r="P66" s="27">
        <f t="shared" si="5"/>
        <v>422</v>
      </c>
      <c r="Q66" s="44"/>
      <c r="R66" s="35"/>
    </row>
    <row r="67" spans="1:18" ht="15.75" customHeight="1" x14ac:dyDescent="0.3">
      <c r="A67" s="203">
        <v>45761</v>
      </c>
      <c r="B67" s="27">
        <f t="shared" si="6"/>
        <v>47</v>
      </c>
      <c r="C67" s="33">
        <f t="shared" si="7"/>
        <v>1650</v>
      </c>
      <c r="D67" s="29">
        <v>-1619</v>
      </c>
      <c r="E67" s="33">
        <f t="shared" si="1"/>
        <v>3269</v>
      </c>
      <c r="F67" s="27">
        <f t="shared" si="8"/>
        <v>425</v>
      </c>
      <c r="G67" s="27">
        <f t="shared" si="9"/>
        <v>47</v>
      </c>
      <c r="H67" s="33">
        <f t="shared" si="10"/>
        <v>1550</v>
      </c>
      <c r="I67" s="29">
        <v>-1680</v>
      </c>
      <c r="J67" s="33">
        <f t="shared" si="2"/>
        <v>3230</v>
      </c>
      <c r="K67" s="27">
        <f t="shared" si="3"/>
        <v>490</v>
      </c>
      <c r="L67" s="27">
        <f t="shared" si="11"/>
        <v>47</v>
      </c>
      <c r="M67" s="33">
        <f t="shared" si="12"/>
        <v>1710</v>
      </c>
      <c r="N67" s="29">
        <v>-2015</v>
      </c>
      <c r="O67" s="33">
        <f t="shared" si="4"/>
        <v>3725</v>
      </c>
      <c r="P67" s="27">
        <f t="shared" si="5"/>
        <v>425</v>
      </c>
      <c r="Q67" s="44"/>
      <c r="R67" s="35"/>
    </row>
    <row r="68" spans="1:18" ht="15.75" customHeight="1" x14ac:dyDescent="0.3">
      <c r="A68" s="203">
        <v>45762</v>
      </c>
      <c r="B68" s="27">
        <f t="shared" si="6"/>
        <v>48</v>
      </c>
      <c r="C68" s="33">
        <f t="shared" si="7"/>
        <v>1646</v>
      </c>
      <c r="D68" s="29">
        <v>-1623</v>
      </c>
      <c r="E68" s="33">
        <f t="shared" si="1"/>
        <v>3269</v>
      </c>
      <c r="F68" s="27">
        <f t="shared" si="8"/>
        <v>429</v>
      </c>
      <c r="G68" s="27">
        <f t="shared" si="9"/>
        <v>48</v>
      </c>
      <c r="H68" s="33">
        <f t="shared" si="10"/>
        <v>1542</v>
      </c>
      <c r="I68" s="29">
        <v>-1688</v>
      </c>
      <c r="J68" s="33">
        <f t="shared" si="2"/>
        <v>3230</v>
      </c>
      <c r="K68" s="27">
        <f t="shared" si="3"/>
        <v>498</v>
      </c>
      <c r="L68" s="27">
        <f t="shared" si="11"/>
        <v>48</v>
      </c>
      <c r="M68" s="33">
        <f t="shared" si="12"/>
        <v>1707</v>
      </c>
      <c r="N68" s="29">
        <v>-2018</v>
      </c>
      <c r="O68" s="33">
        <f t="shared" si="4"/>
        <v>3725</v>
      </c>
      <c r="P68" s="27">
        <f t="shared" si="5"/>
        <v>428</v>
      </c>
      <c r="Q68" s="44"/>
      <c r="R68" s="35"/>
    </row>
    <row r="69" spans="1:18" ht="15.75" customHeight="1" x14ac:dyDescent="0.3">
      <c r="A69" s="203">
        <v>45763</v>
      </c>
      <c r="B69" s="27">
        <f t="shared" si="6"/>
        <v>49</v>
      </c>
      <c r="C69" s="33">
        <f t="shared" si="7"/>
        <v>1641</v>
      </c>
      <c r="D69" s="29">
        <v>-1628</v>
      </c>
      <c r="E69" s="33">
        <f t="shared" si="1"/>
        <v>3269</v>
      </c>
      <c r="F69" s="27">
        <f t="shared" si="8"/>
        <v>434</v>
      </c>
      <c r="G69" s="27">
        <f t="shared" si="9"/>
        <v>49</v>
      </c>
      <c r="H69" s="33">
        <f t="shared" si="10"/>
        <v>1530</v>
      </c>
      <c r="I69" s="29">
        <v>-1700</v>
      </c>
      <c r="J69" s="33">
        <f t="shared" si="2"/>
        <v>3230</v>
      </c>
      <c r="K69" s="27">
        <f t="shared" si="3"/>
        <v>510</v>
      </c>
      <c r="L69" s="27">
        <f t="shared" si="11"/>
        <v>49</v>
      </c>
      <c r="M69" s="33">
        <f t="shared" si="12"/>
        <v>1695</v>
      </c>
      <c r="N69" s="29">
        <v>-2030</v>
      </c>
      <c r="O69" s="33">
        <f t="shared" si="4"/>
        <v>3725</v>
      </c>
      <c r="P69" s="27">
        <f t="shared" si="5"/>
        <v>440</v>
      </c>
      <c r="Q69" s="44"/>
      <c r="R69" s="35"/>
    </row>
    <row r="70" spans="1:18" ht="15.75" customHeight="1" x14ac:dyDescent="0.3">
      <c r="A70" s="203">
        <v>45764</v>
      </c>
      <c r="B70" s="27">
        <f t="shared" si="6"/>
        <v>50</v>
      </c>
      <c r="C70" s="33">
        <f t="shared" si="7"/>
        <v>1635</v>
      </c>
      <c r="D70" s="29">
        <v>-1634</v>
      </c>
      <c r="E70" s="33">
        <f t="shared" si="1"/>
        <v>3269</v>
      </c>
      <c r="F70" s="27">
        <f t="shared" si="8"/>
        <v>440</v>
      </c>
      <c r="G70" s="27">
        <f t="shared" si="9"/>
        <v>50</v>
      </c>
      <c r="H70" s="33">
        <f t="shared" si="10"/>
        <v>1518</v>
      </c>
      <c r="I70" s="29">
        <v>-1712</v>
      </c>
      <c r="J70" s="33">
        <f t="shared" si="2"/>
        <v>3230</v>
      </c>
      <c r="K70" s="27">
        <f t="shared" si="3"/>
        <v>522</v>
      </c>
      <c r="L70" s="27">
        <f t="shared" si="11"/>
        <v>50</v>
      </c>
      <c r="M70" s="33">
        <f t="shared" si="12"/>
        <v>1690</v>
      </c>
      <c r="N70" s="29">
        <v>-2035</v>
      </c>
      <c r="O70" s="33">
        <f t="shared" si="4"/>
        <v>3725</v>
      </c>
      <c r="P70" s="27">
        <f t="shared" si="5"/>
        <v>445</v>
      </c>
      <c r="Q70" s="44"/>
      <c r="R70" s="35"/>
    </row>
    <row r="71" spans="1:18" ht="15.75" customHeight="1" x14ac:dyDescent="0.3">
      <c r="A71" s="203">
        <v>45765</v>
      </c>
      <c r="B71" s="27">
        <f t="shared" si="6"/>
        <v>51</v>
      </c>
      <c r="C71" s="33">
        <f t="shared" si="7"/>
        <v>1629</v>
      </c>
      <c r="D71" s="29">
        <v>-1640</v>
      </c>
      <c r="E71" s="33">
        <f t="shared" si="1"/>
        <v>3269</v>
      </c>
      <c r="F71" s="27">
        <f t="shared" si="8"/>
        <v>446</v>
      </c>
      <c r="G71" s="27">
        <f t="shared" si="9"/>
        <v>51</v>
      </c>
      <c r="H71" s="33">
        <f t="shared" si="10"/>
        <v>1511</v>
      </c>
      <c r="I71" s="29">
        <v>-1719</v>
      </c>
      <c r="J71" s="33">
        <f t="shared" si="2"/>
        <v>3230</v>
      </c>
      <c r="K71" s="27">
        <f t="shared" si="3"/>
        <v>529</v>
      </c>
      <c r="L71" s="27">
        <f t="shared" si="11"/>
        <v>51</v>
      </c>
      <c r="M71" s="33">
        <f t="shared" si="12"/>
        <v>1687</v>
      </c>
      <c r="N71" s="29">
        <v>-2038</v>
      </c>
      <c r="O71" s="33">
        <f t="shared" si="4"/>
        <v>3725</v>
      </c>
      <c r="P71" s="27">
        <f t="shared" si="5"/>
        <v>448</v>
      </c>
      <c r="Q71" s="44"/>
      <c r="R71" s="35"/>
    </row>
    <row r="72" spans="1:18" ht="15.75" customHeight="1" x14ac:dyDescent="0.3">
      <c r="A72" s="203">
        <v>45766</v>
      </c>
      <c r="B72" s="27">
        <f t="shared" si="6"/>
        <v>52</v>
      </c>
      <c r="C72" s="33">
        <f t="shared" si="7"/>
        <v>1623</v>
      </c>
      <c r="D72" s="29">
        <v>-1646</v>
      </c>
      <c r="E72" s="33">
        <f t="shared" si="1"/>
        <v>3269</v>
      </c>
      <c r="F72" s="27">
        <f t="shared" si="8"/>
        <v>452</v>
      </c>
      <c r="G72" s="27">
        <f t="shared" si="9"/>
        <v>52</v>
      </c>
      <c r="H72" s="33">
        <f t="shared" si="10"/>
        <v>1504</v>
      </c>
      <c r="I72" s="29">
        <v>-1726</v>
      </c>
      <c r="J72" s="33">
        <f t="shared" si="2"/>
        <v>3230</v>
      </c>
      <c r="K72" s="27">
        <f t="shared" si="3"/>
        <v>536</v>
      </c>
      <c r="L72" s="27">
        <f t="shared" si="11"/>
        <v>52</v>
      </c>
      <c r="M72" s="33">
        <f t="shared" si="12"/>
        <v>1684</v>
      </c>
      <c r="N72" s="29">
        <v>-2041</v>
      </c>
      <c r="O72" s="33">
        <f t="shared" si="4"/>
        <v>3725</v>
      </c>
      <c r="P72" s="27">
        <f t="shared" si="5"/>
        <v>451</v>
      </c>
      <c r="Q72" s="44"/>
      <c r="R72" s="35"/>
    </row>
    <row r="73" spans="1:18" ht="15.75" customHeight="1" x14ac:dyDescent="0.3">
      <c r="A73" s="203">
        <v>45767</v>
      </c>
      <c r="B73" s="27">
        <f t="shared" si="6"/>
        <v>53</v>
      </c>
      <c r="C73" s="33">
        <f t="shared" si="7"/>
        <v>1619</v>
      </c>
      <c r="D73" s="29">
        <v>-1650</v>
      </c>
      <c r="E73" s="33">
        <f t="shared" si="1"/>
        <v>3269</v>
      </c>
      <c r="F73" s="27">
        <f t="shared" si="8"/>
        <v>456</v>
      </c>
      <c r="G73" s="27">
        <f t="shared" si="9"/>
        <v>53</v>
      </c>
      <c r="H73" s="33">
        <f t="shared" si="10"/>
        <v>1502</v>
      </c>
      <c r="I73" s="29">
        <v>-1728</v>
      </c>
      <c r="J73" s="33">
        <f t="shared" si="2"/>
        <v>3230</v>
      </c>
      <c r="K73" s="27">
        <f t="shared" si="3"/>
        <v>538</v>
      </c>
      <c r="L73" s="27">
        <f t="shared" si="11"/>
        <v>53</v>
      </c>
      <c r="M73" s="33">
        <f t="shared" si="12"/>
        <v>1681</v>
      </c>
      <c r="N73" s="29">
        <v>-2044</v>
      </c>
      <c r="O73" s="33">
        <f t="shared" si="4"/>
        <v>3725</v>
      </c>
      <c r="P73" s="27">
        <f t="shared" si="5"/>
        <v>454</v>
      </c>
      <c r="Q73" s="44"/>
      <c r="R73" s="35"/>
    </row>
    <row r="74" spans="1:18" ht="15.75" customHeight="1" x14ac:dyDescent="0.3">
      <c r="A74" s="203">
        <v>45768</v>
      </c>
      <c r="B74" s="27">
        <f t="shared" si="6"/>
        <v>54</v>
      </c>
      <c r="C74" s="33">
        <f t="shared" si="7"/>
        <v>1616</v>
      </c>
      <c r="D74" s="29">
        <v>-1653</v>
      </c>
      <c r="E74" s="33">
        <f t="shared" si="1"/>
        <v>3269</v>
      </c>
      <c r="F74" s="27">
        <f t="shared" si="8"/>
        <v>459</v>
      </c>
      <c r="G74" s="27">
        <f t="shared" si="9"/>
        <v>54</v>
      </c>
      <c r="H74" s="33">
        <f t="shared" si="10"/>
        <v>1499</v>
      </c>
      <c r="I74" s="29">
        <v>-1731</v>
      </c>
      <c r="J74" s="33">
        <f t="shared" si="2"/>
        <v>3230</v>
      </c>
      <c r="K74" s="27">
        <f t="shared" si="3"/>
        <v>541</v>
      </c>
      <c r="L74" s="27">
        <f t="shared" si="11"/>
        <v>54</v>
      </c>
      <c r="M74" s="33">
        <f t="shared" si="12"/>
        <v>1678</v>
      </c>
      <c r="N74" s="29">
        <v>-2047</v>
      </c>
      <c r="O74" s="33">
        <f t="shared" si="4"/>
        <v>3725</v>
      </c>
      <c r="P74" s="27">
        <f t="shared" si="5"/>
        <v>457</v>
      </c>
      <c r="Q74" s="44"/>
      <c r="R74" s="35"/>
    </row>
    <row r="75" spans="1:18" ht="15.75" customHeight="1" x14ac:dyDescent="0.3">
      <c r="A75" s="203">
        <v>45769</v>
      </c>
      <c r="B75" s="27">
        <f t="shared" si="6"/>
        <v>55</v>
      </c>
      <c r="C75" s="33">
        <f t="shared" si="7"/>
        <v>1614</v>
      </c>
      <c r="D75" s="29">
        <v>-1655</v>
      </c>
      <c r="E75" s="33">
        <f t="shared" si="1"/>
        <v>3269</v>
      </c>
      <c r="F75" s="27">
        <f t="shared" si="8"/>
        <v>461</v>
      </c>
      <c r="G75" s="27">
        <f t="shared" si="9"/>
        <v>55</v>
      </c>
      <c r="H75" s="33">
        <f t="shared" si="10"/>
        <v>1495</v>
      </c>
      <c r="I75" s="29">
        <v>-1735</v>
      </c>
      <c r="J75" s="33">
        <f t="shared" si="2"/>
        <v>3230</v>
      </c>
      <c r="K75" s="27">
        <f t="shared" si="3"/>
        <v>545</v>
      </c>
      <c r="L75" s="27">
        <f t="shared" si="11"/>
        <v>55</v>
      </c>
      <c r="M75" s="33">
        <f t="shared" si="12"/>
        <v>1675</v>
      </c>
      <c r="N75" s="29">
        <v>-2050</v>
      </c>
      <c r="O75" s="33">
        <f t="shared" si="4"/>
        <v>3725</v>
      </c>
      <c r="P75" s="27">
        <f t="shared" si="5"/>
        <v>460</v>
      </c>
      <c r="Q75" s="44"/>
      <c r="R75" s="35"/>
    </row>
    <row r="76" spans="1:18" ht="15.75" customHeight="1" x14ac:dyDescent="0.3">
      <c r="A76" s="203">
        <v>45770</v>
      </c>
      <c r="B76" s="27">
        <f t="shared" si="6"/>
        <v>56</v>
      </c>
      <c r="C76" s="33">
        <f t="shared" si="7"/>
        <v>1611</v>
      </c>
      <c r="D76" s="29">
        <v>-1658</v>
      </c>
      <c r="E76" s="33">
        <f t="shared" si="1"/>
        <v>3269</v>
      </c>
      <c r="F76" s="27">
        <f t="shared" si="8"/>
        <v>464</v>
      </c>
      <c r="G76" s="27">
        <f t="shared" si="9"/>
        <v>56</v>
      </c>
      <c r="H76" s="33">
        <f t="shared" si="10"/>
        <v>1492</v>
      </c>
      <c r="I76" s="29">
        <v>-1738</v>
      </c>
      <c r="J76" s="33">
        <f t="shared" si="2"/>
        <v>3230</v>
      </c>
      <c r="K76" s="27">
        <f t="shared" si="3"/>
        <v>548</v>
      </c>
      <c r="L76" s="27">
        <f t="shared" si="11"/>
        <v>56</v>
      </c>
      <c r="M76" s="33">
        <f t="shared" si="12"/>
        <v>1672</v>
      </c>
      <c r="N76" s="29">
        <v>-2053</v>
      </c>
      <c r="O76" s="33">
        <f t="shared" si="4"/>
        <v>3725</v>
      </c>
      <c r="P76" s="27">
        <f t="shared" si="5"/>
        <v>463</v>
      </c>
      <c r="Q76" s="44"/>
      <c r="R76" s="35"/>
    </row>
    <row r="77" spans="1:18" ht="15.75" customHeight="1" x14ac:dyDescent="0.3">
      <c r="A77" s="203">
        <v>45771</v>
      </c>
      <c r="B77" s="27">
        <f t="shared" si="6"/>
        <v>57</v>
      </c>
      <c r="C77" s="33">
        <f t="shared" si="7"/>
        <v>1610</v>
      </c>
      <c r="D77" s="29">
        <v>-1659</v>
      </c>
      <c r="E77" s="33">
        <f t="shared" si="1"/>
        <v>3269</v>
      </c>
      <c r="F77" s="27">
        <f t="shared" si="8"/>
        <v>465</v>
      </c>
      <c r="G77" s="27">
        <f t="shared" si="9"/>
        <v>57</v>
      </c>
      <c r="H77" s="33">
        <f t="shared" si="10"/>
        <v>1489</v>
      </c>
      <c r="I77" s="29">
        <v>-1741</v>
      </c>
      <c r="J77" s="33">
        <f t="shared" si="2"/>
        <v>3230</v>
      </c>
      <c r="K77" s="27">
        <f t="shared" si="3"/>
        <v>551</v>
      </c>
      <c r="L77" s="27">
        <f t="shared" si="11"/>
        <v>57</v>
      </c>
      <c r="M77" s="33">
        <f t="shared" si="12"/>
        <v>1669</v>
      </c>
      <c r="N77" s="29">
        <v>-2056</v>
      </c>
      <c r="O77" s="33">
        <f t="shared" si="4"/>
        <v>3725</v>
      </c>
      <c r="P77" s="27">
        <f t="shared" si="5"/>
        <v>466</v>
      </c>
      <c r="Q77" s="44"/>
      <c r="R77" s="35"/>
    </row>
    <row r="78" spans="1:18" ht="15.75" customHeight="1" x14ac:dyDescent="0.3">
      <c r="A78" s="203">
        <v>45772</v>
      </c>
      <c r="B78" s="27">
        <f t="shared" si="6"/>
        <v>58</v>
      </c>
      <c r="C78" s="33">
        <f t="shared" si="7"/>
        <v>1609</v>
      </c>
      <c r="D78" s="29">
        <v>-1660</v>
      </c>
      <c r="E78" s="33">
        <f t="shared" si="1"/>
        <v>3269</v>
      </c>
      <c r="F78" s="27">
        <f t="shared" si="8"/>
        <v>466</v>
      </c>
      <c r="G78" s="27">
        <f t="shared" si="9"/>
        <v>58</v>
      </c>
      <c r="H78" s="33">
        <f t="shared" si="10"/>
        <v>1486</v>
      </c>
      <c r="I78" s="29">
        <v>-1744</v>
      </c>
      <c r="J78" s="33">
        <f t="shared" si="2"/>
        <v>3230</v>
      </c>
      <c r="K78" s="27">
        <f t="shared" si="3"/>
        <v>554</v>
      </c>
      <c r="L78" s="27">
        <f t="shared" si="11"/>
        <v>58</v>
      </c>
      <c r="M78" s="33">
        <f t="shared" si="12"/>
        <v>1664</v>
      </c>
      <c r="N78" s="29">
        <v>-2061</v>
      </c>
      <c r="O78" s="33">
        <f t="shared" si="4"/>
        <v>3725</v>
      </c>
      <c r="P78" s="27">
        <f t="shared" si="5"/>
        <v>471</v>
      </c>
      <c r="Q78" s="44"/>
      <c r="R78" s="35"/>
    </row>
    <row r="79" spans="1:18" ht="15.75" customHeight="1" x14ac:dyDescent="0.3">
      <c r="A79" s="203">
        <v>45773</v>
      </c>
      <c r="B79" s="27">
        <f t="shared" si="6"/>
        <v>59</v>
      </c>
      <c r="C79" s="33">
        <f t="shared" si="7"/>
        <v>1608</v>
      </c>
      <c r="D79" s="29">
        <v>-1661</v>
      </c>
      <c r="E79" s="33">
        <f t="shared" si="1"/>
        <v>3269</v>
      </c>
      <c r="F79" s="27">
        <f t="shared" si="8"/>
        <v>467</v>
      </c>
      <c r="G79" s="27">
        <f t="shared" si="9"/>
        <v>59</v>
      </c>
      <c r="H79" s="33">
        <f t="shared" si="10"/>
        <v>1484</v>
      </c>
      <c r="I79" s="29">
        <v>-1746</v>
      </c>
      <c r="J79" s="33">
        <f t="shared" si="2"/>
        <v>3230</v>
      </c>
      <c r="K79" s="27">
        <f t="shared" si="3"/>
        <v>556</v>
      </c>
      <c r="L79" s="27">
        <f t="shared" si="11"/>
        <v>59</v>
      </c>
      <c r="M79" s="33">
        <f t="shared" si="12"/>
        <v>1660</v>
      </c>
      <c r="N79" s="29">
        <v>-2065</v>
      </c>
      <c r="O79" s="33">
        <f t="shared" si="4"/>
        <v>3725</v>
      </c>
      <c r="P79" s="27">
        <f t="shared" si="5"/>
        <v>475</v>
      </c>
      <c r="Q79" s="44"/>
      <c r="R79" s="35"/>
    </row>
    <row r="80" spans="1:18" ht="15.75" customHeight="1" x14ac:dyDescent="0.3">
      <c r="A80" s="203">
        <v>45774</v>
      </c>
      <c r="B80" s="27">
        <f t="shared" si="6"/>
        <v>60</v>
      </c>
      <c r="C80" s="33">
        <f t="shared" si="7"/>
        <v>1602</v>
      </c>
      <c r="D80" s="29">
        <v>-1667</v>
      </c>
      <c r="E80" s="33">
        <f t="shared" si="1"/>
        <v>3269</v>
      </c>
      <c r="F80" s="27">
        <f t="shared" si="8"/>
        <v>473</v>
      </c>
      <c r="G80" s="27">
        <f t="shared" si="9"/>
        <v>60</v>
      </c>
      <c r="H80" s="33">
        <f t="shared" si="10"/>
        <v>1480</v>
      </c>
      <c r="I80" s="29">
        <v>-1750</v>
      </c>
      <c r="J80" s="33">
        <f t="shared" si="2"/>
        <v>3230</v>
      </c>
      <c r="K80" s="27">
        <f t="shared" si="3"/>
        <v>560</v>
      </c>
      <c r="L80" s="27">
        <f t="shared" si="11"/>
        <v>60</v>
      </c>
      <c r="M80" s="33">
        <f t="shared" si="12"/>
        <v>1655</v>
      </c>
      <c r="N80" s="29">
        <v>-2070</v>
      </c>
      <c r="O80" s="33">
        <f t="shared" si="4"/>
        <v>3725</v>
      </c>
      <c r="P80" s="27">
        <f t="shared" si="5"/>
        <v>480</v>
      </c>
      <c r="Q80" s="44"/>
      <c r="R80" s="35"/>
    </row>
    <row r="81" spans="1:18" ht="15.75" customHeight="1" x14ac:dyDescent="0.3">
      <c r="A81" s="203">
        <v>45775</v>
      </c>
      <c r="B81" s="27">
        <f t="shared" si="6"/>
        <v>61</v>
      </c>
      <c r="C81" s="33">
        <f t="shared" si="7"/>
        <v>1597</v>
      </c>
      <c r="D81" s="29">
        <v>-1672</v>
      </c>
      <c r="E81" s="33">
        <f t="shared" si="1"/>
        <v>3269</v>
      </c>
      <c r="F81" s="27">
        <f t="shared" si="8"/>
        <v>478</v>
      </c>
      <c r="G81" s="27">
        <f t="shared" si="9"/>
        <v>61</v>
      </c>
      <c r="H81" s="33">
        <f t="shared" si="10"/>
        <v>1475</v>
      </c>
      <c r="I81" s="29">
        <v>-1755</v>
      </c>
      <c r="J81" s="33">
        <f t="shared" si="2"/>
        <v>3230</v>
      </c>
      <c r="K81" s="27">
        <f t="shared" si="3"/>
        <v>565</v>
      </c>
      <c r="L81" s="27">
        <f t="shared" si="11"/>
        <v>61</v>
      </c>
      <c r="M81" s="33">
        <f t="shared" si="12"/>
        <v>1650</v>
      </c>
      <c r="N81" s="29">
        <v>-2075</v>
      </c>
      <c r="O81" s="33">
        <f t="shared" si="4"/>
        <v>3725</v>
      </c>
      <c r="P81" s="27">
        <f t="shared" si="5"/>
        <v>485</v>
      </c>
      <c r="Q81" s="44"/>
      <c r="R81" s="35"/>
    </row>
    <row r="82" spans="1:18" ht="15.75" customHeight="1" x14ac:dyDescent="0.3">
      <c r="A82" s="203">
        <v>45776</v>
      </c>
      <c r="B82" s="27">
        <f t="shared" si="6"/>
        <v>62</v>
      </c>
      <c r="C82" s="33">
        <f t="shared" si="7"/>
        <v>1592</v>
      </c>
      <c r="D82" s="29">
        <v>-1677</v>
      </c>
      <c r="E82" s="33">
        <f t="shared" si="1"/>
        <v>3269</v>
      </c>
      <c r="F82" s="27">
        <f t="shared" si="8"/>
        <v>483</v>
      </c>
      <c r="G82" s="27">
        <f t="shared" si="9"/>
        <v>62</v>
      </c>
      <c r="H82" s="33">
        <f t="shared" si="10"/>
        <v>1470</v>
      </c>
      <c r="I82" s="29">
        <v>-1760</v>
      </c>
      <c r="J82" s="33">
        <f t="shared" si="2"/>
        <v>3230</v>
      </c>
      <c r="K82" s="27">
        <f t="shared" si="3"/>
        <v>570</v>
      </c>
      <c r="L82" s="27">
        <f t="shared" si="11"/>
        <v>62</v>
      </c>
      <c r="M82" s="33">
        <f t="shared" si="12"/>
        <v>1644</v>
      </c>
      <c r="N82" s="29">
        <v>-2081</v>
      </c>
      <c r="O82" s="33">
        <f t="shared" si="4"/>
        <v>3725</v>
      </c>
      <c r="P82" s="27">
        <f t="shared" si="5"/>
        <v>491</v>
      </c>
      <c r="Q82" s="44"/>
      <c r="R82" s="35"/>
    </row>
    <row r="83" spans="1:18" ht="15.75" customHeight="1" x14ac:dyDescent="0.3">
      <c r="A83" s="203">
        <v>45777</v>
      </c>
      <c r="B83" s="27">
        <f t="shared" si="6"/>
        <v>63</v>
      </c>
      <c r="C83" s="33">
        <f t="shared" si="7"/>
        <v>1587</v>
      </c>
      <c r="D83" s="29">
        <v>-1682</v>
      </c>
      <c r="E83" s="33">
        <f t="shared" si="1"/>
        <v>3269</v>
      </c>
      <c r="F83" s="27">
        <f t="shared" si="8"/>
        <v>488</v>
      </c>
      <c r="G83" s="27">
        <f t="shared" si="9"/>
        <v>63</v>
      </c>
      <c r="H83" s="33">
        <f t="shared" si="10"/>
        <v>1465</v>
      </c>
      <c r="I83" s="29">
        <v>-1765</v>
      </c>
      <c r="J83" s="33">
        <f t="shared" si="2"/>
        <v>3230</v>
      </c>
      <c r="K83" s="27">
        <f t="shared" si="3"/>
        <v>575</v>
      </c>
      <c r="L83" s="27">
        <f t="shared" si="11"/>
        <v>63</v>
      </c>
      <c r="M83" s="33">
        <f t="shared" si="12"/>
        <v>1639</v>
      </c>
      <c r="N83" s="29">
        <v>-2086</v>
      </c>
      <c r="O83" s="33">
        <f t="shared" si="4"/>
        <v>3725</v>
      </c>
      <c r="P83" s="27">
        <f t="shared" si="5"/>
        <v>496</v>
      </c>
      <c r="Q83" s="44"/>
      <c r="R83" s="35"/>
    </row>
    <row r="84" spans="1:18" ht="15.75" customHeight="1" x14ac:dyDescent="0.3">
      <c r="A84" s="203">
        <v>45778</v>
      </c>
      <c r="B84" s="27">
        <f t="shared" si="6"/>
        <v>64</v>
      </c>
      <c r="C84" s="33">
        <f t="shared" si="7"/>
        <v>1582</v>
      </c>
      <c r="D84" s="29">
        <v>-1687</v>
      </c>
      <c r="E84" s="33">
        <f t="shared" si="1"/>
        <v>3269</v>
      </c>
      <c r="F84" s="27">
        <f t="shared" si="8"/>
        <v>493</v>
      </c>
      <c r="G84" s="27">
        <f t="shared" si="9"/>
        <v>64</v>
      </c>
      <c r="H84" s="33">
        <f t="shared" si="10"/>
        <v>1460</v>
      </c>
      <c r="I84" s="29">
        <v>-1770</v>
      </c>
      <c r="J84" s="33">
        <f t="shared" si="2"/>
        <v>3230</v>
      </c>
      <c r="K84" s="27">
        <f t="shared" si="3"/>
        <v>580</v>
      </c>
      <c r="L84" s="27">
        <f t="shared" si="11"/>
        <v>64</v>
      </c>
      <c r="M84" s="33">
        <f t="shared" si="12"/>
        <v>1636</v>
      </c>
      <c r="N84" s="29">
        <v>-2089</v>
      </c>
      <c r="O84" s="33">
        <f t="shared" si="4"/>
        <v>3725</v>
      </c>
      <c r="P84" s="27">
        <f t="shared" si="5"/>
        <v>499</v>
      </c>
      <c r="Q84" s="44"/>
      <c r="R84" s="35"/>
    </row>
    <row r="85" spans="1:18" ht="15.75" customHeight="1" x14ac:dyDescent="0.3">
      <c r="A85" s="203">
        <v>45779</v>
      </c>
      <c r="B85" s="27">
        <f t="shared" si="6"/>
        <v>65</v>
      </c>
      <c r="C85" s="33">
        <f t="shared" si="7"/>
        <v>1569</v>
      </c>
      <c r="D85" s="29">
        <v>-1700</v>
      </c>
      <c r="E85" s="33">
        <f t="shared" si="1"/>
        <v>3269</v>
      </c>
      <c r="F85" s="27">
        <f t="shared" si="8"/>
        <v>506</v>
      </c>
      <c r="G85" s="27">
        <f t="shared" si="9"/>
        <v>65</v>
      </c>
      <c r="H85" s="33">
        <f t="shared" si="10"/>
        <v>1451</v>
      </c>
      <c r="I85" s="29">
        <v>-1779</v>
      </c>
      <c r="J85" s="33">
        <f t="shared" si="2"/>
        <v>3230</v>
      </c>
      <c r="K85" s="27">
        <f t="shared" si="3"/>
        <v>589</v>
      </c>
      <c r="L85" s="27">
        <f t="shared" si="11"/>
        <v>65</v>
      </c>
      <c r="M85" s="33">
        <f t="shared" si="12"/>
        <v>1625</v>
      </c>
      <c r="N85" s="29">
        <v>-2100</v>
      </c>
      <c r="O85" s="33">
        <f t="shared" si="4"/>
        <v>3725</v>
      </c>
      <c r="P85" s="27">
        <f t="shared" si="5"/>
        <v>510</v>
      </c>
      <c r="Q85" s="44"/>
      <c r="R85" s="35"/>
    </row>
    <row r="86" spans="1:18" ht="15.75" customHeight="1" x14ac:dyDescent="0.3">
      <c r="A86" s="203">
        <v>45780</v>
      </c>
      <c r="B86" s="27">
        <f t="shared" si="6"/>
        <v>66</v>
      </c>
      <c r="C86" s="33">
        <f t="shared" si="7"/>
        <v>1556</v>
      </c>
      <c r="D86" s="29">
        <v>-1713</v>
      </c>
      <c r="E86" s="33">
        <f t="shared" si="1"/>
        <v>3269</v>
      </c>
      <c r="F86" s="27">
        <f t="shared" si="8"/>
        <v>519</v>
      </c>
      <c r="G86" s="27">
        <f t="shared" si="9"/>
        <v>66</v>
      </c>
      <c r="H86" s="33">
        <f t="shared" si="10"/>
        <v>1442</v>
      </c>
      <c r="I86" s="29">
        <v>-1788</v>
      </c>
      <c r="J86" s="33">
        <f t="shared" si="2"/>
        <v>3230</v>
      </c>
      <c r="K86" s="27">
        <f t="shared" si="3"/>
        <v>598</v>
      </c>
      <c r="L86" s="27">
        <f t="shared" si="11"/>
        <v>66</v>
      </c>
      <c r="M86" s="33">
        <f t="shared" si="12"/>
        <v>1617</v>
      </c>
      <c r="N86" s="29">
        <v>-2108</v>
      </c>
      <c r="O86" s="33">
        <f t="shared" si="4"/>
        <v>3725</v>
      </c>
      <c r="P86" s="27">
        <f t="shared" si="5"/>
        <v>518</v>
      </c>
      <c r="Q86" s="44"/>
      <c r="R86" s="35"/>
    </row>
    <row r="87" spans="1:18" ht="15.75" customHeight="1" x14ac:dyDescent="0.3">
      <c r="A87" s="203">
        <v>45781</v>
      </c>
      <c r="B87" s="27">
        <f t="shared" si="6"/>
        <v>67</v>
      </c>
      <c r="C87" s="33">
        <f t="shared" si="7"/>
        <v>1552</v>
      </c>
      <c r="D87" s="29">
        <v>-1717</v>
      </c>
      <c r="E87" s="33">
        <f t="shared" si="1"/>
        <v>3269</v>
      </c>
      <c r="F87" s="27">
        <f t="shared" si="8"/>
        <v>523</v>
      </c>
      <c r="G87" s="27">
        <f t="shared" si="9"/>
        <v>67</v>
      </c>
      <c r="H87" s="33">
        <f t="shared" si="10"/>
        <v>1437</v>
      </c>
      <c r="I87" s="29">
        <v>-1793</v>
      </c>
      <c r="J87" s="33">
        <f t="shared" si="2"/>
        <v>3230</v>
      </c>
      <c r="K87" s="27">
        <f t="shared" si="3"/>
        <v>603</v>
      </c>
      <c r="L87" s="27">
        <f t="shared" ref="L87:L181" si="13">B87</f>
        <v>67</v>
      </c>
      <c r="M87" s="33">
        <f t="shared" si="12"/>
        <v>1612</v>
      </c>
      <c r="N87" s="29">
        <v>-2113</v>
      </c>
      <c r="O87" s="33">
        <f t="shared" si="4"/>
        <v>3725</v>
      </c>
      <c r="P87" s="27">
        <f t="shared" si="5"/>
        <v>523</v>
      </c>
      <c r="Q87" s="44"/>
      <c r="R87" s="35"/>
    </row>
    <row r="88" spans="1:18" ht="15.75" customHeight="1" x14ac:dyDescent="0.3">
      <c r="A88" s="203">
        <v>45782</v>
      </c>
      <c r="B88" s="27">
        <f t="shared" si="6"/>
        <v>68</v>
      </c>
      <c r="C88" s="33">
        <f t="shared" si="7"/>
        <v>1548</v>
      </c>
      <c r="D88" s="29">
        <v>-1721</v>
      </c>
      <c r="E88" s="33">
        <f t="shared" si="1"/>
        <v>3269</v>
      </c>
      <c r="F88" s="27">
        <f t="shared" si="8"/>
        <v>527</v>
      </c>
      <c r="G88" s="27">
        <f t="shared" si="9"/>
        <v>68</v>
      </c>
      <c r="H88" s="33">
        <f t="shared" si="10"/>
        <v>1432</v>
      </c>
      <c r="I88" s="29">
        <v>-1798</v>
      </c>
      <c r="J88" s="33">
        <f t="shared" si="2"/>
        <v>3230</v>
      </c>
      <c r="K88" s="27">
        <f t="shared" si="3"/>
        <v>608</v>
      </c>
      <c r="L88" s="27">
        <f t="shared" si="13"/>
        <v>68</v>
      </c>
      <c r="M88" s="33">
        <f t="shared" si="12"/>
        <v>1607</v>
      </c>
      <c r="N88" s="29">
        <v>-2118</v>
      </c>
      <c r="O88" s="33">
        <f t="shared" si="4"/>
        <v>3725</v>
      </c>
      <c r="P88" s="27">
        <f t="shared" si="5"/>
        <v>528</v>
      </c>
      <c r="Q88" s="44"/>
      <c r="R88" s="35"/>
    </row>
    <row r="89" spans="1:18" ht="15.75" customHeight="1" x14ac:dyDescent="0.3">
      <c r="A89" s="203">
        <v>45783</v>
      </c>
      <c r="B89" s="27">
        <f t="shared" si="6"/>
        <v>69</v>
      </c>
      <c r="C89" s="33">
        <f t="shared" si="7"/>
        <v>1544</v>
      </c>
      <c r="D89" s="29">
        <v>-1725</v>
      </c>
      <c r="E89" s="33">
        <f t="shared" si="1"/>
        <v>3269</v>
      </c>
      <c r="F89" s="27">
        <f t="shared" si="8"/>
        <v>531</v>
      </c>
      <c r="G89" s="27">
        <f t="shared" si="9"/>
        <v>69</v>
      </c>
      <c r="H89" s="33">
        <f t="shared" si="10"/>
        <v>1427</v>
      </c>
      <c r="I89" s="29">
        <v>-1803</v>
      </c>
      <c r="J89" s="33">
        <f t="shared" si="2"/>
        <v>3230</v>
      </c>
      <c r="K89" s="27">
        <f t="shared" si="3"/>
        <v>613</v>
      </c>
      <c r="L89" s="27">
        <f t="shared" si="13"/>
        <v>69</v>
      </c>
      <c r="M89" s="33">
        <f t="shared" si="12"/>
        <v>1602</v>
      </c>
      <c r="N89" s="29">
        <v>-2123</v>
      </c>
      <c r="O89" s="33">
        <f t="shared" si="4"/>
        <v>3725</v>
      </c>
      <c r="P89" s="27">
        <f t="shared" si="5"/>
        <v>533</v>
      </c>
      <c r="Q89" s="44"/>
      <c r="R89" s="35"/>
    </row>
    <row r="90" spans="1:18" ht="15.75" customHeight="1" x14ac:dyDescent="0.3">
      <c r="A90" s="203">
        <v>45784</v>
      </c>
      <c r="B90" s="27">
        <f t="shared" si="6"/>
        <v>70</v>
      </c>
      <c r="C90" s="33">
        <f t="shared" si="7"/>
        <v>1541</v>
      </c>
      <c r="D90" s="29">
        <v>-1728</v>
      </c>
      <c r="E90" s="33">
        <f t="shared" si="1"/>
        <v>3269</v>
      </c>
      <c r="F90" s="27">
        <f t="shared" si="8"/>
        <v>534</v>
      </c>
      <c r="G90" s="27">
        <f t="shared" si="9"/>
        <v>70</v>
      </c>
      <c r="H90" s="33">
        <f t="shared" si="10"/>
        <v>1422</v>
      </c>
      <c r="I90" s="29">
        <v>-1808</v>
      </c>
      <c r="J90" s="33">
        <f t="shared" si="2"/>
        <v>3230</v>
      </c>
      <c r="K90" s="27">
        <f t="shared" si="3"/>
        <v>618</v>
      </c>
      <c r="L90" s="27">
        <f t="shared" si="13"/>
        <v>70</v>
      </c>
      <c r="M90" s="33">
        <f t="shared" si="12"/>
        <v>1597</v>
      </c>
      <c r="N90" s="29">
        <v>-2128</v>
      </c>
      <c r="O90" s="33">
        <f t="shared" si="4"/>
        <v>3725</v>
      </c>
      <c r="P90" s="27">
        <f t="shared" si="5"/>
        <v>538</v>
      </c>
      <c r="Q90" s="44"/>
      <c r="R90" s="35"/>
    </row>
    <row r="91" spans="1:18" ht="15.75" customHeight="1" x14ac:dyDescent="0.3">
      <c r="A91" s="203">
        <v>45785</v>
      </c>
      <c r="B91" s="27">
        <f t="shared" si="6"/>
        <v>71</v>
      </c>
      <c r="C91" s="33">
        <f t="shared" si="7"/>
        <v>1536</v>
      </c>
      <c r="D91" s="29">
        <v>-1733</v>
      </c>
      <c r="E91" s="33">
        <f t="shared" si="1"/>
        <v>3269</v>
      </c>
      <c r="F91" s="27">
        <f t="shared" si="8"/>
        <v>539</v>
      </c>
      <c r="G91" s="27">
        <f t="shared" si="9"/>
        <v>71</v>
      </c>
      <c r="H91" s="33">
        <f t="shared" si="10"/>
        <v>1417</v>
      </c>
      <c r="I91" s="29">
        <v>-1813</v>
      </c>
      <c r="J91" s="33">
        <f t="shared" si="2"/>
        <v>3230</v>
      </c>
      <c r="K91" s="27">
        <f t="shared" si="3"/>
        <v>623</v>
      </c>
      <c r="L91" s="27">
        <f t="shared" si="13"/>
        <v>71</v>
      </c>
      <c r="M91" s="33">
        <f t="shared" si="12"/>
        <v>1592</v>
      </c>
      <c r="N91" s="29">
        <v>-2133</v>
      </c>
      <c r="O91" s="33">
        <f t="shared" si="4"/>
        <v>3725</v>
      </c>
      <c r="P91" s="27">
        <f t="shared" si="5"/>
        <v>543</v>
      </c>
      <c r="Q91" s="44"/>
      <c r="R91" s="35"/>
    </row>
    <row r="92" spans="1:18" ht="15" customHeight="1" x14ac:dyDescent="0.3">
      <c r="A92" s="203">
        <v>45786</v>
      </c>
      <c r="B92" s="27">
        <f t="shared" si="6"/>
        <v>72</v>
      </c>
      <c r="C92" s="33">
        <f t="shared" si="7"/>
        <v>1531</v>
      </c>
      <c r="D92" s="29">
        <v>-1738</v>
      </c>
      <c r="E92" s="33">
        <f t="shared" si="1"/>
        <v>3269</v>
      </c>
      <c r="F92" s="27">
        <f t="shared" si="8"/>
        <v>544</v>
      </c>
      <c r="G92" s="27">
        <f t="shared" si="9"/>
        <v>72</v>
      </c>
      <c r="H92" s="33">
        <f t="shared" si="10"/>
        <v>1412</v>
      </c>
      <c r="I92" s="29">
        <v>-1818</v>
      </c>
      <c r="J92" s="33">
        <f t="shared" si="2"/>
        <v>3230</v>
      </c>
      <c r="K92" s="27">
        <f t="shared" si="3"/>
        <v>628</v>
      </c>
      <c r="L92" s="27">
        <f t="shared" si="13"/>
        <v>72</v>
      </c>
      <c r="M92" s="33">
        <f t="shared" si="12"/>
        <v>1587</v>
      </c>
      <c r="N92" s="29">
        <v>-2138</v>
      </c>
      <c r="O92" s="33">
        <f t="shared" si="4"/>
        <v>3725</v>
      </c>
      <c r="P92" s="27">
        <f t="shared" si="5"/>
        <v>548</v>
      </c>
      <c r="Q92" s="44"/>
      <c r="R92" s="35"/>
    </row>
    <row r="93" spans="1:18" ht="15" customHeight="1" x14ac:dyDescent="0.3">
      <c r="A93" s="203">
        <v>45787</v>
      </c>
      <c r="B93" s="27">
        <f t="shared" si="6"/>
        <v>73</v>
      </c>
      <c r="C93" s="33">
        <f t="shared" si="7"/>
        <v>1527</v>
      </c>
      <c r="D93" s="29">
        <v>-1742</v>
      </c>
      <c r="E93" s="33">
        <f t="shared" si="1"/>
        <v>3269</v>
      </c>
      <c r="F93" s="27">
        <f t="shared" si="8"/>
        <v>548</v>
      </c>
      <c r="G93" s="27">
        <f t="shared" si="9"/>
        <v>73</v>
      </c>
      <c r="H93" s="33">
        <f t="shared" si="10"/>
        <v>1407</v>
      </c>
      <c r="I93" s="29">
        <v>-1823</v>
      </c>
      <c r="J93" s="33">
        <f t="shared" si="2"/>
        <v>3230</v>
      </c>
      <c r="K93" s="27">
        <f t="shared" si="3"/>
        <v>633</v>
      </c>
      <c r="L93" s="27">
        <f t="shared" si="13"/>
        <v>73</v>
      </c>
      <c r="M93" s="33">
        <f t="shared" si="12"/>
        <v>1585</v>
      </c>
      <c r="N93" s="29">
        <v>-2140</v>
      </c>
      <c r="O93" s="33">
        <f t="shared" si="4"/>
        <v>3725</v>
      </c>
      <c r="P93" s="27">
        <f t="shared" si="5"/>
        <v>550</v>
      </c>
      <c r="Q93" s="44"/>
      <c r="R93" s="35"/>
    </row>
    <row r="94" spans="1:18" ht="15.75" customHeight="1" x14ac:dyDescent="0.3">
      <c r="A94" s="203">
        <v>45788</v>
      </c>
      <c r="B94" s="27">
        <f t="shared" si="6"/>
        <v>74</v>
      </c>
      <c r="C94" s="33">
        <f t="shared" si="7"/>
        <v>1523</v>
      </c>
      <c r="D94" s="29">
        <v>-1746</v>
      </c>
      <c r="E94" s="33">
        <f t="shared" si="1"/>
        <v>3269</v>
      </c>
      <c r="F94" s="27">
        <f t="shared" si="8"/>
        <v>552</v>
      </c>
      <c r="G94" s="27">
        <f t="shared" si="9"/>
        <v>74</v>
      </c>
      <c r="H94" s="33">
        <f t="shared" si="10"/>
        <v>1402</v>
      </c>
      <c r="I94" s="29">
        <v>-1828</v>
      </c>
      <c r="J94" s="33">
        <f t="shared" si="2"/>
        <v>3230</v>
      </c>
      <c r="K94" s="27">
        <f t="shared" si="3"/>
        <v>638</v>
      </c>
      <c r="L94" s="27">
        <f t="shared" si="13"/>
        <v>74</v>
      </c>
      <c r="M94" s="33">
        <f t="shared" si="12"/>
        <v>1583</v>
      </c>
      <c r="N94" s="29">
        <v>-2142</v>
      </c>
      <c r="O94" s="33">
        <f t="shared" si="4"/>
        <v>3725</v>
      </c>
      <c r="P94" s="27">
        <f t="shared" si="5"/>
        <v>552</v>
      </c>
      <c r="Q94" s="44"/>
      <c r="R94" s="35"/>
    </row>
    <row r="95" spans="1:18" ht="15.75" customHeight="1" x14ac:dyDescent="0.3">
      <c r="A95" s="203">
        <v>45789</v>
      </c>
      <c r="B95" s="27">
        <f t="shared" si="6"/>
        <v>75</v>
      </c>
      <c r="C95" s="33">
        <f t="shared" si="7"/>
        <v>1521</v>
      </c>
      <c r="D95" s="29">
        <v>-1748</v>
      </c>
      <c r="E95" s="33">
        <f t="shared" si="1"/>
        <v>3269</v>
      </c>
      <c r="F95" s="27">
        <f t="shared" si="8"/>
        <v>554</v>
      </c>
      <c r="G95" s="27">
        <f t="shared" si="9"/>
        <v>75</v>
      </c>
      <c r="H95" s="33">
        <f t="shared" si="10"/>
        <v>1398</v>
      </c>
      <c r="I95" s="29">
        <v>-1832</v>
      </c>
      <c r="J95" s="33">
        <f t="shared" si="2"/>
        <v>3230</v>
      </c>
      <c r="K95" s="27">
        <f t="shared" si="3"/>
        <v>642</v>
      </c>
      <c r="L95" s="27">
        <f t="shared" si="13"/>
        <v>75</v>
      </c>
      <c r="M95" s="33">
        <f t="shared" si="12"/>
        <v>1581</v>
      </c>
      <c r="N95" s="29">
        <v>-2144</v>
      </c>
      <c r="O95" s="33">
        <f t="shared" si="4"/>
        <v>3725</v>
      </c>
      <c r="P95" s="27">
        <f t="shared" si="5"/>
        <v>554</v>
      </c>
      <c r="Q95" s="44"/>
      <c r="R95" s="35"/>
    </row>
    <row r="96" spans="1:18" ht="15.75" customHeight="1" x14ac:dyDescent="0.3">
      <c r="A96" s="203">
        <v>45790</v>
      </c>
      <c r="B96" s="27">
        <f t="shared" si="6"/>
        <v>76</v>
      </c>
      <c r="C96" s="33">
        <f t="shared" si="7"/>
        <v>1518</v>
      </c>
      <c r="D96" s="29">
        <v>-1751</v>
      </c>
      <c r="E96" s="33">
        <f t="shared" si="1"/>
        <v>3269</v>
      </c>
      <c r="F96" s="27">
        <f t="shared" si="8"/>
        <v>557</v>
      </c>
      <c r="G96" s="27">
        <f t="shared" si="9"/>
        <v>76</v>
      </c>
      <c r="H96" s="33">
        <f t="shared" si="10"/>
        <v>1394</v>
      </c>
      <c r="I96" s="29">
        <v>-1836</v>
      </c>
      <c r="J96" s="33">
        <f t="shared" si="2"/>
        <v>3230</v>
      </c>
      <c r="K96" s="27">
        <f t="shared" si="3"/>
        <v>646</v>
      </c>
      <c r="L96" s="27">
        <f t="shared" si="13"/>
        <v>76</v>
      </c>
      <c r="M96" s="33">
        <f t="shared" si="12"/>
        <v>1579</v>
      </c>
      <c r="N96" s="29">
        <v>-2146</v>
      </c>
      <c r="O96" s="33">
        <f t="shared" si="4"/>
        <v>3725</v>
      </c>
      <c r="P96" s="27">
        <f t="shared" si="5"/>
        <v>556</v>
      </c>
      <c r="Q96" s="44"/>
      <c r="R96" s="35"/>
    </row>
    <row r="97" spans="1:18" ht="15.75" customHeight="1" x14ac:dyDescent="0.3">
      <c r="A97" s="203">
        <v>45791</v>
      </c>
      <c r="B97" s="27">
        <f t="shared" si="6"/>
        <v>77</v>
      </c>
      <c r="C97" s="33">
        <f t="shared" si="7"/>
        <v>1512</v>
      </c>
      <c r="D97" s="29">
        <v>-1757</v>
      </c>
      <c r="E97" s="33">
        <f t="shared" si="1"/>
        <v>3269</v>
      </c>
      <c r="F97" s="27">
        <f t="shared" si="8"/>
        <v>563</v>
      </c>
      <c r="G97" s="27">
        <f t="shared" si="9"/>
        <v>77</v>
      </c>
      <c r="H97" s="33">
        <f t="shared" si="10"/>
        <v>1388</v>
      </c>
      <c r="I97" s="29">
        <v>-1842</v>
      </c>
      <c r="J97" s="33">
        <f t="shared" si="2"/>
        <v>3230</v>
      </c>
      <c r="K97" s="27">
        <f t="shared" si="3"/>
        <v>652</v>
      </c>
      <c r="L97" s="27">
        <f t="shared" si="13"/>
        <v>77</v>
      </c>
      <c r="M97" s="33">
        <f t="shared" si="12"/>
        <v>1569</v>
      </c>
      <c r="N97" s="29">
        <v>-2156</v>
      </c>
      <c r="O97" s="33">
        <f t="shared" si="4"/>
        <v>3725</v>
      </c>
      <c r="P97" s="27">
        <f t="shared" si="5"/>
        <v>566</v>
      </c>
      <c r="Q97" s="44"/>
      <c r="R97" s="35"/>
    </row>
    <row r="98" spans="1:18" ht="15.75" customHeight="1" x14ac:dyDescent="0.3">
      <c r="A98" s="203">
        <v>45792</v>
      </c>
      <c r="B98" s="27">
        <f t="shared" si="6"/>
        <v>78</v>
      </c>
      <c r="C98" s="33">
        <f t="shared" si="7"/>
        <v>1504</v>
      </c>
      <c r="D98" s="29">
        <v>-1765</v>
      </c>
      <c r="E98" s="33">
        <f t="shared" si="1"/>
        <v>3269</v>
      </c>
      <c r="F98" s="27">
        <f t="shared" si="8"/>
        <v>571</v>
      </c>
      <c r="G98" s="27">
        <f t="shared" si="9"/>
        <v>78</v>
      </c>
      <c r="H98" s="33">
        <f t="shared" si="10"/>
        <v>1380</v>
      </c>
      <c r="I98" s="29">
        <v>-1850</v>
      </c>
      <c r="J98" s="33">
        <f t="shared" si="2"/>
        <v>3230</v>
      </c>
      <c r="K98" s="27">
        <f t="shared" si="3"/>
        <v>660</v>
      </c>
      <c r="L98" s="27">
        <f t="shared" si="13"/>
        <v>78</v>
      </c>
      <c r="M98" s="33">
        <f t="shared" si="12"/>
        <v>1559</v>
      </c>
      <c r="N98" s="29">
        <v>-2166</v>
      </c>
      <c r="O98" s="33">
        <f t="shared" si="4"/>
        <v>3725</v>
      </c>
      <c r="P98" s="27">
        <f t="shared" si="5"/>
        <v>576</v>
      </c>
      <c r="Q98" s="44"/>
      <c r="R98" s="35"/>
    </row>
    <row r="99" spans="1:18" ht="15.75" customHeight="1" x14ac:dyDescent="0.3">
      <c r="A99" s="203">
        <v>45793</v>
      </c>
      <c r="B99" s="27">
        <f t="shared" si="6"/>
        <v>79</v>
      </c>
      <c r="C99" s="33">
        <f t="shared" si="7"/>
        <v>1496</v>
      </c>
      <c r="D99" s="29">
        <v>-1773</v>
      </c>
      <c r="E99" s="33">
        <f t="shared" si="1"/>
        <v>3269</v>
      </c>
      <c r="F99" s="27">
        <f t="shared" si="8"/>
        <v>579</v>
      </c>
      <c r="G99" s="27">
        <f t="shared" si="9"/>
        <v>79</v>
      </c>
      <c r="H99" s="33">
        <f t="shared" si="10"/>
        <v>1372</v>
      </c>
      <c r="I99" s="29">
        <v>-1858</v>
      </c>
      <c r="J99" s="33">
        <f t="shared" si="2"/>
        <v>3230</v>
      </c>
      <c r="K99" s="27">
        <f t="shared" si="3"/>
        <v>668</v>
      </c>
      <c r="L99" s="27">
        <f t="shared" si="13"/>
        <v>79</v>
      </c>
      <c r="M99" s="33">
        <f t="shared" si="12"/>
        <v>1552</v>
      </c>
      <c r="N99" s="29">
        <v>-2173</v>
      </c>
      <c r="O99" s="33">
        <f t="shared" si="4"/>
        <v>3725</v>
      </c>
      <c r="P99" s="27">
        <f t="shared" si="5"/>
        <v>583</v>
      </c>
      <c r="Q99" s="44"/>
      <c r="R99" s="35"/>
    </row>
    <row r="100" spans="1:18" ht="15.75" customHeight="1" x14ac:dyDescent="0.3">
      <c r="A100" s="203">
        <v>45794</v>
      </c>
      <c r="B100" s="27">
        <f t="shared" si="6"/>
        <v>80</v>
      </c>
      <c r="C100" s="33">
        <f t="shared" si="7"/>
        <v>1493</v>
      </c>
      <c r="D100" s="29">
        <v>-1776</v>
      </c>
      <c r="E100" s="33">
        <f t="shared" si="1"/>
        <v>3269</v>
      </c>
      <c r="F100" s="27">
        <f t="shared" si="8"/>
        <v>582</v>
      </c>
      <c r="G100" s="27">
        <f t="shared" si="9"/>
        <v>80</v>
      </c>
      <c r="H100" s="33">
        <f t="shared" si="10"/>
        <v>1368</v>
      </c>
      <c r="I100" s="29">
        <v>-1862</v>
      </c>
      <c r="J100" s="33">
        <f t="shared" si="2"/>
        <v>3230</v>
      </c>
      <c r="K100" s="27">
        <f t="shared" si="3"/>
        <v>672</v>
      </c>
      <c r="L100" s="27">
        <f t="shared" si="13"/>
        <v>80</v>
      </c>
      <c r="M100" s="33">
        <f t="shared" si="12"/>
        <v>1549</v>
      </c>
      <c r="N100" s="29">
        <v>-2176</v>
      </c>
      <c r="O100" s="33">
        <f t="shared" si="4"/>
        <v>3725</v>
      </c>
      <c r="P100" s="27">
        <f t="shared" si="5"/>
        <v>586</v>
      </c>
    </row>
    <row r="101" spans="1:18" ht="15.75" customHeight="1" x14ac:dyDescent="0.3">
      <c r="A101" s="203">
        <v>45795</v>
      </c>
      <c r="B101" s="27">
        <f t="shared" si="6"/>
        <v>81</v>
      </c>
      <c r="C101" s="33">
        <f t="shared" si="7"/>
        <v>1490</v>
      </c>
      <c r="D101" s="29">
        <v>-1779</v>
      </c>
      <c r="E101" s="33">
        <f t="shared" si="1"/>
        <v>3269</v>
      </c>
      <c r="F101" s="27">
        <f t="shared" si="8"/>
        <v>585</v>
      </c>
      <c r="G101" s="27">
        <f t="shared" si="9"/>
        <v>81</v>
      </c>
      <c r="H101" s="33">
        <f t="shared" si="10"/>
        <v>1363</v>
      </c>
      <c r="I101" s="29">
        <v>-1867</v>
      </c>
      <c r="J101" s="33">
        <f t="shared" si="2"/>
        <v>3230</v>
      </c>
      <c r="K101" s="27">
        <f t="shared" si="3"/>
        <v>677</v>
      </c>
      <c r="L101" s="27">
        <f t="shared" si="13"/>
        <v>81</v>
      </c>
      <c r="M101" s="33">
        <f t="shared" si="12"/>
        <v>1546</v>
      </c>
      <c r="N101" s="29">
        <v>-2179</v>
      </c>
      <c r="O101" s="33">
        <f t="shared" si="4"/>
        <v>3725</v>
      </c>
      <c r="P101" s="27">
        <f t="shared" si="5"/>
        <v>589</v>
      </c>
      <c r="Q101" s="44"/>
      <c r="R101" s="35"/>
    </row>
    <row r="102" spans="1:18" ht="18.75" customHeight="1" x14ac:dyDescent="0.3">
      <c r="A102" s="203">
        <v>45796</v>
      </c>
      <c r="B102" s="27">
        <f t="shared" si="6"/>
        <v>82</v>
      </c>
      <c r="C102" s="33">
        <f t="shared" si="7"/>
        <v>1488</v>
      </c>
      <c r="D102" s="29">
        <v>-1781</v>
      </c>
      <c r="E102" s="33">
        <f t="shared" si="1"/>
        <v>3269</v>
      </c>
      <c r="F102" s="27">
        <f t="shared" si="8"/>
        <v>587</v>
      </c>
      <c r="G102" s="27">
        <f t="shared" si="9"/>
        <v>82</v>
      </c>
      <c r="H102" s="33">
        <f t="shared" si="10"/>
        <v>1359</v>
      </c>
      <c r="I102" s="29">
        <v>-1871</v>
      </c>
      <c r="J102" s="33">
        <f t="shared" si="2"/>
        <v>3230</v>
      </c>
      <c r="K102" s="27">
        <f t="shared" si="3"/>
        <v>681</v>
      </c>
      <c r="L102" s="27">
        <f t="shared" si="13"/>
        <v>82</v>
      </c>
      <c r="M102" s="33">
        <f t="shared" si="12"/>
        <v>1544</v>
      </c>
      <c r="N102" s="29">
        <v>-2181</v>
      </c>
      <c r="O102" s="33">
        <f t="shared" si="4"/>
        <v>3725</v>
      </c>
      <c r="P102" s="27">
        <f t="shared" si="5"/>
        <v>591</v>
      </c>
      <c r="Q102" s="44"/>
      <c r="R102" s="35"/>
    </row>
    <row r="103" spans="1:18" ht="15.75" customHeight="1" x14ac:dyDescent="0.3">
      <c r="A103" s="203">
        <v>45797</v>
      </c>
      <c r="B103" s="27">
        <f t="shared" si="6"/>
        <v>83</v>
      </c>
      <c r="C103" s="33">
        <f t="shared" si="7"/>
        <v>1484</v>
      </c>
      <c r="D103" s="29">
        <v>-1785</v>
      </c>
      <c r="E103" s="33">
        <f t="shared" si="1"/>
        <v>3269</v>
      </c>
      <c r="F103" s="27">
        <f t="shared" si="8"/>
        <v>591</v>
      </c>
      <c r="G103" s="27">
        <f t="shared" si="9"/>
        <v>83</v>
      </c>
      <c r="H103" s="33">
        <f t="shared" si="10"/>
        <v>1355</v>
      </c>
      <c r="I103" s="29">
        <v>-1875</v>
      </c>
      <c r="J103" s="33">
        <f t="shared" si="2"/>
        <v>3230</v>
      </c>
      <c r="K103" s="27">
        <f t="shared" si="3"/>
        <v>685</v>
      </c>
      <c r="L103" s="27">
        <f t="shared" si="13"/>
        <v>83</v>
      </c>
      <c r="M103" s="33">
        <f t="shared" si="12"/>
        <v>1540</v>
      </c>
      <c r="N103" s="29">
        <v>-2185</v>
      </c>
      <c r="O103" s="33">
        <f t="shared" si="4"/>
        <v>3725</v>
      </c>
      <c r="P103" s="27">
        <f t="shared" si="5"/>
        <v>595</v>
      </c>
      <c r="Q103" s="44"/>
      <c r="R103" s="35"/>
    </row>
    <row r="104" spans="1:18" ht="15.75" customHeight="1" x14ac:dyDescent="0.3">
      <c r="A104" s="203">
        <v>45798</v>
      </c>
      <c r="B104" s="27">
        <f t="shared" si="6"/>
        <v>84</v>
      </c>
      <c r="C104" s="33">
        <f t="shared" si="7"/>
        <v>1480</v>
      </c>
      <c r="D104" s="29">
        <v>-1789</v>
      </c>
      <c r="E104" s="33">
        <f t="shared" si="1"/>
        <v>3269</v>
      </c>
      <c r="F104" s="27">
        <f t="shared" si="8"/>
        <v>595</v>
      </c>
      <c r="G104" s="27">
        <f t="shared" si="9"/>
        <v>84</v>
      </c>
      <c r="H104" s="33">
        <f t="shared" si="10"/>
        <v>1351</v>
      </c>
      <c r="I104" s="29">
        <v>-1879</v>
      </c>
      <c r="J104" s="33">
        <f t="shared" si="2"/>
        <v>3230</v>
      </c>
      <c r="K104" s="27">
        <f t="shared" si="3"/>
        <v>689</v>
      </c>
      <c r="L104" s="27">
        <f t="shared" si="13"/>
        <v>84</v>
      </c>
      <c r="M104" s="33">
        <f t="shared" si="12"/>
        <v>1536</v>
      </c>
      <c r="N104" s="29">
        <v>-2189</v>
      </c>
      <c r="O104" s="33">
        <f t="shared" si="4"/>
        <v>3725</v>
      </c>
      <c r="P104" s="27">
        <f t="shared" si="5"/>
        <v>599</v>
      </c>
      <c r="Q104" s="44"/>
      <c r="R104" s="35"/>
    </row>
    <row r="105" spans="1:18" ht="15.75" customHeight="1" x14ac:dyDescent="0.3">
      <c r="A105" s="203">
        <v>45799</v>
      </c>
      <c r="B105" s="27">
        <f t="shared" si="6"/>
        <v>85</v>
      </c>
      <c r="C105" s="33">
        <f t="shared" si="7"/>
        <v>1476</v>
      </c>
      <c r="D105" s="29">
        <v>-1793</v>
      </c>
      <c r="E105" s="33">
        <f t="shared" si="1"/>
        <v>3269</v>
      </c>
      <c r="F105" s="27">
        <f t="shared" si="8"/>
        <v>599</v>
      </c>
      <c r="G105" s="27">
        <f t="shared" si="9"/>
        <v>85</v>
      </c>
      <c r="H105" s="33">
        <f t="shared" si="10"/>
        <v>1347</v>
      </c>
      <c r="I105" s="29">
        <v>-1883</v>
      </c>
      <c r="J105" s="33">
        <f t="shared" si="2"/>
        <v>3230</v>
      </c>
      <c r="K105" s="27">
        <f t="shared" si="3"/>
        <v>693</v>
      </c>
      <c r="L105" s="27">
        <f t="shared" si="13"/>
        <v>85</v>
      </c>
      <c r="M105" s="33">
        <f t="shared" si="12"/>
        <v>1532</v>
      </c>
      <c r="N105" s="29">
        <v>-2193</v>
      </c>
      <c r="O105" s="33">
        <f t="shared" si="4"/>
        <v>3725</v>
      </c>
      <c r="P105" s="27">
        <f t="shared" si="5"/>
        <v>603</v>
      </c>
      <c r="Q105" s="44"/>
      <c r="R105" s="35"/>
    </row>
    <row r="106" spans="1:18" ht="15.75" customHeight="1" x14ac:dyDescent="0.3">
      <c r="A106" s="203">
        <v>45800</v>
      </c>
      <c r="B106" s="27">
        <f t="shared" si="6"/>
        <v>86</v>
      </c>
      <c r="C106" s="33">
        <f t="shared" si="7"/>
        <v>1472</v>
      </c>
      <c r="D106" s="29">
        <v>-1797</v>
      </c>
      <c r="E106" s="33">
        <f t="shared" si="1"/>
        <v>3269</v>
      </c>
      <c r="F106" s="27">
        <f t="shared" si="8"/>
        <v>603</v>
      </c>
      <c r="G106" s="27">
        <f t="shared" si="9"/>
        <v>86</v>
      </c>
      <c r="H106" s="33">
        <f t="shared" si="10"/>
        <v>1343</v>
      </c>
      <c r="I106" s="29">
        <v>-1887</v>
      </c>
      <c r="J106" s="33">
        <f t="shared" si="2"/>
        <v>3230</v>
      </c>
      <c r="K106" s="27">
        <f t="shared" si="3"/>
        <v>697</v>
      </c>
      <c r="L106" s="27">
        <f t="shared" si="13"/>
        <v>86</v>
      </c>
      <c r="M106" s="33">
        <f t="shared" si="12"/>
        <v>1528</v>
      </c>
      <c r="N106" s="29">
        <v>-2197</v>
      </c>
      <c r="O106" s="33">
        <f t="shared" si="4"/>
        <v>3725</v>
      </c>
      <c r="P106" s="27">
        <f t="shared" si="5"/>
        <v>607</v>
      </c>
      <c r="Q106" s="44"/>
      <c r="R106" s="35"/>
    </row>
    <row r="107" spans="1:18" ht="15.75" customHeight="1" x14ac:dyDescent="0.3">
      <c r="A107" s="203">
        <v>45801</v>
      </c>
      <c r="B107" s="27">
        <f t="shared" si="6"/>
        <v>87</v>
      </c>
      <c r="C107" s="33">
        <f t="shared" si="7"/>
        <v>1468</v>
      </c>
      <c r="D107" s="29">
        <v>-1801</v>
      </c>
      <c r="E107" s="33">
        <f t="shared" si="1"/>
        <v>3269</v>
      </c>
      <c r="F107" s="27">
        <f t="shared" si="8"/>
        <v>607</v>
      </c>
      <c r="G107" s="27">
        <f t="shared" si="9"/>
        <v>87</v>
      </c>
      <c r="H107" s="33">
        <f t="shared" si="10"/>
        <v>1339</v>
      </c>
      <c r="I107" s="29">
        <v>-1891</v>
      </c>
      <c r="J107" s="33">
        <f t="shared" si="2"/>
        <v>3230</v>
      </c>
      <c r="K107" s="27">
        <f t="shared" si="3"/>
        <v>701</v>
      </c>
      <c r="L107" s="27">
        <f t="shared" si="13"/>
        <v>87</v>
      </c>
      <c r="M107" s="33">
        <f t="shared" si="12"/>
        <v>1524</v>
      </c>
      <c r="N107" s="29">
        <v>-2201</v>
      </c>
      <c r="O107" s="33">
        <f t="shared" si="4"/>
        <v>3725</v>
      </c>
      <c r="P107" s="27">
        <f t="shared" si="5"/>
        <v>611</v>
      </c>
      <c r="Q107" s="44"/>
      <c r="R107" s="35"/>
    </row>
    <row r="108" spans="1:18" ht="15.75" customHeight="1" x14ac:dyDescent="0.3">
      <c r="A108" s="203">
        <v>45802</v>
      </c>
      <c r="B108" s="27">
        <f t="shared" si="6"/>
        <v>88</v>
      </c>
      <c r="C108" s="33">
        <f t="shared" si="7"/>
        <v>1464</v>
      </c>
      <c r="D108" s="29">
        <v>-1805</v>
      </c>
      <c r="E108" s="33">
        <f t="shared" si="1"/>
        <v>3269</v>
      </c>
      <c r="F108" s="27">
        <f t="shared" si="8"/>
        <v>611</v>
      </c>
      <c r="G108" s="27">
        <f t="shared" si="9"/>
        <v>88</v>
      </c>
      <c r="H108" s="33">
        <f t="shared" si="10"/>
        <v>1335</v>
      </c>
      <c r="I108" s="29">
        <v>-1895</v>
      </c>
      <c r="J108" s="33">
        <f t="shared" si="2"/>
        <v>3230</v>
      </c>
      <c r="K108" s="27">
        <f t="shared" si="3"/>
        <v>705</v>
      </c>
      <c r="L108" s="27">
        <f t="shared" si="13"/>
        <v>88</v>
      </c>
      <c r="M108" s="33">
        <f t="shared" si="12"/>
        <v>1520</v>
      </c>
      <c r="N108" s="29">
        <v>-2205</v>
      </c>
      <c r="O108" s="33">
        <f t="shared" si="4"/>
        <v>3725</v>
      </c>
      <c r="P108" s="27">
        <f t="shared" si="5"/>
        <v>615</v>
      </c>
      <c r="Q108" s="44"/>
      <c r="R108" s="35"/>
    </row>
    <row r="109" spans="1:18" ht="15.75" customHeight="1" x14ac:dyDescent="0.3">
      <c r="A109" s="203">
        <v>45803</v>
      </c>
      <c r="B109" s="27">
        <f t="shared" si="6"/>
        <v>89</v>
      </c>
      <c r="C109" s="33">
        <f t="shared" si="7"/>
        <v>1460</v>
      </c>
      <c r="D109" s="29">
        <v>-1809</v>
      </c>
      <c r="E109" s="33">
        <f t="shared" si="1"/>
        <v>3269</v>
      </c>
      <c r="F109" s="27">
        <f t="shared" si="8"/>
        <v>615</v>
      </c>
      <c r="G109" s="27">
        <f t="shared" si="9"/>
        <v>89</v>
      </c>
      <c r="H109" s="33">
        <f t="shared" si="10"/>
        <v>1331</v>
      </c>
      <c r="I109" s="29">
        <v>-1899</v>
      </c>
      <c r="J109" s="33">
        <f t="shared" si="2"/>
        <v>3230</v>
      </c>
      <c r="K109" s="27">
        <f t="shared" si="3"/>
        <v>709</v>
      </c>
      <c r="L109" s="27">
        <f t="shared" si="13"/>
        <v>89</v>
      </c>
      <c r="M109" s="33">
        <f t="shared" si="12"/>
        <v>1516</v>
      </c>
      <c r="N109" s="29">
        <v>-2209</v>
      </c>
      <c r="O109" s="33">
        <f t="shared" si="4"/>
        <v>3725</v>
      </c>
      <c r="P109" s="27">
        <f t="shared" si="5"/>
        <v>619</v>
      </c>
      <c r="Q109" s="44"/>
      <c r="R109" s="35"/>
    </row>
    <row r="110" spans="1:18" ht="15.75" customHeight="1" x14ac:dyDescent="0.3">
      <c r="A110" s="203">
        <v>45804</v>
      </c>
      <c r="B110" s="27">
        <f t="shared" si="6"/>
        <v>90</v>
      </c>
      <c r="C110" s="33">
        <f t="shared" si="7"/>
        <v>1456</v>
      </c>
      <c r="D110" s="29">
        <v>-1813</v>
      </c>
      <c r="E110" s="33">
        <f t="shared" si="1"/>
        <v>3269</v>
      </c>
      <c r="F110" s="27">
        <f t="shared" si="8"/>
        <v>619</v>
      </c>
      <c r="G110" s="27">
        <f t="shared" si="9"/>
        <v>90</v>
      </c>
      <c r="H110" s="33">
        <f t="shared" si="10"/>
        <v>1327</v>
      </c>
      <c r="I110" s="29">
        <v>-1903</v>
      </c>
      <c r="J110" s="33">
        <f t="shared" si="2"/>
        <v>3230</v>
      </c>
      <c r="K110" s="27">
        <f t="shared" si="3"/>
        <v>713</v>
      </c>
      <c r="L110" s="27">
        <f t="shared" si="13"/>
        <v>90</v>
      </c>
      <c r="M110" s="33">
        <f t="shared" si="12"/>
        <v>1512</v>
      </c>
      <c r="N110" s="29">
        <v>-2213</v>
      </c>
      <c r="O110" s="33">
        <f t="shared" si="4"/>
        <v>3725</v>
      </c>
      <c r="P110" s="27">
        <f t="shared" si="5"/>
        <v>623</v>
      </c>
      <c r="Q110" s="44"/>
      <c r="R110" s="35"/>
    </row>
    <row r="111" spans="1:18" ht="15.75" customHeight="1" x14ac:dyDescent="0.3">
      <c r="A111" s="203">
        <v>45805</v>
      </c>
      <c r="B111" s="27">
        <f t="shared" si="6"/>
        <v>91</v>
      </c>
      <c r="C111" s="33">
        <f t="shared" si="7"/>
        <v>1456</v>
      </c>
      <c r="D111" s="29">
        <v>-1813</v>
      </c>
      <c r="E111" s="33">
        <f t="shared" si="1"/>
        <v>3269</v>
      </c>
      <c r="F111" s="27">
        <f t="shared" si="8"/>
        <v>619</v>
      </c>
      <c r="G111" s="27">
        <f t="shared" si="9"/>
        <v>91</v>
      </c>
      <c r="H111" s="33">
        <f t="shared" si="10"/>
        <v>1327</v>
      </c>
      <c r="I111" s="29">
        <v>-1903</v>
      </c>
      <c r="J111" s="33">
        <f t="shared" si="2"/>
        <v>3230</v>
      </c>
      <c r="K111" s="27">
        <f t="shared" si="3"/>
        <v>713</v>
      </c>
      <c r="L111" s="27">
        <f t="shared" si="13"/>
        <v>91</v>
      </c>
      <c r="M111" s="33">
        <f t="shared" si="12"/>
        <v>1512</v>
      </c>
      <c r="N111" s="29">
        <v>-2213</v>
      </c>
      <c r="O111" s="33">
        <f t="shared" si="4"/>
        <v>3725</v>
      </c>
      <c r="P111" s="27">
        <f t="shared" si="5"/>
        <v>623</v>
      </c>
      <c r="Q111" s="44"/>
      <c r="R111" s="35"/>
    </row>
    <row r="112" spans="1:18" ht="15.75" customHeight="1" x14ac:dyDescent="0.3">
      <c r="A112" s="203">
        <v>45806</v>
      </c>
      <c r="B112" s="27">
        <f t="shared" si="6"/>
        <v>92</v>
      </c>
      <c r="C112" s="33">
        <f t="shared" si="7"/>
        <v>1456</v>
      </c>
      <c r="D112" s="29">
        <v>-1813</v>
      </c>
      <c r="E112" s="33">
        <f t="shared" si="1"/>
        <v>3269</v>
      </c>
      <c r="F112" s="27">
        <f t="shared" si="8"/>
        <v>619</v>
      </c>
      <c r="G112" s="27">
        <f t="shared" si="9"/>
        <v>92</v>
      </c>
      <c r="H112" s="33">
        <f t="shared" si="10"/>
        <v>1327</v>
      </c>
      <c r="I112" s="29">
        <v>-1903</v>
      </c>
      <c r="J112" s="33">
        <f t="shared" si="2"/>
        <v>3230</v>
      </c>
      <c r="K112" s="27">
        <f t="shared" si="3"/>
        <v>713</v>
      </c>
      <c r="L112" s="27">
        <f t="shared" si="13"/>
        <v>92</v>
      </c>
      <c r="M112" s="33">
        <f t="shared" si="12"/>
        <v>1512</v>
      </c>
      <c r="N112" s="29">
        <v>-2213</v>
      </c>
      <c r="O112" s="33">
        <f t="shared" si="4"/>
        <v>3725</v>
      </c>
      <c r="P112" s="27">
        <f t="shared" si="5"/>
        <v>623</v>
      </c>
      <c r="Q112" s="44"/>
      <c r="R112" s="35"/>
    </row>
    <row r="113" spans="1:18" ht="15.75" customHeight="1" x14ac:dyDescent="0.3">
      <c r="A113" s="203">
        <v>45807</v>
      </c>
      <c r="B113" s="27">
        <f t="shared" si="6"/>
        <v>93</v>
      </c>
      <c r="C113" s="33">
        <f t="shared" si="7"/>
        <v>1456</v>
      </c>
      <c r="D113" s="29">
        <v>-1813</v>
      </c>
      <c r="E113" s="33">
        <f t="shared" si="1"/>
        <v>3269</v>
      </c>
      <c r="F113" s="27">
        <f t="shared" si="8"/>
        <v>619</v>
      </c>
      <c r="G113" s="27">
        <f t="shared" si="9"/>
        <v>93</v>
      </c>
      <c r="H113" s="33">
        <f t="shared" si="10"/>
        <v>1327</v>
      </c>
      <c r="I113" s="29">
        <v>-1903</v>
      </c>
      <c r="J113" s="33">
        <f t="shared" si="2"/>
        <v>3230</v>
      </c>
      <c r="K113" s="27">
        <f t="shared" si="3"/>
        <v>713</v>
      </c>
      <c r="L113" s="27">
        <f t="shared" si="13"/>
        <v>93</v>
      </c>
      <c r="M113" s="33">
        <f t="shared" si="12"/>
        <v>1512</v>
      </c>
      <c r="N113" s="29">
        <v>-2213</v>
      </c>
      <c r="O113" s="33">
        <f t="shared" si="4"/>
        <v>3725</v>
      </c>
      <c r="P113" s="27">
        <f t="shared" si="5"/>
        <v>623</v>
      </c>
      <c r="Q113" s="44"/>
      <c r="R113" s="35"/>
    </row>
    <row r="114" spans="1:18" ht="15.75" customHeight="1" x14ac:dyDescent="0.3">
      <c r="A114" s="203">
        <v>45808</v>
      </c>
      <c r="B114" s="27">
        <f t="shared" si="6"/>
        <v>94</v>
      </c>
      <c r="C114" s="33">
        <f t="shared" si="7"/>
        <v>1456</v>
      </c>
      <c r="D114" s="29">
        <v>-1813</v>
      </c>
      <c r="E114" s="33">
        <f t="shared" si="1"/>
        <v>3269</v>
      </c>
      <c r="F114" s="27">
        <f t="shared" si="8"/>
        <v>619</v>
      </c>
      <c r="G114" s="27">
        <f t="shared" si="9"/>
        <v>94</v>
      </c>
      <c r="H114" s="33">
        <f t="shared" si="10"/>
        <v>1327</v>
      </c>
      <c r="I114" s="29">
        <v>-1903</v>
      </c>
      <c r="J114" s="33">
        <f t="shared" si="2"/>
        <v>3230</v>
      </c>
      <c r="K114" s="27">
        <f t="shared" si="3"/>
        <v>713</v>
      </c>
      <c r="L114" s="27">
        <f t="shared" si="13"/>
        <v>94</v>
      </c>
      <c r="M114" s="33">
        <f t="shared" si="12"/>
        <v>1512</v>
      </c>
      <c r="N114" s="29">
        <v>-2213</v>
      </c>
      <c r="O114" s="33">
        <f t="shared" si="4"/>
        <v>3725</v>
      </c>
      <c r="P114" s="27">
        <f t="shared" si="5"/>
        <v>623</v>
      </c>
      <c r="Q114" s="44"/>
      <c r="R114" s="35"/>
    </row>
    <row r="115" spans="1:18" ht="15.75" customHeight="1" x14ac:dyDescent="0.3">
      <c r="A115" s="203">
        <v>45809</v>
      </c>
      <c r="B115" s="27">
        <f t="shared" si="6"/>
        <v>95</v>
      </c>
      <c r="C115" s="33">
        <f t="shared" si="7"/>
        <v>1456</v>
      </c>
      <c r="D115" s="29">
        <v>-1813</v>
      </c>
      <c r="E115" s="33">
        <f t="shared" si="1"/>
        <v>3269</v>
      </c>
      <c r="F115" s="27">
        <f t="shared" si="8"/>
        <v>619</v>
      </c>
      <c r="G115" s="27">
        <f t="shared" si="9"/>
        <v>95</v>
      </c>
      <c r="H115" s="33">
        <f t="shared" si="10"/>
        <v>1327</v>
      </c>
      <c r="I115" s="29">
        <v>-1903</v>
      </c>
      <c r="J115" s="33">
        <f t="shared" si="2"/>
        <v>3230</v>
      </c>
      <c r="K115" s="27">
        <f t="shared" si="3"/>
        <v>713</v>
      </c>
      <c r="L115" s="27">
        <f t="shared" si="13"/>
        <v>95</v>
      </c>
      <c r="M115" s="33">
        <f t="shared" si="12"/>
        <v>1512</v>
      </c>
      <c r="N115" s="29">
        <v>-2213</v>
      </c>
      <c r="O115" s="33">
        <f t="shared" si="4"/>
        <v>3725</v>
      </c>
      <c r="P115" s="27">
        <f t="shared" si="5"/>
        <v>623</v>
      </c>
      <c r="Q115" s="44"/>
      <c r="R115" s="35"/>
    </row>
    <row r="116" spans="1:18" ht="15.75" customHeight="1" x14ac:dyDescent="0.3">
      <c r="A116" s="203">
        <v>45810</v>
      </c>
      <c r="B116" s="27">
        <f t="shared" si="6"/>
        <v>96</v>
      </c>
      <c r="C116" s="33">
        <f t="shared" si="7"/>
        <v>1456</v>
      </c>
      <c r="D116" s="29">
        <v>-1813</v>
      </c>
      <c r="E116" s="33">
        <f t="shared" si="1"/>
        <v>3269</v>
      </c>
      <c r="F116" s="27">
        <f t="shared" si="8"/>
        <v>619</v>
      </c>
      <c r="G116" s="27">
        <f t="shared" si="9"/>
        <v>96</v>
      </c>
      <c r="H116" s="33">
        <f t="shared" si="10"/>
        <v>1327</v>
      </c>
      <c r="I116" s="29">
        <v>-1903</v>
      </c>
      <c r="J116" s="33">
        <f t="shared" si="2"/>
        <v>3230</v>
      </c>
      <c r="K116" s="27">
        <f t="shared" si="3"/>
        <v>713</v>
      </c>
      <c r="L116" s="27">
        <f t="shared" si="13"/>
        <v>96</v>
      </c>
      <c r="M116" s="33">
        <f t="shared" si="12"/>
        <v>1512</v>
      </c>
      <c r="N116" s="29">
        <v>-2213</v>
      </c>
      <c r="O116" s="33">
        <f t="shared" si="4"/>
        <v>3725</v>
      </c>
      <c r="P116" s="27">
        <f t="shared" si="5"/>
        <v>623</v>
      </c>
      <c r="Q116" s="44"/>
      <c r="R116" s="35"/>
    </row>
    <row r="117" spans="1:18" ht="15.75" customHeight="1" x14ac:dyDescent="0.3">
      <c r="A117" s="203">
        <v>45811</v>
      </c>
      <c r="B117" s="27">
        <f t="shared" si="6"/>
        <v>97</v>
      </c>
      <c r="C117" s="33">
        <f t="shared" si="7"/>
        <v>1456</v>
      </c>
      <c r="D117" s="29">
        <v>-1813</v>
      </c>
      <c r="E117" s="33">
        <f t="shared" si="1"/>
        <v>3269</v>
      </c>
      <c r="F117" s="27">
        <f t="shared" si="8"/>
        <v>619</v>
      </c>
      <c r="G117" s="27">
        <f t="shared" si="9"/>
        <v>97</v>
      </c>
      <c r="H117" s="33">
        <f t="shared" si="10"/>
        <v>1327</v>
      </c>
      <c r="I117" s="29">
        <v>-1903</v>
      </c>
      <c r="J117" s="33">
        <f t="shared" si="2"/>
        <v>3230</v>
      </c>
      <c r="K117" s="27">
        <f t="shared" si="3"/>
        <v>713</v>
      </c>
      <c r="L117" s="27">
        <f t="shared" si="13"/>
        <v>97</v>
      </c>
      <c r="M117" s="33">
        <f t="shared" si="12"/>
        <v>1512</v>
      </c>
      <c r="N117" s="29">
        <v>-2213</v>
      </c>
      <c r="O117" s="33">
        <f t="shared" si="4"/>
        <v>3725</v>
      </c>
      <c r="P117" s="27">
        <f t="shared" si="5"/>
        <v>623</v>
      </c>
      <c r="Q117" s="44"/>
      <c r="R117" s="35"/>
    </row>
    <row r="118" spans="1:18" ht="15.75" customHeight="1" x14ac:dyDescent="0.3">
      <c r="A118" s="203">
        <v>45812</v>
      </c>
      <c r="B118" s="27">
        <f t="shared" si="6"/>
        <v>98</v>
      </c>
      <c r="C118" s="33">
        <f t="shared" si="7"/>
        <v>1456</v>
      </c>
      <c r="D118" s="29">
        <v>-1813</v>
      </c>
      <c r="E118" s="33">
        <f t="shared" si="1"/>
        <v>3269</v>
      </c>
      <c r="F118" s="27">
        <f t="shared" si="8"/>
        <v>619</v>
      </c>
      <c r="G118" s="27">
        <f t="shared" si="9"/>
        <v>98</v>
      </c>
      <c r="H118" s="33">
        <f t="shared" si="10"/>
        <v>1327</v>
      </c>
      <c r="I118" s="29">
        <v>-1903</v>
      </c>
      <c r="J118" s="33">
        <f t="shared" si="2"/>
        <v>3230</v>
      </c>
      <c r="K118" s="27">
        <f t="shared" si="3"/>
        <v>713</v>
      </c>
      <c r="L118" s="27">
        <f t="shared" si="13"/>
        <v>98</v>
      </c>
      <c r="M118" s="33">
        <f t="shared" si="12"/>
        <v>1512</v>
      </c>
      <c r="N118" s="29">
        <v>-2213</v>
      </c>
      <c r="O118" s="33">
        <f t="shared" si="4"/>
        <v>3725</v>
      </c>
      <c r="P118" s="27">
        <f t="shared" si="5"/>
        <v>623</v>
      </c>
      <c r="Q118" s="44"/>
      <c r="R118" s="35"/>
    </row>
    <row r="119" spans="1:18" ht="15.75" customHeight="1" x14ac:dyDescent="0.3">
      <c r="A119" s="203">
        <v>45813</v>
      </c>
      <c r="B119" s="27">
        <f t="shared" si="6"/>
        <v>99</v>
      </c>
      <c r="C119" s="33">
        <f t="shared" si="7"/>
        <v>1456</v>
      </c>
      <c r="D119" s="29">
        <v>-1813</v>
      </c>
      <c r="E119" s="33">
        <f t="shared" si="1"/>
        <v>3269</v>
      </c>
      <c r="F119" s="27">
        <f t="shared" si="8"/>
        <v>619</v>
      </c>
      <c r="G119" s="27">
        <f t="shared" si="9"/>
        <v>99</v>
      </c>
      <c r="H119" s="33">
        <f t="shared" si="10"/>
        <v>1327</v>
      </c>
      <c r="I119" s="29">
        <v>-1903</v>
      </c>
      <c r="J119" s="33">
        <f t="shared" si="2"/>
        <v>3230</v>
      </c>
      <c r="K119" s="27">
        <f t="shared" si="3"/>
        <v>713</v>
      </c>
      <c r="L119" s="27">
        <f t="shared" si="13"/>
        <v>99</v>
      </c>
      <c r="M119" s="33">
        <f t="shared" si="12"/>
        <v>1512</v>
      </c>
      <c r="N119" s="29">
        <v>-2213</v>
      </c>
      <c r="O119" s="33">
        <f t="shared" si="4"/>
        <v>3725</v>
      </c>
      <c r="P119" s="27">
        <f t="shared" si="5"/>
        <v>623</v>
      </c>
      <c r="Q119" s="44"/>
      <c r="R119" s="35"/>
    </row>
    <row r="120" spans="1:18" ht="15.75" customHeight="1" x14ac:dyDescent="0.3">
      <c r="A120" s="203">
        <v>45814</v>
      </c>
      <c r="B120" s="27">
        <f t="shared" si="6"/>
        <v>100</v>
      </c>
      <c r="C120" s="33">
        <f t="shared" si="7"/>
        <v>1456</v>
      </c>
      <c r="D120" s="29">
        <v>-1813</v>
      </c>
      <c r="E120" s="33">
        <f t="shared" si="1"/>
        <v>3269</v>
      </c>
      <c r="F120" s="27">
        <f t="shared" si="8"/>
        <v>619</v>
      </c>
      <c r="G120" s="27">
        <f t="shared" si="9"/>
        <v>100</v>
      </c>
      <c r="H120" s="33">
        <f t="shared" si="10"/>
        <v>1327</v>
      </c>
      <c r="I120" s="29">
        <v>-1903</v>
      </c>
      <c r="J120" s="33">
        <f t="shared" si="2"/>
        <v>3230</v>
      </c>
      <c r="K120" s="27">
        <f t="shared" si="3"/>
        <v>713</v>
      </c>
      <c r="L120" s="27">
        <f t="shared" si="13"/>
        <v>100</v>
      </c>
      <c r="M120" s="33">
        <f t="shared" si="12"/>
        <v>1512</v>
      </c>
      <c r="N120" s="29">
        <v>-2213</v>
      </c>
      <c r="O120" s="33">
        <f t="shared" si="4"/>
        <v>3725</v>
      </c>
      <c r="P120" s="27">
        <f t="shared" si="5"/>
        <v>623</v>
      </c>
      <c r="Q120" s="44"/>
      <c r="R120" s="35"/>
    </row>
    <row r="121" spans="1:18" ht="15.75" customHeight="1" x14ac:dyDescent="0.3">
      <c r="A121" s="203">
        <v>45815</v>
      </c>
      <c r="B121" s="27">
        <f t="shared" si="6"/>
        <v>101</v>
      </c>
      <c r="C121" s="33">
        <f t="shared" si="7"/>
        <v>1456</v>
      </c>
      <c r="D121" s="29">
        <v>-1813</v>
      </c>
      <c r="E121" s="33">
        <f t="shared" si="1"/>
        <v>3269</v>
      </c>
      <c r="F121" s="27">
        <f t="shared" si="8"/>
        <v>619</v>
      </c>
      <c r="G121" s="27">
        <f t="shared" si="9"/>
        <v>101</v>
      </c>
      <c r="H121" s="33">
        <f t="shared" si="10"/>
        <v>1327</v>
      </c>
      <c r="I121" s="29">
        <v>-1903</v>
      </c>
      <c r="J121" s="33">
        <f t="shared" si="2"/>
        <v>3230</v>
      </c>
      <c r="K121" s="27">
        <f t="shared" si="3"/>
        <v>713</v>
      </c>
      <c r="L121" s="27">
        <f t="shared" si="13"/>
        <v>101</v>
      </c>
      <c r="M121" s="33">
        <f t="shared" si="12"/>
        <v>1512</v>
      </c>
      <c r="N121" s="29">
        <v>-2213</v>
      </c>
      <c r="O121" s="33">
        <f t="shared" si="4"/>
        <v>3725</v>
      </c>
      <c r="P121" s="27">
        <f t="shared" si="5"/>
        <v>623</v>
      </c>
      <c r="Q121" s="44"/>
      <c r="R121" s="35"/>
    </row>
    <row r="122" spans="1:18" ht="15.75" customHeight="1" x14ac:dyDescent="0.3">
      <c r="A122" s="203">
        <v>45816</v>
      </c>
      <c r="B122" s="27">
        <f t="shared" si="6"/>
        <v>102</v>
      </c>
      <c r="C122" s="33">
        <f t="shared" si="7"/>
        <v>1456</v>
      </c>
      <c r="D122" s="29">
        <v>-1813</v>
      </c>
      <c r="E122" s="33">
        <f t="shared" si="1"/>
        <v>3269</v>
      </c>
      <c r="F122" s="27">
        <f t="shared" si="8"/>
        <v>619</v>
      </c>
      <c r="G122" s="27">
        <f t="shared" si="9"/>
        <v>102</v>
      </c>
      <c r="H122" s="33">
        <f t="shared" si="10"/>
        <v>1327</v>
      </c>
      <c r="I122" s="29">
        <v>-1903</v>
      </c>
      <c r="J122" s="33">
        <f t="shared" si="2"/>
        <v>3230</v>
      </c>
      <c r="K122" s="27">
        <f t="shared" si="3"/>
        <v>713</v>
      </c>
      <c r="L122" s="27">
        <f t="shared" si="13"/>
        <v>102</v>
      </c>
      <c r="M122" s="33">
        <f t="shared" si="12"/>
        <v>1512</v>
      </c>
      <c r="N122" s="29">
        <v>-2213</v>
      </c>
      <c r="O122" s="33">
        <f t="shared" si="4"/>
        <v>3725</v>
      </c>
      <c r="P122" s="27">
        <f t="shared" si="5"/>
        <v>623</v>
      </c>
      <c r="Q122" s="44"/>
      <c r="R122" s="35"/>
    </row>
    <row r="123" spans="1:18" ht="15.75" customHeight="1" x14ac:dyDescent="0.3">
      <c r="A123" s="203">
        <v>45817</v>
      </c>
      <c r="B123" s="27">
        <f t="shared" si="6"/>
        <v>103</v>
      </c>
      <c r="C123" s="33">
        <f t="shared" si="7"/>
        <v>1456</v>
      </c>
      <c r="D123" s="29">
        <v>-1813</v>
      </c>
      <c r="E123" s="33">
        <f t="shared" si="1"/>
        <v>3269</v>
      </c>
      <c r="F123" s="27">
        <f t="shared" si="8"/>
        <v>619</v>
      </c>
      <c r="G123" s="27">
        <f t="shared" si="9"/>
        <v>103</v>
      </c>
      <c r="H123" s="33">
        <f t="shared" si="10"/>
        <v>1327</v>
      </c>
      <c r="I123" s="29">
        <v>-1903</v>
      </c>
      <c r="J123" s="33">
        <f t="shared" si="2"/>
        <v>3230</v>
      </c>
      <c r="K123" s="27">
        <f t="shared" si="3"/>
        <v>713</v>
      </c>
      <c r="L123" s="27">
        <f t="shared" si="13"/>
        <v>103</v>
      </c>
      <c r="M123" s="33">
        <f t="shared" si="12"/>
        <v>1512</v>
      </c>
      <c r="N123" s="29">
        <v>-2213</v>
      </c>
      <c r="O123" s="33">
        <f t="shared" si="4"/>
        <v>3725</v>
      </c>
      <c r="P123" s="27">
        <f t="shared" si="5"/>
        <v>623</v>
      </c>
      <c r="Q123" s="44"/>
      <c r="R123" s="35"/>
    </row>
    <row r="124" spans="1:18" ht="15.75" customHeight="1" x14ac:dyDescent="0.3">
      <c r="A124" s="203">
        <v>45818</v>
      </c>
      <c r="B124" s="27">
        <f t="shared" si="6"/>
        <v>104</v>
      </c>
      <c r="C124" s="33">
        <f t="shared" si="7"/>
        <v>1456</v>
      </c>
      <c r="D124" s="29">
        <v>-1813</v>
      </c>
      <c r="E124" s="33">
        <f t="shared" si="1"/>
        <v>3269</v>
      </c>
      <c r="F124" s="27">
        <f t="shared" si="8"/>
        <v>619</v>
      </c>
      <c r="G124" s="27">
        <f t="shared" si="9"/>
        <v>104</v>
      </c>
      <c r="H124" s="33">
        <f t="shared" si="10"/>
        <v>1327</v>
      </c>
      <c r="I124" s="29">
        <v>-1903</v>
      </c>
      <c r="J124" s="33">
        <f t="shared" si="2"/>
        <v>3230</v>
      </c>
      <c r="K124" s="27">
        <f t="shared" si="3"/>
        <v>713</v>
      </c>
      <c r="L124" s="27">
        <f t="shared" si="13"/>
        <v>104</v>
      </c>
      <c r="M124" s="33">
        <f t="shared" si="12"/>
        <v>1512</v>
      </c>
      <c r="N124" s="29">
        <v>-2213</v>
      </c>
      <c r="O124" s="33">
        <f t="shared" si="4"/>
        <v>3725</v>
      </c>
      <c r="P124" s="27">
        <f t="shared" si="5"/>
        <v>623</v>
      </c>
      <c r="Q124" s="44"/>
      <c r="R124" s="35"/>
    </row>
    <row r="125" spans="1:18" ht="15.75" customHeight="1" x14ac:dyDescent="0.3">
      <c r="A125" s="203">
        <v>45819</v>
      </c>
      <c r="B125" s="27">
        <f t="shared" si="6"/>
        <v>105</v>
      </c>
      <c r="C125" s="33">
        <f t="shared" si="7"/>
        <v>1456</v>
      </c>
      <c r="D125" s="29">
        <v>-1813</v>
      </c>
      <c r="E125" s="33">
        <f t="shared" si="1"/>
        <v>3269</v>
      </c>
      <c r="F125" s="27">
        <f t="shared" si="8"/>
        <v>619</v>
      </c>
      <c r="G125" s="27">
        <f t="shared" si="9"/>
        <v>105</v>
      </c>
      <c r="H125" s="33">
        <f t="shared" si="10"/>
        <v>1327</v>
      </c>
      <c r="I125" s="29">
        <v>-1903</v>
      </c>
      <c r="J125" s="33">
        <f t="shared" si="2"/>
        <v>3230</v>
      </c>
      <c r="K125" s="27">
        <f t="shared" si="3"/>
        <v>713</v>
      </c>
      <c r="L125" s="27">
        <f t="shared" si="13"/>
        <v>105</v>
      </c>
      <c r="M125" s="33">
        <f t="shared" si="12"/>
        <v>1512</v>
      </c>
      <c r="N125" s="29">
        <v>-2213</v>
      </c>
      <c r="O125" s="33">
        <f t="shared" si="4"/>
        <v>3725</v>
      </c>
      <c r="P125" s="27">
        <f t="shared" si="5"/>
        <v>623</v>
      </c>
      <c r="Q125" s="44"/>
      <c r="R125" s="35"/>
    </row>
    <row r="126" spans="1:18" ht="15.75" customHeight="1" x14ac:dyDescent="0.3">
      <c r="A126" s="203">
        <v>45820</v>
      </c>
      <c r="B126" s="27">
        <f t="shared" si="6"/>
        <v>106</v>
      </c>
      <c r="C126" s="33">
        <f t="shared" si="7"/>
        <v>1456</v>
      </c>
      <c r="D126" s="29">
        <v>-1813</v>
      </c>
      <c r="E126" s="33">
        <f t="shared" si="1"/>
        <v>3269</v>
      </c>
      <c r="F126" s="27">
        <f t="shared" si="8"/>
        <v>619</v>
      </c>
      <c r="G126" s="27">
        <f t="shared" si="9"/>
        <v>106</v>
      </c>
      <c r="H126" s="33">
        <f t="shared" si="10"/>
        <v>1327</v>
      </c>
      <c r="I126" s="29">
        <v>-1903</v>
      </c>
      <c r="J126" s="33">
        <f t="shared" si="2"/>
        <v>3230</v>
      </c>
      <c r="K126" s="27">
        <f t="shared" si="3"/>
        <v>713</v>
      </c>
      <c r="L126" s="27">
        <f t="shared" si="13"/>
        <v>106</v>
      </c>
      <c r="M126" s="33">
        <f t="shared" si="12"/>
        <v>1512</v>
      </c>
      <c r="N126" s="29">
        <v>-2213</v>
      </c>
      <c r="O126" s="33">
        <f t="shared" si="4"/>
        <v>3725</v>
      </c>
      <c r="P126" s="27">
        <f t="shared" si="5"/>
        <v>623</v>
      </c>
      <c r="Q126" s="44"/>
      <c r="R126" s="35"/>
    </row>
    <row r="127" spans="1:18" ht="15.75" customHeight="1" x14ac:dyDescent="0.3">
      <c r="A127" s="203">
        <v>45821</v>
      </c>
      <c r="B127" s="27">
        <f t="shared" si="6"/>
        <v>107</v>
      </c>
      <c r="C127" s="33">
        <f t="shared" si="7"/>
        <v>1456</v>
      </c>
      <c r="D127" s="29">
        <v>-1813</v>
      </c>
      <c r="E127" s="33">
        <f t="shared" si="1"/>
        <v>3269</v>
      </c>
      <c r="F127" s="27">
        <f t="shared" si="8"/>
        <v>619</v>
      </c>
      <c r="G127" s="27">
        <f t="shared" si="9"/>
        <v>107</v>
      </c>
      <c r="H127" s="33">
        <f t="shared" si="10"/>
        <v>1327</v>
      </c>
      <c r="I127" s="29">
        <v>-1903</v>
      </c>
      <c r="J127" s="33">
        <f t="shared" si="2"/>
        <v>3230</v>
      </c>
      <c r="K127" s="27">
        <f t="shared" si="3"/>
        <v>713</v>
      </c>
      <c r="L127" s="27">
        <f t="shared" si="13"/>
        <v>107</v>
      </c>
      <c r="M127" s="33">
        <f t="shared" si="12"/>
        <v>1512</v>
      </c>
      <c r="N127" s="29">
        <v>-2213</v>
      </c>
      <c r="O127" s="33">
        <f t="shared" si="4"/>
        <v>3725</v>
      </c>
      <c r="P127" s="27">
        <f t="shared" si="5"/>
        <v>623</v>
      </c>
      <c r="Q127" s="44"/>
      <c r="R127" s="35"/>
    </row>
    <row r="128" spans="1:18" ht="15.75" customHeight="1" x14ac:dyDescent="0.3">
      <c r="A128" s="203">
        <v>45822</v>
      </c>
      <c r="B128" s="27">
        <f t="shared" si="6"/>
        <v>108</v>
      </c>
      <c r="C128" s="33">
        <f t="shared" si="7"/>
        <v>1456</v>
      </c>
      <c r="D128" s="29">
        <v>-1813</v>
      </c>
      <c r="E128" s="33">
        <f t="shared" si="1"/>
        <v>3269</v>
      </c>
      <c r="F128" s="27">
        <f t="shared" si="8"/>
        <v>619</v>
      </c>
      <c r="G128" s="27">
        <f t="shared" si="9"/>
        <v>108</v>
      </c>
      <c r="H128" s="33">
        <f t="shared" si="10"/>
        <v>1327</v>
      </c>
      <c r="I128" s="29">
        <v>-1903</v>
      </c>
      <c r="J128" s="33">
        <f t="shared" si="2"/>
        <v>3230</v>
      </c>
      <c r="K128" s="27">
        <f t="shared" si="3"/>
        <v>713</v>
      </c>
      <c r="L128" s="27">
        <f t="shared" si="13"/>
        <v>108</v>
      </c>
      <c r="M128" s="33">
        <f t="shared" si="12"/>
        <v>1512</v>
      </c>
      <c r="N128" s="29">
        <v>-2213</v>
      </c>
      <c r="O128" s="33">
        <f t="shared" si="4"/>
        <v>3725</v>
      </c>
      <c r="P128" s="27">
        <f t="shared" si="5"/>
        <v>623</v>
      </c>
      <c r="Q128" s="44"/>
      <c r="R128" s="35"/>
    </row>
    <row r="129" spans="1:18" ht="15.75" customHeight="1" x14ac:dyDescent="0.3">
      <c r="A129" s="203">
        <v>45823</v>
      </c>
      <c r="B129" s="27">
        <f t="shared" si="6"/>
        <v>109</v>
      </c>
      <c r="C129" s="33">
        <f t="shared" si="7"/>
        <v>1456</v>
      </c>
      <c r="D129" s="29">
        <v>-1813</v>
      </c>
      <c r="E129" s="33">
        <f t="shared" si="1"/>
        <v>3269</v>
      </c>
      <c r="F129" s="27">
        <f t="shared" si="8"/>
        <v>619</v>
      </c>
      <c r="G129" s="27">
        <f t="shared" si="9"/>
        <v>109</v>
      </c>
      <c r="H129" s="33">
        <f t="shared" si="10"/>
        <v>1327</v>
      </c>
      <c r="I129" s="29">
        <v>-1903</v>
      </c>
      <c r="J129" s="33">
        <f t="shared" si="2"/>
        <v>3230</v>
      </c>
      <c r="K129" s="27">
        <f t="shared" si="3"/>
        <v>713</v>
      </c>
      <c r="L129" s="27">
        <f t="shared" si="13"/>
        <v>109</v>
      </c>
      <c r="M129" s="33">
        <f t="shared" si="12"/>
        <v>1512</v>
      </c>
      <c r="N129" s="29">
        <v>-2213</v>
      </c>
      <c r="O129" s="33">
        <f t="shared" si="4"/>
        <v>3725</v>
      </c>
      <c r="P129" s="27">
        <f t="shared" si="5"/>
        <v>623</v>
      </c>
      <c r="Q129" s="44"/>
      <c r="R129" s="35"/>
    </row>
    <row r="130" spans="1:18" ht="15.75" customHeight="1" x14ac:dyDescent="0.3">
      <c r="A130" s="203">
        <v>45824</v>
      </c>
      <c r="B130" s="27">
        <f t="shared" si="6"/>
        <v>110</v>
      </c>
      <c r="C130" s="33">
        <f t="shared" si="7"/>
        <v>1456</v>
      </c>
      <c r="D130" s="29">
        <v>-1813</v>
      </c>
      <c r="E130" s="33">
        <f t="shared" si="1"/>
        <v>3269</v>
      </c>
      <c r="F130" s="27">
        <f t="shared" si="8"/>
        <v>619</v>
      </c>
      <c r="G130" s="27">
        <f t="shared" si="9"/>
        <v>110</v>
      </c>
      <c r="H130" s="33">
        <f t="shared" si="10"/>
        <v>1327</v>
      </c>
      <c r="I130" s="29">
        <v>-1903</v>
      </c>
      <c r="J130" s="33">
        <f t="shared" si="2"/>
        <v>3230</v>
      </c>
      <c r="K130" s="27">
        <f t="shared" si="3"/>
        <v>713</v>
      </c>
      <c r="L130" s="27">
        <f t="shared" si="13"/>
        <v>110</v>
      </c>
      <c r="M130" s="33">
        <f t="shared" si="12"/>
        <v>1512</v>
      </c>
      <c r="N130" s="29">
        <v>-2213</v>
      </c>
      <c r="O130" s="33">
        <f t="shared" si="4"/>
        <v>3725</v>
      </c>
      <c r="P130" s="27">
        <f t="shared" si="5"/>
        <v>623</v>
      </c>
      <c r="Q130" s="44"/>
      <c r="R130" s="35"/>
    </row>
    <row r="131" spans="1:18" ht="15.75" customHeight="1" x14ac:dyDescent="0.3">
      <c r="A131" s="203">
        <v>45825</v>
      </c>
      <c r="B131" s="27">
        <f t="shared" si="6"/>
        <v>111</v>
      </c>
      <c r="C131" s="33">
        <f t="shared" si="7"/>
        <v>1456</v>
      </c>
      <c r="D131" s="29">
        <v>-1813</v>
      </c>
      <c r="E131" s="33">
        <f t="shared" si="1"/>
        <v>3269</v>
      </c>
      <c r="F131" s="27">
        <f t="shared" si="8"/>
        <v>619</v>
      </c>
      <c r="G131" s="27">
        <f t="shared" si="9"/>
        <v>111</v>
      </c>
      <c r="H131" s="33">
        <f t="shared" si="10"/>
        <v>1327</v>
      </c>
      <c r="I131" s="29">
        <v>-1903</v>
      </c>
      <c r="J131" s="33">
        <f t="shared" si="2"/>
        <v>3230</v>
      </c>
      <c r="K131" s="27">
        <f t="shared" si="3"/>
        <v>713</v>
      </c>
      <c r="L131" s="27">
        <f t="shared" si="13"/>
        <v>111</v>
      </c>
      <c r="M131" s="33">
        <f t="shared" si="12"/>
        <v>1512</v>
      </c>
      <c r="N131" s="29">
        <v>-2213</v>
      </c>
      <c r="O131" s="33">
        <f t="shared" si="4"/>
        <v>3725</v>
      </c>
      <c r="P131" s="27">
        <f t="shared" si="5"/>
        <v>623</v>
      </c>
      <c r="Q131" s="44"/>
      <c r="R131" s="35"/>
    </row>
    <row r="132" spans="1:18" ht="15.75" customHeight="1" x14ac:dyDescent="0.3">
      <c r="A132" s="203">
        <v>45826</v>
      </c>
      <c r="B132" s="27">
        <f t="shared" si="6"/>
        <v>112</v>
      </c>
      <c r="C132" s="33">
        <f t="shared" si="7"/>
        <v>1456</v>
      </c>
      <c r="D132" s="29">
        <v>-1813</v>
      </c>
      <c r="E132" s="33">
        <f t="shared" si="1"/>
        <v>3269</v>
      </c>
      <c r="F132" s="27">
        <f t="shared" si="8"/>
        <v>619</v>
      </c>
      <c r="G132" s="27">
        <f t="shared" si="9"/>
        <v>112</v>
      </c>
      <c r="H132" s="33">
        <f t="shared" si="10"/>
        <v>1327</v>
      </c>
      <c r="I132" s="29">
        <v>-1903</v>
      </c>
      <c r="J132" s="33">
        <f t="shared" si="2"/>
        <v>3230</v>
      </c>
      <c r="K132" s="27">
        <f t="shared" si="3"/>
        <v>713</v>
      </c>
      <c r="L132" s="27">
        <f t="shared" si="13"/>
        <v>112</v>
      </c>
      <c r="M132" s="33">
        <f t="shared" si="12"/>
        <v>1512</v>
      </c>
      <c r="N132" s="29">
        <v>-2213</v>
      </c>
      <c r="O132" s="33">
        <f t="shared" si="4"/>
        <v>3725</v>
      </c>
      <c r="P132" s="27">
        <f t="shared" si="5"/>
        <v>623</v>
      </c>
      <c r="Q132" s="44"/>
      <c r="R132" s="35"/>
    </row>
    <row r="133" spans="1:18" ht="15.75" customHeight="1" x14ac:dyDescent="0.3">
      <c r="A133" s="203">
        <v>45827</v>
      </c>
      <c r="B133" s="27">
        <f t="shared" si="6"/>
        <v>113</v>
      </c>
      <c r="C133" s="33">
        <f t="shared" si="7"/>
        <v>1456</v>
      </c>
      <c r="D133" s="29">
        <v>-1813</v>
      </c>
      <c r="E133" s="33">
        <f t="shared" si="1"/>
        <v>3269</v>
      </c>
      <c r="F133" s="27">
        <f t="shared" si="8"/>
        <v>619</v>
      </c>
      <c r="G133" s="27">
        <f t="shared" si="9"/>
        <v>113</v>
      </c>
      <c r="H133" s="33">
        <f t="shared" si="10"/>
        <v>1327</v>
      </c>
      <c r="I133" s="29">
        <v>-1903</v>
      </c>
      <c r="J133" s="33">
        <f t="shared" si="2"/>
        <v>3230</v>
      </c>
      <c r="K133" s="27">
        <f t="shared" si="3"/>
        <v>713</v>
      </c>
      <c r="L133" s="27">
        <f t="shared" si="13"/>
        <v>113</v>
      </c>
      <c r="M133" s="33">
        <f t="shared" si="12"/>
        <v>1512</v>
      </c>
      <c r="N133" s="29">
        <v>-2213</v>
      </c>
      <c r="O133" s="33">
        <f t="shared" si="4"/>
        <v>3725</v>
      </c>
      <c r="P133" s="27">
        <f t="shared" si="5"/>
        <v>623</v>
      </c>
      <c r="Q133" s="44"/>
      <c r="R133" s="35"/>
    </row>
    <row r="134" spans="1:18" ht="15.75" customHeight="1" x14ac:dyDescent="0.3">
      <c r="A134" s="203">
        <v>45828</v>
      </c>
      <c r="B134" s="27">
        <f t="shared" si="6"/>
        <v>114</v>
      </c>
      <c r="C134" s="33">
        <f t="shared" si="7"/>
        <v>1456</v>
      </c>
      <c r="D134" s="29">
        <v>-1813</v>
      </c>
      <c r="E134" s="33">
        <f t="shared" si="1"/>
        <v>3269</v>
      </c>
      <c r="F134" s="27">
        <f t="shared" si="8"/>
        <v>619</v>
      </c>
      <c r="G134" s="27">
        <f t="shared" si="9"/>
        <v>114</v>
      </c>
      <c r="H134" s="33">
        <f t="shared" si="10"/>
        <v>1327</v>
      </c>
      <c r="I134" s="29">
        <v>-1903</v>
      </c>
      <c r="J134" s="33">
        <f t="shared" si="2"/>
        <v>3230</v>
      </c>
      <c r="K134" s="27">
        <f t="shared" si="3"/>
        <v>713</v>
      </c>
      <c r="L134" s="27">
        <f t="shared" si="13"/>
        <v>114</v>
      </c>
      <c r="M134" s="33">
        <f t="shared" si="12"/>
        <v>1512</v>
      </c>
      <c r="N134" s="29">
        <v>-2213</v>
      </c>
      <c r="O134" s="33">
        <f t="shared" si="4"/>
        <v>3725</v>
      </c>
      <c r="P134" s="27">
        <f t="shared" si="5"/>
        <v>623</v>
      </c>
      <c r="Q134" s="44"/>
      <c r="R134" s="35"/>
    </row>
    <row r="135" spans="1:18" ht="15.75" customHeight="1" x14ac:dyDescent="0.3">
      <c r="A135" s="203">
        <v>45829</v>
      </c>
      <c r="B135" s="27">
        <f t="shared" si="6"/>
        <v>115</v>
      </c>
      <c r="C135" s="33">
        <f t="shared" si="7"/>
        <v>1456</v>
      </c>
      <c r="D135" s="29">
        <v>-1813</v>
      </c>
      <c r="E135" s="33">
        <f t="shared" si="1"/>
        <v>3269</v>
      </c>
      <c r="F135" s="27">
        <f t="shared" si="8"/>
        <v>619</v>
      </c>
      <c r="G135" s="27">
        <f t="shared" si="9"/>
        <v>115</v>
      </c>
      <c r="H135" s="33">
        <f t="shared" si="10"/>
        <v>1327</v>
      </c>
      <c r="I135" s="29">
        <v>-1903</v>
      </c>
      <c r="J135" s="33">
        <f t="shared" si="2"/>
        <v>3230</v>
      </c>
      <c r="K135" s="27">
        <f t="shared" si="3"/>
        <v>713</v>
      </c>
      <c r="L135" s="27">
        <f t="shared" si="13"/>
        <v>115</v>
      </c>
      <c r="M135" s="33">
        <f t="shared" si="12"/>
        <v>1512</v>
      </c>
      <c r="N135" s="29">
        <v>-2213</v>
      </c>
      <c r="O135" s="33">
        <f t="shared" si="4"/>
        <v>3725</v>
      </c>
      <c r="P135" s="27">
        <f t="shared" si="5"/>
        <v>623</v>
      </c>
      <c r="Q135" s="44"/>
      <c r="R135" s="35"/>
    </row>
    <row r="136" spans="1:18" ht="15.75" customHeight="1" x14ac:dyDescent="0.3">
      <c r="A136" s="203">
        <v>45830</v>
      </c>
      <c r="B136" s="27">
        <f t="shared" si="6"/>
        <v>116</v>
      </c>
      <c r="C136" s="33">
        <f t="shared" si="7"/>
        <v>1456</v>
      </c>
      <c r="D136" s="29">
        <v>-1813</v>
      </c>
      <c r="E136" s="33">
        <f t="shared" si="1"/>
        <v>3269</v>
      </c>
      <c r="F136" s="27">
        <f t="shared" si="8"/>
        <v>619</v>
      </c>
      <c r="G136" s="27">
        <f t="shared" si="9"/>
        <v>116</v>
      </c>
      <c r="H136" s="33">
        <f t="shared" si="10"/>
        <v>1327</v>
      </c>
      <c r="I136" s="29">
        <v>-1903</v>
      </c>
      <c r="J136" s="33">
        <f t="shared" si="2"/>
        <v>3230</v>
      </c>
      <c r="K136" s="27">
        <f t="shared" si="3"/>
        <v>713</v>
      </c>
      <c r="L136" s="27">
        <f t="shared" si="13"/>
        <v>116</v>
      </c>
      <c r="M136" s="33">
        <f t="shared" si="12"/>
        <v>1512</v>
      </c>
      <c r="N136" s="29">
        <v>-2213</v>
      </c>
      <c r="O136" s="33">
        <f t="shared" si="4"/>
        <v>3725</v>
      </c>
      <c r="P136" s="27">
        <f t="shared" si="5"/>
        <v>623</v>
      </c>
      <c r="Q136" s="44"/>
      <c r="R136" s="35"/>
    </row>
    <row r="137" spans="1:18" ht="15.75" customHeight="1" x14ac:dyDescent="0.3">
      <c r="A137" s="203">
        <v>45831</v>
      </c>
      <c r="B137" s="27">
        <f t="shared" si="6"/>
        <v>117</v>
      </c>
      <c r="C137" s="33">
        <f t="shared" si="7"/>
        <v>1456</v>
      </c>
      <c r="D137" s="29">
        <v>-1813</v>
      </c>
      <c r="E137" s="33">
        <f t="shared" si="1"/>
        <v>3269</v>
      </c>
      <c r="F137" s="27">
        <f t="shared" si="8"/>
        <v>619</v>
      </c>
      <c r="G137" s="27">
        <f t="shared" si="9"/>
        <v>117</v>
      </c>
      <c r="H137" s="33">
        <f t="shared" si="10"/>
        <v>1327</v>
      </c>
      <c r="I137" s="29">
        <v>-1903</v>
      </c>
      <c r="J137" s="33">
        <f t="shared" si="2"/>
        <v>3230</v>
      </c>
      <c r="K137" s="27">
        <f t="shared" si="3"/>
        <v>713</v>
      </c>
      <c r="L137" s="27">
        <f t="shared" si="13"/>
        <v>117</v>
      </c>
      <c r="M137" s="33">
        <f t="shared" si="12"/>
        <v>1512</v>
      </c>
      <c r="N137" s="29">
        <v>-2213</v>
      </c>
      <c r="O137" s="33">
        <f t="shared" si="4"/>
        <v>3725</v>
      </c>
      <c r="P137" s="27">
        <f t="shared" si="5"/>
        <v>623</v>
      </c>
      <c r="Q137" s="44"/>
      <c r="R137" s="35"/>
    </row>
    <row r="138" spans="1:18" ht="15.75" customHeight="1" x14ac:dyDescent="0.3">
      <c r="A138" s="203">
        <v>45832</v>
      </c>
      <c r="B138" s="27">
        <f t="shared" si="6"/>
        <v>118</v>
      </c>
      <c r="C138" s="33">
        <f t="shared" si="7"/>
        <v>1456</v>
      </c>
      <c r="D138" s="29">
        <v>-1813</v>
      </c>
      <c r="E138" s="33">
        <f t="shared" si="1"/>
        <v>3269</v>
      </c>
      <c r="F138" s="27">
        <f t="shared" si="8"/>
        <v>619</v>
      </c>
      <c r="G138" s="27">
        <f t="shared" si="9"/>
        <v>118</v>
      </c>
      <c r="H138" s="33">
        <f t="shared" si="10"/>
        <v>1327</v>
      </c>
      <c r="I138" s="29">
        <v>-1903</v>
      </c>
      <c r="J138" s="33">
        <f t="shared" si="2"/>
        <v>3230</v>
      </c>
      <c r="K138" s="27">
        <f t="shared" si="3"/>
        <v>713</v>
      </c>
      <c r="L138" s="27">
        <f t="shared" si="13"/>
        <v>118</v>
      </c>
      <c r="M138" s="33">
        <f t="shared" si="12"/>
        <v>1512</v>
      </c>
      <c r="N138" s="29">
        <v>-2213</v>
      </c>
      <c r="O138" s="33">
        <f t="shared" si="4"/>
        <v>3725</v>
      </c>
      <c r="P138" s="27">
        <f t="shared" si="5"/>
        <v>623</v>
      </c>
      <c r="Q138" s="44"/>
      <c r="R138" s="35"/>
    </row>
    <row r="139" spans="1:18" ht="15.75" customHeight="1" x14ac:dyDescent="0.3">
      <c r="A139" s="203">
        <v>45833</v>
      </c>
      <c r="B139" s="27">
        <f t="shared" si="6"/>
        <v>119</v>
      </c>
      <c r="C139" s="33">
        <f t="shared" si="7"/>
        <v>1456</v>
      </c>
      <c r="D139" s="29">
        <v>-1813</v>
      </c>
      <c r="E139" s="33">
        <f t="shared" si="1"/>
        <v>3269</v>
      </c>
      <c r="F139" s="27">
        <f t="shared" si="8"/>
        <v>619</v>
      </c>
      <c r="G139" s="27">
        <f t="shared" si="9"/>
        <v>119</v>
      </c>
      <c r="H139" s="33">
        <f t="shared" si="10"/>
        <v>1327</v>
      </c>
      <c r="I139" s="29">
        <v>-1903</v>
      </c>
      <c r="J139" s="33">
        <f t="shared" si="2"/>
        <v>3230</v>
      </c>
      <c r="K139" s="27">
        <f t="shared" si="3"/>
        <v>713</v>
      </c>
      <c r="L139" s="27">
        <f t="shared" si="13"/>
        <v>119</v>
      </c>
      <c r="M139" s="33">
        <f t="shared" si="12"/>
        <v>1512</v>
      </c>
      <c r="N139" s="29">
        <v>-2213</v>
      </c>
      <c r="O139" s="33">
        <f t="shared" si="4"/>
        <v>3725</v>
      </c>
      <c r="P139" s="27">
        <f t="shared" si="5"/>
        <v>623</v>
      </c>
      <c r="Q139" s="44"/>
      <c r="R139" s="35"/>
    </row>
    <row r="140" spans="1:18" ht="15.75" customHeight="1" x14ac:dyDescent="0.3">
      <c r="A140" s="203">
        <v>45834</v>
      </c>
      <c r="B140" s="27">
        <f t="shared" si="6"/>
        <v>120</v>
      </c>
      <c r="C140" s="33">
        <f t="shared" si="7"/>
        <v>1456</v>
      </c>
      <c r="D140" s="29">
        <v>-1813</v>
      </c>
      <c r="E140" s="33">
        <f t="shared" si="1"/>
        <v>3269</v>
      </c>
      <c r="F140" s="27">
        <f t="shared" si="8"/>
        <v>619</v>
      </c>
      <c r="G140" s="27">
        <f t="shared" si="9"/>
        <v>120</v>
      </c>
      <c r="H140" s="33">
        <f t="shared" si="10"/>
        <v>1327</v>
      </c>
      <c r="I140" s="29">
        <v>-1903</v>
      </c>
      <c r="J140" s="33">
        <f t="shared" si="2"/>
        <v>3230</v>
      </c>
      <c r="K140" s="27">
        <f t="shared" si="3"/>
        <v>713</v>
      </c>
      <c r="L140" s="27">
        <f t="shared" si="13"/>
        <v>120</v>
      </c>
      <c r="M140" s="33">
        <f t="shared" si="12"/>
        <v>1512</v>
      </c>
      <c r="N140" s="29">
        <v>-2213</v>
      </c>
      <c r="O140" s="33">
        <f t="shared" si="4"/>
        <v>3725</v>
      </c>
      <c r="P140" s="27">
        <f t="shared" si="5"/>
        <v>623</v>
      </c>
      <c r="Q140" s="44"/>
      <c r="R140" s="35"/>
    </row>
    <row r="141" spans="1:18" ht="15.75" customHeight="1" x14ac:dyDescent="0.3">
      <c r="A141" s="203">
        <v>45835</v>
      </c>
      <c r="B141" s="27">
        <f t="shared" si="6"/>
        <v>121</v>
      </c>
      <c r="C141" s="33">
        <f t="shared" si="7"/>
        <v>1456</v>
      </c>
      <c r="D141" s="29">
        <v>-1813</v>
      </c>
      <c r="E141" s="33">
        <f t="shared" si="1"/>
        <v>3269</v>
      </c>
      <c r="F141" s="27">
        <f t="shared" si="8"/>
        <v>619</v>
      </c>
      <c r="G141" s="27">
        <f t="shared" si="9"/>
        <v>121</v>
      </c>
      <c r="H141" s="33">
        <f t="shared" si="10"/>
        <v>1327</v>
      </c>
      <c r="I141" s="29">
        <v>-1903</v>
      </c>
      <c r="J141" s="33">
        <f t="shared" si="2"/>
        <v>3230</v>
      </c>
      <c r="K141" s="27">
        <f t="shared" si="3"/>
        <v>713</v>
      </c>
      <c r="L141" s="27">
        <f t="shared" si="13"/>
        <v>121</v>
      </c>
      <c r="M141" s="33">
        <f t="shared" si="12"/>
        <v>1512</v>
      </c>
      <c r="N141" s="29">
        <v>-2213</v>
      </c>
      <c r="O141" s="33">
        <f t="shared" si="4"/>
        <v>3725</v>
      </c>
      <c r="P141" s="27">
        <f t="shared" si="5"/>
        <v>623</v>
      </c>
      <c r="Q141" s="44"/>
      <c r="R141" s="35"/>
    </row>
    <row r="142" spans="1:18" ht="15.75" customHeight="1" x14ac:dyDescent="0.3">
      <c r="A142" s="203">
        <v>45836</v>
      </c>
      <c r="B142" s="27">
        <f t="shared" si="6"/>
        <v>122</v>
      </c>
      <c r="C142" s="33">
        <f t="shared" si="7"/>
        <v>1456</v>
      </c>
      <c r="D142" s="29">
        <v>-1813</v>
      </c>
      <c r="E142" s="33">
        <f t="shared" si="1"/>
        <v>3269</v>
      </c>
      <c r="F142" s="27">
        <f t="shared" si="8"/>
        <v>619</v>
      </c>
      <c r="G142" s="27">
        <f t="shared" si="9"/>
        <v>122</v>
      </c>
      <c r="H142" s="33">
        <f t="shared" si="10"/>
        <v>1327</v>
      </c>
      <c r="I142" s="29">
        <v>-1903</v>
      </c>
      <c r="J142" s="33">
        <f t="shared" si="2"/>
        <v>3230</v>
      </c>
      <c r="K142" s="27">
        <f t="shared" si="3"/>
        <v>713</v>
      </c>
      <c r="L142" s="27">
        <f t="shared" si="13"/>
        <v>122</v>
      </c>
      <c r="M142" s="33">
        <f t="shared" si="12"/>
        <v>1512</v>
      </c>
      <c r="N142" s="29">
        <v>-2213</v>
      </c>
      <c r="O142" s="33">
        <f t="shared" si="4"/>
        <v>3725</v>
      </c>
      <c r="P142" s="27">
        <f t="shared" si="5"/>
        <v>623</v>
      </c>
      <c r="Q142" s="44"/>
      <c r="R142" s="35"/>
    </row>
    <row r="143" spans="1:18" ht="15.75" customHeight="1" x14ac:dyDescent="0.3">
      <c r="A143" s="203">
        <v>45837</v>
      </c>
      <c r="B143" s="27">
        <f t="shared" si="6"/>
        <v>123</v>
      </c>
      <c r="C143" s="33">
        <f t="shared" si="7"/>
        <v>1456</v>
      </c>
      <c r="D143" s="29">
        <v>-1813</v>
      </c>
      <c r="E143" s="33">
        <f t="shared" si="1"/>
        <v>3269</v>
      </c>
      <c r="F143" s="27">
        <f t="shared" si="8"/>
        <v>619</v>
      </c>
      <c r="G143" s="27">
        <f t="shared" si="9"/>
        <v>123</v>
      </c>
      <c r="H143" s="33">
        <f t="shared" si="10"/>
        <v>1327</v>
      </c>
      <c r="I143" s="29">
        <v>-1903</v>
      </c>
      <c r="J143" s="33">
        <f t="shared" si="2"/>
        <v>3230</v>
      </c>
      <c r="K143" s="27">
        <f t="shared" si="3"/>
        <v>713</v>
      </c>
      <c r="L143" s="27">
        <f t="shared" si="13"/>
        <v>123</v>
      </c>
      <c r="M143" s="33">
        <f t="shared" si="12"/>
        <v>1512</v>
      </c>
      <c r="N143" s="29">
        <v>-2213</v>
      </c>
      <c r="O143" s="33">
        <f t="shared" si="4"/>
        <v>3725</v>
      </c>
      <c r="P143" s="27">
        <f t="shared" si="5"/>
        <v>623</v>
      </c>
      <c r="Q143" s="44"/>
      <c r="R143" s="35"/>
    </row>
    <row r="144" spans="1:18" ht="15.75" customHeight="1" x14ac:dyDescent="0.3">
      <c r="A144" s="203">
        <v>45838</v>
      </c>
      <c r="B144" s="27">
        <f t="shared" si="6"/>
        <v>124</v>
      </c>
      <c r="C144" s="33">
        <f t="shared" si="7"/>
        <v>1456</v>
      </c>
      <c r="D144" s="29">
        <v>-1813</v>
      </c>
      <c r="E144" s="33">
        <f t="shared" si="1"/>
        <v>3269</v>
      </c>
      <c r="F144" s="27">
        <f t="shared" si="8"/>
        <v>619</v>
      </c>
      <c r="G144" s="27">
        <f t="shared" si="9"/>
        <v>124</v>
      </c>
      <c r="H144" s="33">
        <f t="shared" si="10"/>
        <v>1327</v>
      </c>
      <c r="I144" s="29">
        <v>-1903</v>
      </c>
      <c r="J144" s="33">
        <f t="shared" si="2"/>
        <v>3230</v>
      </c>
      <c r="K144" s="27">
        <f t="shared" si="3"/>
        <v>713</v>
      </c>
      <c r="L144" s="27">
        <f t="shared" si="13"/>
        <v>124</v>
      </c>
      <c r="M144" s="33">
        <f t="shared" si="12"/>
        <v>1512</v>
      </c>
      <c r="N144" s="29">
        <v>-2213</v>
      </c>
      <c r="O144" s="33">
        <f t="shared" si="4"/>
        <v>3725</v>
      </c>
      <c r="P144" s="27">
        <f t="shared" si="5"/>
        <v>623</v>
      </c>
      <c r="Q144" s="44"/>
      <c r="R144" s="35"/>
    </row>
    <row r="145" spans="1:18" ht="15.75" customHeight="1" x14ac:dyDescent="0.3">
      <c r="A145" s="203">
        <v>45839</v>
      </c>
      <c r="B145" s="27">
        <f t="shared" si="6"/>
        <v>125</v>
      </c>
      <c r="C145" s="33">
        <f t="shared" si="7"/>
        <v>1456</v>
      </c>
      <c r="D145" s="29">
        <v>-1813</v>
      </c>
      <c r="E145" s="33">
        <f t="shared" si="1"/>
        <v>3269</v>
      </c>
      <c r="F145" s="27">
        <f t="shared" si="8"/>
        <v>619</v>
      </c>
      <c r="G145" s="27">
        <f t="shared" si="9"/>
        <v>125</v>
      </c>
      <c r="H145" s="33">
        <f t="shared" si="10"/>
        <v>1327</v>
      </c>
      <c r="I145" s="29">
        <v>-1903</v>
      </c>
      <c r="J145" s="33">
        <f t="shared" si="2"/>
        <v>3230</v>
      </c>
      <c r="K145" s="27">
        <f t="shared" si="3"/>
        <v>713</v>
      </c>
      <c r="L145" s="27">
        <f t="shared" si="13"/>
        <v>125</v>
      </c>
      <c r="M145" s="33">
        <f t="shared" si="12"/>
        <v>1512</v>
      </c>
      <c r="N145" s="29">
        <v>-2213</v>
      </c>
      <c r="O145" s="33">
        <f t="shared" si="4"/>
        <v>3725</v>
      </c>
      <c r="P145" s="27">
        <f t="shared" si="5"/>
        <v>623</v>
      </c>
      <c r="Q145" s="44"/>
      <c r="R145" s="35"/>
    </row>
    <row r="146" spans="1:18" ht="15.75" customHeight="1" x14ac:dyDescent="0.3">
      <c r="A146" s="203">
        <v>45840</v>
      </c>
      <c r="B146" s="27">
        <f t="shared" si="6"/>
        <v>126</v>
      </c>
      <c r="C146" s="33">
        <f t="shared" si="7"/>
        <v>1456</v>
      </c>
      <c r="D146" s="29">
        <v>-1813</v>
      </c>
      <c r="E146" s="33">
        <f t="shared" si="1"/>
        <v>3269</v>
      </c>
      <c r="F146" s="27">
        <f t="shared" si="8"/>
        <v>619</v>
      </c>
      <c r="G146" s="27">
        <f t="shared" si="9"/>
        <v>126</v>
      </c>
      <c r="H146" s="33">
        <f t="shared" si="10"/>
        <v>1327</v>
      </c>
      <c r="I146" s="29">
        <v>-1903</v>
      </c>
      <c r="J146" s="33">
        <f t="shared" si="2"/>
        <v>3230</v>
      </c>
      <c r="K146" s="27">
        <f t="shared" si="3"/>
        <v>713</v>
      </c>
      <c r="L146" s="27">
        <f t="shared" si="13"/>
        <v>126</v>
      </c>
      <c r="M146" s="33">
        <f t="shared" si="12"/>
        <v>1512</v>
      </c>
      <c r="N146" s="29">
        <v>-2213</v>
      </c>
      <c r="O146" s="33">
        <f t="shared" si="4"/>
        <v>3725</v>
      </c>
      <c r="P146" s="27">
        <f t="shared" si="5"/>
        <v>623</v>
      </c>
      <c r="Q146" s="44"/>
      <c r="R146" s="35"/>
    </row>
    <row r="147" spans="1:18" ht="15.75" customHeight="1" x14ac:dyDescent="0.3">
      <c r="A147" s="203">
        <v>45841</v>
      </c>
      <c r="B147" s="27">
        <f t="shared" si="6"/>
        <v>127</v>
      </c>
      <c r="C147" s="33"/>
      <c r="D147" s="29">
        <v>-1813</v>
      </c>
      <c r="E147" s="33"/>
      <c r="F147" s="27">
        <f t="shared" si="8"/>
        <v>619</v>
      </c>
      <c r="G147" s="27">
        <f t="shared" si="9"/>
        <v>127</v>
      </c>
      <c r="H147" s="33"/>
      <c r="I147" s="29">
        <v>-1903</v>
      </c>
      <c r="J147" s="33"/>
      <c r="K147" s="27">
        <f t="shared" si="3"/>
        <v>713</v>
      </c>
      <c r="L147" s="27">
        <f t="shared" si="13"/>
        <v>127</v>
      </c>
      <c r="M147" s="33"/>
      <c r="N147" s="29">
        <v>-2213</v>
      </c>
      <c r="O147" s="33"/>
      <c r="P147" s="27">
        <f t="shared" si="5"/>
        <v>623</v>
      </c>
      <c r="Q147" s="44"/>
      <c r="R147" s="35"/>
    </row>
    <row r="148" spans="1:18" ht="15.75" customHeight="1" x14ac:dyDescent="0.3">
      <c r="A148" s="203">
        <v>45842</v>
      </c>
      <c r="B148" s="27">
        <f t="shared" si="6"/>
        <v>128</v>
      </c>
      <c r="C148" s="33"/>
      <c r="D148" s="29">
        <v>-1813</v>
      </c>
      <c r="E148" s="33"/>
      <c r="F148" s="27">
        <f t="shared" si="8"/>
        <v>619</v>
      </c>
      <c r="G148" s="27">
        <f t="shared" si="9"/>
        <v>128</v>
      </c>
      <c r="H148" s="33"/>
      <c r="I148" s="29">
        <v>-1903</v>
      </c>
      <c r="J148" s="33"/>
      <c r="K148" s="27">
        <f t="shared" si="3"/>
        <v>713</v>
      </c>
      <c r="L148" s="27">
        <f t="shared" si="13"/>
        <v>128</v>
      </c>
      <c r="M148" s="33"/>
      <c r="N148" s="29">
        <v>-2213</v>
      </c>
      <c r="O148" s="33"/>
      <c r="P148" s="27">
        <f t="shared" si="5"/>
        <v>623</v>
      </c>
      <c r="Q148" s="44"/>
      <c r="R148" s="35"/>
    </row>
    <row r="149" spans="1:18" ht="15.75" customHeight="1" x14ac:dyDescent="0.3">
      <c r="A149" s="203">
        <v>45843</v>
      </c>
      <c r="B149" s="27">
        <f t="shared" si="6"/>
        <v>129</v>
      </c>
      <c r="C149" s="33"/>
      <c r="D149" s="29">
        <v>-1813</v>
      </c>
      <c r="E149" s="33"/>
      <c r="F149" s="27">
        <f t="shared" si="8"/>
        <v>619</v>
      </c>
      <c r="G149" s="27">
        <f t="shared" si="9"/>
        <v>129</v>
      </c>
      <c r="H149" s="33"/>
      <c r="I149" s="29">
        <v>-1903</v>
      </c>
      <c r="J149" s="33"/>
      <c r="K149" s="27">
        <f t="shared" si="3"/>
        <v>713</v>
      </c>
      <c r="L149" s="27">
        <f t="shared" si="13"/>
        <v>129</v>
      </c>
      <c r="M149" s="33"/>
      <c r="N149" s="29">
        <v>-2213</v>
      </c>
      <c r="O149" s="33"/>
      <c r="P149" s="27">
        <f t="shared" si="5"/>
        <v>623</v>
      </c>
      <c r="Q149" s="44"/>
      <c r="R149" s="35"/>
    </row>
    <row r="150" spans="1:18" ht="15.75" customHeight="1" x14ac:dyDescent="0.3">
      <c r="A150" s="203">
        <v>45844</v>
      </c>
      <c r="B150" s="27">
        <f t="shared" si="6"/>
        <v>130</v>
      </c>
      <c r="C150" s="33"/>
      <c r="D150" s="29">
        <v>-1813</v>
      </c>
      <c r="E150" s="33"/>
      <c r="F150" s="27">
        <f t="shared" si="8"/>
        <v>619</v>
      </c>
      <c r="G150" s="27">
        <f t="shared" si="9"/>
        <v>130</v>
      </c>
      <c r="H150" s="33"/>
      <c r="I150" s="29">
        <v>-1903</v>
      </c>
      <c r="J150" s="33"/>
      <c r="K150" s="27">
        <f t="shared" si="3"/>
        <v>713</v>
      </c>
      <c r="L150" s="27">
        <f t="shared" si="13"/>
        <v>130</v>
      </c>
      <c r="M150" s="33"/>
      <c r="N150" s="29">
        <v>-2213</v>
      </c>
      <c r="O150" s="33"/>
      <c r="P150" s="27">
        <f t="shared" si="5"/>
        <v>623</v>
      </c>
      <c r="Q150" s="44"/>
      <c r="R150" s="35"/>
    </row>
    <row r="151" spans="1:18" ht="15.75" customHeight="1" x14ac:dyDescent="0.3">
      <c r="A151" s="203">
        <v>45845</v>
      </c>
      <c r="B151" s="27">
        <f t="shared" si="6"/>
        <v>131</v>
      </c>
      <c r="C151" s="33"/>
      <c r="D151" s="29">
        <v>-1813</v>
      </c>
      <c r="E151" s="33"/>
      <c r="F151" s="27">
        <f t="shared" si="8"/>
        <v>619</v>
      </c>
      <c r="G151" s="27">
        <f t="shared" si="9"/>
        <v>131</v>
      </c>
      <c r="H151" s="33"/>
      <c r="I151" s="29">
        <v>-1903</v>
      </c>
      <c r="J151" s="33"/>
      <c r="K151" s="27">
        <f t="shared" si="3"/>
        <v>713</v>
      </c>
      <c r="L151" s="27">
        <f t="shared" si="13"/>
        <v>131</v>
      </c>
      <c r="M151" s="33"/>
      <c r="N151" s="29">
        <v>-2213</v>
      </c>
      <c r="O151" s="33"/>
      <c r="P151" s="27">
        <f t="shared" si="5"/>
        <v>623</v>
      </c>
      <c r="Q151" s="44"/>
      <c r="R151" s="35"/>
    </row>
    <row r="152" spans="1:18" ht="15.75" customHeight="1" x14ac:dyDescent="0.3">
      <c r="A152" s="203">
        <v>45846</v>
      </c>
      <c r="B152" s="27">
        <f t="shared" si="6"/>
        <v>132</v>
      </c>
      <c r="C152" s="33"/>
      <c r="D152" s="29">
        <v>-1813</v>
      </c>
      <c r="E152" s="33"/>
      <c r="F152" s="27">
        <f t="shared" si="8"/>
        <v>619</v>
      </c>
      <c r="G152" s="27">
        <f t="shared" si="9"/>
        <v>132</v>
      </c>
      <c r="H152" s="33"/>
      <c r="I152" s="29">
        <v>-1903</v>
      </c>
      <c r="J152" s="33"/>
      <c r="K152" s="27">
        <f t="shared" si="3"/>
        <v>713</v>
      </c>
      <c r="L152" s="27">
        <f t="shared" si="13"/>
        <v>132</v>
      </c>
      <c r="M152" s="33"/>
      <c r="N152" s="29">
        <v>-2213</v>
      </c>
      <c r="O152" s="33"/>
      <c r="P152" s="27">
        <f t="shared" si="5"/>
        <v>623</v>
      </c>
      <c r="Q152" s="44"/>
      <c r="R152" s="35"/>
    </row>
    <row r="153" spans="1:18" ht="15.75" customHeight="1" x14ac:dyDescent="0.3">
      <c r="A153" s="203">
        <v>45847</v>
      </c>
      <c r="B153" s="27">
        <f t="shared" si="6"/>
        <v>133</v>
      </c>
      <c r="C153" s="33"/>
      <c r="D153" s="29">
        <v>-1813</v>
      </c>
      <c r="E153" s="33"/>
      <c r="F153" s="27">
        <f t="shared" si="8"/>
        <v>619</v>
      </c>
      <c r="G153" s="27">
        <f t="shared" si="9"/>
        <v>133</v>
      </c>
      <c r="H153" s="33"/>
      <c r="I153" s="29">
        <v>-1903</v>
      </c>
      <c r="J153" s="33"/>
      <c r="K153" s="27">
        <f t="shared" si="3"/>
        <v>713</v>
      </c>
      <c r="L153" s="27">
        <f t="shared" si="13"/>
        <v>133</v>
      </c>
      <c r="M153" s="33"/>
      <c r="N153" s="29">
        <v>-2213</v>
      </c>
      <c r="O153" s="33"/>
      <c r="P153" s="27">
        <f t="shared" si="5"/>
        <v>623</v>
      </c>
      <c r="Q153" s="44"/>
      <c r="R153" s="35"/>
    </row>
    <row r="154" spans="1:18" ht="15.75" customHeight="1" x14ac:dyDescent="0.3">
      <c r="A154" s="203">
        <v>45848</v>
      </c>
      <c r="B154" s="27">
        <f t="shared" si="6"/>
        <v>134</v>
      </c>
      <c r="C154" s="33"/>
      <c r="D154" s="29">
        <v>-1813</v>
      </c>
      <c r="E154" s="33"/>
      <c r="F154" s="27">
        <f t="shared" si="8"/>
        <v>619</v>
      </c>
      <c r="G154" s="27">
        <f t="shared" si="9"/>
        <v>134</v>
      </c>
      <c r="H154" s="33"/>
      <c r="I154" s="29">
        <v>-1903</v>
      </c>
      <c r="J154" s="33"/>
      <c r="K154" s="27">
        <f t="shared" si="3"/>
        <v>713</v>
      </c>
      <c r="L154" s="27">
        <f t="shared" si="13"/>
        <v>134</v>
      </c>
      <c r="M154" s="33"/>
      <c r="N154" s="29">
        <v>-2213</v>
      </c>
      <c r="O154" s="33"/>
      <c r="P154" s="27">
        <f t="shared" si="5"/>
        <v>623</v>
      </c>
      <c r="Q154" s="44"/>
      <c r="R154" s="35"/>
    </row>
    <row r="155" spans="1:18" ht="15.75" customHeight="1" x14ac:dyDescent="0.3">
      <c r="A155" s="203">
        <v>45849</v>
      </c>
      <c r="B155" s="27">
        <f t="shared" si="6"/>
        <v>135</v>
      </c>
      <c r="C155" s="33"/>
      <c r="D155" s="29">
        <v>-1813</v>
      </c>
      <c r="E155" s="33"/>
      <c r="F155" s="27">
        <f t="shared" si="8"/>
        <v>619</v>
      </c>
      <c r="G155" s="27">
        <f t="shared" si="9"/>
        <v>135</v>
      </c>
      <c r="H155" s="33"/>
      <c r="I155" s="29">
        <v>-1903</v>
      </c>
      <c r="J155" s="33"/>
      <c r="K155" s="27">
        <f t="shared" si="3"/>
        <v>713</v>
      </c>
      <c r="L155" s="27">
        <f t="shared" si="13"/>
        <v>135</v>
      </c>
      <c r="M155" s="33"/>
      <c r="N155" s="29">
        <v>-2213</v>
      </c>
      <c r="O155" s="33"/>
      <c r="P155" s="27">
        <f t="shared" si="5"/>
        <v>623</v>
      </c>
      <c r="Q155" s="44"/>
      <c r="R155" s="35"/>
    </row>
    <row r="156" spans="1:18" ht="15.75" customHeight="1" x14ac:dyDescent="0.3">
      <c r="A156" s="203">
        <v>45850</v>
      </c>
      <c r="B156" s="27">
        <f t="shared" si="6"/>
        <v>136</v>
      </c>
      <c r="C156" s="33"/>
      <c r="D156" s="29">
        <v>-1813</v>
      </c>
      <c r="E156" s="33"/>
      <c r="F156" s="27">
        <f t="shared" si="8"/>
        <v>619</v>
      </c>
      <c r="G156" s="27">
        <f t="shared" si="9"/>
        <v>136</v>
      </c>
      <c r="H156" s="33"/>
      <c r="I156" s="29">
        <v>-1905</v>
      </c>
      <c r="J156" s="33"/>
      <c r="K156" s="27">
        <f t="shared" si="3"/>
        <v>715</v>
      </c>
      <c r="L156" s="27">
        <f t="shared" si="13"/>
        <v>136</v>
      </c>
      <c r="M156" s="33"/>
      <c r="N156" s="29">
        <v>-2213</v>
      </c>
      <c r="O156" s="33"/>
      <c r="P156" s="27">
        <f t="shared" si="5"/>
        <v>623</v>
      </c>
      <c r="Q156" s="44"/>
      <c r="R156" s="35"/>
    </row>
    <row r="157" spans="1:18" ht="15.75" customHeight="1" x14ac:dyDescent="0.3">
      <c r="A157" s="203">
        <v>45851</v>
      </c>
      <c r="B157" s="27">
        <f t="shared" si="6"/>
        <v>137</v>
      </c>
      <c r="C157" s="33"/>
      <c r="D157" s="29">
        <v>-1813</v>
      </c>
      <c r="E157" s="33"/>
      <c r="F157" s="27">
        <f t="shared" si="8"/>
        <v>619</v>
      </c>
      <c r="G157" s="27">
        <f t="shared" si="9"/>
        <v>137</v>
      </c>
      <c r="H157" s="33"/>
      <c r="I157" s="29">
        <v>-1910</v>
      </c>
      <c r="J157" s="33"/>
      <c r="K157" s="27">
        <f t="shared" si="3"/>
        <v>720</v>
      </c>
      <c r="L157" s="27">
        <f t="shared" si="13"/>
        <v>137</v>
      </c>
      <c r="M157" s="33"/>
      <c r="N157" s="29">
        <v>-2213</v>
      </c>
      <c r="O157" s="33"/>
      <c r="P157" s="27">
        <f t="shared" si="5"/>
        <v>623</v>
      </c>
      <c r="Q157" s="44"/>
      <c r="R157" s="35"/>
    </row>
    <row r="158" spans="1:18" ht="15.75" customHeight="1" x14ac:dyDescent="0.3">
      <c r="A158" s="203">
        <v>45852</v>
      </c>
      <c r="B158" s="27">
        <f t="shared" si="6"/>
        <v>138</v>
      </c>
      <c r="C158" s="33"/>
      <c r="D158" s="29">
        <v>-1813</v>
      </c>
      <c r="E158" s="33"/>
      <c r="F158" s="27">
        <f t="shared" si="8"/>
        <v>619</v>
      </c>
      <c r="G158" s="27">
        <f t="shared" si="9"/>
        <v>138</v>
      </c>
      <c r="H158" s="33"/>
      <c r="I158" s="29">
        <v>-1915</v>
      </c>
      <c r="J158" s="33"/>
      <c r="K158" s="27">
        <f t="shared" si="3"/>
        <v>725</v>
      </c>
      <c r="L158" s="27">
        <f t="shared" si="13"/>
        <v>138</v>
      </c>
      <c r="M158" s="33"/>
      <c r="N158" s="29">
        <v>-2213</v>
      </c>
      <c r="O158" s="33"/>
      <c r="P158" s="27">
        <f t="shared" si="5"/>
        <v>623</v>
      </c>
      <c r="Q158" s="44"/>
      <c r="R158" s="35"/>
    </row>
    <row r="159" spans="1:18" ht="15.75" customHeight="1" x14ac:dyDescent="0.3">
      <c r="A159" s="203">
        <v>45853</v>
      </c>
      <c r="B159" s="27">
        <f t="shared" si="6"/>
        <v>139</v>
      </c>
      <c r="C159" s="33"/>
      <c r="D159" s="29">
        <v>-1813</v>
      </c>
      <c r="E159" s="33"/>
      <c r="F159" s="27">
        <f t="shared" si="8"/>
        <v>619</v>
      </c>
      <c r="G159" s="27">
        <f t="shared" si="9"/>
        <v>139</v>
      </c>
      <c r="H159" s="33"/>
      <c r="I159" s="29">
        <v>-1920</v>
      </c>
      <c r="J159" s="33"/>
      <c r="K159" s="27">
        <f t="shared" si="3"/>
        <v>730</v>
      </c>
      <c r="L159" s="27">
        <f t="shared" si="13"/>
        <v>139</v>
      </c>
      <c r="M159" s="33"/>
      <c r="N159" s="29">
        <v>-2213</v>
      </c>
      <c r="O159" s="33"/>
      <c r="P159" s="27">
        <f t="shared" si="5"/>
        <v>623</v>
      </c>
      <c r="Q159" s="44"/>
      <c r="R159" s="35"/>
    </row>
    <row r="160" spans="1:18" ht="15.75" customHeight="1" x14ac:dyDescent="0.3">
      <c r="A160" s="203">
        <v>45854</v>
      </c>
      <c r="B160" s="27">
        <f t="shared" si="6"/>
        <v>140</v>
      </c>
      <c r="C160" s="33"/>
      <c r="D160" s="29">
        <v>-1813</v>
      </c>
      <c r="E160" s="33"/>
      <c r="F160" s="27">
        <f t="shared" si="8"/>
        <v>619</v>
      </c>
      <c r="G160" s="27">
        <f t="shared" si="9"/>
        <v>140</v>
      </c>
      <c r="H160" s="33"/>
      <c r="I160" s="29">
        <v>-1925</v>
      </c>
      <c r="J160" s="33"/>
      <c r="K160" s="27">
        <f t="shared" si="3"/>
        <v>735</v>
      </c>
      <c r="L160" s="27">
        <f t="shared" si="13"/>
        <v>140</v>
      </c>
      <c r="M160" s="33"/>
      <c r="N160" s="29">
        <v>-2213</v>
      </c>
      <c r="O160" s="33"/>
      <c r="P160" s="27">
        <f t="shared" si="5"/>
        <v>623</v>
      </c>
      <c r="Q160" s="44"/>
      <c r="R160" s="35"/>
    </row>
    <row r="161" spans="1:18" ht="15.75" customHeight="1" x14ac:dyDescent="0.3">
      <c r="A161" s="203">
        <v>45855</v>
      </c>
      <c r="B161" s="27">
        <f t="shared" si="6"/>
        <v>141</v>
      </c>
      <c r="C161" s="33"/>
      <c r="D161" s="29">
        <v>-1819</v>
      </c>
      <c r="E161" s="33"/>
      <c r="F161" s="27">
        <f t="shared" si="8"/>
        <v>625</v>
      </c>
      <c r="G161" s="27">
        <f t="shared" si="9"/>
        <v>141</v>
      </c>
      <c r="H161" s="33"/>
      <c r="I161" s="29">
        <v>-1930</v>
      </c>
      <c r="J161" s="33"/>
      <c r="K161" s="27">
        <f t="shared" si="3"/>
        <v>740</v>
      </c>
      <c r="L161" s="27">
        <f t="shared" si="13"/>
        <v>141</v>
      </c>
      <c r="M161" s="33"/>
      <c r="N161" s="29">
        <v>-2213</v>
      </c>
      <c r="O161" s="33"/>
      <c r="P161" s="27">
        <f t="shared" si="5"/>
        <v>623</v>
      </c>
      <c r="Q161" s="44"/>
      <c r="R161" s="35"/>
    </row>
    <row r="162" spans="1:18" ht="15.75" customHeight="1" x14ac:dyDescent="0.3">
      <c r="A162" s="203">
        <v>45856</v>
      </c>
      <c r="B162" s="27">
        <f t="shared" si="6"/>
        <v>142</v>
      </c>
      <c r="C162" s="33"/>
      <c r="D162" s="29">
        <v>-1828</v>
      </c>
      <c r="E162" s="33"/>
      <c r="F162" s="27">
        <f t="shared" si="8"/>
        <v>634</v>
      </c>
      <c r="G162" s="27">
        <f t="shared" si="9"/>
        <v>142</v>
      </c>
      <c r="H162" s="33"/>
      <c r="I162" s="29">
        <v>-1935</v>
      </c>
      <c r="J162" s="33"/>
      <c r="K162" s="27">
        <f t="shared" si="3"/>
        <v>745</v>
      </c>
      <c r="L162" s="27">
        <f t="shared" si="13"/>
        <v>142</v>
      </c>
      <c r="M162" s="33"/>
      <c r="N162" s="29">
        <v>-2213</v>
      </c>
      <c r="O162" s="33"/>
      <c r="P162" s="27">
        <f t="shared" si="5"/>
        <v>623</v>
      </c>
      <c r="Q162" s="44"/>
      <c r="R162" s="35"/>
    </row>
    <row r="163" spans="1:18" ht="15.75" customHeight="1" x14ac:dyDescent="0.3">
      <c r="A163" s="203">
        <v>45857</v>
      </c>
      <c r="B163" s="27">
        <f t="shared" si="6"/>
        <v>143</v>
      </c>
      <c r="C163" s="33"/>
      <c r="D163" s="29">
        <v>-1837</v>
      </c>
      <c r="E163" s="33"/>
      <c r="F163" s="27">
        <f t="shared" si="8"/>
        <v>643</v>
      </c>
      <c r="G163" s="27">
        <f t="shared" si="9"/>
        <v>143</v>
      </c>
      <c r="H163" s="33"/>
      <c r="I163" s="29">
        <v>-1940</v>
      </c>
      <c r="J163" s="33"/>
      <c r="K163" s="27">
        <f t="shared" si="3"/>
        <v>750</v>
      </c>
      <c r="L163" s="27">
        <f t="shared" si="13"/>
        <v>143</v>
      </c>
      <c r="M163" s="33"/>
      <c r="N163" s="29">
        <v>-2213</v>
      </c>
      <c r="O163" s="33"/>
      <c r="P163" s="27">
        <f t="shared" si="5"/>
        <v>623</v>
      </c>
      <c r="Q163" s="44"/>
      <c r="R163" s="35"/>
    </row>
    <row r="164" spans="1:18" ht="15.75" customHeight="1" x14ac:dyDescent="0.3">
      <c r="A164" s="203">
        <v>45858</v>
      </c>
      <c r="B164" s="27">
        <f t="shared" si="6"/>
        <v>144</v>
      </c>
      <c r="C164" s="33"/>
      <c r="D164" s="29">
        <v>-1846</v>
      </c>
      <c r="E164" s="33"/>
      <c r="F164" s="27">
        <f t="shared" si="8"/>
        <v>652</v>
      </c>
      <c r="G164" s="27">
        <f t="shared" si="9"/>
        <v>144</v>
      </c>
      <c r="H164" s="33"/>
      <c r="I164" s="29">
        <v>-1945</v>
      </c>
      <c r="J164" s="33"/>
      <c r="K164" s="27">
        <f t="shared" si="3"/>
        <v>755</v>
      </c>
      <c r="L164" s="27">
        <f t="shared" si="13"/>
        <v>144</v>
      </c>
      <c r="M164" s="33"/>
      <c r="N164" s="29">
        <v>-2213</v>
      </c>
      <c r="O164" s="33"/>
      <c r="P164" s="27">
        <f t="shared" si="5"/>
        <v>623</v>
      </c>
      <c r="Q164" s="44"/>
      <c r="R164" s="35"/>
    </row>
    <row r="165" spans="1:18" ht="15.75" customHeight="1" x14ac:dyDescent="0.3">
      <c r="A165" s="203">
        <v>45859</v>
      </c>
      <c r="B165" s="27">
        <f t="shared" si="6"/>
        <v>145</v>
      </c>
      <c r="C165" s="33"/>
      <c r="D165" s="29">
        <v>-1855</v>
      </c>
      <c r="E165" s="33"/>
      <c r="F165" s="27">
        <f t="shared" si="8"/>
        <v>661</v>
      </c>
      <c r="G165" s="27">
        <f t="shared" si="9"/>
        <v>145</v>
      </c>
      <c r="H165" s="33"/>
      <c r="I165" s="29">
        <v>-1950</v>
      </c>
      <c r="J165" s="33"/>
      <c r="K165" s="27">
        <f t="shared" si="3"/>
        <v>760</v>
      </c>
      <c r="L165" s="27">
        <f t="shared" si="13"/>
        <v>145</v>
      </c>
      <c r="M165" s="33"/>
      <c r="N165" s="29">
        <v>-2220</v>
      </c>
      <c r="O165" s="33"/>
      <c r="P165" s="27">
        <f t="shared" si="5"/>
        <v>630</v>
      </c>
      <c r="Q165" s="44"/>
      <c r="R165" s="35"/>
    </row>
    <row r="166" spans="1:18" ht="15.75" customHeight="1" x14ac:dyDescent="0.3">
      <c r="A166" s="203">
        <v>45860</v>
      </c>
      <c r="B166" s="27">
        <f t="shared" si="6"/>
        <v>146</v>
      </c>
      <c r="C166" s="33"/>
      <c r="D166" s="29">
        <v>-1864</v>
      </c>
      <c r="E166" s="33"/>
      <c r="F166" s="27">
        <f t="shared" si="8"/>
        <v>670</v>
      </c>
      <c r="G166" s="27">
        <f t="shared" si="9"/>
        <v>146</v>
      </c>
      <c r="H166" s="33"/>
      <c r="I166" s="29">
        <v>-1955</v>
      </c>
      <c r="J166" s="33"/>
      <c r="K166" s="27">
        <f t="shared" si="3"/>
        <v>765</v>
      </c>
      <c r="L166" s="27">
        <f t="shared" si="13"/>
        <v>146</v>
      </c>
      <c r="M166" s="33"/>
      <c r="N166" s="29">
        <v>-2230</v>
      </c>
      <c r="O166" s="33"/>
      <c r="P166" s="27">
        <f t="shared" si="5"/>
        <v>640</v>
      </c>
      <c r="Q166" s="44"/>
      <c r="R166" s="35"/>
    </row>
    <row r="167" spans="1:18" ht="15.75" customHeight="1" x14ac:dyDescent="0.3">
      <c r="A167" s="203">
        <v>45861</v>
      </c>
      <c r="B167" s="27">
        <f t="shared" si="6"/>
        <v>147</v>
      </c>
      <c r="C167" s="33"/>
      <c r="D167" s="29">
        <v>-1873</v>
      </c>
      <c r="E167" s="33"/>
      <c r="F167" s="27">
        <f t="shared" si="8"/>
        <v>679</v>
      </c>
      <c r="G167" s="27">
        <f t="shared" si="9"/>
        <v>147</v>
      </c>
      <c r="H167" s="33"/>
      <c r="I167" s="29">
        <v>-1960</v>
      </c>
      <c r="J167" s="33"/>
      <c r="K167" s="27">
        <f t="shared" si="3"/>
        <v>770</v>
      </c>
      <c r="L167" s="27">
        <f t="shared" si="13"/>
        <v>147</v>
      </c>
      <c r="M167" s="33"/>
      <c r="N167" s="29">
        <v>-2240</v>
      </c>
      <c r="O167" s="33"/>
      <c r="P167" s="27">
        <f t="shared" si="5"/>
        <v>650</v>
      </c>
      <c r="Q167" s="44"/>
      <c r="R167" s="35"/>
    </row>
    <row r="168" spans="1:18" ht="15.75" customHeight="1" x14ac:dyDescent="0.3">
      <c r="A168" s="203">
        <v>45862</v>
      </c>
      <c r="B168" s="27">
        <f t="shared" si="6"/>
        <v>148</v>
      </c>
      <c r="C168" s="33"/>
      <c r="D168" s="29">
        <v>-1882</v>
      </c>
      <c r="E168" s="33"/>
      <c r="F168" s="27">
        <f t="shared" si="8"/>
        <v>688</v>
      </c>
      <c r="G168" s="27">
        <f t="shared" si="9"/>
        <v>148</v>
      </c>
      <c r="H168" s="33"/>
      <c r="I168" s="29">
        <v>-1965</v>
      </c>
      <c r="J168" s="33"/>
      <c r="K168" s="27">
        <f t="shared" si="3"/>
        <v>775</v>
      </c>
      <c r="L168" s="27">
        <f t="shared" si="13"/>
        <v>148</v>
      </c>
      <c r="M168" s="33"/>
      <c r="N168" s="29">
        <v>-2250</v>
      </c>
      <c r="O168" s="33"/>
      <c r="P168" s="27">
        <f t="shared" si="5"/>
        <v>660</v>
      </c>
      <c r="Q168" s="44"/>
      <c r="R168" s="35"/>
    </row>
    <row r="169" spans="1:18" ht="15.75" customHeight="1" x14ac:dyDescent="0.3">
      <c r="A169" s="203">
        <v>45863</v>
      </c>
      <c r="B169" s="27">
        <f t="shared" si="6"/>
        <v>149</v>
      </c>
      <c r="C169" s="33"/>
      <c r="D169" s="29">
        <v>-1891</v>
      </c>
      <c r="E169" s="33"/>
      <c r="F169" s="27">
        <f t="shared" si="8"/>
        <v>697</v>
      </c>
      <c r="G169" s="27">
        <f t="shared" si="9"/>
        <v>149</v>
      </c>
      <c r="H169" s="33"/>
      <c r="I169" s="29">
        <v>-1970</v>
      </c>
      <c r="J169" s="33"/>
      <c r="K169" s="27">
        <f t="shared" si="3"/>
        <v>780</v>
      </c>
      <c r="L169" s="27">
        <f t="shared" si="13"/>
        <v>149</v>
      </c>
      <c r="M169" s="33"/>
      <c r="N169" s="29">
        <v>-2260</v>
      </c>
      <c r="O169" s="33"/>
      <c r="P169" s="27">
        <f t="shared" si="5"/>
        <v>670</v>
      </c>
      <c r="Q169" s="44"/>
      <c r="R169" s="35"/>
    </row>
    <row r="170" spans="1:18" ht="15.75" customHeight="1" x14ac:dyDescent="0.3">
      <c r="A170" s="203">
        <v>45864</v>
      </c>
      <c r="B170" s="27">
        <f t="shared" si="6"/>
        <v>150</v>
      </c>
      <c r="C170" s="33"/>
      <c r="D170" s="29">
        <v>-1900</v>
      </c>
      <c r="E170" s="33"/>
      <c r="F170" s="27">
        <f t="shared" si="8"/>
        <v>706</v>
      </c>
      <c r="G170" s="27">
        <f t="shared" si="9"/>
        <v>150</v>
      </c>
      <c r="H170" s="33"/>
      <c r="I170" s="29">
        <v>-1975</v>
      </c>
      <c r="J170" s="33"/>
      <c r="K170" s="27">
        <f t="shared" si="3"/>
        <v>785</v>
      </c>
      <c r="L170" s="27">
        <f t="shared" si="13"/>
        <v>150</v>
      </c>
      <c r="M170" s="33"/>
      <c r="N170" s="29">
        <v>-2270</v>
      </c>
      <c r="O170" s="33"/>
      <c r="P170" s="27">
        <f t="shared" si="5"/>
        <v>680</v>
      </c>
      <c r="Q170" s="44"/>
      <c r="R170" s="35"/>
    </row>
    <row r="171" spans="1:18" ht="15.75" customHeight="1" x14ac:dyDescent="0.3">
      <c r="A171" s="203">
        <v>45865</v>
      </c>
      <c r="B171" s="27">
        <f t="shared" si="6"/>
        <v>151</v>
      </c>
      <c r="C171" s="30">
        <v>2278</v>
      </c>
      <c r="D171" s="29">
        <v>-1909</v>
      </c>
      <c r="E171" s="33">
        <f>C171-D171</f>
        <v>4187</v>
      </c>
      <c r="F171" s="27">
        <f t="shared" si="8"/>
        <v>715</v>
      </c>
      <c r="G171" s="27">
        <f t="shared" si="9"/>
        <v>151</v>
      </c>
      <c r="H171" s="30">
        <v>2218</v>
      </c>
      <c r="I171" s="29">
        <v>-1980</v>
      </c>
      <c r="J171" s="33">
        <f>H171-I171</f>
        <v>4198</v>
      </c>
      <c r="K171" s="27">
        <f t="shared" si="3"/>
        <v>790</v>
      </c>
      <c r="L171" s="27">
        <f t="shared" si="13"/>
        <v>151</v>
      </c>
      <c r="M171" s="30">
        <v>2263</v>
      </c>
      <c r="N171" s="29">
        <v>-2280</v>
      </c>
      <c r="O171" s="33">
        <f>M171-N171</f>
        <v>4543</v>
      </c>
      <c r="P171" s="27">
        <f t="shared" si="5"/>
        <v>690</v>
      </c>
      <c r="Q171" s="44"/>
      <c r="R171" s="35"/>
    </row>
    <row r="172" spans="1:18" ht="15.75" customHeight="1" x14ac:dyDescent="0.3">
      <c r="A172" s="203">
        <v>45866</v>
      </c>
      <c r="B172" s="27">
        <f t="shared" si="6"/>
        <v>152</v>
      </c>
      <c r="C172" s="33"/>
      <c r="D172" s="29">
        <v>-1918</v>
      </c>
      <c r="E172" s="33"/>
      <c r="F172" s="27">
        <f t="shared" si="8"/>
        <v>724</v>
      </c>
      <c r="G172" s="27">
        <f t="shared" si="9"/>
        <v>152</v>
      </c>
      <c r="H172" s="33"/>
      <c r="I172" s="29">
        <v>-1985</v>
      </c>
      <c r="J172" s="33"/>
      <c r="K172" s="27">
        <f t="shared" si="3"/>
        <v>795</v>
      </c>
      <c r="L172" s="27">
        <f t="shared" si="13"/>
        <v>152</v>
      </c>
      <c r="M172" s="33"/>
      <c r="N172" s="29">
        <v>-2290</v>
      </c>
      <c r="O172" s="33"/>
      <c r="P172" s="27">
        <f t="shared" si="5"/>
        <v>700</v>
      </c>
      <c r="Q172" s="44"/>
      <c r="R172" s="35"/>
    </row>
    <row r="173" spans="1:18" ht="15.75" customHeight="1" x14ac:dyDescent="0.3">
      <c r="A173" s="203">
        <v>45867</v>
      </c>
      <c r="B173" s="27">
        <f t="shared" si="6"/>
        <v>153</v>
      </c>
      <c r="C173" s="30"/>
      <c r="D173" s="29">
        <v>-1927</v>
      </c>
      <c r="E173" s="33"/>
      <c r="F173" s="27">
        <f t="shared" si="8"/>
        <v>733</v>
      </c>
      <c r="G173" s="27">
        <f t="shared" si="9"/>
        <v>153</v>
      </c>
      <c r="H173" s="30"/>
      <c r="I173" s="29">
        <v>-1990</v>
      </c>
      <c r="J173" s="33"/>
      <c r="K173" s="27">
        <f t="shared" si="3"/>
        <v>800</v>
      </c>
      <c r="L173" s="27">
        <f t="shared" si="13"/>
        <v>153</v>
      </c>
      <c r="M173" s="30"/>
      <c r="N173" s="29">
        <v>-2300</v>
      </c>
      <c r="O173" s="33"/>
      <c r="P173" s="27">
        <f t="shared" si="5"/>
        <v>710</v>
      </c>
      <c r="Q173" s="44"/>
      <c r="R173" s="35"/>
    </row>
    <row r="174" spans="1:18" ht="15.75" customHeight="1" x14ac:dyDescent="0.3">
      <c r="A174" s="203">
        <v>45868</v>
      </c>
      <c r="B174" s="27">
        <f t="shared" si="6"/>
        <v>154</v>
      </c>
      <c r="C174" s="33"/>
      <c r="D174" s="29">
        <v>-1936</v>
      </c>
      <c r="E174" s="33"/>
      <c r="F174" s="27">
        <f t="shared" si="8"/>
        <v>742</v>
      </c>
      <c r="G174" s="27">
        <f t="shared" si="9"/>
        <v>154</v>
      </c>
      <c r="H174" s="33"/>
      <c r="I174" s="29">
        <v>-1995</v>
      </c>
      <c r="J174" s="33"/>
      <c r="K174" s="27">
        <f t="shared" si="3"/>
        <v>805</v>
      </c>
      <c r="L174" s="27">
        <f t="shared" si="13"/>
        <v>154</v>
      </c>
      <c r="M174" s="33"/>
      <c r="N174" s="29">
        <v>-2304</v>
      </c>
      <c r="O174" s="33"/>
      <c r="P174" s="27">
        <f t="shared" si="5"/>
        <v>714</v>
      </c>
      <c r="Q174" s="44"/>
      <c r="R174" s="35"/>
    </row>
    <row r="175" spans="1:18" ht="15.75" customHeight="1" x14ac:dyDescent="0.3">
      <c r="A175" s="203">
        <v>45869</v>
      </c>
      <c r="B175" s="27">
        <f t="shared" si="6"/>
        <v>155</v>
      </c>
      <c r="C175" s="30"/>
      <c r="D175" s="29">
        <v>-1945</v>
      </c>
      <c r="E175" s="33"/>
      <c r="F175" s="27">
        <f t="shared" si="8"/>
        <v>751</v>
      </c>
      <c r="G175" s="27">
        <f t="shared" si="9"/>
        <v>155</v>
      </c>
      <c r="H175" s="30"/>
      <c r="I175" s="29">
        <v>-2000</v>
      </c>
      <c r="J175" s="33"/>
      <c r="K175" s="27">
        <f t="shared" si="3"/>
        <v>810</v>
      </c>
      <c r="L175" s="27">
        <f t="shared" si="13"/>
        <v>155</v>
      </c>
      <c r="M175" s="30"/>
      <c r="N175" s="29">
        <v>-2308</v>
      </c>
      <c r="O175" s="33"/>
      <c r="P175" s="27">
        <f t="shared" si="5"/>
        <v>718</v>
      </c>
      <c r="Q175" s="44"/>
      <c r="R175" s="35"/>
    </row>
    <row r="176" spans="1:18" ht="15.75" customHeight="1" x14ac:dyDescent="0.3">
      <c r="A176" s="203">
        <v>45870</v>
      </c>
      <c r="B176" s="27">
        <f t="shared" si="6"/>
        <v>156</v>
      </c>
      <c r="C176" s="33"/>
      <c r="D176" s="29">
        <v>-1954</v>
      </c>
      <c r="E176" s="33"/>
      <c r="F176" s="27">
        <f t="shared" si="8"/>
        <v>760</v>
      </c>
      <c r="G176" s="27">
        <f t="shared" si="9"/>
        <v>156</v>
      </c>
      <c r="H176" s="33"/>
      <c r="I176" s="29">
        <v>-2005</v>
      </c>
      <c r="J176" s="33"/>
      <c r="K176" s="27">
        <f t="shared" si="3"/>
        <v>815</v>
      </c>
      <c r="L176" s="27">
        <f t="shared" si="13"/>
        <v>156</v>
      </c>
      <c r="M176" s="33"/>
      <c r="N176" s="29">
        <v>-2312</v>
      </c>
      <c r="O176" s="33"/>
      <c r="P176" s="27">
        <f t="shared" si="5"/>
        <v>722</v>
      </c>
      <c r="Q176" s="44"/>
      <c r="R176" s="35"/>
    </row>
    <row r="177" spans="1:18" ht="15.75" customHeight="1" x14ac:dyDescent="0.3">
      <c r="A177" s="203">
        <v>45871</v>
      </c>
      <c r="B177" s="27">
        <f t="shared" si="6"/>
        <v>157</v>
      </c>
      <c r="C177" s="30"/>
      <c r="D177" s="29">
        <v>-1963</v>
      </c>
      <c r="E177" s="33"/>
      <c r="F177" s="27">
        <f t="shared" si="8"/>
        <v>769</v>
      </c>
      <c r="G177" s="27">
        <f t="shared" si="9"/>
        <v>157</v>
      </c>
      <c r="H177" s="30"/>
      <c r="I177" s="29">
        <v>-2010</v>
      </c>
      <c r="J177" s="33"/>
      <c r="K177" s="27">
        <f t="shared" si="3"/>
        <v>820</v>
      </c>
      <c r="L177" s="27">
        <f t="shared" si="13"/>
        <v>157</v>
      </c>
      <c r="M177" s="30"/>
      <c r="N177" s="29">
        <v>-2316</v>
      </c>
      <c r="O177" s="33"/>
      <c r="P177" s="27">
        <f t="shared" si="5"/>
        <v>726</v>
      </c>
      <c r="Q177" s="44"/>
      <c r="R177" s="35"/>
    </row>
    <row r="178" spans="1:18" ht="15.75" customHeight="1" x14ac:dyDescent="0.3">
      <c r="A178" s="203">
        <v>45872</v>
      </c>
      <c r="B178" s="27">
        <f t="shared" si="6"/>
        <v>158</v>
      </c>
      <c r="C178" s="33"/>
      <c r="D178" s="29">
        <v>-1972</v>
      </c>
      <c r="E178" s="33"/>
      <c r="F178" s="27">
        <f t="shared" si="8"/>
        <v>778</v>
      </c>
      <c r="G178" s="27">
        <f t="shared" si="9"/>
        <v>158</v>
      </c>
      <c r="H178" s="33"/>
      <c r="I178" s="29">
        <v>-2015</v>
      </c>
      <c r="J178" s="33"/>
      <c r="K178" s="27">
        <f t="shared" si="3"/>
        <v>825</v>
      </c>
      <c r="L178" s="27">
        <f t="shared" si="13"/>
        <v>158</v>
      </c>
      <c r="M178" s="33"/>
      <c r="N178" s="29">
        <v>-2320</v>
      </c>
      <c r="O178" s="33"/>
      <c r="P178" s="27">
        <f t="shared" si="5"/>
        <v>730</v>
      </c>
      <c r="Q178" s="44"/>
      <c r="R178" s="35"/>
    </row>
    <row r="179" spans="1:18" ht="15.75" customHeight="1" x14ac:dyDescent="0.3">
      <c r="A179" s="203">
        <v>45873</v>
      </c>
      <c r="B179" s="27">
        <f t="shared" si="6"/>
        <v>159</v>
      </c>
      <c r="C179" s="30"/>
      <c r="D179" s="29">
        <v>-1981</v>
      </c>
      <c r="E179" s="33"/>
      <c r="F179" s="27">
        <f t="shared" si="8"/>
        <v>787</v>
      </c>
      <c r="G179" s="27">
        <f t="shared" si="9"/>
        <v>159</v>
      </c>
      <c r="H179" s="30"/>
      <c r="I179" s="29">
        <v>-2020</v>
      </c>
      <c r="J179" s="33"/>
      <c r="K179" s="27">
        <f t="shared" si="3"/>
        <v>830</v>
      </c>
      <c r="L179" s="27">
        <f t="shared" si="13"/>
        <v>159</v>
      </c>
      <c r="M179" s="30"/>
      <c r="N179" s="29">
        <v>-2324</v>
      </c>
      <c r="O179" s="33"/>
      <c r="P179" s="27">
        <f t="shared" si="5"/>
        <v>734</v>
      </c>
      <c r="Q179" s="44"/>
      <c r="R179" s="35"/>
    </row>
    <row r="180" spans="1:18" ht="15.75" customHeight="1" x14ac:dyDescent="0.3">
      <c r="A180" s="203">
        <v>45874</v>
      </c>
      <c r="B180" s="27">
        <f t="shared" si="6"/>
        <v>160</v>
      </c>
      <c r="C180" s="33"/>
      <c r="D180" s="29">
        <v>-1990</v>
      </c>
      <c r="E180" s="33"/>
      <c r="F180" s="27">
        <f t="shared" si="8"/>
        <v>796</v>
      </c>
      <c r="G180" s="27">
        <f t="shared" si="9"/>
        <v>160</v>
      </c>
      <c r="H180" s="33"/>
      <c r="I180" s="29">
        <v>-2025</v>
      </c>
      <c r="J180" s="33"/>
      <c r="K180" s="27">
        <f t="shared" si="3"/>
        <v>835</v>
      </c>
      <c r="L180" s="27">
        <f t="shared" si="13"/>
        <v>160</v>
      </c>
      <c r="M180" s="33"/>
      <c r="N180" s="29">
        <v>-2328</v>
      </c>
      <c r="O180" s="33"/>
      <c r="P180" s="27">
        <f t="shared" si="5"/>
        <v>738</v>
      </c>
      <c r="Q180" s="44"/>
      <c r="R180" s="35"/>
    </row>
    <row r="181" spans="1:18" ht="15.75" customHeight="1" x14ac:dyDescent="0.3">
      <c r="A181" s="203">
        <v>45875</v>
      </c>
      <c r="B181" s="27">
        <f t="shared" si="6"/>
        <v>161</v>
      </c>
      <c r="C181" s="33"/>
      <c r="D181" s="29">
        <v>-1999</v>
      </c>
      <c r="E181" s="33"/>
      <c r="F181" s="27">
        <f t="shared" si="8"/>
        <v>805</v>
      </c>
      <c r="G181" s="27">
        <f t="shared" si="9"/>
        <v>161</v>
      </c>
      <c r="H181" s="33"/>
      <c r="I181" s="29">
        <v>-2062</v>
      </c>
      <c r="J181" s="33"/>
      <c r="K181" s="27">
        <f t="shared" si="3"/>
        <v>872</v>
      </c>
      <c r="L181" s="27">
        <f t="shared" si="13"/>
        <v>161</v>
      </c>
      <c r="M181" s="33"/>
      <c r="N181" s="29">
        <v>-2332</v>
      </c>
      <c r="O181" s="33"/>
      <c r="P181" s="27">
        <f t="shared" si="5"/>
        <v>742</v>
      </c>
      <c r="Q181" s="44"/>
      <c r="R181" s="35"/>
    </row>
    <row r="182" spans="1:18" ht="15.75" customHeight="1" x14ac:dyDescent="0.3"/>
    <row r="183" spans="1:18" ht="15.75" customHeight="1" x14ac:dyDescent="0.3"/>
    <row r="184" spans="1:18" ht="15.75" customHeight="1" x14ac:dyDescent="0.3"/>
    <row r="185" spans="1:18" ht="15.75" customHeight="1" x14ac:dyDescent="0.3"/>
    <row r="186" spans="1:18" ht="15.75" customHeight="1" x14ac:dyDescent="0.3"/>
    <row r="187" spans="1:18" ht="15.75" customHeight="1" x14ac:dyDescent="0.3"/>
    <row r="188" spans="1:18" ht="15.75" customHeight="1" x14ac:dyDescent="0.3"/>
    <row r="189" spans="1:18" ht="15.75" customHeight="1" x14ac:dyDescent="0.3"/>
    <row r="190" spans="1:18" ht="15.75" customHeight="1" x14ac:dyDescent="0.3"/>
    <row r="191" spans="1:18" ht="15.75" customHeight="1" x14ac:dyDescent="0.3"/>
    <row r="192" spans="1:18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81">
    <cfRule type="cellIs" dxfId="26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outlinePr summaryBelow="0" summaryRight="0"/>
  </sheetPr>
  <dimension ref="A1:R1069"/>
  <sheetViews>
    <sheetView workbookViewId="0"/>
  </sheetViews>
  <sheetFormatPr defaultColWidth="14.44140625" defaultRowHeight="15" customHeight="1" x14ac:dyDescent="0.3"/>
  <cols>
    <col min="1" max="3" width="14.44140625" customWidth="1"/>
    <col min="4" max="4" width="12.109375" customWidth="1"/>
    <col min="5" max="5" width="11.5546875" customWidth="1"/>
    <col min="6" max="6" width="12" customWidth="1"/>
    <col min="7" max="7" width="12.44140625" customWidth="1"/>
    <col min="8" max="8" width="12.88671875" customWidth="1"/>
    <col min="9" max="9" width="11.44140625" customWidth="1"/>
    <col min="11" max="11" width="13" customWidth="1"/>
    <col min="12" max="12" width="12.33203125" customWidth="1"/>
    <col min="13" max="13" width="11.44140625" customWidth="1"/>
    <col min="14" max="14" width="11.6640625" customWidth="1"/>
    <col min="15" max="15" width="12.33203125" customWidth="1"/>
    <col min="16" max="16" width="12.6640625" customWidth="1"/>
  </cols>
  <sheetData>
    <row r="1" spans="1:18" ht="13.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ht="13.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ht="13.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ht="13.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ht="13.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ht="13.8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2"/>
    </row>
    <row r="7" spans="1:18" ht="13.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ht="13.8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ht="13.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(04/03/25)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ht="26.4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ht="13.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ht="13.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269"/>
      <c r="M12" s="265"/>
      <c r="N12" s="269"/>
      <c r="O12" s="265"/>
      <c r="P12" s="266" t="s">
        <v>238</v>
      </c>
      <c r="Q12" s="270"/>
      <c r="R12" s="271"/>
    </row>
    <row r="13" spans="1:18" ht="13.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ht="13.8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ht="13.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ht="13.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239</v>
      </c>
      <c r="R16" s="250" t="s">
        <v>240</v>
      </c>
    </row>
    <row r="17" spans="1:18" ht="13.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ht="13.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ht="13.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ht="13.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4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ht="15.75" customHeight="1" x14ac:dyDescent="0.3">
      <c r="A21" s="203">
        <v>45720</v>
      </c>
      <c r="B21" s="27">
        <v>1</v>
      </c>
      <c r="C21" s="66">
        <v>2125</v>
      </c>
      <c r="D21" s="67">
        <v>-1098</v>
      </c>
      <c r="E21" s="33">
        <f t="shared" ref="E21:E144" si="1">C21-D21</f>
        <v>3223</v>
      </c>
      <c r="F21" s="27">
        <v>0</v>
      </c>
      <c r="G21" s="27">
        <v>1</v>
      </c>
      <c r="H21" s="33">
        <v>2095</v>
      </c>
      <c r="I21" s="29">
        <v>-795</v>
      </c>
      <c r="J21" s="33">
        <v>2990</v>
      </c>
      <c r="K21" s="27">
        <v>0</v>
      </c>
      <c r="L21" s="27">
        <v>1</v>
      </c>
      <c r="M21" s="66">
        <v>2115</v>
      </c>
      <c r="N21" s="67">
        <v>-1132</v>
      </c>
      <c r="O21" s="33">
        <v>3247</v>
      </c>
      <c r="P21" s="27">
        <v>0</v>
      </c>
      <c r="Q21" s="34"/>
      <c r="R21" s="35"/>
    </row>
    <row r="22" spans="1:18" ht="15.75" customHeight="1" x14ac:dyDescent="0.3">
      <c r="A22" s="203">
        <v>45721</v>
      </c>
      <c r="B22" s="27">
        <f t="shared" ref="B22:B176" si="2">B21+1</f>
        <v>2</v>
      </c>
      <c r="C22" s="33">
        <f t="shared" ref="C22:C144" si="3">$C$21-F22</f>
        <v>2125</v>
      </c>
      <c r="D22" s="67">
        <v>-1098</v>
      </c>
      <c r="E22" s="33">
        <f t="shared" si="1"/>
        <v>3223</v>
      </c>
      <c r="F22" s="27">
        <f t="shared" ref="F22:F70" si="4">$D$21-D22</f>
        <v>0</v>
      </c>
      <c r="G22" s="27">
        <f t="shared" ref="G22:G176" si="5">G21+1</f>
        <v>2</v>
      </c>
      <c r="H22" s="33">
        <f t="shared" ref="H22:H144" si="6">$H$21-K22</f>
        <v>2095</v>
      </c>
      <c r="I22" s="29">
        <v>-795</v>
      </c>
      <c r="J22" s="33">
        <v>2990</v>
      </c>
      <c r="K22" s="27">
        <f t="shared" ref="K22:K176" si="7">$I$21-I22</f>
        <v>0</v>
      </c>
      <c r="L22" s="27">
        <f t="shared" ref="L22:L176" si="8">L21+1</f>
        <v>2</v>
      </c>
      <c r="M22" s="33">
        <f t="shared" ref="M22:M144" si="9">$M$21-P22</f>
        <v>2115</v>
      </c>
      <c r="N22" s="67">
        <v>-1132</v>
      </c>
      <c r="O22" s="33">
        <v>3247</v>
      </c>
      <c r="P22" s="27">
        <f t="shared" ref="P22:P176" si="10">$N$21-N22</f>
        <v>0</v>
      </c>
      <c r="Q22" s="34"/>
      <c r="R22" s="35"/>
    </row>
    <row r="23" spans="1:18" ht="15.75" customHeight="1" x14ac:dyDescent="0.3">
      <c r="A23" s="203">
        <v>45722</v>
      </c>
      <c r="B23" s="27">
        <f t="shared" si="2"/>
        <v>3</v>
      </c>
      <c r="C23" s="33">
        <f t="shared" si="3"/>
        <v>2098</v>
      </c>
      <c r="D23" s="67">
        <v>-1125</v>
      </c>
      <c r="E23" s="33">
        <f t="shared" si="1"/>
        <v>3223</v>
      </c>
      <c r="F23" s="27">
        <f t="shared" si="4"/>
        <v>27</v>
      </c>
      <c r="G23" s="27">
        <f t="shared" si="5"/>
        <v>3</v>
      </c>
      <c r="H23" s="33">
        <f t="shared" si="6"/>
        <v>2050</v>
      </c>
      <c r="I23" s="29">
        <v>-840</v>
      </c>
      <c r="J23" s="33">
        <v>2990</v>
      </c>
      <c r="K23" s="27">
        <f t="shared" si="7"/>
        <v>45</v>
      </c>
      <c r="L23" s="27">
        <f t="shared" si="8"/>
        <v>3</v>
      </c>
      <c r="M23" s="33">
        <f t="shared" si="9"/>
        <v>2088</v>
      </c>
      <c r="N23" s="67">
        <v>-1159</v>
      </c>
      <c r="O23" s="33">
        <v>3247</v>
      </c>
      <c r="P23" s="27">
        <f t="shared" si="10"/>
        <v>27</v>
      </c>
      <c r="Q23" s="34"/>
      <c r="R23" s="35"/>
    </row>
    <row r="24" spans="1:18" ht="15.75" customHeight="1" x14ac:dyDescent="0.3">
      <c r="A24" s="203">
        <v>45723</v>
      </c>
      <c r="B24" s="27">
        <f t="shared" si="2"/>
        <v>4</v>
      </c>
      <c r="C24" s="33">
        <f t="shared" si="3"/>
        <v>2078</v>
      </c>
      <c r="D24" s="67">
        <v>-1145</v>
      </c>
      <c r="E24" s="33">
        <f t="shared" si="1"/>
        <v>3223</v>
      </c>
      <c r="F24" s="27">
        <f t="shared" si="4"/>
        <v>47</v>
      </c>
      <c r="G24" s="27">
        <f t="shared" si="5"/>
        <v>4</v>
      </c>
      <c r="H24" s="33">
        <f t="shared" si="6"/>
        <v>2008</v>
      </c>
      <c r="I24" s="29">
        <v>-882</v>
      </c>
      <c r="J24" s="33">
        <v>2990</v>
      </c>
      <c r="K24" s="27">
        <f t="shared" si="7"/>
        <v>87</v>
      </c>
      <c r="L24" s="27">
        <f t="shared" si="8"/>
        <v>4</v>
      </c>
      <c r="M24" s="33">
        <f t="shared" si="9"/>
        <v>2060</v>
      </c>
      <c r="N24" s="67">
        <v>-1187</v>
      </c>
      <c r="O24" s="33">
        <v>3247</v>
      </c>
      <c r="P24" s="27">
        <f t="shared" si="10"/>
        <v>55</v>
      </c>
      <c r="Q24" s="34"/>
      <c r="R24" s="35"/>
    </row>
    <row r="25" spans="1:18" ht="15.75" customHeight="1" x14ac:dyDescent="0.3">
      <c r="A25" s="203">
        <v>45724</v>
      </c>
      <c r="B25" s="27">
        <f t="shared" si="2"/>
        <v>5</v>
      </c>
      <c r="C25" s="33">
        <f t="shared" si="3"/>
        <v>2056</v>
      </c>
      <c r="D25" s="67">
        <v>-1167</v>
      </c>
      <c r="E25" s="33">
        <f t="shared" si="1"/>
        <v>3223</v>
      </c>
      <c r="F25" s="27">
        <f t="shared" si="4"/>
        <v>69</v>
      </c>
      <c r="G25" s="27">
        <f t="shared" si="5"/>
        <v>5</v>
      </c>
      <c r="H25" s="33">
        <f t="shared" si="6"/>
        <v>1965</v>
      </c>
      <c r="I25" s="29">
        <v>-925</v>
      </c>
      <c r="J25" s="33">
        <v>2990</v>
      </c>
      <c r="K25" s="27">
        <f t="shared" si="7"/>
        <v>130</v>
      </c>
      <c r="L25" s="27">
        <f t="shared" si="8"/>
        <v>5</v>
      </c>
      <c r="M25" s="33">
        <f t="shared" si="9"/>
        <v>2135</v>
      </c>
      <c r="N25" s="67">
        <v>-1112</v>
      </c>
      <c r="O25" s="33">
        <v>3247</v>
      </c>
      <c r="P25" s="27">
        <f t="shared" si="10"/>
        <v>-20</v>
      </c>
      <c r="Q25" s="34"/>
      <c r="R25" s="35"/>
    </row>
    <row r="26" spans="1:18" ht="15.75" customHeight="1" x14ac:dyDescent="0.3">
      <c r="A26" s="203">
        <v>45725</v>
      </c>
      <c r="B26" s="27">
        <f t="shared" si="2"/>
        <v>6</v>
      </c>
      <c r="C26" s="33">
        <f t="shared" si="3"/>
        <v>1333</v>
      </c>
      <c r="D26" s="67">
        <v>-1890</v>
      </c>
      <c r="E26" s="33">
        <f t="shared" si="1"/>
        <v>3223</v>
      </c>
      <c r="F26" s="27">
        <f t="shared" si="4"/>
        <v>792</v>
      </c>
      <c r="G26" s="27">
        <f t="shared" si="5"/>
        <v>6</v>
      </c>
      <c r="H26" s="33">
        <f t="shared" si="6"/>
        <v>1923</v>
      </c>
      <c r="I26" s="29">
        <v>-967</v>
      </c>
      <c r="J26" s="33">
        <v>2990</v>
      </c>
      <c r="K26" s="27">
        <f t="shared" si="7"/>
        <v>172</v>
      </c>
      <c r="L26" s="27">
        <f t="shared" si="8"/>
        <v>6</v>
      </c>
      <c r="M26" s="33">
        <f t="shared" si="9"/>
        <v>2030</v>
      </c>
      <c r="N26" s="67">
        <v>-1217</v>
      </c>
      <c r="O26" s="33">
        <v>3247</v>
      </c>
      <c r="P26" s="27">
        <f t="shared" si="10"/>
        <v>85</v>
      </c>
      <c r="Q26" s="34"/>
      <c r="R26" s="35"/>
    </row>
    <row r="27" spans="1:18" ht="15.75" customHeight="1" x14ac:dyDescent="0.3">
      <c r="A27" s="203">
        <v>45726</v>
      </c>
      <c r="B27" s="27">
        <f t="shared" si="2"/>
        <v>7</v>
      </c>
      <c r="C27" s="33">
        <f t="shared" si="3"/>
        <v>2008</v>
      </c>
      <c r="D27" s="67">
        <v>-1215</v>
      </c>
      <c r="E27" s="33">
        <f t="shared" si="1"/>
        <v>3223</v>
      </c>
      <c r="F27" s="27">
        <f t="shared" si="4"/>
        <v>117</v>
      </c>
      <c r="G27" s="27">
        <f t="shared" si="5"/>
        <v>7</v>
      </c>
      <c r="H27" s="33">
        <f t="shared" si="6"/>
        <v>1882</v>
      </c>
      <c r="I27" s="29">
        <v>-1008</v>
      </c>
      <c r="J27" s="33">
        <v>2990</v>
      </c>
      <c r="K27" s="27">
        <f t="shared" si="7"/>
        <v>213</v>
      </c>
      <c r="L27" s="27">
        <f t="shared" si="8"/>
        <v>7</v>
      </c>
      <c r="M27" s="33">
        <f t="shared" si="9"/>
        <v>2015</v>
      </c>
      <c r="N27" s="67">
        <v>-1232</v>
      </c>
      <c r="O27" s="33">
        <v>3247</v>
      </c>
      <c r="P27" s="27">
        <f t="shared" si="10"/>
        <v>100</v>
      </c>
      <c r="Q27" s="34"/>
      <c r="R27" s="35"/>
    </row>
    <row r="28" spans="1:18" ht="15.75" customHeight="1" x14ac:dyDescent="0.3">
      <c r="A28" s="203">
        <v>45727</v>
      </c>
      <c r="B28" s="27">
        <f t="shared" si="2"/>
        <v>8</v>
      </c>
      <c r="C28" s="33">
        <f t="shared" si="3"/>
        <v>1984</v>
      </c>
      <c r="D28" s="67">
        <v>-1239</v>
      </c>
      <c r="E28" s="33">
        <f t="shared" si="1"/>
        <v>3223</v>
      </c>
      <c r="F28" s="27">
        <f t="shared" si="4"/>
        <v>141</v>
      </c>
      <c r="G28" s="27">
        <f t="shared" si="5"/>
        <v>8</v>
      </c>
      <c r="H28" s="33">
        <f t="shared" si="6"/>
        <v>1848</v>
      </c>
      <c r="I28" s="29">
        <v>-1042</v>
      </c>
      <c r="J28" s="33">
        <v>2990</v>
      </c>
      <c r="K28" s="27">
        <f t="shared" si="7"/>
        <v>247</v>
      </c>
      <c r="L28" s="27">
        <f t="shared" si="8"/>
        <v>8</v>
      </c>
      <c r="M28" s="33">
        <f t="shared" si="9"/>
        <v>2002</v>
      </c>
      <c r="N28" s="67">
        <v>-1245</v>
      </c>
      <c r="O28" s="33">
        <v>3247</v>
      </c>
      <c r="P28" s="27">
        <f t="shared" si="10"/>
        <v>113</v>
      </c>
      <c r="Q28" s="34"/>
      <c r="R28" s="35"/>
    </row>
    <row r="29" spans="1:18" ht="15.75" customHeight="1" x14ac:dyDescent="0.3">
      <c r="A29" s="203">
        <v>45728</v>
      </c>
      <c r="B29" s="27">
        <f t="shared" si="2"/>
        <v>9</v>
      </c>
      <c r="C29" s="33">
        <f t="shared" si="3"/>
        <v>1971</v>
      </c>
      <c r="D29" s="67">
        <v>-1252</v>
      </c>
      <c r="E29" s="33">
        <f t="shared" si="1"/>
        <v>3223</v>
      </c>
      <c r="F29" s="27">
        <f t="shared" si="4"/>
        <v>154</v>
      </c>
      <c r="G29" s="27">
        <f t="shared" si="5"/>
        <v>9</v>
      </c>
      <c r="H29" s="33">
        <f t="shared" si="6"/>
        <v>1820</v>
      </c>
      <c r="I29" s="29">
        <v>-1070</v>
      </c>
      <c r="J29" s="33">
        <v>2990</v>
      </c>
      <c r="K29" s="27">
        <f t="shared" si="7"/>
        <v>275</v>
      </c>
      <c r="L29" s="27">
        <f t="shared" si="8"/>
        <v>9</v>
      </c>
      <c r="M29" s="33">
        <f t="shared" si="9"/>
        <v>1989</v>
      </c>
      <c r="N29" s="67">
        <v>-1258</v>
      </c>
      <c r="O29" s="33">
        <v>3247</v>
      </c>
      <c r="P29" s="27">
        <f t="shared" si="10"/>
        <v>126</v>
      </c>
      <c r="Q29" s="34"/>
      <c r="R29" s="35"/>
    </row>
    <row r="30" spans="1:18" ht="15.75" customHeight="1" x14ac:dyDescent="0.3">
      <c r="A30" s="203">
        <v>45729</v>
      </c>
      <c r="B30" s="27">
        <f t="shared" si="2"/>
        <v>10</v>
      </c>
      <c r="C30" s="33">
        <f t="shared" si="3"/>
        <v>1958</v>
      </c>
      <c r="D30" s="67">
        <v>-1265</v>
      </c>
      <c r="E30" s="33">
        <f t="shared" si="1"/>
        <v>3223</v>
      </c>
      <c r="F30" s="27">
        <f t="shared" si="4"/>
        <v>167</v>
      </c>
      <c r="G30" s="27">
        <f t="shared" si="5"/>
        <v>10</v>
      </c>
      <c r="H30" s="33">
        <f t="shared" si="6"/>
        <v>1790</v>
      </c>
      <c r="I30" s="29">
        <v>-1100</v>
      </c>
      <c r="J30" s="33">
        <v>2990</v>
      </c>
      <c r="K30" s="27">
        <f t="shared" si="7"/>
        <v>305</v>
      </c>
      <c r="L30" s="27">
        <f t="shared" si="8"/>
        <v>10</v>
      </c>
      <c r="M30" s="33">
        <f t="shared" si="9"/>
        <v>1972</v>
      </c>
      <c r="N30" s="67">
        <v>-1275</v>
      </c>
      <c r="O30" s="33">
        <v>3247</v>
      </c>
      <c r="P30" s="27">
        <f t="shared" si="10"/>
        <v>143</v>
      </c>
      <c r="Q30" s="34"/>
      <c r="R30" s="35"/>
    </row>
    <row r="31" spans="1:18" ht="15.75" customHeight="1" x14ac:dyDescent="0.3">
      <c r="A31" s="203">
        <v>45730</v>
      </c>
      <c r="B31" s="27">
        <f t="shared" si="2"/>
        <v>11</v>
      </c>
      <c r="C31" s="33">
        <f t="shared" si="3"/>
        <v>1939</v>
      </c>
      <c r="D31" s="67">
        <v>-1284</v>
      </c>
      <c r="E31" s="33">
        <f t="shared" si="1"/>
        <v>3223</v>
      </c>
      <c r="F31" s="27">
        <f t="shared" si="4"/>
        <v>186</v>
      </c>
      <c r="G31" s="27">
        <f t="shared" si="5"/>
        <v>11</v>
      </c>
      <c r="H31" s="33">
        <f t="shared" si="6"/>
        <v>1762</v>
      </c>
      <c r="I31" s="29">
        <v>-1128</v>
      </c>
      <c r="J31" s="33">
        <v>2990</v>
      </c>
      <c r="K31" s="27">
        <f t="shared" si="7"/>
        <v>333</v>
      </c>
      <c r="L31" s="27">
        <f t="shared" si="8"/>
        <v>11</v>
      </c>
      <c r="M31" s="33">
        <f t="shared" si="9"/>
        <v>1957</v>
      </c>
      <c r="N31" s="67">
        <v>-1290</v>
      </c>
      <c r="O31" s="33">
        <v>3247</v>
      </c>
      <c r="P31" s="27">
        <f t="shared" si="10"/>
        <v>158</v>
      </c>
      <c r="Q31" s="34"/>
      <c r="R31" s="35"/>
    </row>
    <row r="32" spans="1:18" ht="15.75" customHeight="1" x14ac:dyDescent="0.3">
      <c r="A32" s="203">
        <v>45731</v>
      </c>
      <c r="B32" s="27">
        <f t="shared" si="2"/>
        <v>12</v>
      </c>
      <c r="C32" s="33">
        <f t="shared" si="3"/>
        <v>1921</v>
      </c>
      <c r="D32" s="67">
        <v>-1302</v>
      </c>
      <c r="E32" s="33">
        <f t="shared" si="1"/>
        <v>3223</v>
      </c>
      <c r="F32" s="27">
        <f t="shared" si="4"/>
        <v>204</v>
      </c>
      <c r="G32" s="27">
        <f t="shared" si="5"/>
        <v>12</v>
      </c>
      <c r="H32" s="33">
        <f t="shared" si="6"/>
        <v>1734</v>
      </c>
      <c r="I32" s="29">
        <v>-1156</v>
      </c>
      <c r="J32" s="33">
        <v>2990</v>
      </c>
      <c r="K32" s="27">
        <f t="shared" si="7"/>
        <v>361</v>
      </c>
      <c r="L32" s="27">
        <f t="shared" si="8"/>
        <v>12</v>
      </c>
      <c r="M32" s="33">
        <f t="shared" si="9"/>
        <v>1940</v>
      </c>
      <c r="N32" s="67">
        <v>-1307</v>
      </c>
      <c r="O32" s="33">
        <v>3247</v>
      </c>
      <c r="P32" s="27">
        <f t="shared" si="10"/>
        <v>175</v>
      </c>
      <c r="Q32" s="34"/>
      <c r="R32" s="35"/>
    </row>
    <row r="33" spans="1:18" ht="15.75" customHeight="1" x14ac:dyDescent="0.3">
      <c r="A33" s="203">
        <v>45732</v>
      </c>
      <c r="B33" s="27">
        <f t="shared" si="2"/>
        <v>13</v>
      </c>
      <c r="C33" s="33">
        <f t="shared" si="3"/>
        <v>1903</v>
      </c>
      <c r="D33" s="29">
        <v>-1320</v>
      </c>
      <c r="E33" s="33">
        <f t="shared" si="1"/>
        <v>3223</v>
      </c>
      <c r="F33" s="27">
        <f t="shared" si="4"/>
        <v>222</v>
      </c>
      <c r="G33" s="27">
        <f t="shared" si="5"/>
        <v>13</v>
      </c>
      <c r="H33" s="33">
        <f t="shared" si="6"/>
        <v>1712</v>
      </c>
      <c r="I33" s="29">
        <v>-1178</v>
      </c>
      <c r="J33" s="33">
        <v>2990</v>
      </c>
      <c r="K33" s="27">
        <f t="shared" si="7"/>
        <v>383</v>
      </c>
      <c r="L33" s="27">
        <f t="shared" si="8"/>
        <v>13</v>
      </c>
      <c r="M33" s="33">
        <f t="shared" si="9"/>
        <v>1929</v>
      </c>
      <c r="N33" s="29">
        <v>-1318</v>
      </c>
      <c r="O33" s="33">
        <v>3247</v>
      </c>
      <c r="P33" s="27">
        <f t="shared" si="10"/>
        <v>186</v>
      </c>
      <c r="Q33" s="34"/>
      <c r="R33" s="35"/>
    </row>
    <row r="34" spans="1:18" ht="15.75" customHeight="1" x14ac:dyDescent="0.3">
      <c r="A34" s="203">
        <v>45733</v>
      </c>
      <c r="B34" s="27">
        <f t="shared" si="2"/>
        <v>14</v>
      </c>
      <c r="C34" s="33">
        <f t="shared" si="3"/>
        <v>1893</v>
      </c>
      <c r="D34" s="29">
        <v>-1330</v>
      </c>
      <c r="E34" s="33">
        <f t="shared" si="1"/>
        <v>3223</v>
      </c>
      <c r="F34" s="27">
        <f t="shared" si="4"/>
        <v>232</v>
      </c>
      <c r="G34" s="27">
        <f t="shared" si="5"/>
        <v>14</v>
      </c>
      <c r="H34" s="33">
        <f t="shared" si="6"/>
        <v>1700</v>
      </c>
      <c r="I34" s="29">
        <v>-1190</v>
      </c>
      <c r="J34" s="33">
        <v>2990</v>
      </c>
      <c r="K34" s="27">
        <f t="shared" si="7"/>
        <v>395</v>
      </c>
      <c r="L34" s="27">
        <f t="shared" si="8"/>
        <v>14</v>
      </c>
      <c r="M34" s="33">
        <f t="shared" si="9"/>
        <v>1917</v>
      </c>
      <c r="N34" s="29">
        <v>-1330</v>
      </c>
      <c r="O34" s="33">
        <v>3247</v>
      </c>
      <c r="P34" s="27">
        <f t="shared" si="10"/>
        <v>198</v>
      </c>
      <c r="Q34" s="34"/>
      <c r="R34" s="35"/>
    </row>
    <row r="35" spans="1:18" ht="15.75" customHeight="1" x14ac:dyDescent="0.3">
      <c r="A35" s="203">
        <v>45734</v>
      </c>
      <c r="B35" s="27">
        <f t="shared" si="2"/>
        <v>15</v>
      </c>
      <c r="C35" s="33">
        <f t="shared" si="3"/>
        <v>1883</v>
      </c>
      <c r="D35" s="29">
        <v>-1340</v>
      </c>
      <c r="E35" s="33">
        <f t="shared" si="1"/>
        <v>3223</v>
      </c>
      <c r="F35" s="27">
        <f t="shared" si="4"/>
        <v>242</v>
      </c>
      <c r="G35" s="27">
        <f t="shared" si="5"/>
        <v>15</v>
      </c>
      <c r="H35" s="33">
        <f t="shared" si="6"/>
        <v>1680</v>
      </c>
      <c r="I35" s="29">
        <v>-1210</v>
      </c>
      <c r="J35" s="33">
        <v>2990</v>
      </c>
      <c r="K35" s="27">
        <f t="shared" si="7"/>
        <v>415</v>
      </c>
      <c r="L35" s="27">
        <f t="shared" si="8"/>
        <v>15</v>
      </c>
      <c r="M35" s="33">
        <f t="shared" si="9"/>
        <v>1904</v>
      </c>
      <c r="N35" s="29">
        <v>-1343</v>
      </c>
      <c r="O35" s="33">
        <v>3247</v>
      </c>
      <c r="P35" s="27">
        <f t="shared" si="10"/>
        <v>211</v>
      </c>
      <c r="Q35" s="44"/>
      <c r="R35" s="35"/>
    </row>
    <row r="36" spans="1:18" ht="15.75" customHeight="1" x14ac:dyDescent="0.3">
      <c r="A36" s="203">
        <v>45735</v>
      </c>
      <c r="B36" s="27">
        <f t="shared" si="2"/>
        <v>16</v>
      </c>
      <c r="C36" s="33">
        <f t="shared" si="3"/>
        <v>1883</v>
      </c>
      <c r="D36" s="29">
        <v>-1340</v>
      </c>
      <c r="E36" s="33">
        <f t="shared" si="1"/>
        <v>3223</v>
      </c>
      <c r="F36" s="27">
        <f t="shared" si="4"/>
        <v>242</v>
      </c>
      <c r="G36" s="27">
        <f t="shared" si="5"/>
        <v>16</v>
      </c>
      <c r="H36" s="33">
        <f t="shared" si="6"/>
        <v>1680</v>
      </c>
      <c r="I36" s="29">
        <v>-1210</v>
      </c>
      <c r="J36" s="33">
        <v>2990</v>
      </c>
      <c r="K36" s="27">
        <f t="shared" si="7"/>
        <v>415</v>
      </c>
      <c r="L36" s="27">
        <f t="shared" si="8"/>
        <v>16</v>
      </c>
      <c r="M36" s="33">
        <f t="shared" si="9"/>
        <v>1904</v>
      </c>
      <c r="N36" s="29">
        <v>-1343</v>
      </c>
      <c r="O36" s="33">
        <v>3247</v>
      </c>
      <c r="P36" s="27">
        <f t="shared" si="10"/>
        <v>211</v>
      </c>
      <c r="Q36" s="44"/>
      <c r="R36" s="35"/>
    </row>
    <row r="37" spans="1:18" ht="15.75" customHeight="1" x14ac:dyDescent="0.3">
      <c r="A37" s="203">
        <v>45736</v>
      </c>
      <c r="B37" s="27">
        <f t="shared" si="2"/>
        <v>17</v>
      </c>
      <c r="C37" s="33">
        <f t="shared" si="3"/>
        <v>1883</v>
      </c>
      <c r="D37" s="29">
        <v>-1340</v>
      </c>
      <c r="E37" s="33">
        <f t="shared" si="1"/>
        <v>3223</v>
      </c>
      <c r="F37" s="27">
        <f t="shared" si="4"/>
        <v>242</v>
      </c>
      <c r="G37" s="27">
        <f t="shared" si="5"/>
        <v>17</v>
      </c>
      <c r="H37" s="33">
        <f t="shared" si="6"/>
        <v>1680</v>
      </c>
      <c r="I37" s="29">
        <v>-1210</v>
      </c>
      <c r="J37" s="33">
        <v>2990</v>
      </c>
      <c r="K37" s="27">
        <f t="shared" si="7"/>
        <v>415</v>
      </c>
      <c r="L37" s="27">
        <f t="shared" si="8"/>
        <v>17</v>
      </c>
      <c r="M37" s="33">
        <f t="shared" si="9"/>
        <v>1904</v>
      </c>
      <c r="N37" s="29">
        <v>-1343</v>
      </c>
      <c r="O37" s="33">
        <v>3247</v>
      </c>
      <c r="P37" s="27">
        <f t="shared" si="10"/>
        <v>211</v>
      </c>
      <c r="Q37" s="44"/>
      <c r="R37" s="35"/>
    </row>
    <row r="38" spans="1:18" ht="15.75" customHeight="1" x14ac:dyDescent="0.3">
      <c r="A38" s="203">
        <v>45737</v>
      </c>
      <c r="B38" s="27">
        <f t="shared" si="2"/>
        <v>18</v>
      </c>
      <c r="C38" s="33">
        <f t="shared" si="3"/>
        <v>1858</v>
      </c>
      <c r="D38" s="29">
        <v>-1365</v>
      </c>
      <c r="E38" s="33">
        <f t="shared" si="1"/>
        <v>3223</v>
      </c>
      <c r="F38" s="27">
        <f t="shared" si="4"/>
        <v>267</v>
      </c>
      <c r="G38" s="27">
        <f t="shared" si="5"/>
        <v>18</v>
      </c>
      <c r="H38" s="33">
        <f t="shared" si="6"/>
        <v>1667</v>
      </c>
      <c r="I38" s="29">
        <v>-1223</v>
      </c>
      <c r="J38" s="33">
        <v>2990</v>
      </c>
      <c r="K38" s="27">
        <f t="shared" si="7"/>
        <v>428</v>
      </c>
      <c r="L38" s="27">
        <f t="shared" si="8"/>
        <v>18</v>
      </c>
      <c r="M38" s="33">
        <f t="shared" si="9"/>
        <v>1895</v>
      </c>
      <c r="N38" s="29">
        <v>-1352</v>
      </c>
      <c r="O38" s="33">
        <v>3247</v>
      </c>
      <c r="P38" s="27">
        <f t="shared" si="10"/>
        <v>220</v>
      </c>
      <c r="Q38" s="44"/>
      <c r="R38" s="35"/>
    </row>
    <row r="39" spans="1:18" ht="15.75" customHeight="1" x14ac:dyDescent="0.3">
      <c r="A39" s="203">
        <v>45738</v>
      </c>
      <c r="B39" s="27">
        <f t="shared" si="2"/>
        <v>19</v>
      </c>
      <c r="C39" s="33">
        <f t="shared" si="3"/>
        <v>1848</v>
      </c>
      <c r="D39" s="29">
        <v>-1375</v>
      </c>
      <c r="E39" s="33">
        <f t="shared" si="1"/>
        <v>3223</v>
      </c>
      <c r="F39" s="27">
        <f t="shared" si="4"/>
        <v>277</v>
      </c>
      <c r="G39" s="27">
        <f t="shared" si="5"/>
        <v>19</v>
      </c>
      <c r="H39" s="33">
        <f t="shared" si="6"/>
        <v>1655</v>
      </c>
      <c r="I39" s="29">
        <v>-1235</v>
      </c>
      <c r="J39" s="33">
        <v>2990</v>
      </c>
      <c r="K39" s="27">
        <f t="shared" si="7"/>
        <v>440</v>
      </c>
      <c r="L39" s="27">
        <f t="shared" si="8"/>
        <v>19</v>
      </c>
      <c r="M39" s="33">
        <f t="shared" si="9"/>
        <v>1885</v>
      </c>
      <c r="N39" s="29">
        <v>-1362</v>
      </c>
      <c r="O39" s="33">
        <v>3247</v>
      </c>
      <c r="P39" s="27">
        <f t="shared" si="10"/>
        <v>230</v>
      </c>
      <c r="Q39" s="44"/>
      <c r="R39" s="35"/>
    </row>
    <row r="40" spans="1:18" ht="15.75" customHeight="1" x14ac:dyDescent="0.3">
      <c r="A40" s="203">
        <v>45739</v>
      </c>
      <c r="B40" s="27">
        <f t="shared" si="2"/>
        <v>20</v>
      </c>
      <c r="C40" s="33">
        <f t="shared" si="3"/>
        <v>1838</v>
      </c>
      <c r="D40" s="29">
        <v>-1385</v>
      </c>
      <c r="E40" s="33">
        <f t="shared" si="1"/>
        <v>3223</v>
      </c>
      <c r="F40" s="27">
        <f t="shared" si="4"/>
        <v>287</v>
      </c>
      <c r="G40" s="27">
        <f t="shared" si="5"/>
        <v>20</v>
      </c>
      <c r="H40" s="33">
        <f t="shared" si="6"/>
        <v>1643</v>
      </c>
      <c r="I40" s="29">
        <v>-1247</v>
      </c>
      <c r="J40" s="33">
        <v>2990</v>
      </c>
      <c r="K40" s="27">
        <f t="shared" si="7"/>
        <v>452</v>
      </c>
      <c r="L40" s="27">
        <f t="shared" si="8"/>
        <v>20</v>
      </c>
      <c r="M40" s="33">
        <f t="shared" si="9"/>
        <v>1875</v>
      </c>
      <c r="N40" s="29">
        <v>-1372</v>
      </c>
      <c r="O40" s="33">
        <v>3247</v>
      </c>
      <c r="P40" s="27">
        <f t="shared" si="10"/>
        <v>240</v>
      </c>
      <c r="Q40" s="44"/>
      <c r="R40" s="35"/>
    </row>
    <row r="41" spans="1:18" ht="15.75" customHeight="1" x14ac:dyDescent="0.3">
      <c r="A41" s="203">
        <v>45740</v>
      </c>
      <c r="B41" s="27">
        <f t="shared" si="2"/>
        <v>21</v>
      </c>
      <c r="C41" s="33">
        <f t="shared" si="3"/>
        <v>1825</v>
      </c>
      <c r="D41" s="29">
        <v>-1398</v>
      </c>
      <c r="E41" s="33">
        <f t="shared" si="1"/>
        <v>3223</v>
      </c>
      <c r="F41" s="27">
        <f t="shared" si="4"/>
        <v>300</v>
      </c>
      <c r="G41" s="27">
        <f t="shared" si="5"/>
        <v>21</v>
      </c>
      <c r="H41" s="33">
        <f t="shared" si="6"/>
        <v>1628</v>
      </c>
      <c r="I41" s="29">
        <v>-1262</v>
      </c>
      <c r="J41" s="33">
        <v>2990</v>
      </c>
      <c r="K41" s="27">
        <f t="shared" si="7"/>
        <v>467</v>
      </c>
      <c r="L41" s="27">
        <f t="shared" si="8"/>
        <v>21</v>
      </c>
      <c r="M41" s="33">
        <f t="shared" si="9"/>
        <v>1864</v>
      </c>
      <c r="N41" s="29">
        <v>-1383</v>
      </c>
      <c r="O41" s="33">
        <v>3247</v>
      </c>
      <c r="P41" s="27">
        <f t="shared" si="10"/>
        <v>251</v>
      </c>
      <c r="Q41" s="44"/>
      <c r="R41" s="35"/>
    </row>
    <row r="42" spans="1:18" ht="15.75" customHeight="1" x14ac:dyDescent="0.3">
      <c r="A42" s="203">
        <v>45741</v>
      </c>
      <c r="B42" s="27">
        <f t="shared" si="2"/>
        <v>22</v>
      </c>
      <c r="C42" s="33">
        <f t="shared" si="3"/>
        <v>1813</v>
      </c>
      <c r="D42" s="29">
        <v>-1410</v>
      </c>
      <c r="E42" s="33">
        <f t="shared" si="1"/>
        <v>3223</v>
      </c>
      <c r="F42" s="27">
        <f t="shared" si="4"/>
        <v>312</v>
      </c>
      <c r="G42" s="27">
        <f t="shared" si="5"/>
        <v>22</v>
      </c>
      <c r="H42" s="33">
        <f t="shared" si="6"/>
        <v>1613</v>
      </c>
      <c r="I42" s="29">
        <v>-1277</v>
      </c>
      <c r="J42" s="33">
        <v>2990</v>
      </c>
      <c r="K42" s="27">
        <f t="shared" si="7"/>
        <v>482</v>
      </c>
      <c r="L42" s="27">
        <f t="shared" si="8"/>
        <v>22</v>
      </c>
      <c r="M42" s="33">
        <f t="shared" si="9"/>
        <v>1853</v>
      </c>
      <c r="N42" s="29">
        <v>-1394</v>
      </c>
      <c r="O42" s="33">
        <v>3247</v>
      </c>
      <c r="P42" s="27">
        <f t="shared" si="10"/>
        <v>262</v>
      </c>
      <c r="Q42" s="44"/>
      <c r="R42" s="35"/>
    </row>
    <row r="43" spans="1:18" ht="15.75" customHeight="1" x14ac:dyDescent="0.3">
      <c r="A43" s="203">
        <v>45742</v>
      </c>
      <c r="B43" s="27">
        <f t="shared" si="2"/>
        <v>23</v>
      </c>
      <c r="C43" s="33">
        <f t="shared" si="3"/>
        <v>1804</v>
      </c>
      <c r="D43" s="29">
        <v>-1419</v>
      </c>
      <c r="E43" s="33">
        <f t="shared" si="1"/>
        <v>3223</v>
      </c>
      <c r="F43" s="27">
        <f t="shared" si="4"/>
        <v>321</v>
      </c>
      <c r="G43" s="27">
        <f t="shared" si="5"/>
        <v>23</v>
      </c>
      <c r="H43" s="33">
        <f t="shared" si="6"/>
        <v>1602</v>
      </c>
      <c r="I43" s="29">
        <v>-1288</v>
      </c>
      <c r="J43" s="33">
        <v>2990</v>
      </c>
      <c r="K43" s="27">
        <f t="shared" si="7"/>
        <v>493</v>
      </c>
      <c r="L43" s="27">
        <f t="shared" si="8"/>
        <v>23</v>
      </c>
      <c r="M43" s="33">
        <f t="shared" si="9"/>
        <v>1846</v>
      </c>
      <c r="N43" s="29">
        <v>-1401</v>
      </c>
      <c r="O43" s="33">
        <v>3247</v>
      </c>
      <c r="P43" s="27">
        <f t="shared" si="10"/>
        <v>269</v>
      </c>
      <c r="Q43" s="44"/>
      <c r="R43" s="35"/>
    </row>
    <row r="44" spans="1:18" ht="15.75" customHeight="1" x14ac:dyDescent="0.3">
      <c r="A44" s="203">
        <v>45743</v>
      </c>
      <c r="B44" s="27">
        <f t="shared" si="2"/>
        <v>24</v>
      </c>
      <c r="C44" s="33">
        <f t="shared" si="3"/>
        <v>1788</v>
      </c>
      <c r="D44" s="29">
        <v>-1435</v>
      </c>
      <c r="E44" s="33">
        <f t="shared" si="1"/>
        <v>3223</v>
      </c>
      <c r="F44" s="27">
        <f t="shared" si="4"/>
        <v>337</v>
      </c>
      <c r="G44" s="27">
        <f t="shared" si="5"/>
        <v>24</v>
      </c>
      <c r="H44" s="33">
        <f t="shared" si="6"/>
        <v>1590</v>
      </c>
      <c r="I44" s="29">
        <v>-1300</v>
      </c>
      <c r="J44" s="33">
        <v>2990</v>
      </c>
      <c r="K44" s="27">
        <f t="shared" si="7"/>
        <v>505</v>
      </c>
      <c r="L44" s="27">
        <f t="shared" si="8"/>
        <v>24</v>
      </c>
      <c r="M44" s="33">
        <f t="shared" si="9"/>
        <v>1833</v>
      </c>
      <c r="N44" s="29">
        <v>-1414</v>
      </c>
      <c r="O44" s="33">
        <v>3247</v>
      </c>
      <c r="P44" s="27">
        <f t="shared" si="10"/>
        <v>282</v>
      </c>
      <c r="Q44" s="44"/>
      <c r="R44" s="35"/>
    </row>
    <row r="45" spans="1:18" ht="15.75" customHeight="1" x14ac:dyDescent="0.3">
      <c r="A45" s="203">
        <v>45744</v>
      </c>
      <c r="B45" s="27">
        <f t="shared" si="2"/>
        <v>25</v>
      </c>
      <c r="C45" s="33">
        <f t="shared" si="3"/>
        <v>1772</v>
      </c>
      <c r="D45" s="29">
        <v>-1451</v>
      </c>
      <c r="E45" s="33">
        <f t="shared" si="1"/>
        <v>3223</v>
      </c>
      <c r="F45" s="27">
        <f t="shared" si="4"/>
        <v>353</v>
      </c>
      <c r="G45" s="27">
        <f t="shared" si="5"/>
        <v>25</v>
      </c>
      <c r="H45" s="33">
        <f t="shared" si="6"/>
        <v>1570</v>
      </c>
      <c r="I45" s="29">
        <v>-1320</v>
      </c>
      <c r="J45" s="33">
        <v>2990</v>
      </c>
      <c r="K45" s="27">
        <f t="shared" si="7"/>
        <v>525</v>
      </c>
      <c r="L45" s="27">
        <f t="shared" si="8"/>
        <v>25</v>
      </c>
      <c r="M45" s="33">
        <f t="shared" si="9"/>
        <v>1819</v>
      </c>
      <c r="N45" s="29">
        <v>-1428</v>
      </c>
      <c r="O45" s="33">
        <v>3247</v>
      </c>
      <c r="P45" s="27">
        <f t="shared" si="10"/>
        <v>296</v>
      </c>
      <c r="Q45" s="44"/>
      <c r="R45" s="35"/>
    </row>
    <row r="46" spans="1:18" ht="15.75" customHeight="1" x14ac:dyDescent="0.3">
      <c r="A46" s="203">
        <v>45745</v>
      </c>
      <c r="B46" s="27">
        <f t="shared" si="2"/>
        <v>26</v>
      </c>
      <c r="C46" s="33">
        <f t="shared" si="3"/>
        <v>1763</v>
      </c>
      <c r="D46" s="29">
        <v>-1460</v>
      </c>
      <c r="E46" s="33">
        <f t="shared" si="1"/>
        <v>3223</v>
      </c>
      <c r="F46" s="27">
        <f t="shared" si="4"/>
        <v>362</v>
      </c>
      <c r="G46" s="27">
        <f t="shared" si="5"/>
        <v>26</v>
      </c>
      <c r="H46" s="33">
        <f t="shared" si="6"/>
        <v>1558</v>
      </c>
      <c r="I46" s="29">
        <v>-1332</v>
      </c>
      <c r="J46" s="33">
        <v>2990</v>
      </c>
      <c r="K46" s="27">
        <f t="shared" si="7"/>
        <v>537</v>
      </c>
      <c r="L46" s="27">
        <f t="shared" si="8"/>
        <v>26</v>
      </c>
      <c r="M46" s="33">
        <f t="shared" si="9"/>
        <v>1807</v>
      </c>
      <c r="N46" s="29">
        <v>-1440</v>
      </c>
      <c r="O46" s="33">
        <v>3247</v>
      </c>
      <c r="P46" s="27">
        <f t="shared" si="10"/>
        <v>308</v>
      </c>
      <c r="Q46" s="44"/>
      <c r="R46" s="35"/>
    </row>
    <row r="47" spans="1:18" ht="15.75" customHeight="1" x14ac:dyDescent="0.3">
      <c r="A47" s="203">
        <v>45746</v>
      </c>
      <c r="B47" s="27">
        <f t="shared" si="2"/>
        <v>27</v>
      </c>
      <c r="C47" s="33">
        <f t="shared" si="3"/>
        <v>1753</v>
      </c>
      <c r="D47" s="29">
        <v>-1470</v>
      </c>
      <c r="E47" s="33">
        <f t="shared" si="1"/>
        <v>3223</v>
      </c>
      <c r="F47" s="27">
        <f t="shared" si="4"/>
        <v>372</v>
      </c>
      <c r="G47" s="27">
        <f t="shared" si="5"/>
        <v>27</v>
      </c>
      <c r="H47" s="33">
        <f t="shared" si="6"/>
        <v>1546</v>
      </c>
      <c r="I47" s="29">
        <v>-1344</v>
      </c>
      <c r="J47" s="33">
        <v>2990</v>
      </c>
      <c r="K47" s="27">
        <f t="shared" si="7"/>
        <v>549</v>
      </c>
      <c r="L47" s="27">
        <f t="shared" si="8"/>
        <v>27</v>
      </c>
      <c r="M47" s="33">
        <f t="shared" si="9"/>
        <v>1796</v>
      </c>
      <c r="N47" s="29">
        <v>-1451</v>
      </c>
      <c r="O47" s="33">
        <v>3247</v>
      </c>
      <c r="P47" s="27">
        <f t="shared" si="10"/>
        <v>319</v>
      </c>
      <c r="Q47" s="44"/>
      <c r="R47" s="35"/>
    </row>
    <row r="48" spans="1:18" ht="15.75" customHeight="1" x14ac:dyDescent="0.3">
      <c r="A48" s="203">
        <v>45747</v>
      </c>
      <c r="B48" s="27">
        <f t="shared" si="2"/>
        <v>28</v>
      </c>
      <c r="C48" s="33">
        <f t="shared" si="3"/>
        <v>1743</v>
      </c>
      <c r="D48" s="29">
        <v>-1480</v>
      </c>
      <c r="E48" s="33">
        <f t="shared" si="1"/>
        <v>3223</v>
      </c>
      <c r="F48" s="27">
        <f t="shared" si="4"/>
        <v>382</v>
      </c>
      <c r="G48" s="27">
        <f t="shared" si="5"/>
        <v>28</v>
      </c>
      <c r="H48" s="33">
        <f t="shared" si="6"/>
        <v>1533</v>
      </c>
      <c r="I48" s="29">
        <v>-1357</v>
      </c>
      <c r="J48" s="33">
        <v>2990</v>
      </c>
      <c r="K48" s="27">
        <f t="shared" si="7"/>
        <v>562</v>
      </c>
      <c r="L48" s="27">
        <f t="shared" si="8"/>
        <v>28</v>
      </c>
      <c r="M48" s="33">
        <f t="shared" si="9"/>
        <v>1785</v>
      </c>
      <c r="N48" s="29">
        <v>-1462</v>
      </c>
      <c r="O48" s="33">
        <v>3247</v>
      </c>
      <c r="P48" s="27">
        <f t="shared" si="10"/>
        <v>330</v>
      </c>
      <c r="Q48" s="44"/>
      <c r="R48" s="35"/>
    </row>
    <row r="49" spans="1:18" ht="15.75" customHeight="1" x14ac:dyDescent="0.3">
      <c r="A49" s="203">
        <v>45748</v>
      </c>
      <c r="B49" s="27">
        <f t="shared" si="2"/>
        <v>29</v>
      </c>
      <c r="C49" s="33">
        <f t="shared" si="3"/>
        <v>1735</v>
      </c>
      <c r="D49" s="29">
        <v>-1488</v>
      </c>
      <c r="E49" s="33">
        <f t="shared" si="1"/>
        <v>3223</v>
      </c>
      <c r="F49" s="27">
        <f t="shared" si="4"/>
        <v>390</v>
      </c>
      <c r="G49" s="27">
        <f t="shared" si="5"/>
        <v>29</v>
      </c>
      <c r="H49" s="33">
        <f t="shared" si="6"/>
        <v>1528</v>
      </c>
      <c r="I49" s="29">
        <v>-1362</v>
      </c>
      <c r="J49" s="33">
        <v>2990</v>
      </c>
      <c r="K49" s="27">
        <f t="shared" si="7"/>
        <v>567</v>
      </c>
      <c r="L49" s="27">
        <f t="shared" si="8"/>
        <v>29</v>
      </c>
      <c r="M49" s="33">
        <f t="shared" si="9"/>
        <v>1779</v>
      </c>
      <c r="N49" s="29">
        <v>-1468</v>
      </c>
      <c r="O49" s="33">
        <v>3247</v>
      </c>
      <c r="P49" s="27">
        <f t="shared" si="10"/>
        <v>336</v>
      </c>
      <c r="Q49" s="44"/>
      <c r="R49" s="35"/>
    </row>
    <row r="50" spans="1:18" ht="15.75" customHeight="1" x14ac:dyDescent="0.3">
      <c r="A50" s="203">
        <v>45749</v>
      </c>
      <c r="B50" s="27">
        <f t="shared" si="2"/>
        <v>30</v>
      </c>
      <c r="C50" s="33">
        <f t="shared" si="3"/>
        <v>1728</v>
      </c>
      <c r="D50" s="29">
        <v>-1495</v>
      </c>
      <c r="E50" s="33">
        <f t="shared" si="1"/>
        <v>3223</v>
      </c>
      <c r="F50" s="27">
        <f t="shared" si="4"/>
        <v>397</v>
      </c>
      <c r="G50" s="27">
        <f t="shared" si="5"/>
        <v>30</v>
      </c>
      <c r="H50" s="33">
        <f t="shared" si="6"/>
        <v>1523</v>
      </c>
      <c r="I50" s="29">
        <v>-1367</v>
      </c>
      <c r="J50" s="33">
        <v>2990</v>
      </c>
      <c r="K50" s="27">
        <f t="shared" si="7"/>
        <v>572</v>
      </c>
      <c r="L50" s="27">
        <f t="shared" si="8"/>
        <v>30</v>
      </c>
      <c r="M50" s="33">
        <f t="shared" si="9"/>
        <v>1773</v>
      </c>
      <c r="N50" s="29">
        <v>-1474</v>
      </c>
      <c r="O50" s="33">
        <v>3247</v>
      </c>
      <c r="P50" s="27">
        <f t="shared" si="10"/>
        <v>342</v>
      </c>
      <c r="Q50" s="44"/>
      <c r="R50" s="35"/>
    </row>
    <row r="51" spans="1:18" ht="15.75" customHeight="1" x14ac:dyDescent="0.3">
      <c r="A51" s="203">
        <v>45750</v>
      </c>
      <c r="B51" s="27">
        <f t="shared" si="2"/>
        <v>31</v>
      </c>
      <c r="C51" s="33">
        <f t="shared" si="3"/>
        <v>1716</v>
      </c>
      <c r="D51" s="29">
        <v>-1507</v>
      </c>
      <c r="E51" s="33">
        <f t="shared" si="1"/>
        <v>3223</v>
      </c>
      <c r="F51" s="27">
        <f t="shared" si="4"/>
        <v>409</v>
      </c>
      <c r="G51" s="27">
        <f t="shared" si="5"/>
        <v>31</v>
      </c>
      <c r="H51" s="33">
        <f t="shared" si="6"/>
        <v>1510</v>
      </c>
      <c r="I51" s="29">
        <v>-1380</v>
      </c>
      <c r="J51" s="33">
        <v>2990</v>
      </c>
      <c r="K51" s="27">
        <f t="shared" si="7"/>
        <v>585</v>
      </c>
      <c r="L51" s="27">
        <f t="shared" si="8"/>
        <v>31</v>
      </c>
      <c r="M51" s="33">
        <f t="shared" si="9"/>
        <v>1763</v>
      </c>
      <c r="N51" s="29">
        <v>-1484</v>
      </c>
      <c r="O51" s="33">
        <v>3247</v>
      </c>
      <c r="P51" s="27">
        <f t="shared" si="10"/>
        <v>352</v>
      </c>
      <c r="Q51" s="44"/>
      <c r="R51" s="35"/>
    </row>
    <row r="52" spans="1:18" ht="15.75" customHeight="1" x14ac:dyDescent="0.3">
      <c r="A52" s="203">
        <v>45751</v>
      </c>
      <c r="B52" s="27">
        <f t="shared" si="2"/>
        <v>32</v>
      </c>
      <c r="C52" s="33">
        <f t="shared" si="3"/>
        <v>1703</v>
      </c>
      <c r="D52" s="29">
        <v>-1520</v>
      </c>
      <c r="E52" s="33">
        <f t="shared" si="1"/>
        <v>3223</v>
      </c>
      <c r="F52" s="27">
        <f t="shared" si="4"/>
        <v>422</v>
      </c>
      <c r="G52" s="27">
        <f t="shared" si="5"/>
        <v>32</v>
      </c>
      <c r="H52" s="33">
        <f t="shared" si="6"/>
        <v>1494</v>
      </c>
      <c r="I52" s="29">
        <v>-1396</v>
      </c>
      <c r="J52" s="33">
        <v>2990</v>
      </c>
      <c r="K52" s="27">
        <f t="shared" si="7"/>
        <v>601</v>
      </c>
      <c r="L52" s="27">
        <f t="shared" si="8"/>
        <v>32</v>
      </c>
      <c r="M52" s="33">
        <f t="shared" si="9"/>
        <v>1751</v>
      </c>
      <c r="N52" s="29">
        <v>-1496</v>
      </c>
      <c r="O52" s="33">
        <v>3247</v>
      </c>
      <c r="P52" s="27">
        <f t="shared" si="10"/>
        <v>364</v>
      </c>
      <c r="Q52" s="44"/>
      <c r="R52" s="35"/>
    </row>
    <row r="53" spans="1:18" ht="15.75" customHeight="1" x14ac:dyDescent="0.3">
      <c r="A53" s="203">
        <v>45752</v>
      </c>
      <c r="B53" s="27">
        <f t="shared" si="2"/>
        <v>33</v>
      </c>
      <c r="C53" s="33">
        <f t="shared" si="3"/>
        <v>1693</v>
      </c>
      <c r="D53" s="29">
        <v>-1530</v>
      </c>
      <c r="E53" s="33">
        <f t="shared" si="1"/>
        <v>3223</v>
      </c>
      <c r="F53" s="27">
        <f t="shared" si="4"/>
        <v>432</v>
      </c>
      <c r="G53" s="27">
        <f t="shared" si="5"/>
        <v>33</v>
      </c>
      <c r="H53" s="33">
        <f t="shared" si="6"/>
        <v>1482</v>
      </c>
      <c r="I53" s="29">
        <v>-1408</v>
      </c>
      <c r="J53" s="33">
        <v>2990</v>
      </c>
      <c r="K53" s="27">
        <f t="shared" si="7"/>
        <v>613</v>
      </c>
      <c r="L53" s="27">
        <f t="shared" si="8"/>
        <v>33</v>
      </c>
      <c r="M53" s="33">
        <f t="shared" si="9"/>
        <v>1741</v>
      </c>
      <c r="N53" s="29">
        <v>-1506</v>
      </c>
      <c r="O53" s="33">
        <v>3247</v>
      </c>
      <c r="P53" s="27">
        <f t="shared" si="10"/>
        <v>374</v>
      </c>
      <c r="Q53" s="44"/>
      <c r="R53" s="35"/>
    </row>
    <row r="54" spans="1:18" ht="15.75" customHeight="1" x14ac:dyDescent="0.3">
      <c r="A54" s="203">
        <v>45753</v>
      </c>
      <c r="B54" s="27">
        <f t="shared" si="2"/>
        <v>34</v>
      </c>
      <c r="C54" s="33">
        <f t="shared" si="3"/>
        <v>1683</v>
      </c>
      <c r="D54" s="29">
        <v>-1540</v>
      </c>
      <c r="E54" s="33">
        <f t="shared" si="1"/>
        <v>3223</v>
      </c>
      <c r="F54" s="27">
        <f t="shared" si="4"/>
        <v>442</v>
      </c>
      <c r="G54" s="27">
        <f t="shared" si="5"/>
        <v>34</v>
      </c>
      <c r="H54" s="33">
        <f t="shared" si="6"/>
        <v>1472</v>
      </c>
      <c r="I54" s="29">
        <v>-1418</v>
      </c>
      <c r="J54" s="33">
        <v>2990</v>
      </c>
      <c r="K54" s="27">
        <f t="shared" si="7"/>
        <v>623</v>
      </c>
      <c r="L54" s="27">
        <f t="shared" si="8"/>
        <v>34</v>
      </c>
      <c r="M54" s="33">
        <f t="shared" si="9"/>
        <v>1731</v>
      </c>
      <c r="N54" s="29">
        <v>-1516</v>
      </c>
      <c r="O54" s="33">
        <v>3247</v>
      </c>
      <c r="P54" s="27">
        <f t="shared" si="10"/>
        <v>384</v>
      </c>
      <c r="Q54" s="44"/>
      <c r="R54" s="35"/>
    </row>
    <row r="55" spans="1:18" ht="15.75" customHeight="1" x14ac:dyDescent="0.3">
      <c r="A55" s="203">
        <v>45754</v>
      </c>
      <c r="B55" s="27">
        <f t="shared" si="2"/>
        <v>35</v>
      </c>
      <c r="C55" s="33">
        <f t="shared" si="3"/>
        <v>1671</v>
      </c>
      <c r="D55" s="29">
        <v>-1552</v>
      </c>
      <c r="E55" s="33">
        <f t="shared" si="1"/>
        <v>3223</v>
      </c>
      <c r="F55" s="27">
        <f t="shared" si="4"/>
        <v>454</v>
      </c>
      <c r="G55" s="27">
        <f t="shared" si="5"/>
        <v>35</v>
      </c>
      <c r="H55" s="33">
        <f t="shared" si="6"/>
        <v>1464</v>
      </c>
      <c r="I55" s="29">
        <v>-1426</v>
      </c>
      <c r="J55" s="33">
        <v>2990</v>
      </c>
      <c r="K55" s="27">
        <f t="shared" si="7"/>
        <v>631</v>
      </c>
      <c r="L55" s="27">
        <f t="shared" si="8"/>
        <v>35</v>
      </c>
      <c r="M55" s="33">
        <f t="shared" si="9"/>
        <v>1722</v>
      </c>
      <c r="N55" s="29">
        <v>-1525</v>
      </c>
      <c r="O55" s="33">
        <v>3247</v>
      </c>
      <c r="P55" s="27">
        <f t="shared" si="10"/>
        <v>393</v>
      </c>
      <c r="Q55" s="44"/>
      <c r="R55" s="35"/>
    </row>
    <row r="56" spans="1:18" ht="15.75" customHeight="1" x14ac:dyDescent="0.3">
      <c r="A56" s="203">
        <v>45755</v>
      </c>
      <c r="B56" s="27">
        <f t="shared" si="2"/>
        <v>36</v>
      </c>
      <c r="C56" s="33">
        <f t="shared" si="3"/>
        <v>1660</v>
      </c>
      <c r="D56" s="29">
        <v>-1563</v>
      </c>
      <c r="E56" s="33">
        <f t="shared" si="1"/>
        <v>3223</v>
      </c>
      <c r="F56" s="27">
        <f t="shared" si="4"/>
        <v>465</v>
      </c>
      <c r="G56" s="27">
        <f t="shared" si="5"/>
        <v>36</v>
      </c>
      <c r="H56" s="33">
        <f t="shared" si="6"/>
        <v>1450</v>
      </c>
      <c r="I56" s="29">
        <v>-1440</v>
      </c>
      <c r="J56" s="33">
        <v>2990</v>
      </c>
      <c r="K56" s="27">
        <f t="shared" si="7"/>
        <v>645</v>
      </c>
      <c r="L56" s="27">
        <f t="shared" si="8"/>
        <v>36</v>
      </c>
      <c r="M56" s="33">
        <f t="shared" si="9"/>
        <v>1719</v>
      </c>
      <c r="N56" s="29">
        <v>-1528</v>
      </c>
      <c r="O56" s="33">
        <v>3247</v>
      </c>
      <c r="P56" s="27">
        <f t="shared" si="10"/>
        <v>396</v>
      </c>
      <c r="Q56" s="44"/>
      <c r="R56" s="35"/>
    </row>
    <row r="57" spans="1:18" ht="15.75" customHeight="1" x14ac:dyDescent="0.3">
      <c r="A57" s="203">
        <v>45756</v>
      </c>
      <c r="B57" s="27">
        <f t="shared" si="2"/>
        <v>37</v>
      </c>
      <c r="C57" s="33">
        <f t="shared" si="3"/>
        <v>1649</v>
      </c>
      <c r="D57" s="29">
        <v>-1574</v>
      </c>
      <c r="E57" s="33">
        <f t="shared" si="1"/>
        <v>3223</v>
      </c>
      <c r="F57" s="27">
        <f t="shared" si="4"/>
        <v>476</v>
      </c>
      <c r="G57" s="27">
        <f t="shared" si="5"/>
        <v>37</v>
      </c>
      <c r="H57" s="33">
        <f t="shared" si="6"/>
        <v>1439</v>
      </c>
      <c r="I57" s="29">
        <v>-1451</v>
      </c>
      <c r="J57" s="33">
        <v>2990</v>
      </c>
      <c r="K57" s="27">
        <f t="shared" si="7"/>
        <v>656</v>
      </c>
      <c r="L57" s="27">
        <f t="shared" si="8"/>
        <v>37</v>
      </c>
      <c r="M57" s="33">
        <f t="shared" si="9"/>
        <v>1716</v>
      </c>
      <c r="N57" s="29">
        <v>-1531</v>
      </c>
      <c r="O57" s="33">
        <v>3247</v>
      </c>
      <c r="P57" s="27">
        <f t="shared" si="10"/>
        <v>399</v>
      </c>
      <c r="Q57" s="44"/>
      <c r="R57" s="35"/>
    </row>
    <row r="58" spans="1:18" ht="15.75" customHeight="1" x14ac:dyDescent="0.3">
      <c r="A58" s="203">
        <v>45757</v>
      </c>
      <c r="B58" s="27">
        <f t="shared" si="2"/>
        <v>38</v>
      </c>
      <c r="C58" s="33">
        <f t="shared" si="3"/>
        <v>1643</v>
      </c>
      <c r="D58" s="29">
        <v>-1580</v>
      </c>
      <c r="E58" s="33">
        <f t="shared" si="1"/>
        <v>3223</v>
      </c>
      <c r="F58" s="27">
        <f t="shared" si="4"/>
        <v>482</v>
      </c>
      <c r="G58" s="27">
        <f t="shared" si="5"/>
        <v>38</v>
      </c>
      <c r="H58" s="33">
        <f t="shared" si="6"/>
        <v>1430</v>
      </c>
      <c r="I58" s="29">
        <v>-1460</v>
      </c>
      <c r="J58" s="33">
        <v>2990</v>
      </c>
      <c r="K58" s="27">
        <f t="shared" si="7"/>
        <v>665</v>
      </c>
      <c r="L58" s="27">
        <f t="shared" si="8"/>
        <v>38</v>
      </c>
      <c r="M58" s="33">
        <f t="shared" si="9"/>
        <v>1716</v>
      </c>
      <c r="N58" s="29">
        <v>-1531</v>
      </c>
      <c r="O58" s="33">
        <v>3247</v>
      </c>
      <c r="P58" s="27">
        <f t="shared" si="10"/>
        <v>399</v>
      </c>
      <c r="Q58" s="44"/>
      <c r="R58" s="35"/>
    </row>
    <row r="59" spans="1:18" ht="15.75" customHeight="1" x14ac:dyDescent="0.3">
      <c r="A59" s="203">
        <v>45758</v>
      </c>
      <c r="B59" s="27">
        <f t="shared" si="2"/>
        <v>39</v>
      </c>
      <c r="C59" s="33">
        <f t="shared" si="3"/>
        <v>1635</v>
      </c>
      <c r="D59" s="29">
        <v>-1588</v>
      </c>
      <c r="E59" s="33">
        <f t="shared" si="1"/>
        <v>3223</v>
      </c>
      <c r="F59" s="27">
        <f t="shared" si="4"/>
        <v>490</v>
      </c>
      <c r="G59" s="27">
        <f t="shared" si="5"/>
        <v>39</v>
      </c>
      <c r="H59" s="33">
        <f t="shared" si="6"/>
        <v>1425</v>
      </c>
      <c r="I59" s="29">
        <v>-1465</v>
      </c>
      <c r="J59" s="33">
        <v>2990</v>
      </c>
      <c r="K59" s="27">
        <f t="shared" si="7"/>
        <v>670</v>
      </c>
      <c r="L59" s="27">
        <f t="shared" si="8"/>
        <v>39</v>
      </c>
      <c r="M59" s="33">
        <f t="shared" si="9"/>
        <v>1708</v>
      </c>
      <c r="N59" s="29">
        <v>-1539</v>
      </c>
      <c r="O59" s="33">
        <v>3247</v>
      </c>
      <c r="P59" s="27">
        <f t="shared" si="10"/>
        <v>407</v>
      </c>
      <c r="Q59" s="44"/>
      <c r="R59" s="35"/>
    </row>
    <row r="60" spans="1:18" ht="15.75" customHeight="1" x14ac:dyDescent="0.3">
      <c r="A60" s="203">
        <v>45759</v>
      </c>
      <c r="B60" s="27">
        <f t="shared" si="2"/>
        <v>40</v>
      </c>
      <c r="C60" s="33">
        <f t="shared" si="3"/>
        <v>1627</v>
      </c>
      <c r="D60" s="29">
        <v>-1596</v>
      </c>
      <c r="E60" s="33">
        <f t="shared" si="1"/>
        <v>3223</v>
      </c>
      <c r="F60" s="27">
        <f t="shared" si="4"/>
        <v>498</v>
      </c>
      <c r="G60" s="27">
        <f t="shared" si="5"/>
        <v>40</v>
      </c>
      <c r="H60" s="33">
        <f t="shared" si="6"/>
        <v>1420</v>
      </c>
      <c r="I60" s="29">
        <v>-1470</v>
      </c>
      <c r="J60" s="33">
        <v>2990</v>
      </c>
      <c r="K60" s="27">
        <f t="shared" si="7"/>
        <v>675</v>
      </c>
      <c r="L60" s="27">
        <f t="shared" si="8"/>
        <v>40</v>
      </c>
      <c r="M60" s="33">
        <f t="shared" si="9"/>
        <v>1705</v>
      </c>
      <c r="N60" s="29">
        <v>-1542</v>
      </c>
      <c r="O60" s="33">
        <v>3247</v>
      </c>
      <c r="P60" s="27">
        <f t="shared" si="10"/>
        <v>410</v>
      </c>
      <c r="Q60" s="44"/>
      <c r="R60" s="35"/>
    </row>
    <row r="61" spans="1:18" ht="15.75" customHeight="1" x14ac:dyDescent="0.3">
      <c r="A61" s="203">
        <v>45760</v>
      </c>
      <c r="B61" s="27">
        <f t="shared" si="2"/>
        <v>41</v>
      </c>
      <c r="C61" s="33">
        <f t="shared" si="3"/>
        <v>1615</v>
      </c>
      <c r="D61" s="29">
        <v>-1608</v>
      </c>
      <c r="E61" s="33">
        <f t="shared" si="1"/>
        <v>3223</v>
      </c>
      <c r="F61" s="27">
        <f t="shared" si="4"/>
        <v>510</v>
      </c>
      <c r="G61" s="27">
        <f t="shared" si="5"/>
        <v>41</v>
      </c>
      <c r="H61" s="33">
        <f t="shared" si="6"/>
        <v>1419</v>
      </c>
      <c r="I61" s="29">
        <v>-1471</v>
      </c>
      <c r="J61" s="33">
        <v>2990</v>
      </c>
      <c r="K61" s="27">
        <f t="shared" si="7"/>
        <v>676</v>
      </c>
      <c r="L61" s="27">
        <f t="shared" si="8"/>
        <v>41</v>
      </c>
      <c r="M61" s="33">
        <f t="shared" si="9"/>
        <v>1697</v>
      </c>
      <c r="N61" s="29">
        <v>-1550</v>
      </c>
      <c r="O61" s="33">
        <v>3247</v>
      </c>
      <c r="P61" s="27">
        <f t="shared" si="10"/>
        <v>418</v>
      </c>
      <c r="Q61" s="44"/>
      <c r="R61" s="35"/>
    </row>
    <row r="62" spans="1:18" ht="15.75" customHeight="1" x14ac:dyDescent="0.3">
      <c r="A62" s="203">
        <v>45761</v>
      </c>
      <c r="B62" s="27">
        <f t="shared" si="2"/>
        <v>42</v>
      </c>
      <c r="C62" s="33">
        <f t="shared" si="3"/>
        <v>1610</v>
      </c>
      <c r="D62" s="29">
        <v>-1613</v>
      </c>
      <c r="E62" s="33">
        <f t="shared" si="1"/>
        <v>3223</v>
      </c>
      <c r="F62" s="27">
        <f t="shared" si="4"/>
        <v>515</v>
      </c>
      <c r="G62" s="27">
        <f t="shared" si="5"/>
        <v>42</v>
      </c>
      <c r="H62" s="33">
        <f t="shared" si="6"/>
        <v>1418</v>
      </c>
      <c r="I62" s="29">
        <v>-1472</v>
      </c>
      <c r="J62" s="33">
        <v>2990</v>
      </c>
      <c r="K62" s="27">
        <f t="shared" si="7"/>
        <v>677</v>
      </c>
      <c r="L62" s="27">
        <f t="shared" si="8"/>
        <v>42</v>
      </c>
      <c r="M62" s="33">
        <f t="shared" si="9"/>
        <v>1687</v>
      </c>
      <c r="N62" s="29">
        <v>-1560</v>
      </c>
      <c r="O62" s="33">
        <v>3247</v>
      </c>
      <c r="P62" s="27">
        <f t="shared" si="10"/>
        <v>428</v>
      </c>
      <c r="Q62" s="44"/>
      <c r="R62" s="35"/>
    </row>
    <row r="63" spans="1:18" ht="15.75" customHeight="1" x14ac:dyDescent="0.3">
      <c r="A63" s="203">
        <v>45762</v>
      </c>
      <c r="B63" s="27">
        <f t="shared" si="2"/>
        <v>43</v>
      </c>
      <c r="C63" s="33">
        <f t="shared" si="3"/>
        <v>1603</v>
      </c>
      <c r="D63" s="29">
        <v>-1620</v>
      </c>
      <c r="E63" s="33">
        <f t="shared" si="1"/>
        <v>3223</v>
      </c>
      <c r="F63" s="27">
        <f t="shared" si="4"/>
        <v>522</v>
      </c>
      <c r="G63" s="27">
        <f t="shared" si="5"/>
        <v>43</v>
      </c>
      <c r="H63" s="33">
        <f t="shared" si="6"/>
        <v>1415</v>
      </c>
      <c r="I63" s="29">
        <v>-1475</v>
      </c>
      <c r="J63" s="33">
        <v>2990</v>
      </c>
      <c r="K63" s="27">
        <f t="shared" si="7"/>
        <v>680</v>
      </c>
      <c r="L63" s="27">
        <f t="shared" si="8"/>
        <v>43</v>
      </c>
      <c r="M63" s="33">
        <f t="shared" si="9"/>
        <v>1677</v>
      </c>
      <c r="N63" s="29">
        <v>-1570</v>
      </c>
      <c r="O63" s="33">
        <v>3247</v>
      </c>
      <c r="P63" s="27">
        <f t="shared" si="10"/>
        <v>438</v>
      </c>
      <c r="Q63" s="44"/>
      <c r="R63" s="35"/>
    </row>
    <row r="64" spans="1:18" ht="15.75" customHeight="1" x14ac:dyDescent="0.3">
      <c r="A64" s="203">
        <v>45763</v>
      </c>
      <c r="B64" s="27">
        <f t="shared" si="2"/>
        <v>44</v>
      </c>
      <c r="C64" s="33">
        <f t="shared" si="3"/>
        <v>1996</v>
      </c>
      <c r="D64" s="29">
        <v>-1227</v>
      </c>
      <c r="E64" s="33">
        <f t="shared" si="1"/>
        <v>3223</v>
      </c>
      <c r="F64" s="27">
        <f t="shared" si="4"/>
        <v>129</v>
      </c>
      <c r="G64" s="27">
        <f t="shared" si="5"/>
        <v>44</v>
      </c>
      <c r="H64" s="33">
        <f t="shared" si="6"/>
        <v>1410</v>
      </c>
      <c r="I64" s="29">
        <v>-1480</v>
      </c>
      <c r="J64" s="33">
        <v>2990</v>
      </c>
      <c r="K64" s="27">
        <f t="shared" si="7"/>
        <v>685</v>
      </c>
      <c r="L64" s="27">
        <f t="shared" si="8"/>
        <v>44</v>
      </c>
      <c r="M64" s="33">
        <f t="shared" si="9"/>
        <v>1667</v>
      </c>
      <c r="N64" s="29">
        <v>-1580</v>
      </c>
      <c r="O64" s="33">
        <v>3247</v>
      </c>
      <c r="P64" s="27">
        <f t="shared" si="10"/>
        <v>448</v>
      </c>
      <c r="Q64" s="44"/>
      <c r="R64" s="35"/>
    </row>
    <row r="65" spans="1:18" ht="15.75" customHeight="1" x14ac:dyDescent="0.3">
      <c r="A65" s="203">
        <v>45764</v>
      </c>
      <c r="B65" s="27">
        <f t="shared" si="2"/>
        <v>45</v>
      </c>
      <c r="C65" s="33">
        <f t="shared" si="3"/>
        <v>1589</v>
      </c>
      <c r="D65" s="29">
        <v>-1634</v>
      </c>
      <c r="E65" s="33">
        <f t="shared" si="1"/>
        <v>3223</v>
      </c>
      <c r="F65" s="27">
        <f t="shared" si="4"/>
        <v>536</v>
      </c>
      <c r="G65" s="27">
        <f t="shared" si="5"/>
        <v>45</v>
      </c>
      <c r="H65" s="33">
        <f t="shared" si="6"/>
        <v>1405</v>
      </c>
      <c r="I65" s="29">
        <v>-1485</v>
      </c>
      <c r="J65" s="33">
        <v>2990</v>
      </c>
      <c r="K65" s="27">
        <f t="shared" si="7"/>
        <v>690</v>
      </c>
      <c r="L65" s="27">
        <f t="shared" si="8"/>
        <v>45</v>
      </c>
      <c r="M65" s="33">
        <f t="shared" si="9"/>
        <v>1657</v>
      </c>
      <c r="N65" s="29">
        <v>-1590</v>
      </c>
      <c r="O65" s="33">
        <v>3247</v>
      </c>
      <c r="P65" s="27">
        <f t="shared" si="10"/>
        <v>458</v>
      </c>
      <c r="Q65" s="44"/>
      <c r="R65" s="35"/>
    </row>
    <row r="66" spans="1:18" ht="15.75" customHeight="1" x14ac:dyDescent="0.3">
      <c r="A66" s="203">
        <v>45765</v>
      </c>
      <c r="B66" s="27">
        <f t="shared" si="2"/>
        <v>46</v>
      </c>
      <c r="C66" s="33">
        <f t="shared" si="3"/>
        <v>1585</v>
      </c>
      <c r="D66" s="29">
        <v>-1638</v>
      </c>
      <c r="E66" s="33">
        <f t="shared" si="1"/>
        <v>3223</v>
      </c>
      <c r="F66" s="27">
        <f t="shared" si="4"/>
        <v>540</v>
      </c>
      <c r="G66" s="27">
        <f t="shared" si="5"/>
        <v>46</v>
      </c>
      <c r="H66" s="33">
        <f t="shared" si="6"/>
        <v>1400</v>
      </c>
      <c r="I66" s="29">
        <v>-1490</v>
      </c>
      <c r="J66" s="33">
        <v>2990</v>
      </c>
      <c r="K66" s="27">
        <f t="shared" si="7"/>
        <v>695</v>
      </c>
      <c r="L66" s="27">
        <f t="shared" si="8"/>
        <v>46</v>
      </c>
      <c r="M66" s="33">
        <f t="shared" si="9"/>
        <v>1651</v>
      </c>
      <c r="N66" s="29">
        <v>-1596</v>
      </c>
      <c r="O66" s="33">
        <v>3247</v>
      </c>
      <c r="P66" s="27">
        <f t="shared" si="10"/>
        <v>464</v>
      </c>
      <c r="Q66" s="44"/>
      <c r="R66" s="35"/>
    </row>
    <row r="67" spans="1:18" ht="15.75" customHeight="1" x14ac:dyDescent="0.3">
      <c r="A67" s="203">
        <v>45766</v>
      </c>
      <c r="B67" s="27">
        <f t="shared" si="2"/>
        <v>47</v>
      </c>
      <c r="C67" s="33">
        <f t="shared" si="3"/>
        <v>1583</v>
      </c>
      <c r="D67" s="29">
        <v>-1640</v>
      </c>
      <c r="E67" s="33">
        <f t="shared" si="1"/>
        <v>3223</v>
      </c>
      <c r="F67" s="27">
        <f t="shared" si="4"/>
        <v>542</v>
      </c>
      <c r="G67" s="27">
        <f t="shared" si="5"/>
        <v>47</v>
      </c>
      <c r="H67" s="33">
        <f t="shared" si="6"/>
        <v>1395</v>
      </c>
      <c r="I67" s="29">
        <v>-1495</v>
      </c>
      <c r="J67" s="33">
        <v>2990</v>
      </c>
      <c r="K67" s="27">
        <f t="shared" si="7"/>
        <v>700</v>
      </c>
      <c r="L67" s="27">
        <f t="shared" si="8"/>
        <v>47</v>
      </c>
      <c r="M67" s="33">
        <f t="shared" si="9"/>
        <v>1645</v>
      </c>
      <c r="N67" s="29">
        <v>-1602</v>
      </c>
      <c r="O67" s="33">
        <v>3247</v>
      </c>
      <c r="P67" s="27">
        <f t="shared" si="10"/>
        <v>470</v>
      </c>
      <c r="Q67" s="44"/>
      <c r="R67" s="35"/>
    </row>
    <row r="68" spans="1:18" ht="15.75" customHeight="1" x14ac:dyDescent="0.3">
      <c r="A68" s="203">
        <v>45767</v>
      </c>
      <c r="B68" s="27">
        <f t="shared" si="2"/>
        <v>48</v>
      </c>
      <c r="C68" s="33">
        <f t="shared" si="3"/>
        <v>1581</v>
      </c>
      <c r="D68" s="29">
        <v>-1642</v>
      </c>
      <c r="E68" s="33">
        <f t="shared" si="1"/>
        <v>3223</v>
      </c>
      <c r="F68" s="27">
        <f t="shared" si="4"/>
        <v>544</v>
      </c>
      <c r="G68" s="27">
        <f t="shared" si="5"/>
        <v>48</v>
      </c>
      <c r="H68" s="33">
        <f t="shared" si="6"/>
        <v>1390</v>
      </c>
      <c r="I68" s="29">
        <v>-1500</v>
      </c>
      <c r="J68" s="33">
        <v>2990</v>
      </c>
      <c r="K68" s="27">
        <f t="shared" si="7"/>
        <v>705</v>
      </c>
      <c r="L68" s="27">
        <f t="shared" si="8"/>
        <v>48</v>
      </c>
      <c r="M68" s="33">
        <f t="shared" si="9"/>
        <v>1639</v>
      </c>
      <c r="N68" s="29">
        <v>-1608</v>
      </c>
      <c r="O68" s="33">
        <v>3247</v>
      </c>
      <c r="P68" s="27">
        <f t="shared" si="10"/>
        <v>476</v>
      </c>
      <c r="Q68" s="44"/>
      <c r="R68" s="35"/>
    </row>
    <row r="69" spans="1:18" ht="15.75" customHeight="1" x14ac:dyDescent="0.3">
      <c r="A69" s="203">
        <v>45768</v>
      </c>
      <c r="B69" s="27">
        <f t="shared" si="2"/>
        <v>49</v>
      </c>
      <c r="C69" s="33">
        <f t="shared" si="3"/>
        <v>1577</v>
      </c>
      <c r="D69" s="29">
        <v>-1646</v>
      </c>
      <c r="E69" s="33">
        <f t="shared" si="1"/>
        <v>3223</v>
      </c>
      <c r="F69" s="27">
        <f t="shared" si="4"/>
        <v>548</v>
      </c>
      <c r="G69" s="27">
        <f t="shared" si="5"/>
        <v>49</v>
      </c>
      <c r="H69" s="33">
        <f t="shared" si="6"/>
        <v>1385</v>
      </c>
      <c r="I69" s="29">
        <v>-1505</v>
      </c>
      <c r="J69" s="33">
        <v>2990</v>
      </c>
      <c r="K69" s="27">
        <f t="shared" si="7"/>
        <v>710</v>
      </c>
      <c r="L69" s="27">
        <f t="shared" si="8"/>
        <v>49</v>
      </c>
      <c r="M69" s="33">
        <f t="shared" si="9"/>
        <v>1633</v>
      </c>
      <c r="N69" s="29">
        <v>-1614</v>
      </c>
      <c r="O69" s="33">
        <v>3247</v>
      </c>
      <c r="P69" s="27">
        <f t="shared" si="10"/>
        <v>482</v>
      </c>
      <c r="Q69" s="44"/>
      <c r="R69" s="35"/>
    </row>
    <row r="70" spans="1:18" ht="15.75" customHeight="1" x14ac:dyDescent="0.3">
      <c r="A70" s="203">
        <v>45769</v>
      </c>
      <c r="B70" s="27">
        <f t="shared" si="2"/>
        <v>50</v>
      </c>
      <c r="C70" s="33">
        <f t="shared" si="3"/>
        <v>1573</v>
      </c>
      <c r="D70" s="29">
        <v>-1650</v>
      </c>
      <c r="E70" s="33">
        <f t="shared" si="1"/>
        <v>3223</v>
      </c>
      <c r="F70" s="27">
        <f t="shared" si="4"/>
        <v>552</v>
      </c>
      <c r="G70" s="27">
        <f t="shared" si="5"/>
        <v>50</v>
      </c>
      <c r="H70" s="33">
        <f t="shared" si="6"/>
        <v>1380</v>
      </c>
      <c r="I70" s="29">
        <v>-1510</v>
      </c>
      <c r="J70" s="33">
        <v>2990</v>
      </c>
      <c r="K70" s="27">
        <f t="shared" si="7"/>
        <v>715</v>
      </c>
      <c r="L70" s="27">
        <f t="shared" si="8"/>
        <v>50</v>
      </c>
      <c r="M70" s="33">
        <f t="shared" si="9"/>
        <v>1627</v>
      </c>
      <c r="N70" s="29">
        <v>-1620</v>
      </c>
      <c r="O70" s="33">
        <v>3247</v>
      </c>
      <c r="P70" s="27">
        <f t="shared" si="10"/>
        <v>488</v>
      </c>
      <c r="Q70" s="44"/>
      <c r="R70" s="35"/>
    </row>
    <row r="71" spans="1:18" ht="15.75" customHeight="1" x14ac:dyDescent="0.3">
      <c r="A71" s="203">
        <v>45770</v>
      </c>
      <c r="B71" s="27">
        <f t="shared" si="2"/>
        <v>51</v>
      </c>
      <c r="C71" s="33">
        <f t="shared" si="3"/>
        <v>1567</v>
      </c>
      <c r="D71" s="29">
        <v>-1652</v>
      </c>
      <c r="E71" s="33">
        <f t="shared" si="1"/>
        <v>3219</v>
      </c>
      <c r="F71" s="27">
        <f>$D$21-D72</f>
        <v>558</v>
      </c>
      <c r="G71" s="27">
        <f t="shared" si="5"/>
        <v>51</v>
      </c>
      <c r="H71" s="33">
        <f t="shared" si="6"/>
        <v>1375</v>
      </c>
      <c r="I71" s="29">
        <v>-1515</v>
      </c>
      <c r="J71" s="33">
        <v>2990</v>
      </c>
      <c r="K71" s="27">
        <f t="shared" si="7"/>
        <v>720</v>
      </c>
      <c r="L71" s="27">
        <f t="shared" si="8"/>
        <v>51</v>
      </c>
      <c r="M71" s="33">
        <f t="shared" si="9"/>
        <v>1617</v>
      </c>
      <c r="N71" s="29">
        <v>-1630</v>
      </c>
      <c r="O71" s="33">
        <v>3247</v>
      </c>
      <c r="P71" s="27">
        <f t="shared" si="10"/>
        <v>498</v>
      </c>
      <c r="Q71" s="44"/>
      <c r="R71" s="35"/>
    </row>
    <row r="72" spans="1:18" ht="15.75" customHeight="1" x14ac:dyDescent="0.3">
      <c r="A72" s="203">
        <v>45771</v>
      </c>
      <c r="B72" s="27">
        <f t="shared" si="2"/>
        <v>52</v>
      </c>
      <c r="C72" s="33" t="e">
        <f t="shared" si="3"/>
        <v>#REF!</v>
      </c>
      <c r="D72" s="29">
        <v>-1656</v>
      </c>
      <c r="E72" s="33" t="e">
        <f t="shared" si="1"/>
        <v>#REF!</v>
      </c>
      <c r="F72" s="27" t="e">
        <f>$D$21-#REF!</f>
        <v>#REF!</v>
      </c>
      <c r="G72" s="27">
        <f t="shared" si="5"/>
        <v>52</v>
      </c>
      <c r="H72" s="33">
        <f t="shared" si="6"/>
        <v>1370</v>
      </c>
      <c r="I72" s="29">
        <v>-1520</v>
      </c>
      <c r="J72" s="33">
        <v>2990</v>
      </c>
      <c r="K72" s="27">
        <f t="shared" si="7"/>
        <v>725</v>
      </c>
      <c r="L72" s="27">
        <f t="shared" si="8"/>
        <v>52</v>
      </c>
      <c r="M72" s="33">
        <f t="shared" si="9"/>
        <v>1606</v>
      </c>
      <c r="N72" s="29">
        <v>-1641</v>
      </c>
      <c r="O72" s="33">
        <v>3247</v>
      </c>
      <c r="P72" s="27">
        <f t="shared" si="10"/>
        <v>509</v>
      </c>
      <c r="Q72" s="44"/>
      <c r="R72" s="35"/>
    </row>
    <row r="73" spans="1:18" ht="15.75" customHeight="1" x14ac:dyDescent="0.3">
      <c r="A73" s="203">
        <v>45772</v>
      </c>
      <c r="B73" s="27">
        <f t="shared" si="2"/>
        <v>53</v>
      </c>
      <c r="C73" s="33">
        <f t="shared" si="3"/>
        <v>1563</v>
      </c>
      <c r="D73" s="29">
        <v>-1660</v>
      </c>
      <c r="E73" s="33">
        <f t="shared" si="1"/>
        <v>3223</v>
      </c>
      <c r="F73" s="27">
        <f t="shared" ref="F73:F176" si="11">$D$21-D73</f>
        <v>562</v>
      </c>
      <c r="G73" s="27">
        <f t="shared" si="5"/>
        <v>53</v>
      </c>
      <c r="H73" s="33">
        <f t="shared" si="6"/>
        <v>1350</v>
      </c>
      <c r="I73" s="29">
        <v>-1540</v>
      </c>
      <c r="J73" s="33">
        <v>2990</v>
      </c>
      <c r="K73" s="27">
        <f t="shared" si="7"/>
        <v>745</v>
      </c>
      <c r="L73" s="27">
        <f t="shared" si="8"/>
        <v>53</v>
      </c>
      <c r="M73" s="33">
        <f t="shared" si="9"/>
        <v>1597</v>
      </c>
      <c r="N73" s="29">
        <v>-1650</v>
      </c>
      <c r="O73" s="33">
        <v>3247</v>
      </c>
      <c r="P73" s="27">
        <f t="shared" si="10"/>
        <v>518</v>
      </c>
      <c r="Q73" s="44"/>
      <c r="R73" s="35"/>
    </row>
    <row r="74" spans="1:18" ht="15.75" customHeight="1" x14ac:dyDescent="0.3">
      <c r="A74" s="203">
        <v>45773</v>
      </c>
      <c r="B74" s="27">
        <f t="shared" si="2"/>
        <v>54</v>
      </c>
      <c r="C74" s="33">
        <f t="shared" si="3"/>
        <v>1559</v>
      </c>
      <c r="D74" s="29">
        <v>-1664</v>
      </c>
      <c r="E74" s="33">
        <f t="shared" si="1"/>
        <v>3223</v>
      </c>
      <c r="F74" s="27">
        <f t="shared" si="11"/>
        <v>566</v>
      </c>
      <c r="G74" s="27">
        <f t="shared" si="5"/>
        <v>54</v>
      </c>
      <c r="H74" s="33">
        <f t="shared" si="6"/>
        <v>1330</v>
      </c>
      <c r="I74" s="29">
        <v>-1560</v>
      </c>
      <c r="J74" s="33">
        <v>2990</v>
      </c>
      <c r="K74" s="27">
        <f t="shared" si="7"/>
        <v>765</v>
      </c>
      <c r="L74" s="27">
        <f t="shared" si="8"/>
        <v>54</v>
      </c>
      <c r="M74" s="33">
        <f t="shared" si="9"/>
        <v>1592</v>
      </c>
      <c r="N74" s="29">
        <v>-1655</v>
      </c>
      <c r="O74" s="33">
        <v>3247</v>
      </c>
      <c r="P74" s="27">
        <f t="shared" si="10"/>
        <v>523</v>
      </c>
      <c r="Q74" s="44"/>
      <c r="R74" s="35"/>
    </row>
    <row r="75" spans="1:18" ht="15.75" customHeight="1" x14ac:dyDescent="0.3">
      <c r="A75" s="203">
        <v>45774</v>
      </c>
      <c r="B75" s="27">
        <f t="shared" si="2"/>
        <v>55</v>
      </c>
      <c r="C75" s="33">
        <f t="shared" si="3"/>
        <v>1555</v>
      </c>
      <c r="D75" s="29">
        <v>-1668</v>
      </c>
      <c r="E75" s="33">
        <f t="shared" si="1"/>
        <v>3223</v>
      </c>
      <c r="F75" s="27">
        <f t="shared" si="11"/>
        <v>570</v>
      </c>
      <c r="G75" s="27">
        <f t="shared" si="5"/>
        <v>55</v>
      </c>
      <c r="H75" s="33">
        <f t="shared" si="6"/>
        <v>1320</v>
      </c>
      <c r="I75" s="29">
        <v>-1570</v>
      </c>
      <c r="J75" s="33">
        <v>2990</v>
      </c>
      <c r="K75" s="27">
        <f t="shared" si="7"/>
        <v>775</v>
      </c>
      <c r="L75" s="27">
        <f t="shared" si="8"/>
        <v>55</v>
      </c>
      <c r="M75" s="33">
        <f t="shared" si="9"/>
        <v>1587</v>
      </c>
      <c r="N75" s="29">
        <v>-1660</v>
      </c>
      <c r="O75" s="33">
        <v>3247</v>
      </c>
      <c r="P75" s="27">
        <f t="shared" si="10"/>
        <v>528</v>
      </c>
      <c r="Q75" s="44"/>
      <c r="R75" s="35"/>
    </row>
    <row r="76" spans="1:18" ht="15.75" customHeight="1" x14ac:dyDescent="0.3">
      <c r="A76" s="203">
        <v>45775</v>
      </c>
      <c r="B76" s="27">
        <f t="shared" si="2"/>
        <v>56</v>
      </c>
      <c r="C76" s="33">
        <f t="shared" si="3"/>
        <v>1548</v>
      </c>
      <c r="D76" s="29">
        <v>-1675</v>
      </c>
      <c r="E76" s="33">
        <f t="shared" si="1"/>
        <v>3223</v>
      </c>
      <c r="F76" s="27">
        <f t="shared" si="11"/>
        <v>577</v>
      </c>
      <c r="G76" s="27">
        <f t="shared" si="5"/>
        <v>56</v>
      </c>
      <c r="H76" s="33">
        <f t="shared" si="6"/>
        <v>1310</v>
      </c>
      <c r="I76" s="29">
        <v>-1580</v>
      </c>
      <c r="J76" s="33">
        <v>2990</v>
      </c>
      <c r="K76" s="27">
        <f t="shared" si="7"/>
        <v>785</v>
      </c>
      <c r="L76" s="27">
        <f t="shared" si="8"/>
        <v>56</v>
      </c>
      <c r="M76" s="33">
        <f t="shared" si="9"/>
        <v>1582</v>
      </c>
      <c r="N76" s="29">
        <v>-1665</v>
      </c>
      <c r="O76" s="33">
        <v>3247</v>
      </c>
      <c r="P76" s="27">
        <f t="shared" si="10"/>
        <v>533</v>
      </c>
      <c r="Q76" s="44"/>
      <c r="R76" s="35"/>
    </row>
    <row r="77" spans="1:18" ht="15.75" customHeight="1" x14ac:dyDescent="0.3">
      <c r="A77" s="203">
        <v>45776</v>
      </c>
      <c r="B77" s="27">
        <f t="shared" si="2"/>
        <v>57</v>
      </c>
      <c r="C77" s="33">
        <f t="shared" si="3"/>
        <v>1538</v>
      </c>
      <c r="D77" s="29">
        <v>-1685</v>
      </c>
      <c r="E77" s="33">
        <f t="shared" si="1"/>
        <v>3223</v>
      </c>
      <c r="F77" s="27">
        <f t="shared" si="11"/>
        <v>587</v>
      </c>
      <c r="G77" s="27">
        <f t="shared" si="5"/>
        <v>57</v>
      </c>
      <c r="H77" s="33">
        <f t="shared" si="6"/>
        <v>1300</v>
      </c>
      <c r="I77" s="29">
        <v>-1590</v>
      </c>
      <c r="J77" s="33">
        <v>2990</v>
      </c>
      <c r="K77" s="27">
        <f t="shared" si="7"/>
        <v>795</v>
      </c>
      <c r="L77" s="27">
        <f t="shared" si="8"/>
        <v>57</v>
      </c>
      <c r="M77" s="33">
        <f t="shared" si="9"/>
        <v>1577</v>
      </c>
      <c r="N77" s="29">
        <v>-1670</v>
      </c>
      <c r="O77" s="33">
        <v>3247</v>
      </c>
      <c r="P77" s="27">
        <f t="shared" si="10"/>
        <v>538</v>
      </c>
      <c r="Q77" s="44"/>
      <c r="R77" s="35"/>
    </row>
    <row r="78" spans="1:18" ht="15.75" customHeight="1" x14ac:dyDescent="0.3">
      <c r="A78" s="203">
        <v>45777</v>
      </c>
      <c r="B78" s="27">
        <f t="shared" si="2"/>
        <v>58</v>
      </c>
      <c r="C78" s="33">
        <f t="shared" si="3"/>
        <v>1528</v>
      </c>
      <c r="D78" s="29">
        <v>-1695</v>
      </c>
      <c r="E78" s="33">
        <f t="shared" si="1"/>
        <v>3223</v>
      </c>
      <c r="F78" s="27">
        <f t="shared" si="11"/>
        <v>597</v>
      </c>
      <c r="G78" s="27">
        <f t="shared" si="5"/>
        <v>58</v>
      </c>
      <c r="H78" s="33">
        <f t="shared" si="6"/>
        <v>1290</v>
      </c>
      <c r="I78" s="29">
        <v>-1600</v>
      </c>
      <c r="J78" s="33">
        <v>2990</v>
      </c>
      <c r="K78" s="27">
        <f t="shared" si="7"/>
        <v>805</v>
      </c>
      <c r="L78" s="27">
        <f t="shared" si="8"/>
        <v>58</v>
      </c>
      <c r="M78" s="33">
        <f t="shared" si="9"/>
        <v>1572</v>
      </c>
      <c r="N78" s="29">
        <v>-1675</v>
      </c>
      <c r="O78" s="33">
        <v>3247</v>
      </c>
      <c r="P78" s="27">
        <f t="shared" si="10"/>
        <v>543</v>
      </c>
      <c r="Q78" s="44"/>
      <c r="R78" s="35"/>
    </row>
    <row r="79" spans="1:18" ht="15.75" customHeight="1" x14ac:dyDescent="0.3">
      <c r="A79" s="203">
        <v>45778</v>
      </c>
      <c r="B79" s="27">
        <f t="shared" si="2"/>
        <v>59</v>
      </c>
      <c r="C79" s="33">
        <f t="shared" si="3"/>
        <v>1518</v>
      </c>
      <c r="D79" s="29">
        <v>-1705</v>
      </c>
      <c r="E79" s="33">
        <f t="shared" si="1"/>
        <v>3223</v>
      </c>
      <c r="F79" s="27">
        <f t="shared" si="11"/>
        <v>607</v>
      </c>
      <c r="G79" s="27">
        <f t="shared" si="5"/>
        <v>59</v>
      </c>
      <c r="H79" s="33">
        <f t="shared" si="6"/>
        <v>1280</v>
      </c>
      <c r="I79" s="29">
        <v>-1610</v>
      </c>
      <c r="J79" s="33">
        <v>2990</v>
      </c>
      <c r="K79" s="27">
        <f t="shared" si="7"/>
        <v>815</v>
      </c>
      <c r="L79" s="27">
        <f t="shared" si="8"/>
        <v>59</v>
      </c>
      <c r="M79" s="33">
        <f t="shared" si="9"/>
        <v>1567</v>
      </c>
      <c r="N79" s="29">
        <v>-1680</v>
      </c>
      <c r="O79" s="33">
        <v>3247</v>
      </c>
      <c r="P79" s="27">
        <f t="shared" si="10"/>
        <v>548</v>
      </c>
      <c r="Q79" s="44"/>
      <c r="R79" s="35"/>
    </row>
    <row r="80" spans="1:18" ht="15.75" customHeight="1" x14ac:dyDescent="0.3">
      <c r="A80" s="203">
        <v>45779</v>
      </c>
      <c r="B80" s="27">
        <f t="shared" si="2"/>
        <v>60</v>
      </c>
      <c r="C80" s="33">
        <f t="shared" si="3"/>
        <v>1508</v>
      </c>
      <c r="D80" s="29">
        <v>-1715</v>
      </c>
      <c r="E80" s="33">
        <f t="shared" si="1"/>
        <v>3223</v>
      </c>
      <c r="F80" s="27">
        <f t="shared" si="11"/>
        <v>617</v>
      </c>
      <c r="G80" s="27">
        <f t="shared" si="5"/>
        <v>60</v>
      </c>
      <c r="H80" s="33">
        <f t="shared" si="6"/>
        <v>1271</v>
      </c>
      <c r="I80" s="29">
        <v>-1619</v>
      </c>
      <c r="J80" s="33">
        <v>2990</v>
      </c>
      <c r="K80" s="27">
        <f t="shared" si="7"/>
        <v>824</v>
      </c>
      <c r="L80" s="27">
        <f t="shared" si="8"/>
        <v>60</v>
      </c>
      <c r="M80" s="33">
        <f t="shared" si="9"/>
        <v>1559</v>
      </c>
      <c r="N80" s="29">
        <v>-1688</v>
      </c>
      <c r="O80" s="33">
        <v>3247</v>
      </c>
      <c r="P80" s="27">
        <f t="shared" si="10"/>
        <v>556</v>
      </c>
      <c r="Q80" s="44"/>
      <c r="R80" s="35"/>
    </row>
    <row r="81" spans="1:18" ht="15.75" customHeight="1" x14ac:dyDescent="0.3">
      <c r="A81" s="203">
        <v>45780</v>
      </c>
      <c r="B81" s="27">
        <f t="shared" si="2"/>
        <v>61</v>
      </c>
      <c r="C81" s="33">
        <f t="shared" si="3"/>
        <v>1498</v>
      </c>
      <c r="D81" s="29">
        <v>-1725</v>
      </c>
      <c r="E81" s="33">
        <f t="shared" si="1"/>
        <v>3223</v>
      </c>
      <c r="F81" s="27">
        <f t="shared" si="11"/>
        <v>627</v>
      </c>
      <c r="G81" s="27">
        <f t="shared" si="5"/>
        <v>61</v>
      </c>
      <c r="H81" s="33">
        <f t="shared" si="6"/>
        <v>1262</v>
      </c>
      <c r="I81" s="29">
        <v>-1628</v>
      </c>
      <c r="J81" s="33">
        <v>2990</v>
      </c>
      <c r="K81" s="27">
        <f t="shared" si="7"/>
        <v>833</v>
      </c>
      <c r="L81" s="27">
        <f t="shared" si="8"/>
        <v>61</v>
      </c>
      <c r="M81" s="33">
        <f t="shared" si="9"/>
        <v>1548</v>
      </c>
      <c r="N81" s="29">
        <v>-1699</v>
      </c>
      <c r="O81" s="33">
        <v>3247</v>
      </c>
      <c r="P81" s="27">
        <f t="shared" si="10"/>
        <v>567</v>
      </c>
      <c r="Q81" s="44"/>
      <c r="R81" s="35"/>
    </row>
    <row r="82" spans="1:18" ht="15.75" customHeight="1" x14ac:dyDescent="0.3">
      <c r="A82" s="203">
        <v>45781</v>
      </c>
      <c r="B82" s="27">
        <f t="shared" si="2"/>
        <v>62</v>
      </c>
      <c r="C82" s="33">
        <f t="shared" si="3"/>
        <v>1488</v>
      </c>
      <c r="D82" s="29">
        <v>-1735</v>
      </c>
      <c r="E82" s="33">
        <f t="shared" si="1"/>
        <v>3223</v>
      </c>
      <c r="F82" s="27">
        <f t="shared" si="11"/>
        <v>637</v>
      </c>
      <c r="G82" s="27">
        <f t="shared" si="5"/>
        <v>62</v>
      </c>
      <c r="H82" s="33">
        <f t="shared" si="6"/>
        <v>1255</v>
      </c>
      <c r="I82" s="29">
        <v>-1635</v>
      </c>
      <c r="J82" s="33">
        <v>2990</v>
      </c>
      <c r="K82" s="27">
        <f t="shared" si="7"/>
        <v>840</v>
      </c>
      <c r="L82" s="27">
        <f t="shared" si="8"/>
        <v>62</v>
      </c>
      <c r="M82" s="33">
        <f t="shared" si="9"/>
        <v>1543</v>
      </c>
      <c r="N82" s="29">
        <v>-1704</v>
      </c>
      <c r="O82" s="33">
        <v>3247</v>
      </c>
      <c r="P82" s="27">
        <f t="shared" si="10"/>
        <v>572</v>
      </c>
      <c r="Q82" s="44"/>
      <c r="R82" s="35"/>
    </row>
    <row r="83" spans="1:18" ht="15.75" customHeight="1" x14ac:dyDescent="0.3">
      <c r="A83" s="203">
        <v>45782</v>
      </c>
      <c r="B83" s="27">
        <f t="shared" si="2"/>
        <v>63</v>
      </c>
      <c r="C83" s="33">
        <f t="shared" si="3"/>
        <v>1478</v>
      </c>
      <c r="D83" s="29">
        <v>-1745</v>
      </c>
      <c r="E83" s="33">
        <f t="shared" si="1"/>
        <v>3223</v>
      </c>
      <c r="F83" s="27">
        <f t="shared" si="11"/>
        <v>647</v>
      </c>
      <c r="G83" s="27">
        <f t="shared" si="5"/>
        <v>63</v>
      </c>
      <c r="H83" s="33">
        <f t="shared" si="6"/>
        <v>1248</v>
      </c>
      <c r="I83" s="29">
        <v>-1642</v>
      </c>
      <c r="J83" s="33">
        <v>2990</v>
      </c>
      <c r="K83" s="27">
        <f t="shared" si="7"/>
        <v>847</v>
      </c>
      <c r="L83" s="27">
        <f t="shared" si="8"/>
        <v>63</v>
      </c>
      <c r="M83" s="33">
        <f t="shared" si="9"/>
        <v>1538</v>
      </c>
      <c r="N83" s="29">
        <v>-1709</v>
      </c>
      <c r="O83" s="33">
        <v>3247</v>
      </c>
      <c r="P83" s="27">
        <f t="shared" si="10"/>
        <v>577</v>
      </c>
      <c r="Q83" s="44"/>
      <c r="R83" s="35"/>
    </row>
    <row r="84" spans="1:18" ht="15.75" customHeight="1" x14ac:dyDescent="0.3">
      <c r="A84" s="203">
        <v>45783</v>
      </c>
      <c r="B84" s="27">
        <f t="shared" si="2"/>
        <v>64</v>
      </c>
      <c r="C84" s="33">
        <f t="shared" si="3"/>
        <v>1468</v>
      </c>
      <c r="D84" s="29">
        <v>-1755</v>
      </c>
      <c r="E84" s="33">
        <f t="shared" si="1"/>
        <v>3223</v>
      </c>
      <c r="F84" s="27">
        <f t="shared" si="11"/>
        <v>657</v>
      </c>
      <c r="G84" s="27">
        <f t="shared" si="5"/>
        <v>64</v>
      </c>
      <c r="H84" s="33">
        <f t="shared" si="6"/>
        <v>1246</v>
      </c>
      <c r="I84" s="29">
        <v>-1644</v>
      </c>
      <c r="J84" s="33">
        <v>2990</v>
      </c>
      <c r="K84" s="27">
        <f t="shared" si="7"/>
        <v>849</v>
      </c>
      <c r="L84" s="27">
        <f t="shared" si="8"/>
        <v>64</v>
      </c>
      <c r="M84" s="33">
        <f t="shared" si="9"/>
        <v>1537</v>
      </c>
      <c r="N84" s="29">
        <v>-1710</v>
      </c>
      <c r="O84" s="33">
        <v>3247</v>
      </c>
      <c r="P84" s="27">
        <f t="shared" si="10"/>
        <v>578</v>
      </c>
      <c r="Q84" s="44"/>
      <c r="R84" s="35"/>
    </row>
    <row r="85" spans="1:18" ht="15.75" customHeight="1" x14ac:dyDescent="0.3">
      <c r="A85" s="203">
        <v>45784</v>
      </c>
      <c r="B85" s="27">
        <f t="shared" si="2"/>
        <v>65</v>
      </c>
      <c r="C85" s="33">
        <f t="shared" si="3"/>
        <v>1463</v>
      </c>
      <c r="D85" s="29">
        <v>-1760</v>
      </c>
      <c r="E85" s="33">
        <f t="shared" si="1"/>
        <v>3223</v>
      </c>
      <c r="F85" s="27">
        <f t="shared" si="11"/>
        <v>662</v>
      </c>
      <c r="G85" s="27">
        <f t="shared" si="5"/>
        <v>65</v>
      </c>
      <c r="H85" s="33">
        <f t="shared" si="6"/>
        <v>1243</v>
      </c>
      <c r="I85" s="29">
        <v>-1647</v>
      </c>
      <c r="J85" s="33">
        <v>2990</v>
      </c>
      <c r="K85" s="27">
        <f t="shared" si="7"/>
        <v>852</v>
      </c>
      <c r="L85" s="27">
        <f t="shared" si="8"/>
        <v>65</v>
      </c>
      <c r="M85" s="33">
        <f t="shared" si="9"/>
        <v>1536</v>
      </c>
      <c r="N85" s="29">
        <v>-1711</v>
      </c>
      <c r="O85" s="33">
        <v>3247</v>
      </c>
      <c r="P85" s="27">
        <f t="shared" si="10"/>
        <v>579</v>
      </c>
      <c r="Q85" s="44"/>
      <c r="R85" s="35"/>
    </row>
    <row r="86" spans="1:18" ht="15.75" customHeight="1" x14ac:dyDescent="0.3">
      <c r="A86" s="203">
        <v>45785</v>
      </c>
      <c r="B86" s="27">
        <f t="shared" si="2"/>
        <v>66</v>
      </c>
      <c r="C86" s="33">
        <f t="shared" si="3"/>
        <v>1458</v>
      </c>
      <c r="D86" s="29">
        <v>-1765</v>
      </c>
      <c r="E86" s="33">
        <f t="shared" si="1"/>
        <v>3223</v>
      </c>
      <c r="F86" s="27">
        <f t="shared" si="11"/>
        <v>667</v>
      </c>
      <c r="G86" s="27">
        <f t="shared" si="5"/>
        <v>66</v>
      </c>
      <c r="H86" s="33">
        <f t="shared" si="6"/>
        <v>1240</v>
      </c>
      <c r="I86" s="29">
        <v>-1650</v>
      </c>
      <c r="J86" s="33">
        <v>2990</v>
      </c>
      <c r="K86" s="27">
        <f t="shared" si="7"/>
        <v>855</v>
      </c>
      <c r="L86" s="27">
        <f t="shared" si="8"/>
        <v>66</v>
      </c>
      <c r="M86" s="33">
        <f t="shared" si="9"/>
        <v>1533</v>
      </c>
      <c r="N86" s="29">
        <v>-1714</v>
      </c>
      <c r="O86" s="33">
        <v>3247</v>
      </c>
      <c r="P86" s="27">
        <f t="shared" si="10"/>
        <v>582</v>
      </c>
      <c r="Q86" s="44"/>
      <c r="R86" s="35"/>
    </row>
    <row r="87" spans="1:18" ht="15.75" customHeight="1" x14ac:dyDescent="0.3">
      <c r="A87" s="203">
        <v>45786</v>
      </c>
      <c r="B87" s="27">
        <f t="shared" si="2"/>
        <v>67</v>
      </c>
      <c r="C87" s="33">
        <f t="shared" si="3"/>
        <v>1454</v>
      </c>
      <c r="D87" s="29">
        <v>-1769</v>
      </c>
      <c r="E87" s="33">
        <f t="shared" si="1"/>
        <v>3223</v>
      </c>
      <c r="F87" s="27">
        <f t="shared" si="11"/>
        <v>671</v>
      </c>
      <c r="G87" s="27">
        <f t="shared" si="5"/>
        <v>67</v>
      </c>
      <c r="H87" s="33">
        <f t="shared" si="6"/>
        <v>1234</v>
      </c>
      <c r="I87" s="29">
        <v>-1656</v>
      </c>
      <c r="J87" s="33">
        <v>2990</v>
      </c>
      <c r="K87" s="27">
        <f t="shared" si="7"/>
        <v>861</v>
      </c>
      <c r="L87" s="27">
        <f t="shared" si="8"/>
        <v>67</v>
      </c>
      <c r="M87" s="33">
        <f t="shared" si="9"/>
        <v>1531</v>
      </c>
      <c r="N87" s="29">
        <v>-1716</v>
      </c>
      <c r="O87" s="33">
        <v>3247</v>
      </c>
      <c r="P87" s="27">
        <f t="shared" si="10"/>
        <v>584</v>
      </c>
      <c r="Q87" s="44"/>
      <c r="R87" s="35"/>
    </row>
    <row r="88" spans="1:18" ht="15.75" customHeight="1" x14ac:dyDescent="0.3">
      <c r="A88" s="203">
        <v>45787</v>
      </c>
      <c r="B88" s="27">
        <f t="shared" si="2"/>
        <v>68</v>
      </c>
      <c r="C88" s="33">
        <f t="shared" si="3"/>
        <v>1450</v>
      </c>
      <c r="D88" s="29">
        <v>-1773</v>
      </c>
      <c r="E88" s="33">
        <f t="shared" si="1"/>
        <v>3223</v>
      </c>
      <c r="F88" s="27">
        <f t="shared" si="11"/>
        <v>675</v>
      </c>
      <c r="G88" s="27">
        <f t="shared" si="5"/>
        <v>68</v>
      </c>
      <c r="H88" s="33">
        <f t="shared" si="6"/>
        <v>1230</v>
      </c>
      <c r="I88" s="29">
        <v>-1660</v>
      </c>
      <c r="J88" s="33">
        <v>2990</v>
      </c>
      <c r="K88" s="27">
        <f t="shared" si="7"/>
        <v>865</v>
      </c>
      <c r="L88" s="27">
        <f t="shared" si="8"/>
        <v>68</v>
      </c>
      <c r="M88" s="33">
        <f t="shared" si="9"/>
        <v>1527</v>
      </c>
      <c r="N88" s="29">
        <v>-1720</v>
      </c>
      <c r="O88" s="33">
        <v>3247</v>
      </c>
      <c r="P88" s="27">
        <f t="shared" si="10"/>
        <v>588</v>
      </c>
      <c r="Q88" s="44"/>
      <c r="R88" s="35"/>
    </row>
    <row r="89" spans="1:18" ht="15.75" customHeight="1" x14ac:dyDescent="0.3">
      <c r="A89" s="203">
        <v>45788</v>
      </c>
      <c r="B89" s="27">
        <f t="shared" si="2"/>
        <v>69</v>
      </c>
      <c r="C89" s="33">
        <f t="shared" si="3"/>
        <v>1447</v>
      </c>
      <c r="D89" s="29">
        <v>-1776</v>
      </c>
      <c r="E89" s="33">
        <f t="shared" si="1"/>
        <v>3223</v>
      </c>
      <c r="F89" s="27">
        <f t="shared" si="11"/>
        <v>678</v>
      </c>
      <c r="G89" s="27">
        <f t="shared" si="5"/>
        <v>69</v>
      </c>
      <c r="H89" s="33">
        <f t="shared" si="6"/>
        <v>1226</v>
      </c>
      <c r="I89" s="29">
        <v>-1664</v>
      </c>
      <c r="J89" s="33">
        <v>2990</v>
      </c>
      <c r="K89" s="27">
        <f t="shared" si="7"/>
        <v>869</v>
      </c>
      <c r="L89" s="27">
        <f t="shared" si="8"/>
        <v>69</v>
      </c>
      <c r="M89" s="33">
        <f t="shared" si="9"/>
        <v>1523</v>
      </c>
      <c r="N89" s="29">
        <v>-1724</v>
      </c>
      <c r="O89" s="33">
        <v>3247</v>
      </c>
      <c r="P89" s="27">
        <f t="shared" si="10"/>
        <v>592</v>
      </c>
      <c r="Q89" s="44"/>
      <c r="R89" s="35"/>
    </row>
    <row r="90" spans="1:18" ht="15.75" customHeight="1" x14ac:dyDescent="0.3">
      <c r="A90" s="203">
        <v>45789</v>
      </c>
      <c r="B90" s="27">
        <f t="shared" si="2"/>
        <v>70</v>
      </c>
      <c r="C90" s="33">
        <f t="shared" si="3"/>
        <v>1443</v>
      </c>
      <c r="D90" s="29">
        <v>-1780</v>
      </c>
      <c r="E90" s="33">
        <f t="shared" si="1"/>
        <v>3223</v>
      </c>
      <c r="F90" s="27">
        <f t="shared" si="11"/>
        <v>682</v>
      </c>
      <c r="G90" s="27">
        <f t="shared" si="5"/>
        <v>70</v>
      </c>
      <c r="H90" s="33">
        <f t="shared" si="6"/>
        <v>1222</v>
      </c>
      <c r="I90" s="29">
        <v>-1668</v>
      </c>
      <c r="J90" s="33">
        <v>2990</v>
      </c>
      <c r="K90" s="27">
        <f t="shared" si="7"/>
        <v>873</v>
      </c>
      <c r="L90" s="27">
        <f t="shared" si="8"/>
        <v>70</v>
      </c>
      <c r="M90" s="33">
        <f t="shared" si="9"/>
        <v>1519</v>
      </c>
      <c r="N90" s="29">
        <v>-1728</v>
      </c>
      <c r="O90" s="33">
        <v>3247</v>
      </c>
      <c r="P90" s="27">
        <f t="shared" si="10"/>
        <v>596</v>
      </c>
      <c r="Q90" s="44"/>
      <c r="R90" s="35"/>
    </row>
    <row r="91" spans="1:18" ht="15.75" customHeight="1" x14ac:dyDescent="0.3">
      <c r="A91" s="203">
        <v>45790</v>
      </c>
      <c r="B91" s="27">
        <f t="shared" si="2"/>
        <v>71</v>
      </c>
      <c r="C91" s="33">
        <f t="shared" si="3"/>
        <v>1439</v>
      </c>
      <c r="D91" s="29">
        <v>-1784</v>
      </c>
      <c r="E91" s="33">
        <f t="shared" si="1"/>
        <v>3223</v>
      </c>
      <c r="F91" s="27">
        <f t="shared" si="11"/>
        <v>686</v>
      </c>
      <c r="G91" s="27">
        <f t="shared" si="5"/>
        <v>71</v>
      </c>
      <c r="H91" s="33">
        <f t="shared" si="6"/>
        <v>1218</v>
      </c>
      <c r="I91" s="29">
        <v>-1672</v>
      </c>
      <c r="J91" s="33">
        <v>2990</v>
      </c>
      <c r="K91" s="27">
        <f t="shared" si="7"/>
        <v>877</v>
      </c>
      <c r="L91" s="27">
        <f t="shared" si="8"/>
        <v>71</v>
      </c>
      <c r="M91" s="33">
        <f t="shared" si="9"/>
        <v>1515</v>
      </c>
      <c r="N91" s="29">
        <v>-1732</v>
      </c>
      <c r="O91" s="33">
        <v>3247</v>
      </c>
      <c r="P91" s="27">
        <f t="shared" si="10"/>
        <v>600</v>
      </c>
      <c r="Q91" s="44"/>
      <c r="R91" s="35"/>
    </row>
    <row r="92" spans="1:18" ht="15" customHeight="1" x14ac:dyDescent="0.3">
      <c r="A92" s="203">
        <v>45791</v>
      </c>
      <c r="B92" s="27">
        <f t="shared" si="2"/>
        <v>72</v>
      </c>
      <c r="C92" s="33">
        <f t="shared" si="3"/>
        <v>1428</v>
      </c>
      <c r="D92" s="29">
        <v>-1795</v>
      </c>
      <c r="E92" s="33">
        <f t="shared" si="1"/>
        <v>3223</v>
      </c>
      <c r="F92" s="27">
        <f t="shared" si="11"/>
        <v>697</v>
      </c>
      <c r="G92" s="27">
        <f t="shared" si="5"/>
        <v>72</v>
      </c>
      <c r="H92" s="33">
        <f t="shared" si="6"/>
        <v>1207</v>
      </c>
      <c r="I92" s="29">
        <v>-1683</v>
      </c>
      <c r="J92" s="33">
        <v>2990</v>
      </c>
      <c r="K92" s="27">
        <f t="shared" si="7"/>
        <v>888</v>
      </c>
      <c r="L92" s="27">
        <f t="shared" si="8"/>
        <v>72</v>
      </c>
      <c r="M92" s="33">
        <f t="shared" si="9"/>
        <v>1512</v>
      </c>
      <c r="N92" s="29">
        <v>-1735</v>
      </c>
      <c r="O92" s="33">
        <v>3247</v>
      </c>
      <c r="P92" s="27">
        <f t="shared" si="10"/>
        <v>603</v>
      </c>
      <c r="Q92" s="44"/>
      <c r="R92" s="35"/>
    </row>
    <row r="93" spans="1:18" ht="15" customHeight="1" x14ac:dyDescent="0.3">
      <c r="A93" s="203">
        <v>45792</v>
      </c>
      <c r="B93" s="27">
        <f t="shared" si="2"/>
        <v>73</v>
      </c>
      <c r="C93" s="33">
        <f t="shared" si="3"/>
        <v>1423</v>
      </c>
      <c r="D93" s="29">
        <v>-1800</v>
      </c>
      <c r="E93" s="33">
        <f t="shared" si="1"/>
        <v>3223</v>
      </c>
      <c r="F93" s="27">
        <f t="shared" si="11"/>
        <v>702</v>
      </c>
      <c r="G93" s="27">
        <f t="shared" si="5"/>
        <v>73</v>
      </c>
      <c r="H93" s="33">
        <f t="shared" si="6"/>
        <v>1202</v>
      </c>
      <c r="I93" s="29">
        <v>-1688</v>
      </c>
      <c r="J93" s="33">
        <v>2990</v>
      </c>
      <c r="K93" s="27">
        <f t="shared" si="7"/>
        <v>893</v>
      </c>
      <c r="L93" s="27">
        <f t="shared" si="8"/>
        <v>73</v>
      </c>
      <c r="M93" s="33">
        <f t="shared" si="9"/>
        <v>1509</v>
      </c>
      <c r="N93" s="29">
        <v>-1738</v>
      </c>
      <c r="O93" s="33">
        <v>3247</v>
      </c>
      <c r="P93" s="27">
        <f t="shared" si="10"/>
        <v>606</v>
      </c>
      <c r="Q93" s="44"/>
      <c r="R93" s="35"/>
    </row>
    <row r="94" spans="1:18" ht="15.75" customHeight="1" x14ac:dyDescent="0.3">
      <c r="A94" s="203">
        <v>45793</v>
      </c>
      <c r="B94" s="27">
        <f t="shared" si="2"/>
        <v>74</v>
      </c>
      <c r="C94" s="33">
        <f t="shared" si="3"/>
        <v>1420</v>
      </c>
      <c r="D94" s="29">
        <v>-1803</v>
      </c>
      <c r="E94" s="33">
        <f t="shared" si="1"/>
        <v>3223</v>
      </c>
      <c r="F94" s="27">
        <f t="shared" si="11"/>
        <v>705</v>
      </c>
      <c r="G94" s="27">
        <f t="shared" si="5"/>
        <v>74</v>
      </c>
      <c r="H94" s="33">
        <f t="shared" si="6"/>
        <v>1197</v>
      </c>
      <c r="I94" s="29">
        <v>-1693</v>
      </c>
      <c r="J94" s="33">
        <v>2990</v>
      </c>
      <c r="K94" s="27">
        <f t="shared" si="7"/>
        <v>898</v>
      </c>
      <c r="L94" s="27">
        <f t="shared" si="8"/>
        <v>74</v>
      </c>
      <c r="M94" s="33">
        <f t="shared" si="9"/>
        <v>1504</v>
      </c>
      <c r="N94" s="29">
        <v>-1743</v>
      </c>
      <c r="O94" s="33">
        <v>3247</v>
      </c>
      <c r="P94" s="27">
        <f t="shared" si="10"/>
        <v>611</v>
      </c>
      <c r="Q94" s="44"/>
      <c r="R94" s="35"/>
    </row>
    <row r="95" spans="1:18" ht="15.75" customHeight="1" x14ac:dyDescent="0.3">
      <c r="A95" s="203">
        <v>45794</v>
      </c>
      <c r="B95" s="27">
        <f t="shared" si="2"/>
        <v>75</v>
      </c>
      <c r="C95" s="33">
        <f t="shared" si="3"/>
        <v>1416</v>
      </c>
      <c r="D95" s="29">
        <v>-1807</v>
      </c>
      <c r="E95" s="33">
        <f t="shared" si="1"/>
        <v>3223</v>
      </c>
      <c r="F95" s="27">
        <f t="shared" si="11"/>
        <v>709</v>
      </c>
      <c r="G95" s="27">
        <f t="shared" si="5"/>
        <v>75</v>
      </c>
      <c r="H95" s="33">
        <f t="shared" si="6"/>
        <v>1192</v>
      </c>
      <c r="I95" s="29">
        <v>-1698</v>
      </c>
      <c r="J95" s="33">
        <v>2990</v>
      </c>
      <c r="K95" s="27">
        <f t="shared" si="7"/>
        <v>903</v>
      </c>
      <c r="L95" s="27">
        <f t="shared" si="8"/>
        <v>75</v>
      </c>
      <c r="M95" s="33">
        <f t="shared" si="9"/>
        <v>1499</v>
      </c>
      <c r="N95" s="29">
        <v>-1748</v>
      </c>
      <c r="O95" s="33">
        <v>3247</v>
      </c>
      <c r="P95" s="27">
        <f t="shared" si="10"/>
        <v>616</v>
      </c>
      <c r="Q95" s="44"/>
      <c r="R95" s="35"/>
    </row>
    <row r="96" spans="1:18" ht="15.75" customHeight="1" x14ac:dyDescent="0.3">
      <c r="A96" s="203">
        <v>45795</v>
      </c>
      <c r="B96" s="27">
        <f t="shared" si="2"/>
        <v>76</v>
      </c>
      <c r="C96" s="33">
        <f t="shared" si="3"/>
        <v>1412</v>
      </c>
      <c r="D96" s="29">
        <v>-1811</v>
      </c>
      <c r="E96" s="33">
        <f t="shared" si="1"/>
        <v>3223</v>
      </c>
      <c r="F96" s="27">
        <f t="shared" si="11"/>
        <v>713</v>
      </c>
      <c r="G96" s="27">
        <f t="shared" si="5"/>
        <v>76</v>
      </c>
      <c r="H96" s="33">
        <f t="shared" si="6"/>
        <v>1187</v>
      </c>
      <c r="I96" s="29">
        <v>-1703</v>
      </c>
      <c r="J96" s="33">
        <v>2990</v>
      </c>
      <c r="K96" s="27">
        <f t="shared" si="7"/>
        <v>908</v>
      </c>
      <c r="L96" s="27">
        <f t="shared" si="8"/>
        <v>76</v>
      </c>
      <c r="M96" s="33">
        <f t="shared" si="9"/>
        <v>1494</v>
      </c>
      <c r="N96" s="29">
        <v>-1753</v>
      </c>
      <c r="O96" s="33">
        <v>3247</v>
      </c>
      <c r="P96" s="27">
        <f t="shared" si="10"/>
        <v>621</v>
      </c>
      <c r="Q96" s="44"/>
      <c r="R96" s="35"/>
    </row>
    <row r="97" spans="1:18" ht="15.75" customHeight="1" x14ac:dyDescent="0.3">
      <c r="A97" s="203">
        <v>45796</v>
      </c>
      <c r="B97" s="27">
        <f t="shared" si="2"/>
        <v>77</v>
      </c>
      <c r="C97" s="33">
        <f t="shared" si="3"/>
        <v>1408</v>
      </c>
      <c r="D97" s="29">
        <v>-1815</v>
      </c>
      <c r="E97" s="33">
        <f t="shared" si="1"/>
        <v>3223</v>
      </c>
      <c r="F97" s="27">
        <f t="shared" si="11"/>
        <v>717</v>
      </c>
      <c r="G97" s="27">
        <f t="shared" si="5"/>
        <v>77</v>
      </c>
      <c r="H97" s="33">
        <f t="shared" si="6"/>
        <v>1182</v>
      </c>
      <c r="I97" s="29">
        <v>-1708</v>
      </c>
      <c r="J97" s="33">
        <v>2990</v>
      </c>
      <c r="K97" s="27">
        <f t="shared" si="7"/>
        <v>913</v>
      </c>
      <c r="L97" s="27">
        <f t="shared" si="8"/>
        <v>77</v>
      </c>
      <c r="M97" s="33">
        <f t="shared" si="9"/>
        <v>1489</v>
      </c>
      <c r="N97" s="29">
        <v>-1758</v>
      </c>
      <c r="O97" s="33">
        <v>3247</v>
      </c>
      <c r="P97" s="27">
        <f t="shared" si="10"/>
        <v>626</v>
      </c>
      <c r="Q97" s="44"/>
      <c r="R97" s="35"/>
    </row>
    <row r="98" spans="1:18" ht="15.75" customHeight="1" x14ac:dyDescent="0.3">
      <c r="A98" s="203">
        <v>45797</v>
      </c>
      <c r="B98" s="27">
        <f t="shared" si="2"/>
        <v>78</v>
      </c>
      <c r="C98" s="33">
        <f t="shared" si="3"/>
        <v>1404</v>
      </c>
      <c r="D98" s="29">
        <v>-1819</v>
      </c>
      <c r="E98" s="33">
        <f t="shared" si="1"/>
        <v>3223</v>
      </c>
      <c r="F98" s="27">
        <f t="shared" si="11"/>
        <v>721</v>
      </c>
      <c r="G98" s="27">
        <f t="shared" si="5"/>
        <v>78</v>
      </c>
      <c r="H98" s="33">
        <f t="shared" si="6"/>
        <v>1177</v>
      </c>
      <c r="I98" s="29">
        <v>-1713</v>
      </c>
      <c r="J98" s="33">
        <v>2990</v>
      </c>
      <c r="K98" s="27">
        <f t="shared" si="7"/>
        <v>918</v>
      </c>
      <c r="L98" s="27">
        <f t="shared" si="8"/>
        <v>78</v>
      </c>
      <c r="M98" s="33">
        <f t="shared" si="9"/>
        <v>1484</v>
      </c>
      <c r="N98" s="29">
        <v>-1763</v>
      </c>
      <c r="O98" s="33">
        <v>3247</v>
      </c>
      <c r="P98" s="27">
        <f t="shared" si="10"/>
        <v>631</v>
      </c>
      <c r="Q98" s="44"/>
      <c r="R98" s="35"/>
    </row>
    <row r="99" spans="1:18" ht="15.75" customHeight="1" x14ac:dyDescent="0.3">
      <c r="A99" s="203">
        <v>45798</v>
      </c>
      <c r="B99" s="27">
        <f t="shared" si="2"/>
        <v>79</v>
      </c>
      <c r="C99" s="33">
        <f t="shared" si="3"/>
        <v>1400</v>
      </c>
      <c r="D99" s="29">
        <v>-1823</v>
      </c>
      <c r="E99" s="33">
        <f t="shared" si="1"/>
        <v>3223</v>
      </c>
      <c r="F99" s="27">
        <f t="shared" si="11"/>
        <v>725</v>
      </c>
      <c r="G99" s="27">
        <f t="shared" si="5"/>
        <v>79</v>
      </c>
      <c r="H99" s="33">
        <f t="shared" si="6"/>
        <v>1172</v>
      </c>
      <c r="I99" s="29">
        <v>-1718</v>
      </c>
      <c r="J99" s="33">
        <v>2990</v>
      </c>
      <c r="K99" s="27">
        <f t="shared" si="7"/>
        <v>923</v>
      </c>
      <c r="L99" s="27">
        <f t="shared" si="8"/>
        <v>79</v>
      </c>
      <c r="M99" s="33">
        <f t="shared" si="9"/>
        <v>1479</v>
      </c>
      <c r="N99" s="29">
        <v>-1768</v>
      </c>
      <c r="O99" s="33">
        <v>3247</v>
      </c>
      <c r="P99" s="27">
        <f t="shared" si="10"/>
        <v>636</v>
      </c>
      <c r="Q99" s="44"/>
      <c r="R99" s="35"/>
    </row>
    <row r="100" spans="1:18" ht="15.75" customHeight="1" x14ac:dyDescent="0.3">
      <c r="A100" s="203">
        <v>45799</v>
      </c>
      <c r="B100" s="27">
        <f t="shared" si="2"/>
        <v>80</v>
      </c>
      <c r="C100" s="33">
        <f t="shared" si="3"/>
        <v>1396</v>
      </c>
      <c r="D100" s="29">
        <v>-1827</v>
      </c>
      <c r="E100" s="33">
        <f t="shared" si="1"/>
        <v>3223</v>
      </c>
      <c r="F100" s="27">
        <f t="shared" si="11"/>
        <v>729</v>
      </c>
      <c r="G100" s="27">
        <f t="shared" si="5"/>
        <v>80</v>
      </c>
      <c r="H100" s="33">
        <f t="shared" si="6"/>
        <v>1167</v>
      </c>
      <c r="I100" s="29">
        <v>-1723</v>
      </c>
      <c r="J100" s="33">
        <v>2990</v>
      </c>
      <c r="K100" s="27">
        <f t="shared" si="7"/>
        <v>928</v>
      </c>
      <c r="L100" s="27">
        <f t="shared" si="8"/>
        <v>80</v>
      </c>
      <c r="M100" s="33">
        <f t="shared" si="9"/>
        <v>1474</v>
      </c>
      <c r="N100" s="29">
        <v>-1773</v>
      </c>
      <c r="O100" s="33">
        <v>3247</v>
      </c>
      <c r="P100" s="27">
        <f t="shared" si="10"/>
        <v>641</v>
      </c>
      <c r="Q100" s="44"/>
      <c r="R100" s="35"/>
    </row>
    <row r="101" spans="1:18" ht="15.75" customHeight="1" x14ac:dyDescent="0.3">
      <c r="A101" s="203">
        <v>45800</v>
      </c>
      <c r="B101" s="27">
        <f t="shared" si="2"/>
        <v>81</v>
      </c>
      <c r="C101" s="33">
        <f t="shared" si="3"/>
        <v>1392</v>
      </c>
      <c r="D101" s="29">
        <v>-1831</v>
      </c>
      <c r="E101" s="33">
        <f t="shared" si="1"/>
        <v>3223</v>
      </c>
      <c r="F101" s="27">
        <f t="shared" si="11"/>
        <v>733</v>
      </c>
      <c r="G101" s="27">
        <f t="shared" si="5"/>
        <v>81</v>
      </c>
      <c r="H101" s="33">
        <f t="shared" si="6"/>
        <v>1166</v>
      </c>
      <c r="I101" s="29">
        <v>-1724</v>
      </c>
      <c r="J101" s="33">
        <v>2990</v>
      </c>
      <c r="K101" s="27">
        <f t="shared" si="7"/>
        <v>929</v>
      </c>
      <c r="L101" s="27">
        <f t="shared" si="8"/>
        <v>81</v>
      </c>
      <c r="M101" s="33">
        <f t="shared" si="9"/>
        <v>1469</v>
      </c>
      <c r="N101" s="29">
        <v>-1778</v>
      </c>
      <c r="O101" s="33">
        <v>3247</v>
      </c>
      <c r="P101" s="27">
        <f t="shared" si="10"/>
        <v>646</v>
      </c>
      <c r="Q101" s="44"/>
      <c r="R101" s="35"/>
    </row>
    <row r="102" spans="1:18" ht="15.75" customHeight="1" x14ac:dyDescent="0.3">
      <c r="A102" s="203">
        <v>45801</v>
      </c>
      <c r="B102" s="27">
        <f t="shared" si="2"/>
        <v>82</v>
      </c>
      <c r="C102" s="33">
        <f t="shared" si="3"/>
        <v>1390</v>
      </c>
      <c r="D102" s="29">
        <v>-1833</v>
      </c>
      <c r="E102" s="33">
        <f t="shared" si="1"/>
        <v>3223</v>
      </c>
      <c r="F102" s="27">
        <f t="shared" si="11"/>
        <v>735</v>
      </c>
      <c r="G102" s="27">
        <f t="shared" si="5"/>
        <v>82</v>
      </c>
      <c r="H102" s="33">
        <f t="shared" si="6"/>
        <v>1165</v>
      </c>
      <c r="I102" s="29">
        <v>-1725</v>
      </c>
      <c r="J102" s="33">
        <v>2990</v>
      </c>
      <c r="K102" s="27">
        <f t="shared" si="7"/>
        <v>930</v>
      </c>
      <c r="L102" s="27">
        <f t="shared" si="8"/>
        <v>82</v>
      </c>
      <c r="M102" s="33">
        <f t="shared" si="9"/>
        <v>1466</v>
      </c>
      <c r="N102" s="29">
        <v>-1781</v>
      </c>
      <c r="O102" s="33">
        <v>3247</v>
      </c>
      <c r="P102" s="27">
        <f t="shared" si="10"/>
        <v>649</v>
      </c>
      <c r="Q102" s="44"/>
      <c r="R102" s="35"/>
    </row>
    <row r="103" spans="1:18" ht="15.75" customHeight="1" x14ac:dyDescent="0.3">
      <c r="A103" s="203">
        <v>45802</v>
      </c>
      <c r="B103" s="27">
        <f t="shared" si="2"/>
        <v>83</v>
      </c>
      <c r="C103" s="33">
        <f t="shared" si="3"/>
        <v>1388</v>
      </c>
      <c r="D103" s="29">
        <v>-1835</v>
      </c>
      <c r="E103" s="33">
        <f t="shared" si="1"/>
        <v>3223</v>
      </c>
      <c r="F103" s="27">
        <f t="shared" si="11"/>
        <v>737</v>
      </c>
      <c r="G103" s="27">
        <f t="shared" si="5"/>
        <v>83</v>
      </c>
      <c r="H103" s="33">
        <f t="shared" si="6"/>
        <v>1164</v>
      </c>
      <c r="I103" s="29">
        <v>-1726</v>
      </c>
      <c r="J103" s="33">
        <v>2990</v>
      </c>
      <c r="K103" s="27">
        <f t="shared" si="7"/>
        <v>931</v>
      </c>
      <c r="L103" s="27">
        <f t="shared" si="8"/>
        <v>83</v>
      </c>
      <c r="M103" s="33">
        <f t="shared" si="9"/>
        <v>1463</v>
      </c>
      <c r="N103" s="29">
        <v>-1784</v>
      </c>
      <c r="O103" s="33">
        <v>3247</v>
      </c>
      <c r="P103" s="27">
        <f t="shared" si="10"/>
        <v>652</v>
      </c>
      <c r="Q103" s="44"/>
      <c r="R103" s="35"/>
    </row>
    <row r="104" spans="1:18" ht="15.75" customHeight="1" x14ac:dyDescent="0.3">
      <c r="A104" s="203">
        <v>45803</v>
      </c>
      <c r="B104" s="27">
        <f t="shared" si="2"/>
        <v>84</v>
      </c>
      <c r="C104" s="33">
        <f t="shared" si="3"/>
        <v>1385</v>
      </c>
      <c r="D104" s="29">
        <v>-1838</v>
      </c>
      <c r="E104" s="33">
        <f t="shared" si="1"/>
        <v>3223</v>
      </c>
      <c r="F104" s="27">
        <f t="shared" si="11"/>
        <v>740</v>
      </c>
      <c r="G104" s="27">
        <f t="shared" si="5"/>
        <v>84</v>
      </c>
      <c r="H104" s="33">
        <f t="shared" si="6"/>
        <v>1163</v>
      </c>
      <c r="I104" s="29">
        <v>-1727</v>
      </c>
      <c r="J104" s="33">
        <v>2990</v>
      </c>
      <c r="K104" s="27">
        <f t="shared" si="7"/>
        <v>932</v>
      </c>
      <c r="L104" s="27">
        <f t="shared" si="8"/>
        <v>84</v>
      </c>
      <c r="M104" s="33">
        <f t="shared" si="9"/>
        <v>1460</v>
      </c>
      <c r="N104" s="29">
        <v>-1787</v>
      </c>
      <c r="O104" s="33">
        <v>3247</v>
      </c>
      <c r="P104" s="27">
        <f t="shared" si="10"/>
        <v>655</v>
      </c>
      <c r="Q104" s="44"/>
      <c r="R104" s="35"/>
    </row>
    <row r="105" spans="1:18" ht="15.75" customHeight="1" x14ac:dyDescent="0.3">
      <c r="A105" s="203">
        <v>45804</v>
      </c>
      <c r="B105" s="27">
        <f t="shared" si="2"/>
        <v>85</v>
      </c>
      <c r="C105" s="33">
        <f t="shared" si="3"/>
        <v>1382</v>
      </c>
      <c r="D105" s="29">
        <v>-1841</v>
      </c>
      <c r="E105" s="33">
        <f t="shared" si="1"/>
        <v>3223</v>
      </c>
      <c r="F105" s="27">
        <f t="shared" si="11"/>
        <v>743</v>
      </c>
      <c r="G105" s="27">
        <f t="shared" si="5"/>
        <v>85</v>
      </c>
      <c r="H105" s="33">
        <f t="shared" si="6"/>
        <v>1162</v>
      </c>
      <c r="I105" s="29">
        <v>-1728</v>
      </c>
      <c r="J105" s="33">
        <v>2990</v>
      </c>
      <c r="K105" s="27">
        <f t="shared" si="7"/>
        <v>933</v>
      </c>
      <c r="L105" s="27">
        <f t="shared" si="8"/>
        <v>85</v>
      </c>
      <c r="M105" s="33">
        <f t="shared" si="9"/>
        <v>1457</v>
      </c>
      <c r="N105" s="29">
        <v>-1790</v>
      </c>
      <c r="O105" s="33">
        <v>3247</v>
      </c>
      <c r="P105" s="27">
        <f t="shared" si="10"/>
        <v>658</v>
      </c>
      <c r="Q105" s="44"/>
      <c r="R105" s="35"/>
    </row>
    <row r="106" spans="1:18" ht="15.75" customHeight="1" x14ac:dyDescent="0.3">
      <c r="A106" s="203">
        <v>45805</v>
      </c>
      <c r="B106" s="27">
        <f t="shared" si="2"/>
        <v>86</v>
      </c>
      <c r="C106" s="33">
        <f t="shared" si="3"/>
        <v>1382</v>
      </c>
      <c r="D106" s="29">
        <v>-1841</v>
      </c>
      <c r="E106" s="33">
        <f t="shared" si="1"/>
        <v>3223</v>
      </c>
      <c r="F106" s="27">
        <f t="shared" si="11"/>
        <v>743</v>
      </c>
      <c r="G106" s="27">
        <f t="shared" si="5"/>
        <v>86</v>
      </c>
      <c r="H106" s="33">
        <f t="shared" si="6"/>
        <v>1162</v>
      </c>
      <c r="I106" s="29">
        <v>-1728</v>
      </c>
      <c r="J106" s="33">
        <v>2990</v>
      </c>
      <c r="K106" s="27">
        <f t="shared" si="7"/>
        <v>933</v>
      </c>
      <c r="L106" s="27">
        <f t="shared" si="8"/>
        <v>86</v>
      </c>
      <c r="M106" s="33">
        <f t="shared" si="9"/>
        <v>1457</v>
      </c>
      <c r="N106" s="29">
        <v>-1790</v>
      </c>
      <c r="O106" s="33">
        <v>3247</v>
      </c>
      <c r="P106" s="27">
        <f t="shared" si="10"/>
        <v>658</v>
      </c>
      <c r="Q106" s="44"/>
      <c r="R106" s="35"/>
    </row>
    <row r="107" spans="1:18" ht="15.75" customHeight="1" x14ac:dyDescent="0.3">
      <c r="A107" s="203">
        <v>45806</v>
      </c>
      <c r="B107" s="27">
        <f t="shared" si="2"/>
        <v>87</v>
      </c>
      <c r="C107" s="33">
        <f t="shared" si="3"/>
        <v>1382</v>
      </c>
      <c r="D107" s="29">
        <v>-1841</v>
      </c>
      <c r="E107" s="33">
        <f t="shared" si="1"/>
        <v>3223</v>
      </c>
      <c r="F107" s="27">
        <f t="shared" si="11"/>
        <v>743</v>
      </c>
      <c r="G107" s="27">
        <f t="shared" si="5"/>
        <v>87</v>
      </c>
      <c r="H107" s="33">
        <f t="shared" si="6"/>
        <v>1156</v>
      </c>
      <c r="I107" s="29">
        <v>-1734</v>
      </c>
      <c r="J107" s="33">
        <v>2990</v>
      </c>
      <c r="K107" s="27">
        <f t="shared" si="7"/>
        <v>939</v>
      </c>
      <c r="L107" s="27">
        <f t="shared" si="8"/>
        <v>87</v>
      </c>
      <c r="M107" s="33">
        <f t="shared" si="9"/>
        <v>1457</v>
      </c>
      <c r="N107" s="29">
        <v>-1790</v>
      </c>
      <c r="O107" s="33">
        <v>3247</v>
      </c>
      <c r="P107" s="27">
        <f t="shared" si="10"/>
        <v>658</v>
      </c>
      <c r="Q107" s="44"/>
      <c r="R107" s="35"/>
    </row>
    <row r="108" spans="1:18" ht="15.75" customHeight="1" x14ac:dyDescent="0.3">
      <c r="A108" s="203">
        <v>45807</v>
      </c>
      <c r="B108" s="27">
        <f t="shared" si="2"/>
        <v>88</v>
      </c>
      <c r="C108" s="33">
        <f t="shared" si="3"/>
        <v>1382</v>
      </c>
      <c r="D108" s="29">
        <v>-1841</v>
      </c>
      <c r="E108" s="33">
        <f t="shared" si="1"/>
        <v>3223</v>
      </c>
      <c r="F108" s="27">
        <f t="shared" si="11"/>
        <v>743</v>
      </c>
      <c r="G108" s="27">
        <f t="shared" si="5"/>
        <v>88</v>
      </c>
      <c r="H108" s="33">
        <f t="shared" si="6"/>
        <v>1151</v>
      </c>
      <c r="I108" s="29">
        <v>-1739</v>
      </c>
      <c r="J108" s="33">
        <v>2990</v>
      </c>
      <c r="K108" s="27">
        <f t="shared" si="7"/>
        <v>944</v>
      </c>
      <c r="L108" s="27">
        <f t="shared" si="8"/>
        <v>88</v>
      </c>
      <c r="M108" s="33">
        <f t="shared" si="9"/>
        <v>1457</v>
      </c>
      <c r="N108" s="29">
        <v>-1790</v>
      </c>
      <c r="O108" s="33">
        <v>3247</v>
      </c>
      <c r="P108" s="27">
        <f t="shared" si="10"/>
        <v>658</v>
      </c>
      <c r="Q108" s="44"/>
      <c r="R108" s="35"/>
    </row>
    <row r="109" spans="1:18" ht="15.75" customHeight="1" x14ac:dyDescent="0.3">
      <c r="A109" s="203">
        <v>45808</v>
      </c>
      <c r="B109" s="27">
        <f t="shared" si="2"/>
        <v>89</v>
      </c>
      <c r="C109" s="33">
        <f t="shared" si="3"/>
        <v>1378</v>
      </c>
      <c r="D109" s="29">
        <v>-1845</v>
      </c>
      <c r="E109" s="33">
        <f t="shared" si="1"/>
        <v>3223</v>
      </c>
      <c r="F109" s="27">
        <f t="shared" si="11"/>
        <v>747</v>
      </c>
      <c r="G109" s="27">
        <f t="shared" si="5"/>
        <v>89</v>
      </c>
      <c r="H109" s="33">
        <f t="shared" si="6"/>
        <v>1146</v>
      </c>
      <c r="I109" s="29">
        <v>-1744</v>
      </c>
      <c r="J109" s="33">
        <v>2990</v>
      </c>
      <c r="K109" s="27">
        <f t="shared" si="7"/>
        <v>949</v>
      </c>
      <c r="L109" s="27">
        <f t="shared" si="8"/>
        <v>89</v>
      </c>
      <c r="M109" s="33">
        <f t="shared" si="9"/>
        <v>1457</v>
      </c>
      <c r="N109" s="29">
        <v>-1790</v>
      </c>
      <c r="O109" s="33">
        <v>3247</v>
      </c>
      <c r="P109" s="27">
        <f t="shared" si="10"/>
        <v>658</v>
      </c>
      <c r="Q109" s="44"/>
      <c r="R109" s="35"/>
    </row>
    <row r="110" spans="1:18" ht="15.75" customHeight="1" x14ac:dyDescent="0.3">
      <c r="A110" s="203">
        <v>45809</v>
      </c>
      <c r="B110" s="27">
        <f t="shared" si="2"/>
        <v>90</v>
      </c>
      <c r="C110" s="33">
        <f t="shared" si="3"/>
        <v>1373</v>
      </c>
      <c r="D110" s="29">
        <v>-1850</v>
      </c>
      <c r="E110" s="33">
        <f t="shared" si="1"/>
        <v>3223</v>
      </c>
      <c r="F110" s="27">
        <f t="shared" si="11"/>
        <v>752</v>
      </c>
      <c r="G110" s="27">
        <f t="shared" si="5"/>
        <v>90</v>
      </c>
      <c r="H110" s="33">
        <f t="shared" si="6"/>
        <v>1141</v>
      </c>
      <c r="I110" s="29">
        <v>-1749</v>
      </c>
      <c r="J110" s="33">
        <v>2990</v>
      </c>
      <c r="K110" s="27">
        <f t="shared" si="7"/>
        <v>954</v>
      </c>
      <c r="L110" s="27">
        <f t="shared" si="8"/>
        <v>90</v>
      </c>
      <c r="M110" s="33">
        <f t="shared" si="9"/>
        <v>1452</v>
      </c>
      <c r="N110" s="29">
        <v>-1795</v>
      </c>
      <c r="O110" s="33">
        <v>3247</v>
      </c>
      <c r="P110" s="27">
        <f t="shared" si="10"/>
        <v>663</v>
      </c>
      <c r="Q110" s="44"/>
      <c r="R110" s="35"/>
    </row>
    <row r="111" spans="1:18" ht="15.75" customHeight="1" x14ac:dyDescent="0.3">
      <c r="A111" s="203">
        <v>45810</v>
      </c>
      <c r="B111" s="27">
        <f t="shared" si="2"/>
        <v>91</v>
      </c>
      <c r="C111" s="33">
        <f t="shared" si="3"/>
        <v>1368</v>
      </c>
      <c r="D111" s="29">
        <v>-1855</v>
      </c>
      <c r="E111" s="33">
        <f t="shared" si="1"/>
        <v>3223</v>
      </c>
      <c r="F111" s="27">
        <f t="shared" si="11"/>
        <v>757</v>
      </c>
      <c r="G111" s="27">
        <f t="shared" si="5"/>
        <v>91</v>
      </c>
      <c r="H111" s="33">
        <f t="shared" si="6"/>
        <v>1136</v>
      </c>
      <c r="I111" s="29">
        <v>-1754</v>
      </c>
      <c r="J111" s="33">
        <v>2990</v>
      </c>
      <c r="K111" s="27">
        <f t="shared" si="7"/>
        <v>959</v>
      </c>
      <c r="L111" s="27">
        <f t="shared" si="8"/>
        <v>91</v>
      </c>
      <c r="M111" s="33">
        <f t="shared" si="9"/>
        <v>1447</v>
      </c>
      <c r="N111" s="29">
        <v>-1800</v>
      </c>
      <c r="O111" s="33">
        <v>3247</v>
      </c>
      <c r="P111" s="27">
        <f t="shared" si="10"/>
        <v>668</v>
      </c>
      <c r="Q111" s="44"/>
      <c r="R111" s="35"/>
    </row>
    <row r="112" spans="1:18" ht="15.75" customHeight="1" x14ac:dyDescent="0.3">
      <c r="A112" s="203">
        <v>45811</v>
      </c>
      <c r="B112" s="27">
        <f t="shared" si="2"/>
        <v>92</v>
      </c>
      <c r="C112" s="33">
        <f t="shared" si="3"/>
        <v>1363</v>
      </c>
      <c r="D112" s="29">
        <v>-1860</v>
      </c>
      <c r="E112" s="33">
        <f t="shared" si="1"/>
        <v>3223</v>
      </c>
      <c r="F112" s="27">
        <f t="shared" si="11"/>
        <v>762</v>
      </c>
      <c r="G112" s="27">
        <f t="shared" si="5"/>
        <v>92</v>
      </c>
      <c r="H112" s="33">
        <f t="shared" si="6"/>
        <v>1131</v>
      </c>
      <c r="I112" s="29">
        <v>-1759</v>
      </c>
      <c r="J112" s="33">
        <v>2990</v>
      </c>
      <c r="K112" s="27">
        <f t="shared" si="7"/>
        <v>964</v>
      </c>
      <c r="L112" s="27">
        <f t="shared" si="8"/>
        <v>92</v>
      </c>
      <c r="M112" s="33">
        <f t="shared" si="9"/>
        <v>1442</v>
      </c>
      <c r="N112" s="29">
        <v>-1805</v>
      </c>
      <c r="O112" s="33">
        <v>3247</v>
      </c>
      <c r="P112" s="27">
        <f t="shared" si="10"/>
        <v>673</v>
      </c>
      <c r="Q112" s="44"/>
      <c r="R112" s="35"/>
    </row>
    <row r="113" spans="1:18" ht="15.75" customHeight="1" x14ac:dyDescent="0.3">
      <c r="A113" s="203">
        <v>45812</v>
      </c>
      <c r="B113" s="27">
        <f t="shared" si="2"/>
        <v>93</v>
      </c>
      <c r="C113" s="33">
        <f t="shared" si="3"/>
        <v>1358</v>
      </c>
      <c r="D113" s="29">
        <v>-1865</v>
      </c>
      <c r="E113" s="33">
        <f t="shared" si="1"/>
        <v>3223</v>
      </c>
      <c r="F113" s="27">
        <f t="shared" si="11"/>
        <v>767</v>
      </c>
      <c r="G113" s="27">
        <f t="shared" si="5"/>
        <v>93</v>
      </c>
      <c r="H113" s="33">
        <f t="shared" si="6"/>
        <v>1126</v>
      </c>
      <c r="I113" s="29">
        <v>-1764</v>
      </c>
      <c r="J113" s="33">
        <v>2990</v>
      </c>
      <c r="K113" s="27">
        <f t="shared" si="7"/>
        <v>969</v>
      </c>
      <c r="L113" s="27">
        <f t="shared" si="8"/>
        <v>93</v>
      </c>
      <c r="M113" s="33">
        <f t="shared" si="9"/>
        <v>1437</v>
      </c>
      <c r="N113" s="29">
        <v>-1810</v>
      </c>
      <c r="O113" s="33">
        <v>3247</v>
      </c>
      <c r="P113" s="27">
        <f t="shared" si="10"/>
        <v>678</v>
      </c>
      <c r="Q113" s="44"/>
      <c r="R113" s="35"/>
    </row>
    <row r="114" spans="1:18" ht="15.75" customHeight="1" x14ac:dyDescent="0.3">
      <c r="A114" s="203">
        <v>45813</v>
      </c>
      <c r="B114" s="27">
        <f t="shared" si="2"/>
        <v>94</v>
      </c>
      <c r="C114" s="33">
        <f t="shared" si="3"/>
        <v>1353</v>
      </c>
      <c r="D114" s="29">
        <v>-1870</v>
      </c>
      <c r="E114" s="33">
        <f t="shared" si="1"/>
        <v>3223</v>
      </c>
      <c r="F114" s="27">
        <f t="shared" si="11"/>
        <v>772</v>
      </c>
      <c r="G114" s="27">
        <f t="shared" si="5"/>
        <v>94</v>
      </c>
      <c r="H114" s="33">
        <f t="shared" si="6"/>
        <v>1121</v>
      </c>
      <c r="I114" s="29">
        <v>-1769</v>
      </c>
      <c r="J114" s="33">
        <v>2990</v>
      </c>
      <c r="K114" s="27">
        <f t="shared" si="7"/>
        <v>974</v>
      </c>
      <c r="L114" s="27">
        <f t="shared" si="8"/>
        <v>94</v>
      </c>
      <c r="M114" s="33">
        <f t="shared" si="9"/>
        <v>1432</v>
      </c>
      <c r="N114" s="29">
        <v>-1815</v>
      </c>
      <c r="O114" s="33">
        <v>3247</v>
      </c>
      <c r="P114" s="27">
        <f t="shared" si="10"/>
        <v>683</v>
      </c>
      <c r="Q114" s="44"/>
      <c r="R114" s="35"/>
    </row>
    <row r="115" spans="1:18" ht="15.75" customHeight="1" x14ac:dyDescent="0.3">
      <c r="A115" s="203">
        <v>45814</v>
      </c>
      <c r="B115" s="27">
        <f t="shared" si="2"/>
        <v>95</v>
      </c>
      <c r="C115" s="33">
        <f t="shared" si="3"/>
        <v>1348</v>
      </c>
      <c r="D115" s="29">
        <v>-1875</v>
      </c>
      <c r="E115" s="33">
        <f t="shared" si="1"/>
        <v>3223</v>
      </c>
      <c r="F115" s="27">
        <f t="shared" si="11"/>
        <v>777</v>
      </c>
      <c r="G115" s="27">
        <f t="shared" si="5"/>
        <v>95</v>
      </c>
      <c r="H115" s="33">
        <f t="shared" si="6"/>
        <v>1116</v>
      </c>
      <c r="I115" s="29">
        <v>-1774</v>
      </c>
      <c r="J115" s="33">
        <v>2990</v>
      </c>
      <c r="K115" s="27">
        <f t="shared" si="7"/>
        <v>979</v>
      </c>
      <c r="L115" s="27">
        <f t="shared" si="8"/>
        <v>95</v>
      </c>
      <c r="M115" s="33">
        <f t="shared" si="9"/>
        <v>1427</v>
      </c>
      <c r="N115" s="29">
        <v>-1820</v>
      </c>
      <c r="O115" s="33">
        <v>3247</v>
      </c>
      <c r="P115" s="27">
        <f t="shared" si="10"/>
        <v>688</v>
      </c>
      <c r="Q115" s="44"/>
      <c r="R115" s="35"/>
    </row>
    <row r="116" spans="1:18" ht="15.75" customHeight="1" x14ac:dyDescent="0.3">
      <c r="A116" s="203">
        <v>45815</v>
      </c>
      <c r="B116" s="27">
        <f t="shared" si="2"/>
        <v>96</v>
      </c>
      <c r="C116" s="33">
        <f t="shared" si="3"/>
        <v>1343</v>
      </c>
      <c r="D116" s="29">
        <v>-1880</v>
      </c>
      <c r="E116" s="33">
        <f t="shared" si="1"/>
        <v>3223</v>
      </c>
      <c r="F116" s="27">
        <f t="shared" si="11"/>
        <v>782</v>
      </c>
      <c r="G116" s="27">
        <f t="shared" si="5"/>
        <v>96</v>
      </c>
      <c r="H116" s="33">
        <f t="shared" si="6"/>
        <v>1111</v>
      </c>
      <c r="I116" s="29">
        <v>-1779</v>
      </c>
      <c r="J116" s="33">
        <v>2990</v>
      </c>
      <c r="K116" s="27">
        <f t="shared" si="7"/>
        <v>984</v>
      </c>
      <c r="L116" s="27">
        <f t="shared" si="8"/>
        <v>96</v>
      </c>
      <c r="M116" s="33">
        <f t="shared" si="9"/>
        <v>1422</v>
      </c>
      <c r="N116" s="29">
        <v>-1825</v>
      </c>
      <c r="O116" s="33">
        <v>3247</v>
      </c>
      <c r="P116" s="27">
        <f t="shared" si="10"/>
        <v>693</v>
      </c>
      <c r="Q116" s="44"/>
      <c r="R116" s="35"/>
    </row>
    <row r="117" spans="1:18" ht="15.75" customHeight="1" x14ac:dyDescent="0.3">
      <c r="A117" s="203">
        <v>45816</v>
      </c>
      <c r="B117" s="27">
        <f t="shared" si="2"/>
        <v>97</v>
      </c>
      <c r="C117" s="33">
        <f t="shared" si="3"/>
        <v>1338</v>
      </c>
      <c r="D117" s="29">
        <v>-1885</v>
      </c>
      <c r="E117" s="33">
        <f t="shared" si="1"/>
        <v>3223</v>
      </c>
      <c r="F117" s="27">
        <f t="shared" si="11"/>
        <v>787</v>
      </c>
      <c r="G117" s="27">
        <f t="shared" si="5"/>
        <v>97</v>
      </c>
      <c r="H117" s="33">
        <f t="shared" si="6"/>
        <v>1106</v>
      </c>
      <c r="I117" s="29">
        <v>-1784</v>
      </c>
      <c r="J117" s="33">
        <v>2990</v>
      </c>
      <c r="K117" s="27">
        <f t="shared" si="7"/>
        <v>989</v>
      </c>
      <c r="L117" s="27">
        <f t="shared" si="8"/>
        <v>97</v>
      </c>
      <c r="M117" s="33">
        <f t="shared" si="9"/>
        <v>1417</v>
      </c>
      <c r="N117" s="29">
        <v>-1830</v>
      </c>
      <c r="O117" s="33">
        <v>3247</v>
      </c>
      <c r="P117" s="27">
        <f t="shared" si="10"/>
        <v>698</v>
      </c>
      <c r="Q117" s="44"/>
      <c r="R117" s="35"/>
    </row>
    <row r="118" spans="1:18" ht="15.75" customHeight="1" x14ac:dyDescent="0.3">
      <c r="A118" s="203">
        <v>45817</v>
      </c>
      <c r="B118" s="27">
        <f t="shared" si="2"/>
        <v>98</v>
      </c>
      <c r="C118" s="33">
        <f t="shared" si="3"/>
        <v>1333</v>
      </c>
      <c r="D118" s="29">
        <v>-1890</v>
      </c>
      <c r="E118" s="33">
        <f t="shared" si="1"/>
        <v>3223</v>
      </c>
      <c r="F118" s="27">
        <f t="shared" si="11"/>
        <v>792</v>
      </c>
      <c r="G118" s="27">
        <f t="shared" si="5"/>
        <v>98</v>
      </c>
      <c r="H118" s="33">
        <f t="shared" si="6"/>
        <v>1101</v>
      </c>
      <c r="I118" s="29">
        <v>-1789</v>
      </c>
      <c r="J118" s="33">
        <v>2990</v>
      </c>
      <c r="K118" s="27">
        <f t="shared" si="7"/>
        <v>994</v>
      </c>
      <c r="L118" s="27">
        <f t="shared" si="8"/>
        <v>98</v>
      </c>
      <c r="M118" s="33">
        <f t="shared" si="9"/>
        <v>1412</v>
      </c>
      <c r="N118" s="29">
        <v>-1835</v>
      </c>
      <c r="O118" s="33">
        <v>3247</v>
      </c>
      <c r="P118" s="27">
        <f t="shared" si="10"/>
        <v>703</v>
      </c>
      <c r="Q118" s="44"/>
      <c r="R118" s="35"/>
    </row>
    <row r="119" spans="1:18" ht="15.75" customHeight="1" x14ac:dyDescent="0.3">
      <c r="A119" s="203">
        <v>45818</v>
      </c>
      <c r="B119" s="27">
        <f t="shared" si="2"/>
        <v>99</v>
      </c>
      <c r="C119" s="33">
        <f t="shared" si="3"/>
        <v>1328</v>
      </c>
      <c r="D119" s="29">
        <v>-1895</v>
      </c>
      <c r="E119" s="33">
        <f t="shared" si="1"/>
        <v>3223</v>
      </c>
      <c r="F119" s="27">
        <f t="shared" si="11"/>
        <v>797</v>
      </c>
      <c r="G119" s="27">
        <f t="shared" si="5"/>
        <v>99</v>
      </c>
      <c r="H119" s="33">
        <f t="shared" si="6"/>
        <v>1096</v>
      </c>
      <c r="I119" s="29">
        <v>-1794</v>
      </c>
      <c r="J119" s="33">
        <v>2990</v>
      </c>
      <c r="K119" s="27">
        <f t="shared" si="7"/>
        <v>999</v>
      </c>
      <c r="L119" s="27">
        <f t="shared" si="8"/>
        <v>99</v>
      </c>
      <c r="M119" s="33">
        <f t="shared" si="9"/>
        <v>1407</v>
      </c>
      <c r="N119" s="29">
        <v>-1840</v>
      </c>
      <c r="O119" s="33">
        <v>3247</v>
      </c>
      <c r="P119" s="27">
        <f t="shared" si="10"/>
        <v>708</v>
      </c>
      <c r="Q119" s="44"/>
      <c r="R119" s="35"/>
    </row>
    <row r="120" spans="1:18" ht="15.75" customHeight="1" x14ac:dyDescent="0.3">
      <c r="A120" s="203">
        <v>45819</v>
      </c>
      <c r="B120" s="27">
        <f t="shared" si="2"/>
        <v>100</v>
      </c>
      <c r="C120" s="33">
        <f t="shared" si="3"/>
        <v>1328</v>
      </c>
      <c r="D120" s="29">
        <v>-1895</v>
      </c>
      <c r="E120" s="33">
        <f t="shared" si="1"/>
        <v>3223</v>
      </c>
      <c r="F120" s="27">
        <f t="shared" si="11"/>
        <v>797</v>
      </c>
      <c r="G120" s="27">
        <f t="shared" si="5"/>
        <v>100</v>
      </c>
      <c r="H120" s="33">
        <f t="shared" si="6"/>
        <v>1096</v>
      </c>
      <c r="I120" s="29">
        <v>-1794</v>
      </c>
      <c r="J120" s="33">
        <v>2990</v>
      </c>
      <c r="K120" s="27">
        <f t="shared" si="7"/>
        <v>999</v>
      </c>
      <c r="L120" s="27">
        <f t="shared" si="8"/>
        <v>100</v>
      </c>
      <c r="M120" s="33">
        <f t="shared" si="9"/>
        <v>1407</v>
      </c>
      <c r="N120" s="29">
        <v>-1840</v>
      </c>
      <c r="O120" s="33">
        <v>3247</v>
      </c>
      <c r="P120" s="27">
        <f t="shared" si="10"/>
        <v>708</v>
      </c>
      <c r="Q120" s="44"/>
      <c r="R120" s="35"/>
    </row>
    <row r="121" spans="1:18" ht="15.75" customHeight="1" x14ac:dyDescent="0.3">
      <c r="A121" s="203">
        <v>45820</v>
      </c>
      <c r="B121" s="27">
        <f t="shared" si="2"/>
        <v>101</v>
      </c>
      <c r="C121" s="33">
        <f t="shared" si="3"/>
        <v>1328</v>
      </c>
      <c r="D121" s="29">
        <v>-1895</v>
      </c>
      <c r="E121" s="33">
        <f t="shared" si="1"/>
        <v>3223</v>
      </c>
      <c r="F121" s="27">
        <f t="shared" si="11"/>
        <v>797</v>
      </c>
      <c r="G121" s="27">
        <f t="shared" si="5"/>
        <v>101</v>
      </c>
      <c r="H121" s="33">
        <f t="shared" si="6"/>
        <v>1096</v>
      </c>
      <c r="I121" s="29">
        <v>-1794</v>
      </c>
      <c r="J121" s="33">
        <v>2990</v>
      </c>
      <c r="K121" s="27">
        <f t="shared" si="7"/>
        <v>999</v>
      </c>
      <c r="L121" s="27">
        <f t="shared" si="8"/>
        <v>101</v>
      </c>
      <c r="M121" s="33">
        <f t="shared" si="9"/>
        <v>1407</v>
      </c>
      <c r="N121" s="29">
        <v>-1840</v>
      </c>
      <c r="O121" s="33">
        <v>3247</v>
      </c>
      <c r="P121" s="27">
        <f t="shared" si="10"/>
        <v>708</v>
      </c>
      <c r="Q121" s="44"/>
      <c r="R121" s="35"/>
    </row>
    <row r="122" spans="1:18" ht="15.75" customHeight="1" x14ac:dyDescent="0.3">
      <c r="A122" s="203">
        <v>45821</v>
      </c>
      <c r="B122" s="27">
        <f t="shared" si="2"/>
        <v>102</v>
      </c>
      <c r="C122" s="33">
        <f t="shared" si="3"/>
        <v>1328</v>
      </c>
      <c r="D122" s="29">
        <v>-1895</v>
      </c>
      <c r="E122" s="33">
        <f t="shared" si="1"/>
        <v>3223</v>
      </c>
      <c r="F122" s="27">
        <f t="shared" si="11"/>
        <v>797</v>
      </c>
      <c r="G122" s="27">
        <f t="shared" si="5"/>
        <v>102</v>
      </c>
      <c r="H122" s="33">
        <f t="shared" si="6"/>
        <v>1096</v>
      </c>
      <c r="I122" s="29">
        <v>-1794</v>
      </c>
      <c r="J122" s="33">
        <v>2990</v>
      </c>
      <c r="K122" s="27">
        <f t="shared" si="7"/>
        <v>999</v>
      </c>
      <c r="L122" s="27">
        <f t="shared" si="8"/>
        <v>102</v>
      </c>
      <c r="M122" s="33">
        <f t="shared" si="9"/>
        <v>1407</v>
      </c>
      <c r="N122" s="29">
        <v>-1840</v>
      </c>
      <c r="O122" s="33">
        <v>3247</v>
      </c>
      <c r="P122" s="27">
        <f t="shared" si="10"/>
        <v>708</v>
      </c>
      <c r="Q122" s="44"/>
      <c r="R122" s="35"/>
    </row>
    <row r="123" spans="1:18" ht="15.75" customHeight="1" x14ac:dyDescent="0.3">
      <c r="A123" s="203">
        <v>45822</v>
      </c>
      <c r="B123" s="27">
        <f t="shared" si="2"/>
        <v>103</v>
      </c>
      <c r="C123" s="33">
        <f t="shared" si="3"/>
        <v>1328</v>
      </c>
      <c r="D123" s="29">
        <v>-1895</v>
      </c>
      <c r="E123" s="33">
        <f t="shared" si="1"/>
        <v>3223</v>
      </c>
      <c r="F123" s="27">
        <f t="shared" si="11"/>
        <v>797</v>
      </c>
      <c r="G123" s="27">
        <f t="shared" si="5"/>
        <v>103</v>
      </c>
      <c r="H123" s="33">
        <f t="shared" si="6"/>
        <v>1096</v>
      </c>
      <c r="I123" s="29">
        <v>-1794</v>
      </c>
      <c r="J123" s="33">
        <v>2990</v>
      </c>
      <c r="K123" s="27">
        <f t="shared" si="7"/>
        <v>999</v>
      </c>
      <c r="L123" s="27">
        <f t="shared" si="8"/>
        <v>103</v>
      </c>
      <c r="M123" s="33">
        <f t="shared" si="9"/>
        <v>1397</v>
      </c>
      <c r="N123" s="29">
        <v>-1850</v>
      </c>
      <c r="O123" s="33">
        <v>3247</v>
      </c>
      <c r="P123" s="27">
        <f t="shared" si="10"/>
        <v>718</v>
      </c>
      <c r="Q123" s="44"/>
      <c r="R123" s="35"/>
    </row>
    <row r="124" spans="1:18" ht="15.75" customHeight="1" x14ac:dyDescent="0.3">
      <c r="A124" s="203">
        <v>45823</v>
      </c>
      <c r="B124" s="27">
        <f t="shared" si="2"/>
        <v>104</v>
      </c>
      <c r="C124" s="33">
        <f t="shared" si="3"/>
        <v>1328</v>
      </c>
      <c r="D124" s="29">
        <v>-1895</v>
      </c>
      <c r="E124" s="33">
        <f t="shared" si="1"/>
        <v>3223</v>
      </c>
      <c r="F124" s="27">
        <f t="shared" si="11"/>
        <v>797</v>
      </c>
      <c r="G124" s="27">
        <f t="shared" si="5"/>
        <v>104</v>
      </c>
      <c r="H124" s="33">
        <f t="shared" si="6"/>
        <v>1096</v>
      </c>
      <c r="I124" s="29">
        <v>-1794</v>
      </c>
      <c r="J124" s="33">
        <v>2990</v>
      </c>
      <c r="K124" s="27">
        <f t="shared" si="7"/>
        <v>999</v>
      </c>
      <c r="L124" s="27">
        <f t="shared" si="8"/>
        <v>104</v>
      </c>
      <c r="M124" s="33">
        <f t="shared" si="9"/>
        <v>1390</v>
      </c>
      <c r="N124" s="29">
        <v>-1857</v>
      </c>
      <c r="O124" s="33">
        <v>3247</v>
      </c>
      <c r="P124" s="27">
        <f t="shared" si="10"/>
        <v>725</v>
      </c>
      <c r="Q124" s="44"/>
      <c r="R124" s="35"/>
    </row>
    <row r="125" spans="1:18" ht="15.75" customHeight="1" x14ac:dyDescent="0.3">
      <c r="A125" s="203">
        <v>45824</v>
      </c>
      <c r="B125" s="27">
        <f t="shared" si="2"/>
        <v>105</v>
      </c>
      <c r="C125" s="33">
        <f t="shared" si="3"/>
        <v>1328</v>
      </c>
      <c r="D125" s="29">
        <v>-1895</v>
      </c>
      <c r="E125" s="33">
        <f t="shared" si="1"/>
        <v>3223</v>
      </c>
      <c r="F125" s="27">
        <f t="shared" si="11"/>
        <v>797</v>
      </c>
      <c r="G125" s="27">
        <f t="shared" si="5"/>
        <v>105</v>
      </c>
      <c r="H125" s="33">
        <f t="shared" si="6"/>
        <v>1096</v>
      </c>
      <c r="I125" s="29">
        <v>-1794</v>
      </c>
      <c r="J125" s="33">
        <v>2990</v>
      </c>
      <c r="K125" s="27">
        <f t="shared" si="7"/>
        <v>999</v>
      </c>
      <c r="L125" s="27">
        <f t="shared" si="8"/>
        <v>105</v>
      </c>
      <c r="M125" s="33">
        <f t="shared" si="9"/>
        <v>1383</v>
      </c>
      <c r="N125" s="29">
        <v>-1864</v>
      </c>
      <c r="O125" s="33">
        <v>3247</v>
      </c>
      <c r="P125" s="27">
        <f t="shared" si="10"/>
        <v>732</v>
      </c>
      <c r="Q125" s="44"/>
      <c r="R125" s="35"/>
    </row>
    <row r="126" spans="1:18" ht="15.75" customHeight="1" x14ac:dyDescent="0.3">
      <c r="A126" s="203">
        <v>45825</v>
      </c>
      <c r="B126" s="27">
        <f t="shared" si="2"/>
        <v>106</v>
      </c>
      <c r="C126" s="33">
        <f t="shared" si="3"/>
        <v>1328</v>
      </c>
      <c r="D126" s="29">
        <v>-1895</v>
      </c>
      <c r="E126" s="33">
        <f t="shared" si="1"/>
        <v>3223</v>
      </c>
      <c r="F126" s="27">
        <f t="shared" si="11"/>
        <v>797</v>
      </c>
      <c r="G126" s="27">
        <f t="shared" si="5"/>
        <v>106</v>
      </c>
      <c r="H126" s="33">
        <f t="shared" si="6"/>
        <v>1096</v>
      </c>
      <c r="I126" s="29">
        <v>-1794</v>
      </c>
      <c r="J126" s="33">
        <v>2990</v>
      </c>
      <c r="K126" s="27">
        <f t="shared" si="7"/>
        <v>999</v>
      </c>
      <c r="L126" s="27">
        <f t="shared" si="8"/>
        <v>106</v>
      </c>
      <c r="M126" s="33">
        <f t="shared" si="9"/>
        <v>1376</v>
      </c>
      <c r="N126" s="29">
        <v>-1871</v>
      </c>
      <c r="O126" s="33">
        <v>3247</v>
      </c>
      <c r="P126" s="27">
        <f t="shared" si="10"/>
        <v>739</v>
      </c>
      <c r="Q126" s="44"/>
      <c r="R126" s="35"/>
    </row>
    <row r="127" spans="1:18" ht="15.75" customHeight="1" x14ac:dyDescent="0.3">
      <c r="A127" s="203">
        <v>45826</v>
      </c>
      <c r="B127" s="27">
        <f t="shared" si="2"/>
        <v>107</v>
      </c>
      <c r="C127" s="33">
        <f t="shared" si="3"/>
        <v>1328</v>
      </c>
      <c r="D127" s="29">
        <v>-1895</v>
      </c>
      <c r="E127" s="33">
        <f t="shared" si="1"/>
        <v>3223</v>
      </c>
      <c r="F127" s="27">
        <f t="shared" si="11"/>
        <v>797</v>
      </c>
      <c r="G127" s="27">
        <f t="shared" si="5"/>
        <v>107</v>
      </c>
      <c r="H127" s="33">
        <f t="shared" si="6"/>
        <v>1096</v>
      </c>
      <c r="I127" s="29">
        <v>-1794</v>
      </c>
      <c r="J127" s="33">
        <v>2990</v>
      </c>
      <c r="K127" s="27">
        <f t="shared" si="7"/>
        <v>999</v>
      </c>
      <c r="L127" s="27">
        <f t="shared" si="8"/>
        <v>107</v>
      </c>
      <c r="M127" s="33">
        <f t="shared" si="9"/>
        <v>1369</v>
      </c>
      <c r="N127" s="29">
        <v>-1878</v>
      </c>
      <c r="O127" s="33">
        <v>3247</v>
      </c>
      <c r="P127" s="27">
        <f t="shared" si="10"/>
        <v>746</v>
      </c>
      <c r="Q127" s="44"/>
      <c r="R127" s="35"/>
    </row>
    <row r="128" spans="1:18" ht="15.75" customHeight="1" x14ac:dyDescent="0.3">
      <c r="A128" s="203">
        <v>45827</v>
      </c>
      <c r="B128" s="27">
        <f t="shared" si="2"/>
        <v>108</v>
      </c>
      <c r="C128" s="33">
        <f t="shared" si="3"/>
        <v>1328</v>
      </c>
      <c r="D128" s="29">
        <v>-1895</v>
      </c>
      <c r="E128" s="33">
        <f t="shared" si="1"/>
        <v>3223</v>
      </c>
      <c r="F128" s="27">
        <f t="shared" si="11"/>
        <v>797</v>
      </c>
      <c r="G128" s="27">
        <f t="shared" si="5"/>
        <v>108</v>
      </c>
      <c r="H128" s="33">
        <f t="shared" si="6"/>
        <v>1096</v>
      </c>
      <c r="I128" s="29">
        <v>-1794</v>
      </c>
      <c r="J128" s="33">
        <v>2990</v>
      </c>
      <c r="K128" s="27">
        <f t="shared" si="7"/>
        <v>999</v>
      </c>
      <c r="L128" s="27">
        <f t="shared" si="8"/>
        <v>108</v>
      </c>
      <c r="M128" s="33">
        <f t="shared" si="9"/>
        <v>1362</v>
      </c>
      <c r="N128" s="29">
        <v>-1885</v>
      </c>
      <c r="O128" s="33">
        <v>3247</v>
      </c>
      <c r="P128" s="27">
        <f t="shared" si="10"/>
        <v>753</v>
      </c>
      <c r="Q128" s="44"/>
      <c r="R128" s="35"/>
    </row>
    <row r="129" spans="1:18" ht="15.75" customHeight="1" x14ac:dyDescent="0.3">
      <c r="A129" s="203">
        <v>45828</v>
      </c>
      <c r="B129" s="27">
        <f t="shared" si="2"/>
        <v>109</v>
      </c>
      <c r="C129" s="33">
        <f t="shared" si="3"/>
        <v>1328</v>
      </c>
      <c r="D129" s="29">
        <v>-1895</v>
      </c>
      <c r="E129" s="33">
        <f t="shared" si="1"/>
        <v>3223</v>
      </c>
      <c r="F129" s="27">
        <f t="shared" si="11"/>
        <v>797</v>
      </c>
      <c r="G129" s="27">
        <f t="shared" si="5"/>
        <v>109</v>
      </c>
      <c r="H129" s="33">
        <f t="shared" si="6"/>
        <v>1096</v>
      </c>
      <c r="I129" s="29">
        <v>-1794</v>
      </c>
      <c r="J129" s="33">
        <v>2990</v>
      </c>
      <c r="K129" s="27">
        <f t="shared" si="7"/>
        <v>999</v>
      </c>
      <c r="L129" s="27">
        <f t="shared" si="8"/>
        <v>109</v>
      </c>
      <c r="M129" s="33">
        <f t="shared" si="9"/>
        <v>1355</v>
      </c>
      <c r="N129" s="29">
        <v>-1892</v>
      </c>
      <c r="O129" s="33">
        <v>3247</v>
      </c>
      <c r="P129" s="27">
        <f t="shared" si="10"/>
        <v>760</v>
      </c>
      <c r="Q129" s="44"/>
      <c r="R129" s="35"/>
    </row>
    <row r="130" spans="1:18" ht="15.75" customHeight="1" x14ac:dyDescent="0.3">
      <c r="A130" s="203">
        <v>45829</v>
      </c>
      <c r="B130" s="27">
        <f t="shared" si="2"/>
        <v>110</v>
      </c>
      <c r="C130" s="33">
        <f t="shared" si="3"/>
        <v>1323</v>
      </c>
      <c r="D130" s="29">
        <v>-1900</v>
      </c>
      <c r="E130" s="33">
        <f t="shared" si="1"/>
        <v>3223</v>
      </c>
      <c r="F130" s="27">
        <f t="shared" si="11"/>
        <v>802</v>
      </c>
      <c r="G130" s="27">
        <f t="shared" si="5"/>
        <v>110</v>
      </c>
      <c r="H130" s="33">
        <f t="shared" si="6"/>
        <v>1080</v>
      </c>
      <c r="I130" s="29">
        <v>-1810</v>
      </c>
      <c r="J130" s="33">
        <v>2990</v>
      </c>
      <c r="K130" s="27">
        <f t="shared" si="7"/>
        <v>1015</v>
      </c>
      <c r="L130" s="27">
        <f t="shared" si="8"/>
        <v>110</v>
      </c>
      <c r="M130" s="33">
        <f t="shared" si="9"/>
        <v>1348</v>
      </c>
      <c r="N130" s="29">
        <v>-1899</v>
      </c>
      <c r="O130" s="33">
        <v>3247</v>
      </c>
      <c r="P130" s="27">
        <f t="shared" si="10"/>
        <v>767</v>
      </c>
      <c r="Q130" s="44"/>
      <c r="R130" s="35"/>
    </row>
    <row r="131" spans="1:18" ht="15.75" customHeight="1" x14ac:dyDescent="0.3">
      <c r="A131" s="203">
        <v>45830</v>
      </c>
      <c r="B131" s="27">
        <f t="shared" si="2"/>
        <v>111</v>
      </c>
      <c r="C131" s="33">
        <f t="shared" si="3"/>
        <v>1323</v>
      </c>
      <c r="D131" s="29">
        <v>-1900</v>
      </c>
      <c r="E131" s="33">
        <f t="shared" si="1"/>
        <v>3223</v>
      </c>
      <c r="F131" s="27">
        <f t="shared" si="11"/>
        <v>802</v>
      </c>
      <c r="G131" s="27">
        <f t="shared" si="5"/>
        <v>111</v>
      </c>
      <c r="H131" s="33">
        <f t="shared" si="6"/>
        <v>1080</v>
      </c>
      <c r="I131" s="29">
        <v>-1810</v>
      </c>
      <c r="J131" s="33">
        <v>2990</v>
      </c>
      <c r="K131" s="27">
        <f t="shared" si="7"/>
        <v>1015</v>
      </c>
      <c r="L131" s="27">
        <f t="shared" si="8"/>
        <v>111</v>
      </c>
      <c r="M131" s="33">
        <f t="shared" si="9"/>
        <v>1341</v>
      </c>
      <c r="N131" s="29">
        <v>-1906</v>
      </c>
      <c r="O131" s="33">
        <v>3247</v>
      </c>
      <c r="P131" s="27">
        <f t="shared" si="10"/>
        <v>774</v>
      </c>
      <c r="Q131" s="44"/>
      <c r="R131" s="35"/>
    </row>
    <row r="132" spans="1:18" ht="15.75" customHeight="1" x14ac:dyDescent="0.3">
      <c r="A132" s="203">
        <v>45831</v>
      </c>
      <c r="B132" s="27">
        <f t="shared" si="2"/>
        <v>112</v>
      </c>
      <c r="C132" s="33">
        <f t="shared" si="3"/>
        <v>1323</v>
      </c>
      <c r="D132" s="29">
        <v>-1900</v>
      </c>
      <c r="E132" s="33">
        <f t="shared" si="1"/>
        <v>3223</v>
      </c>
      <c r="F132" s="27">
        <f t="shared" si="11"/>
        <v>802</v>
      </c>
      <c r="G132" s="27">
        <f t="shared" si="5"/>
        <v>112</v>
      </c>
      <c r="H132" s="33">
        <f t="shared" si="6"/>
        <v>1080</v>
      </c>
      <c r="I132" s="29">
        <v>-1810</v>
      </c>
      <c r="J132" s="33">
        <v>2990</v>
      </c>
      <c r="K132" s="27">
        <f t="shared" si="7"/>
        <v>1015</v>
      </c>
      <c r="L132" s="27">
        <f t="shared" si="8"/>
        <v>112</v>
      </c>
      <c r="M132" s="33">
        <f t="shared" si="9"/>
        <v>1334</v>
      </c>
      <c r="N132" s="29">
        <v>-1913</v>
      </c>
      <c r="O132" s="33">
        <v>3247</v>
      </c>
      <c r="P132" s="27">
        <f t="shared" si="10"/>
        <v>781</v>
      </c>
      <c r="Q132" s="44"/>
      <c r="R132" s="35"/>
    </row>
    <row r="133" spans="1:18" ht="15.75" customHeight="1" x14ac:dyDescent="0.3">
      <c r="A133" s="203">
        <v>45832</v>
      </c>
      <c r="B133" s="27">
        <f t="shared" si="2"/>
        <v>113</v>
      </c>
      <c r="C133" s="33">
        <f t="shared" si="3"/>
        <v>1323</v>
      </c>
      <c r="D133" s="29">
        <v>-1900</v>
      </c>
      <c r="E133" s="33">
        <f t="shared" si="1"/>
        <v>3223</v>
      </c>
      <c r="F133" s="27">
        <f t="shared" si="11"/>
        <v>802</v>
      </c>
      <c r="G133" s="27">
        <f t="shared" si="5"/>
        <v>113</v>
      </c>
      <c r="H133" s="33">
        <f t="shared" si="6"/>
        <v>1080</v>
      </c>
      <c r="I133" s="29">
        <v>-1810</v>
      </c>
      <c r="J133" s="33">
        <v>2990</v>
      </c>
      <c r="K133" s="27">
        <f t="shared" si="7"/>
        <v>1015</v>
      </c>
      <c r="L133" s="27">
        <f t="shared" si="8"/>
        <v>113</v>
      </c>
      <c r="M133" s="33">
        <f t="shared" si="9"/>
        <v>1327</v>
      </c>
      <c r="N133" s="29">
        <v>-1920</v>
      </c>
      <c r="O133" s="33">
        <v>3247</v>
      </c>
      <c r="P133" s="27">
        <f t="shared" si="10"/>
        <v>788</v>
      </c>
      <c r="Q133" s="44"/>
      <c r="R133" s="35"/>
    </row>
    <row r="134" spans="1:18" ht="15.75" customHeight="1" x14ac:dyDescent="0.3">
      <c r="A134" s="203">
        <v>45833</v>
      </c>
      <c r="B134" s="27">
        <f t="shared" si="2"/>
        <v>114</v>
      </c>
      <c r="C134" s="33">
        <f t="shared" si="3"/>
        <v>1323</v>
      </c>
      <c r="D134" s="29">
        <v>-1900</v>
      </c>
      <c r="E134" s="33">
        <f t="shared" si="1"/>
        <v>3223</v>
      </c>
      <c r="F134" s="27">
        <f t="shared" si="11"/>
        <v>802</v>
      </c>
      <c r="G134" s="27">
        <f t="shared" si="5"/>
        <v>114</v>
      </c>
      <c r="H134" s="33">
        <f t="shared" si="6"/>
        <v>1077</v>
      </c>
      <c r="I134" s="29">
        <v>-1813</v>
      </c>
      <c r="J134" s="33">
        <v>2990</v>
      </c>
      <c r="K134" s="27">
        <f t="shared" si="7"/>
        <v>1018</v>
      </c>
      <c r="L134" s="27">
        <f t="shared" si="8"/>
        <v>114</v>
      </c>
      <c r="M134" s="33">
        <f t="shared" si="9"/>
        <v>1320</v>
      </c>
      <c r="N134" s="29">
        <v>-1927</v>
      </c>
      <c r="O134" s="33">
        <v>3247</v>
      </c>
      <c r="P134" s="27">
        <f t="shared" si="10"/>
        <v>795</v>
      </c>
      <c r="Q134" s="44"/>
      <c r="R134" s="35"/>
    </row>
    <row r="135" spans="1:18" ht="15.75" customHeight="1" x14ac:dyDescent="0.3">
      <c r="A135" s="203">
        <v>45834</v>
      </c>
      <c r="B135" s="27">
        <f t="shared" si="2"/>
        <v>115</v>
      </c>
      <c r="C135" s="33">
        <f t="shared" si="3"/>
        <v>1323</v>
      </c>
      <c r="D135" s="29">
        <v>-1900</v>
      </c>
      <c r="E135" s="33">
        <f t="shared" si="1"/>
        <v>3223</v>
      </c>
      <c r="F135" s="27">
        <f t="shared" si="11"/>
        <v>802</v>
      </c>
      <c r="G135" s="27">
        <f t="shared" si="5"/>
        <v>115</v>
      </c>
      <c r="H135" s="33">
        <f t="shared" si="6"/>
        <v>1064</v>
      </c>
      <c r="I135" s="29">
        <v>-1826</v>
      </c>
      <c r="J135" s="33">
        <v>2990</v>
      </c>
      <c r="K135" s="27">
        <f t="shared" si="7"/>
        <v>1031</v>
      </c>
      <c r="L135" s="27">
        <f t="shared" si="8"/>
        <v>115</v>
      </c>
      <c r="M135" s="33">
        <f t="shared" si="9"/>
        <v>1313</v>
      </c>
      <c r="N135" s="29">
        <v>-1934</v>
      </c>
      <c r="O135" s="33">
        <v>3247</v>
      </c>
      <c r="P135" s="27">
        <f t="shared" si="10"/>
        <v>802</v>
      </c>
      <c r="Q135" s="44"/>
      <c r="R135" s="35"/>
    </row>
    <row r="136" spans="1:18" ht="15.75" customHeight="1" x14ac:dyDescent="0.3">
      <c r="A136" s="203">
        <v>45835</v>
      </c>
      <c r="B136" s="27">
        <f t="shared" si="2"/>
        <v>116</v>
      </c>
      <c r="C136" s="33">
        <f t="shared" si="3"/>
        <v>1323</v>
      </c>
      <c r="D136" s="29">
        <v>-1900</v>
      </c>
      <c r="E136" s="33">
        <f t="shared" si="1"/>
        <v>3223</v>
      </c>
      <c r="F136" s="27">
        <f t="shared" si="11"/>
        <v>802</v>
      </c>
      <c r="G136" s="27">
        <f t="shared" si="5"/>
        <v>116</v>
      </c>
      <c r="H136" s="33">
        <f t="shared" si="6"/>
        <v>1051</v>
      </c>
      <c r="I136" s="29">
        <v>-1839</v>
      </c>
      <c r="J136" s="33">
        <v>2990</v>
      </c>
      <c r="K136" s="27">
        <f t="shared" si="7"/>
        <v>1044</v>
      </c>
      <c r="L136" s="27">
        <f t="shared" si="8"/>
        <v>116</v>
      </c>
      <c r="M136" s="33">
        <f t="shared" si="9"/>
        <v>1306</v>
      </c>
      <c r="N136" s="29">
        <v>-1941</v>
      </c>
      <c r="O136" s="33">
        <v>3247</v>
      </c>
      <c r="P136" s="27">
        <f t="shared" si="10"/>
        <v>809</v>
      </c>
      <c r="Q136" s="44"/>
      <c r="R136" s="35"/>
    </row>
    <row r="137" spans="1:18" ht="15.75" customHeight="1" x14ac:dyDescent="0.3">
      <c r="A137" s="203">
        <v>45836</v>
      </c>
      <c r="B137" s="27">
        <f t="shared" si="2"/>
        <v>117</v>
      </c>
      <c r="C137" s="33">
        <f t="shared" si="3"/>
        <v>1323</v>
      </c>
      <c r="D137" s="29">
        <v>-1900</v>
      </c>
      <c r="E137" s="33">
        <f t="shared" si="1"/>
        <v>3223</v>
      </c>
      <c r="F137" s="27">
        <f t="shared" si="11"/>
        <v>802</v>
      </c>
      <c r="G137" s="27">
        <f t="shared" si="5"/>
        <v>117</v>
      </c>
      <c r="H137" s="33">
        <f t="shared" si="6"/>
        <v>1038</v>
      </c>
      <c r="I137" s="29">
        <v>-1852</v>
      </c>
      <c r="J137" s="33">
        <v>2990</v>
      </c>
      <c r="K137" s="27">
        <f t="shared" si="7"/>
        <v>1057</v>
      </c>
      <c r="L137" s="27">
        <f t="shared" si="8"/>
        <v>117</v>
      </c>
      <c r="M137" s="33">
        <f t="shared" si="9"/>
        <v>1299</v>
      </c>
      <c r="N137" s="29">
        <v>-1948</v>
      </c>
      <c r="O137" s="33">
        <v>3247</v>
      </c>
      <c r="P137" s="27">
        <f t="shared" si="10"/>
        <v>816</v>
      </c>
      <c r="Q137" s="44"/>
      <c r="R137" s="35"/>
    </row>
    <row r="138" spans="1:18" ht="15.75" customHeight="1" x14ac:dyDescent="0.3">
      <c r="A138" s="203">
        <v>45837</v>
      </c>
      <c r="B138" s="27">
        <f t="shared" si="2"/>
        <v>118</v>
      </c>
      <c r="C138" s="33">
        <f t="shared" si="3"/>
        <v>1323</v>
      </c>
      <c r="D138" s="29">
        <v>-1900</v>
      </c>
      <c r="E138" s="33">
        <f t="shared" si="1"/>
        <v>3223</v>
      </c>
      <c r="F138" s="27">
        <f t="shared" si="11"/>
        <v>802</v>
      </c>
      <c r="G138" s="27">
        <f t="shared" si="5"/>
        <v>118</v>
      </c>
      <c r="H138" s="33">
        <f t="shared" si="6"/>
        <v>1025</v>
      </c>
      <c r="I138" s="29">
        <v>-1865</v>
      </c>
      <c r="J138" s="33">
        <v>2990</v>
      </c>
      <c r="K138" s="27">
        <f t="shared" si="7"/>
        <v>1070</v>
      </c>
      <c r="L138" s="27">
        <f t="shared" si="8"/>
        <v>118</v>
      </c>
      <c r="M138" s="33">
        <f t="shared" si="9"/>
        <v>1292</v>
      </c>
      <c r="N138" s="29">
        <v>-1955</v>
      </c>
      <c r="O138" s="33">
        <v>3247</v>
      </c>
      <c r="P138" s="27">
        <f t="shared" si="10"/>
        <v>823</v>
      </c>
      <c r="Q138" s="44"/>
      <c r="R138" s="35"/>
    </row>
    <row r="139" spans="1:18" ht="15.75" customHeight="1" x14ac:dyDescent="0.3">
      <c r="A139" s="203">
        <v>45838</v>
      </c>
      <c r="B139" s="27">
        <f t="shared" si="2"/>
        <v>119</v>
      </c>
      <c r="C139" s="33">
        <f t="shared" si="3"/>
        <v>1323</v>
      </c>
      <c r="D139" s="29">
        <v>-1900</v>
      </c>
      <c r="E139" s="33">
        <f t="shared" si="1"/>
        <v>3223</v>
      </c>
      <c r="F139" s="27">
        <f t="shared" si="11"/>
        <v>802</v>
      </c>
      <c r="G139" s="27">
        <f t="shared" si="5"/>
        <v>119</v>
      </c>
      <c r="H139" s="33">
        <f t="shared" si="6"/>
        <v>1012</v>
      </c>
      <c r="I139" s="29">
        <v>-1878</v>
      </c>
      <c r="J139" s="33">
        <v>2990</v>
      </c>
      <c r="K139" s="27">
        <f t="shared" si="7"/>
        <v>1083</v>
      </c>
      <c r="L139" s="27">
        <f t="shared" si="8"/>
        <v>119</v>
      </c>
      <c r="M139" s="33">
        <f t="shared" si="9"/>
        <v>1285</v>
      </c>
      <c r="N139" s="29">
        <v>-1962</v>
      </c>
      <c r="O139" s="33">
        <v>3247</v>
      </c>
      <c r="P139" s="27">
        <f t="shared" si="10"/>
        <v>830</v>
      </c>
      <c r="Q139" s="44"/>
      <c r="R139" s="35"/>
    </row>
    <row r="140" spans="1:18" ht="15.75" customHeight="1" x14ac:dyDescent="0.3">
      <c r="A140" s="203">
        <v>45839</v>
      </c>
      <c r="B140" s="27">
        <f t="shared" si="2"/>
        <v>120</v>
      </c>
      <c r="C140" s="33">
        <f t="shared" si="3"/>
        <v>1323</v>
      </c>
      <c r="D140" s="29">
        <v>-1900</v>
      </c>
      <c r="E140" s="33">
        <f t="shared" si="1"/>
        <v>3223</v>
      </c>
      <c r="F140" s="27">
        <f t="shared" si="11"/>
        <v>802</v>
      </c>
      <c r="G140" s="27">
        <f t="shared" si="5"/>
        <v>120</v>
      </c>
      <c r="H140" s="33">
        <f t="shared" si="6"/>
        <v>999</v>
      </c>
      <c r="I140" s="29">
        <v>-1891</v>
      </c>
      <c r="J140" s="33">
        <v>2990</v>
      </c>
      <c r="K140" s="27">
        <f t="shared" si="7"/>
        <v>1096</v>
      </c>
      <c r="L140" s="27">
        <f t="shared" si="8"/>
        <v>120</v>
      </c>
      <c r="M140" s="33">
        <f t="shared" si="9"/>
        <v>1278</v>
      </c>
      <c r="N140" s="29">
        <v>-1969</v>
      </c>
      <c r="O140" s="33">
        <v>3247</v>
      </c>
      <c r="P140" s="27">
        <f t="shared" si="10"/>
        <v>837</v>
      </c>
      <c r="Q140" s="44"/>
      <c r="R140" s="35"/>
    </row>
    <row r="141" spans="1:18" ht="15.75" customHeight="1" x14ac:dyDescent="0.3">
      <c r="A141" s="203">
        <v>45840</v>
      </c>
      <c r="B141" s="27">
        <f t="shared" si="2"/>
        <v>121</v>
      </c>
      <c r="C141" s="33">
        <f t="shared" si="3"/>
        <v>1323</v>
      </c>
      <c r="D141" s="29">
        <v>-1900</v>
      </c>
      <c r="E141" s="33">
        <f t="shared" si="1"/>
        <v>3223</v>
      </c>
      <c r="F141" s="27">
        <f t="shared" si="11"/>
        <v>802</v>
      </c>
      <c r="G141" s="27">
        <f t="shared" si="5"/>
        <v>121</v>
      </c>
      <c r="H141" s="33">
        <f t="shared" si="6"/>
        <v>986</v>
      </c>
      <c r="I141" s="29">
        <v>-1904</v>
      </c>
      <c r="J141" s="33">
        <v>2990</v>
      </c>
      <c r="K141" s="27">
        <f t="shared" si="7"/>
        <v>1109</v>
      </c>
      <c r="L141" s="27">
        <f t="shared" si="8"/>
        <v>121</v>
      </c>
      <c r="M141" s="33">
        <f t="shared" si="9"/>
        <v>1271</v>
      </c>
      <c r="N141" s="29">
        <v>-1976</v>
      </c>
      <c r="O141" s="33">
        <v>3247</v>
      </c>
      <c r="P141" s="27">
        <f t="shared" si="10"/>
        <v>844</v>
      </c>
      <c r="Q141" s="44"/>
      <c r="R141" s="35"/>
    </row>
    <row r="142" spans="1:18" ht="15.75" customHeight="1" x14ac:dyDescent="0.3">
      <c r="A142" s="203">
        <v>45841</v>
      </c>
      <c r="B142" s="27">
        <f t="shared" si="2"/>
        <v>122</v>
      </c>
      <c r="C142" s="33">
        <f t="shared" si="3"/>
        <v>1323</v>
      </c>
      <c r="D142" s="29">
        <v>-1900</v>
      </c>
      <c r="E142" s="33">
        <f t="shared" si="1"/>
        <v>3223</v>
      </c>
      <c r="F142" s="27">
        <f t="shared" si="11"/>
        <v>802</v>
      </c>
      <c r="G142" s="27">
        <f t="shared" si="5"/>
        <v>122</v>
      </c>
      <c r="H142" s="33">
        <f t="shared" si="6"/>
        <v>973</v>
      </c>
      <c r="I142" s="29">
        <v>-1917</v>
      </c>
      <c r="J142" s="33">
        <v>2990</v>
      </c>
      <c r="K142" s="27">
        <f t="shared" si="7"/>
        <v>1122</v>
      </c>
      <c r="L142" s="27">
        <f t="shared" si="8"/>
        <v>122</v>
      </c>
      <c r="M142" s="33">
        <f t="shared" si="9"/>
        <v>1264</v>
      </c>
      <c r="N142" s="29">
        <v>-1983</v>
      </c>
      <c r="O142" s="33">
        <v>3247</v>
      </c>
      <c r="P142" s="27">
        <f t="shared" si="10"/>
        <v>851</v>
      </c>
      <c r="Q142" s="44"/>
      <c r="R142" s="35"/>
    </row>
    <row r="143" spans="1:18" ht="15.75" customHeight="1" x14ac:dyDescent="0.3">
      <c r="A143" s="203">
        <v>45842</v>
      </c>
      <c r="B143" s="27">
        <f t="shared" si="2"/>
        <v>123</v>
      </c>
      <c r="C143" s="33">
        <f t="shared" si="3"/>
        <v>1323</v>
      </c>
      <c r="D143" s="29">
        <v>-1900</v>
      </c>
      <c r="E143" s="33">
        <f t="shared" si="1"/>
        <v>3223</v>
      </c>
      <c r="F143" s="27">
        <f t="shared" si="11"/>
        <v>802</v>
      </c>
      <c r="G143" s="27">
        <f t="shared" si="5"/>
        <v>123</v>
      </c>
      <c r="H143" s="33">
        <f t="shared" si="6"/>
        <v>960</v>
      </c>
      <c r="I143" s="29">
        <v>-1930</v>
      </c>
      <c r="J143" s="33">
        <v>2990</v>
      </c>
      <c r="K143" s="27">
        <f t="shared" si="7"/>
        <v>1135</v>
      </c>
      <c r="L143" s="27">
        <f t="shared" si="8"/>
        <v>123</v>
      </c>
      <c r="M143" s="33">
        <f t="shared" si="9"/>
        <v>1257</v>
      </c>
      <c r="N143" s="29">
        <v>-1990</v>
      </c>
      <c r="O143" s="33">
        <v>3247</v>
      </c>
      <c r="P143" s="27">
        <f t="shared" si="10"/>
        <v>858</v>
      </c>
      <c r="Q143" s="44"/>
      <c r="R143" s="35"/>
    </row>
    <row r="144" spans="1:18" ht="15.75" customHeight="1" x14ac:dyDescent="0.3">
      <c r="A144" s="203">
        <v>45843</v>
      </c>
      <c r="B144" s="27">
        <f t="shared" si="2"/>
        <v>124</v>
      </c>
      <c r="C144" s="33">
        <f t="shared" si="3"/>
        <v>1318</v>
      </c>
      <c r="D144" s="29">
        <v>-1905</v>
      </c>
      <c r="E144" s="33">
        <f t="shared" si="1"/>
        <v>3223</v>
      </c>
      <c r="F144" s="27">
        <f t="shared" si="11"/>
        <v>807</v>
      </c>
      <c r="G144" s="27">
        <f t="shared" si="5"/>
        <v>124</v>
      </c>
      <c r="H144" s="33">
        <f t="shared" si="6"/>
        <v>947</v>
      </c>
      <c r="I144" s="29">
        <v>-1943</v>
      </c>
      <c r="J144" s="33">
        <v>2990</v>
      </c>
      <c r="K144" s="27">
        <f t="shared" si="7"/>
        <v>1148</v>
      </c>
      <c r="L144" s="27">
        <f t="shared" si="8"/>
        <v>124</v>
      </c>
      <c r="M144" s="33">
        <f t="shared" si="9"/>
        <v>1250</v>
      </c>
      <c r="N144" s="29">
        <v>-1997</v>
      </c>
      <c r="O144" s="33">
        <v>3247</v>
      </c>
      <c r="P144" s="27">
        <f t="shared" si="10"/>
        <v>865</v>
      </c>
      <c r="Q144" s="44"/>
      <c r="R144" s="35"/>
    </row>
    <row r="145" spans="1:18" ht="15.75" customHeight="1" x14ac:dyDescent="0.3">
      <c r="A145" s="203">
        <v>45844</v>
      </c>
      <c r="B145" s="27">
        <f t="shared" si="2"/>
        <v>125</v>
      </c>
      <c r="C145" s="33"/>
      <c r="D145" s="29">
        <v>-1920</v>
      </c>
      <c r="E145" s="33"/>
      <c r="F145" s="27">
        <f t="shared" si="11"/>
        <v>822</v>
      </c>
      <c r="G145" s="27">
        <f t="shared" si="5"/>
        <v>125</v>
      </c>
      <c r="H145" s="33"/>
      <c r="I145" s="29">
        <v>-1956</v>
      </c>
      <c r="J145" s="33"/>
      <c r="K145" s="27">
        <f t="shared" si="7"/>
        <v>1161</v>
      </c>
      <c r="L145" s="27">
        <f t="shared" si="8"/>
        <v>125</v>
      </c>
      <c r="M145" s="33"/>
      <c r="N145" s="29">
        <v>-2004</v>
      </c>
      <c r="O145" s="33"/>
      <c r="P145" s="27">
        <f t="shared" si="10"/>
        <v>872</v>
      </c>
      <c r="Q145" s="44"/>
      <c r="R145" s="35"/>
    </row>
    <row r="146" spans="1:18" ht="15.75" customHeight="1" x14ac:dyDescent="0.3">
      <c r="A146" s="203">
        <v>45845</v>
      </c>
      <c r="B146" s="27">
        <f t="shared" si="2"/>
        <v>126</v>
      </c>
      <c r="C146" s="33"/>
      <c r="D146" s="29">
        <v>-1935</v>
      </c>
      <c r="E146" s="33"/>
      <c r="F146" s="27">
        <f t="shared" si="11"/>
        <v>837</v>
      </c>
      <c r="G146" s="27">
        <f t="shared" si="5"/>
        <v>126</v>
      </c>
      <c r="H146" s="33"/>
      <c r="I146" s="29">
        <v>-1969</v>
      </c>
      <c r="J146" s="33"/>
      <c r="K146" s="27">
        <f t="shared" si="7"/>
        <v>1174</v>
      </c>
      <c r="L146" s="27">
        <f t="shared" si="8"/>
        <v>126</v>
      </c>
      <c r="M146" s="33"/>
      <c r="N146" s="29">
        <v>-2011</v>
      </c>
      <c r="O146" s="33"/>
      <c r="P146" s="27">
        <f t="shared" si="10"/>
        <v>879</v>
      </c>
      <c r="Q146" s="44"/>
      <c r="R146" s="35"/>
    </row>
    <row r="147" spans="1:18" ht="15.75" customHeight="1" x14ac:dyDescent="0.3">
      <c r="A147" s="203">
        <v>45846</v>
      </c>
      <c r="B147" s="27">
        <f t="shared" si="2"/>
        <v>127</v>
      </c>
      <c r="C147" s="33"/>
      <c r="D147" s="29">
        <v>-1950</v>
      </c>
      <c r="E147" s="33"/>
      <c r="F147" s="27">
        <f t="shared" si="11"/>
        <v>852</v>
      </c>
      <c r="G147" s="27">
        <f t="shared" si="5"/>
        <v>127</v>
      </c>
      <c r="H147" s="33"/>
      <c r="I147" s="29">
        <v>-1982</v>
      </c>
      <c r="J147" s="33"/>
      <c r="K147" s="27">
        <f t="shared" si="7"/>
        <v>1187</v>
      </c>
      <c r="L147" s="27">
        <f t="shared" si="8"/>
        <v>127</v>
      </c>
      <c r="M147" s="33"/>
      <c r="N147" s="29">
        <v>-2018</v>
      </c>
      <c r="O147" s="33"/>
      <c r="P147" s="27">
        <f t="shared" si="10"/>
        <v>886</v>
      </c>
      <c r="Q147" s="44"/>
      <c r="R147" s="35"/>
    </row>
    <row r="148" spans="1:18" ht="15.75" customHeight="1" x14ac:dyDescent="0.3">
      <c r="A148" s="203">
        <v>45847</v>
      </c>
      <c r="B148" s="27">
        <f t="shared" si="2"/>
        <v>128</v>
      </c>
      <c r="C148" s="33"/>
      <c r="D148" s="29">
        <v>-1965</v>
      </c>
      <c r="E148" s="33"/>
      <c r="F148" s="27">
        <f t="shared" si="11"/>
        <v>867</v>
      </c>
      <c r="G148" s="27">
        <f t="shared" si="5"/>
        <v>128</v>
      </c>
      <c r="H148" s="33"/>
      <c r="I148" s="29">
        <v>-1995</v>
      </c>
      <c r="J148" s="33"/>
      <c r="K148" s="27">
        <f t="shared" si="7"/>
        <v>1200</v>
      </c>
      <c r="L148" s="27">
        <f t="shared" si="8"/>
        <v>128</v>
      </c>
      <c r="M148" s="33"/>
      <c r="N148" s="29">
        <v>-2025</v>
      </c>
      <c r="O148" s="33"/>
      <c r="P148" s="27">
        <f t="shared" si="10"/>
        <v>893</v>
      </c>
      <c r="Q148" s="44"/>
      <c r="R148" s="35"/>
    </row>
    <row r="149" spans="1:18" ht="15.75" customHeight="1" x14ac:dyDescent="0.3">
      <c r="A149" s="203">
        <v>45848</v>
      </c>
      <c r="B149" s="27">
        <f t="shared" si="2"/>
        <v>129</v>
      </c>
      <c r="C149" s="33"/>
      <c r="D149" s="29">
        <v>-1980</v>
      </c>
      <c r="E149" s="33"/>
      <c r="F149" s="27">
        <f t="shared" si="11"/>
        <v>882</v>
      </c>
      <c r="G149" s="27">
        <f t="shared" si="5"/>
        <v>129</v>
      </c>
      <c r="H149" s="33"/>
      <c r="I149" s="29">
        <v>-2008</v>
      </c>
      <c r="J149" s="33"/>
      <c r="K149" s="27">
        <f t="shared" si="7"/>
        <v>1213</v>
      </c>
      <c r="L149" s="27">
        <f t="shared" si="8"/>
        <v>129</v>
      </c>
      <c r="M149" s="33"/>
      <c r="N149" s="29">
        <v>-2032</v>
      </c>
      <c r="O149" s="33"/>
      <c r="P149" s="27">
        <f t="shared" si="10"/>
        <v>900</v>
      </c>
      <c r="Q149" s="44"/>
      <c r="R149" s="35"/>
    </row>
    <row r="150" spans="1:18" ht="15.75" customHeight="1" x14ac:dyDescent="0.3">
      <c r="A150" s="203">
        <v>45849</v>
      </c>
      <c r="B150" s="27">
        <f t="shared" si="2"/>
        <v>130</v>
      </c>
      <c r="C150" s="33"/>
      <c r="D150" s="29">
        <v>-1995</v>
      </c>
      <c r="E150" s="33"/>
      <c r="F150" s="27">
        <f t="shared" si="11"/>
        <v>897</v>
      </c>
      <c r="G150" s="27">
        <f t="shared" si="5"/>
        <v>130</v>
      </c>
      <c r="H150" s="33"/>
      <c r="I150" s="29">
        <v>-2021</v>
      </c>
      <c r="J150" s="33"/>
      <c r="K150" s="27">
        <f t="shared" si="7"/>
        <v>1226</v>
      </c>
      <c r="L150" s="27">
        <f t="shared" si="8"/>
        <v>130</v>
      </c>
      <c r="M150" s="33"/>
      <c r="N150" s="29">
        <v>-2039</v>
      </c>
      <c r="O150" s="33"/>
      <c r="P150" s="27">
        <f t="shared" si="10"/>
        <v>907</v>
      </c>
      <c r="Q150" s="44"/>
      <c r="R150" s="35"/>
    </row>
    <row r="151" spans="1:18" ht="15.75" customHeight="1" x14ac:dyDescent="0.3">
      <c r="A151" s="203">
        <v>45850</v>
      </c>
      <c r="B151" s="27">
        <f t="shared" si="2"/>
        <v>131</v>
      </c>
      <c r="C151" s="33"/>
      <c r="D151" s="29">
        <v>-2010</v>
      </c>
      <c r="E151" s="33"/>
      <c r="F151" s="27">
        <f t="shared" si="11"/>
        <v>912</v>
      </c>
      <c r="G151" s="27">
        <f t="shared" si="5"/>
        <v>131</v>
      </c>
      <c r="H151" s="33"/>
      <c r="I151" s="29">
        <v>-2034</v>
      </c>
      <c r="J151" s="33"/>
      <c r="K151" s="27">
        <f t="shared" si="7"/>
        <v>1239</v>
      </c>
      <c r="L151" s="27">
        <f t="shared" si="8"/>
        <v>131</v>
      </c>
      <c r="M151" s="33"/>
      <c r="N151" s="29">
        <v>-2046</v>
      </c>
      <c r="O151" s="33"/>
      <c r="P151" s="27">
        <f t="shared" si="10"/>
        <v>914</v>
      </c>
      <c r="Q151" s="44"/>
      <c r="R151" s="35"/>
    </row>
    <row r="152" spans="1:18" ht="15.75" customHeight="1" x14ac:dyDescent="0.3">
      <c r="A152" s="203">
        <v>45851</v>
      </c>
      <c r="B152" s="27">
        <f t="shared" si="2"/>
        <v>132</v>
      </c>
      <c r="C152" s="33"/>
      <c r="D152" s="29">
        <v>-2025</v>
      </c>
      <c r="E152" s="33"/>
      <c r="F152" s="27">
        <f t="shared" si="11"/>
        <v>927</v>
      </c>
      <c r="G152" s="27">
        <f t="shared" si="5"/>
        <v>132</v>
      </c>
      <c r="H152" s="33"/>
      <c r="I152" s="29">
        <v>-2047</v>
      </c>
      <c r="J152" s="33"/>
      <c r="K152" s="27">
        <f t="shared" si="7"/>
        <v>1252</v>
      </c>
      <c r="L152" s="27">
        <f t="shared" si="8"/>
        <v>132</v>
      </c>
      <c r="M152" s="33"/>
      <c r="N152" s="29">
        <v>-2053</v>
      </c>
      <c r="O152" s="33"/>
      <c r="P152" s="27">
        <f t="shared" si="10"/>
        <v>921</v>
      </c>
      <c r="Q152" s="44"/>
      <c r="R152" s="35"/>
    </row>
    <row r="153" spans="1:18" ht="15.75" customHeight="1" x14ac:dyDescent="0.3">
      <c r="A153" s="203">
        <v>45852</v>
      </c>
      <c r="B153" s="27">
        <f t="shared" si="2"/>
        <v>133</v>
      </c>
      <c r="C153" s="33"/>
      <c r="D153" s="29">
        <v>-2040</v>
      </c>
      <c r="E153" s="33"/>
      <c r="F153" s="27">
        <f t="shared" si="11"/>
        <v>942</v>
      </c>
      <c r="G153" s="27">
        <f t="shared" si="5"/>
        <v>133</v>
      </c>
      <c r="H153" s="33"/>
      <c r="I153" s="29">
        <v>-2060</v>
      </c>
      <c r="J153" s="33"/>
      <c r="K153" s="27">
        <f t="shared" si="7"/>
        <v>1265</v>
      </c>
      <c r="L153" s="27">
        <f t="shared" si="8"/>
        <v>133</v>
      </c>
      <c r="M153" s="33"/>
      <c r="N153" s="29">
        <v>-2060</v>
      </c>
      <c r="O153" s="33"/>
      <c r="P153" s="27">
        <f t="shared" si="10"/>
        <v>928</v>
      </c>
      <c r="Q153" s="44"/>
      <c r="R153" s="35"/>
    </row>
    <row r="154" spans="1:18" ht="15.75" customHeight="1" x14ac:dyDescent="0.3">
      <c r="A154" s="203">
        <v>45853</v>
      </c>
      <c r="B154" s="27">
        <f t="shared" si="2"/>
        <v>134</v>
      </c>
      <c r="C154" s="33"/>
      <c r="D154" s="29">
        <v>-2055</v>
      </c>
      <c r="E154" s="33"/>
      <c r="F154" s="27">
        <f t="shared" si="11"/>
        <v>957</v>
      </c>
      <c r="G154" s="27">
        <f t="shared" si="5"/>
        <v>134</v>
      </c>
      <c r="H154" s="33"/>
      <c r="I154" s="29">
        <v>-2073</v>
      </c>
      <c r="J154" s="33"/>
      <c r="K154" s="27">
        <f t="shared" si="7"/>
        <v>1278</v>
      </c>
      <c r="L154" s="27">
        <f t="shared" si="8"/>
        <v>134</v>
      </c>
      <c r="M154" s="33"/>
      <c r="N154" s="29">
        <v>-2067</v>
      </c>
      <c r="O154" s="33"/>
      <c r="P154" s="27">
        <f t="shared" si="10"/>
        <v>935</v>
      </c>
      <c r="Q154" s="44"/>
      <c r="R154" s="35"/>
    </row>
    <row r="155" spans="1:18" ht="15.75" customHeight="1" x14ac:dyDescent="0.3">
      <c r="A155" s="203">
        <v>45854</v>
      </c>
      <c r="B155" s="27">
        <f t="shared" si="2"/>
        <v>135</v>
      </c>
      <c r="C155" s="33"/>
      <c r="D155" s="29">
        <v>-2070</v>
      </c>
      <c r="E155" s="33"/>
      <c r="F155" s="27">
        <f t="shared" si="11"/>
        <v>972</v>
      </c>
      <c r="G155" s="27">
        <f t="shared" si="5"/>
        <v>135</v>
      </c>
      <c r="H155" s="33"/>
      <c r="I155" s="29">
        <v>-2086</v>
      </c>
      <c r="J155" s="33"/>
      <c r="K155" s="27">
        <f t="shared" si="7"/>
        <v>1291</v>
      </c>
      <c r="L155" s="27">
        <f t="shared" si="8"/>
        <v>135</v>
      </c>
      <c r="M155" s="33"/>
      <c r="N155" s="29">
        <v>-2074</v>
      </c>
      <c r="O155" s="33"/>
      <c r="P155" s="27">
        <f t="shared" si="10"/>
        <v>942</v>
      </c>
      <c r="Q155" s="44"/>
      <c r="R155" s="35"/>
    </row>
    <row r="156" spans="1:18" ht="15.75" customHeight="1" x14ac:dyDescent="0.3">
      <c r="A156" s="203">
        <v>45855</v>
      </c>
      <c r="B156" s="27">
        <f t="shared" si="2"/>
        <v>136</v>
      </c>
      <c r="C156" s="33"/>
      <c r="D156" s="29">
        <v>-2085</v>
      </c>
      <c r="E156" s="33"/>
      <c r="F156" s="27">
        <f t="shared" si="11"/>
        <v>987</v>
      </c>
      <c r="G156" s="27">
        <f t="shared" si="5"/>
        <v>136</v>
      </c>
      <c r="H156" s="33"/>
      <c r="I156" s="29">
        <v>-2099</v>
      </c>
      <c r="J156" s="33"/>
      <c r="K156" s="27">
        <f t="shared" si="7"/>
        <v>1304</v>
      </c>
      <c r="L156" s="27">
        <f t="shared" si="8"/>
        <v>136</v>
      </c>
      <c r="M156" s="33"/>
      <c r="N156" s="29">
        <v>-2081</v>
      </c>
      <c r="O156" s="33"/>
      <c r="P156" s="27">
        <f t="shared" si="10"/>
        <v>949</v>
      </c>
      <c r="Q156" s="44"/>
      <c r="R156" s="35"/>
    </row>
    <row r="157" spans="1:18" ht="15.75" customHeight="1" x14ac:dyDescent="0.3">
      <c r="A157" s="203">
        <v>45856</v>
      </c>
      <c r="B157" s="27">
        <f t="shared" si="2"/>
        <v>137</v>
      </c>
      <c r="C157" s="33"/>
      <c r="D157" s="29">
        <v>-2100</v>
      </c>
      <c r="E157" s="33"/>
      <c r="F157" s="27">
        <f t="shared" si="11"/>
        <v>1002</v>
      </c>
      <c r="G157" s="27">
        <f t="shared" si="5"/>
        <v>137</v>
      </c>
      <c r="H157" s="33"/>
      <c r="I157" s="29">
        <v>-2112</v>
      </c>
      <c r="J157" s="33"/>
      <c r="K157" s="27">
        <f t="shared" si="7"/>
        <v>1317</v>
      </c>
      <c r="L157" s="27">
        <f t="shared" si="8"/>
        <v>137</v>
      </c>
      <c r="M157" s="33"/>
      <c r="N157" s="29">
        <v>-2088</v>
      </c>
      <c r="O157" s="33"/>
      <c r="P157" s="27">
        <f t="shared" si="10"/>
        <v>956</v>
      </c>
      <c r="Q157" s="44"/>
      <c r="R157" s="35"/>
    </row>
    <row r="158" spans="1:18" ht="15.75" customHeight="1" x14ac:dyDescent="0.3">
      <c r="A158" s="203">
        <v>45857</v>
      </c>
      <c r="B158" s="27">
        <f t="shared" si="2"/>
        <v>138</v>
      </c>
      <c r="C158" s="33"/>
      <c r="D158" s="29">
        <v>-2115</v>
      </c>
      <c r="E158" s="33"/>
      <c r="F158" s="27">
        <f t="shared" si="11"/>
        <v>1017</v>
      </c>
      <c r="G158" s="27">
        <f t="shared" si="5"/>
        <v>138</v>
      </c>
      <c r="H158" s="33"/>
      <c r="I158" s="29">
        <v>-2125</v>
      </c>
      <c r="J158" s="33"/>
      <c r="K158" s="27">
        <f t="shared" si="7"/>
        <v>1330</v>
      </c>
      <c r="L158" s="27">
        <f t="shared" si="8"/>
        <v>138</v>
      </c>
      <c r="M158" s="33"/>
      <c r="N158" s="29">
        <v>-2095</v>
      </c>
      <c r="O158" s="33"/>
      <c r="P158" s="27">
        <f t="shared" si="10"/>
        <v>963</v>
      </c>
      <c r="Q158" s="44"/>
      <c r="R158" s="35"/>
    </row>
    <row r="159" spans="1:18" ht="15.75" customHeight="1" x14ac:dyDescent="0.3">
      <c r="A159" s="203">
        <v>45858</v>
      </c>
      <c r="B159" s="27">
        <f t="shared" si="2"/>
        <v>139</v>
      </c>
      <c r="C159" s="33"/>
      <c r="D159" s="29">
        <v>-2117</v>
      </c>
      <c r="E159" s="33"/>
      <c r="F159" s="27">
        <f t="shared" si="11"/>
        <v>1019</v>
      </c>
      <c r="G159" s="27">
        <f t="shared" si="5"/>
        <v>139</v>
      </c>
      <c r="H159" s="33"/>
      <c r="I159" s="29">
        <v>-2126</v>
      </c>
      <c r="J159" s="33"/>
      <c r="K159" s="27">
        <f t="shared" si="7"/>
        <v>1331</v>
      </c>
      <c r="L159" s="27">
        <f t="shared" si="8"/>
        <v>139</v>
      </c>
      <c r="M159" s="33"/>
      <c r="N159" s="29">
        <v>-2097</v>
      </c>
      <c r="O159" s="33"/>
      <c r="P159" s="27">
        <f t="shared" si="10"/>
        <v>965</v>
      </c>
      <c r="Q159" s="44"/>
      <c r="R159" s="35"/>
    </row>
    <row r="160" spans="1:18" ht="15.75" customHeight="1" x14ac:dyDescent="0.3">
      <c r="A160" s="203">
        <v>45859</v>
      </c>
      <c r="B160" s="27">
        <f t="shared" si="2"/>
        <v>140</v>
      </c>
      <c r="C160" s="33"/>
      <c r="D160" s="29">
        <v>-2119</v>
      </c>
      <c r="E160" s="33"/>
      <c r="F160" s="27">
        <f t="shared" si="11"/>
        <v>1021</v>
      </c>
      <c r="G160" s="27">
        <f t="shared" si="5"/>
        <v>140</v>
      </c>
      <c r="H160" s="33"/>
      <c r="I160" s="29">
        <v>-2127</v>
      </c>
      <c r="J160" s="33"/>
      <c r="K160" s="27">
        <f t="shared" si="7"/>
        <v>1332</v>
      </c>
      <c r="L160" s="27">
        <f t="shared" si="8"/>
        <v>140</v>
      </c>
      <c r="M160" s="33"/>
      <c r="N160" s="29">
        <v>-2099</v>
      </c>
      <c r="O160" s="33"/>
      <c r="P160" s="27">
        <f t="shared" si="10"/>
        <v>967</v>
      </c>
      <c r="Q160" s="44"/>
      <c r="R160" s="35"/>
    </row>
    <row r="161" spans="1:18" ht="15.75" customHeight="1" x14ac:dyDescent="0.3">
      <c r="A161" s="203">
        <v>45860</v>
      </c>
      <c r="B161" s="27">
        <f t="shared" si="2"/>
        <v>141</v>
      </c>
      <c r="C161" s="33"/>
      <c r="D161" s="29">
        <v>-2121</v>
      </c>
      <c r="E161" s="33"/>
      <c r="F161" s="27">
        <f t="shared" si="11"/>
        <v>1023</v>
      </c>
      <c r="G161" s="27">
        <f t="shared" si="5"/>
        <v>141</v>
      </c>
      <c r="H161" s="33"/>
      <c r="I161" s="29">
        <v>-2128</v>
      </c>
      <c r="J161" s="33"/>
      <c r="K161" s="27">
        <f t="shared" si="7"/>
        <v>1333</v>
      </c>
      <c r="L161" s="27">
        <f t="shared" si="8"/>
        <v>141</v>
      </c>
      <c r="M161" s="33"/>
      <c r="N161" s="29">
        <v>-2101</v>
      </c>
      <c r="O161" s="33"/>
      <c r="P161" s="27">
        <f t="shared" si="10"/>
        <v>969</v>
      </c>
      <c r="Q161" s="44"/>
      <c r="R161" s="35"/>
    </row>
    <row r="162" spans="1:18" ht="15.75" customHeight="1" x14ac:dyDescent="0.3">
      <c r="A162" s="203">
        <v>45861</v>
      </c>
      <c r="B162" s="27">
        <f t="shared" si="2"/>
        <v>142</v>
      </c>
      <c r="C162" s="33"/>
      <c r="D162" s="29">
        <v>-2123</v>
      </c>
      <c r="E162" s="33"/>
      <c r="F162" s="27">
        <f t="shared" si="11"/>
        <v>1025</v>
      </c>
      <c r="G162" s="27">
        <f t="shared" si="5"/>
        <v>142</v>
      </c>
      <c r="H162" s="33"/>
      <c r="I162" s="29">
        <v>-2129</v>
      </c>
      <c r="J162" s="33"/>
      <c r="K162" s="27">
        <f t="shared" si="7"/>
        <v>1334</v>
      </c>
      <c r="L162" s="27">
        <f t="shared" si="8"/>
        <v>142</v>
      </c>
      <c r="M162" s="33"/>
      <c r="N162" s="29">
        <v>-2103</v>
      </c>
      <c r="O162" s="33"/>
      <c r="P162" s="27">
        <f t="shared" si="10"/>
        <v>971</v>
      </c>
      <c r="Q162" s="44"/>
      <c r="R162" s="35"/>
    </row>
    <row r="163" spans="1:18" ht="15.75" customHeight="1" x14ac:dyDescent="0.3">
      <c r="A163" s="203">
        <v>45862</v>
      </c>
      <c r="B163" s="27">
        <f t="shared" si="2"/>
        <v>143</v>
      </c>
      <c r="C163" s="33"/>
      <c r="D163" s="29">
        <v>-2125</v>
      </c>
      <c r="E163" s="33"/>
      <c r="F163" s="27">
        <f t="shared" si="11"/>
        <v>1027</v>
      </c>
      <c r="G163" s="27">
        <f t="shared" si="5"/>
        <v>143</v>
      </c>
      <c r="H163" s="33"/>
      <c r="I163" s="29">
        <v>-2130</v>
      </c>
      <c r="J163" s="33"/>
      <c r="K163" s="27">
        <f t="shared" si="7"/>
        <v>1335</v>
      </c>
      <c r="L163" s="27">
        <f t="shared" si="8"/>
        <v>143</v>
      </c>
      <c r="M163" s="33"/>
      <c r="N163" s="29">
        <v>-2105</v>
      </c>
      <c r="O163" s="33"/>
      <c r="P163" s="27">
        <f t="shared" si="10"/>
        <v>973</v>
      </c>
      <c r="Q163" s="44"/>
      <c r="R163" s="35"/>
    </row>
    <row r="164" spans="1:18" ht="15.75" customHeight="1" x14ac:dyDescent="0.3">
      <c r="A164" s="203">
        <v>45863</v>
      </c>
      <c r="B164" s="27">
        <f t="shared" si="2"/>
        <v>144</v>
      </c>
      <c r="C164" s="33"/>
      <c r="D164" s="29">
        <v>-2127</v>
      </c>
      <c r="E164" s="33"/>
      <c r="F164" s="27">
        <f t="shared" si="11"/>
        <v>1029</v>
      </c>
      <c r="G164" s="27">
        <f t="shared" si="5"/>
        <v>144</v>
      </c>
      <c r="H164" s="33"/>
      <c r="I164" s="29">
        <v>-2131</v>
      </c>
      <c r="J164" s="33"/>
      <c r="K164" s="27">
        <f t="shared" si="7"/>
        <v>1336</v>
      </c>
      <c r="L164" s="27">
        <f t="shared" si="8"/>
        <v>144</v>
      </c>
      <c r="M164" s="33"/>
      <c r="N164" s="29">
        <v>-2107</v>
      </c>
      <c r="O164" s="33"/>
      <c r="P164" s="27">
        <f t="shared" si="10"/>
        <v>975</v>
      </c>
      <c r="Q164" s="44"/>
      <c r="R164" s="35"/>
    </row>
    <row r="165" spans="1:18" ht="15.75" customHeight="1" x14ac:dyDescent="0.3">
      <c r="A165" s="203">
        <v>45864</v>
      </c>
      <c r="B165" s="27">
        <f t="shared" si="2"/>
        <v>145</v>
      </c>
      <c r="C165" s="33"/>
      <c r="D165" s="29">
        <v>-2129</v>
      </c>
      <c r="E165" s="33"/>
      <c r="F165" s="27">
        <f t="shared" si="11"/>
        <v>1031</v>
      </c>
      <c r="G165" s="27">
        <f t="shared" si="5"/>
        <v>145</v>
      </c>
      <c r="H165" s="33"/>
      <c r="I165" s="29">
        <v>-2132</v>
      </c>
      <c r="J165" s="33"/>
      <c r="K165" s="27">
        <f t="shared" si="7"/>
        <v>1337</v>
      </c>
      <c r="L165" s="27">
        <f t="shared" si="8"/>
        <v>145</v>
      </c>
      <c r="M165" s="33"/>
      <c r="N165" s="29">
        <v>-2109</v>
      </c>
      <c r="O165" s="33"/>
      <c r="P165" s="27">
        <f t="shared" si="10"/>
        <v>977</v>
      </c>
      <c r="Q165" s="44"/>
      <c r="R165" s="35"/>
    </row>
    <row r="166" spans="1:18" ht="15.75" customHeight="1" x14ac:dyDescent="0.3">
      <c r="A166" s="203">
        <v>45865</v>
      </c>
      <c r="B166" s="27">
        <f t="shared" si="2"/>
        <v>146</v>
      </c>
      <c r="C166" s="33"/>
      <c r="D166" s="29">
        <v>-2131</v>
      </c>
      <c r="E166" s="33"/>
      <c r="F166" s="27">
        <f t="shared" si="11"/>
        <v>1033</v>
      </c>
      <c r="G166" s="27">
        <f t="shared" si="5"/>
        <v>146</v>
      </c>
      <c r="H166" s="33"/>
      <c r="I166" s="29">
        <v>-2133</v>
      </c>
      <c r="J166" s="33"/>
      <c r="K166" s="27">
        <f t="shared" si="7"/>
        <v>1338</v>
      </c>
      <c r="L166" s="27">
        <f t="shared" si="8"/>
        <v>146</v>
      </c>
      <c r="M166" s="33"/>
      <c r="N166" s="29">
        <v>-2111</v>
      </c>
      <c r="O166" s="33"/>
      <c r="P166" s="27">
        <f t="shared" si="10"/>
        <v>979</v>
      </c>
      <c r="Q166" s="44"/>
      <c r="R166" s="35"/>
    </row>
    <row r="167" spans="1:18" ht="15.75" customHeight="1" x14ac:dyDescent="0.3">
      <c r="A167" s="203">
        <v>45866</v>
      </c>
      <c r="B167" s="27">
        <f t="shared" si="2"/>
        <v>147</v>
      </c>
      <c r="C167" s="33"/>
      <c r="D167" s="29">
        <v>-2133</v>
      </c>
      <c r="E167" s="33"/>
      <c r="F167" s="27">
        <f t="shared" si="11"/>
        <v>1035</v>
      </c>
      <c r="G167" s="27">
        <f t="shared" si="5"/>
        <v>147</v>
      </c>
      <c r="H167" s="33"/>
      <c r="I167" s="29">
        <v>-2134</v>
      </c>
      <c r="J167" s="33"/>
      <c r="K167" s="27">
        <f t="shared" si="7"/>
        <v>1339</v>
      </c>
      <c r="L167" s="27">
        <f t="shared" si="8"/>
        <v>147</v>
      </c>
      <c r="M167" s="33"/>
      <c r="N167" s="29">
        <v>-2113</v>
      </c>
      <c r="O167" s="33"/>
      <c r="P167" s="27">
        <f t="shared" si="10"/>
        <v>981</v>
      </c>
      <c r="Q167" s="44"/>
      <c r="R167" s="35"/>
    </row>
    <row r="168" spans="1:18" ht="15.75" customHeight="1" x14ac:dyDescent="0.3">
      <c r="A168" s="203">
        <v>45867</v>
      </c>
      <c r="B168" s="27">
        <f t="shared" si="2"/>
        <v>148</v>
      </c>
      <c r="C168" s="30">
        <v>2010</v>
      </c>
      <c r="D168" s="29">
        <v>-2135</v>
      </c>
      <c r="E168" s="33">
        <f>C168-D168</f>
        <v>4145</v>
      </c>
      <c r="F168" s="27">
        <f t="shared" si="11"/>
        <v>1037</v>
      </c>
      <c r="G168" s="27">
        <f t="shared" si="5"/>
        <v>148</v>
      </c>
      <c r="H168" s="30">
        <v>2007</v>
      </c>
      <c r="I168" s="29">
        <v>-2137</v>
      </c>
      <c r="J168" s="33">
        <f>H168-I168</f>
        <v>4144</v>
      </c>
      <c r="K168" s="27">
        <f t="shared" si="7"/>
        <v>1342</v>
      </c>
      <c r="L168" s="27">
        <f t="shared" si="8"/>
        <v>148</v>
      </c>
      <c r="M168" s="30">
        <v>2015</v>
      </c>
      <c r="N168" s="29">
        <v>-2115</v>
      </c>
      <c r="O168" s="33">
        <f>M168-N168</f>
        <v>4130</v>
      </c>
      <c r="P168" s="27">
        <f t="shared" si="10"/>
        <v>983</v>
      </c>
      <c r="Q168" s="44"/>
      <c r="R168" s="35"/>
    </row>
    <row r="169" spans="1:18" ht="15.75" customHeight="1" x14ac:dyDescent="0.3">
      <c r="A169" s="203">
        <v>45868</v>
      </c>
      <c r="B169" s="27">
        <f t="shared" si="2"/>
        <v>149</v>
      </c>
      <c r="C169" s="33"/>
      <c r="D169" s="29">
        <v>-2137</v>
      </c>
      <c r="E169" s="33"/>
      <c r="F169" s="27">
        <f t="shared" si="11"/>
        <v>1039</v>
      </c>
      <c r="G169" s="27">
        <f t="shared" si="5"/>
        <v>149</v>
      </c>
      <c r="H169" s="33"/>
      <c r="I169" s="29">
        <v>-2140</v>
      </c>
      <c r="J169" s="33"/>
      <c r="K169" s="27">
        <f t="shared" si="7"/>
        <v>1345</v>
      </c>
      <c r="L169" s="27">
        <f t="shared" si="8"/>
        <v>149</v>
      </c>
      <c r="M169" s="33"/>
      <c r="N169" s="29">
        <v>-2117</v>
      </c>
      <c r="O169" s="33"/>
      <c r="P169" s="27">
        <f t="shared" si="10"/>
        <v>985</v>
      </c>
      <c r="Q169" s="44"/>
      <c r="R169" s="35"/>
    </row>
    <row r="170" spans="1:18" ht="15.75" customHeight="1" x14ac:dyDescent="0.3">
      <c r="A170" s="203">
        <v>45869</v>
      </c>
      <c r="B170" s="27">
        <f t="shared" si="2"/>
        <v>150</v>
      </c>
      <c r="C170" s="30"/>
      <c r="D170" s="29">
        <v>-2139</v>
      </c>
      <c r="E170" s="33"/>
      <c r="F170" s="27">
        <f t="shared" si="11"/>
        <v>1041</v>
      </c>
      <c r="G170" s="27">
        <f t="shared" si="5"/>
        <v>150</v>
      </c>
      <c r="H170" s="30"/>
      <c r="I170" s="29">
        <v>-2143</v>
      </c>
      <c r="J170" s="33"/>
      <c r="K170" s="27">
        <f t="shared" si="7"/>
        <v>1348</v>
      </c>
      <c r="L170" s="27">
        <f t="shared" si="8"/>
        <v>150</v>
      </c>
      <c r="M170" s="30"/>
      <c r="N170" s="29">
        <v>-2119</v>
      </c>
      <c r="O170" s="33"/>
      <c r="P170" s="27">
        <f t="shared" si="10"/>
        <v>987</v>
      </c>
      <c r="Q170" s="44"/>
      <c r="R170" s="35"/>
    </row>
    <row r="171" spans="1:18" ht="15.75" customHeight="1" x14ac:dyDescent="0.3">
      <c r="A171" s="203">
        <v>45870</v>
      </c>
      <c r="B171" s="27">
        <f t="shared" si="2"/>
        <v>151</v>
      </c>
      <c r="C171" s="33"/>
      <c r="D171" s="29">
        <v>-2141</v>
      </c>
      <c r="E171" s="33"/>
      <c r="F171" s="27">
        <f t="shared" si="11"/>
        <v>1043</v>
      </c>
      <c r="G171" s="27">
        <f t="shared" si="5"/>
        <v>151</v>
      </c>
      <c r="H171" s="33"/>
      <c r="I171" s="29">
        <v>-2146</v>
      </c>
      <c r="J171" s="33"/>
      <c r="K171" s="27">
        <f t="shared" si="7"/>
        <v>1351</v>
      </c>
      <c r="L171" s="27">
        <f t="shared" si="8"/>
        <v>151</v>
      </c>
      <c r="M171" s="33"/>
      <c r="N171" s="29">
        <v>-2121</v>
      </c>
      <c r="O171" s="33"/>
      <c r="P171" s="27">
        <f t="shared" si="10"/>
        <v>989</v>
      </c>
      <c r="Q171" s="44"/>
      <c r="R171" s="35"/>
    </row>
    <row r="172" spans="1:18" ht="15.75" customHeight="1" x14ac:dyDescent="0.3">
      <c r="A172" s="203">
        <v>45871</v>
      </c>
      <c r="B172" s="27">
        <f t="shared" si="2"/>
        <v>152</v>
      </c>
      <c r="C172" s="30"/>
      <c r="D172" s="29">
        <v>-2143</v>
      </c>
      <c r="E172" s="33"/>
      <c r="F172" s="27">
        <f t="shared" si="11"/>
        <v>1045</v>
      </c>
      <c r="G172" s="27">
        <f t="shared" si="5"/>
        <v>152</v>
      </c>
      <c r="H172" s="30"/>
      <c r="I172" s="29">
        <v>-2149</v>
      </c>
      <c r="J172" s="33"/>
      <c r="K172" s="27">
        <f t="shared" si="7"/>
        <v>1354</v>
      </c>
      <c r="L172" s="27">
        <f t="shared" si="8"/>
        <v>152</v>
      </c>
      <c r="M172" s="30"/>
      <c r="N172" s="29">
        <v>-2123</v>
      </c>
      <c r="O172" s="33"/>
      <c r="P172" s="27">
        <f t="shared" si="10"/>
        <v>991</v>
      </c>
      <c r="Q172" s="44"/>
      <c r="R172" s="35"/>
    </row>
    <row r="173" spans="1:18" ht="15.75" customHeight="1" x14ac:dyDescent="0.3">
      <c r="A173" s="203">
        <v>45872</v>
      </c>
      <c r="B173" s="27">
        <f t="shared" si="2"/>
        <v>153</v>
      </c>
      <c r="C173" s="33"/>
      <c r="D173" s="29">
        <v>-2145</v>
      </c>
      <c r="E173" s="33"/>
      <c r="F173" s="27">
        <f t="shared" si="11"/>
        <v>1047</v>
      </c>
      <c r="G173" s="27">
        <f t="shared" si="5"/>
        <v>153</v>
      </c>
      <c r="H173" s="33"/>
      <c r="I173" s="29">
        <v>-2152</v>
      </c>
      <c r="J173" s="33"/>
      <c r="K173" s="27">
        <f t="shared" si="7"/>
        <v>1357</v>
      </c>
      <c r="L173" s="27">
        <f t="shared" si="8"/>
        <v>153</v>
      </c>
      <c r="M173" s="33"/>
      <c r="N173" s="29">
        <v>-2125</v>
      </c>
      <c r="O173" s="33"/>
      <c r="P173" s="27">
        <f t="shared" si="10"/>
        <v>993</v>
      </c>
      <c r="Q173" s="44"/>
      <c r="R173" s="35"/>
    </row>
    <row r="174" spans="1:18" ht="15.75" customHeight="1" x14ac:dyDescent="0.3">
      <c r="A174" s="203">
        <v>45873</v>
      </c>
      <c r="B174" s="27">
        <f t="shared" si="2"/>
        <v>154</v>
      </c>
      <c r="C174" s="30"/>
      <c r="D174" s="29">
        <v>-2147</v>
      </c>
      <c r="E174" s="33"/>
      <c r="F174" s="27">
        <f t="shared" si="11"/>
        <v>1049</v>
      </c>
      <c r="G174" s="27">
        <f t="shared" si="5"/>
        <v>154</v>
      </c>
      <c r="H174" s="30"/>
      <c r="I174" s="29">
        <v>-2155</v>
      </c>
      <c r="J174" s="33"/>
      <c r="K174" s="27">
        <f t="shared" si="7"/>
        <v>1360</v>
      </c>
      <c r="L174" s="27">
        <f t="shared" si="8"/>
        <v>154</v>
      </c>
      <c r="M174" s="30"/>
      <c r="N174" s="29">
        <v>-2127</v>
      </c>
      <c r="O174" s="33"/>
      <c r="P174" s="27">
        <f t="shared" si="10"/>
        <v>995</v>
      </c>
      <c r="Q174" s="44"/>
      <c r="R174" s="35"/>
    </row>
    <row r="175" spans="1:18" ht="15.75" customHeight="1" x14ac:dyDescent="0.3">
      <c r="A175" s="203">
        <v>45874</v>
      </c>
      <c r="B175" s="27">
        <f t="shared" si="2"/>
        <v>155</v>
      </c>
      <c r="C175" s="33"/>
      <c r="D175" s="29">
        <v>-2149</v>
      </c>
      <c r="E175" s="33"/>
      <c r="F175" s="27">
        <f t="shared" si="11"/>
        <v>1051</v>
      </c>
      <c r="G175" s="27">
        <f t="shared" si="5"/>
        <v>155</v>
      </c>
      <c r="H175" s="33"/>
      <c r="I175" s="29">
        <v>-2158</v>
      </c>
      <c r="J175" s="33"/>
      <c r="K175" s="27">
        <f t="shared" si="7"/>
        <v>1363</v>
      </c>
      <c r="L175" s="27">
        <f t="shared" si="8"/>
        <v>155</v>
      </c>
      <c r="M175" s="33"/>
      <c r="N175" s="29">
        <v>-2129</v>
      </c>
      <c r="O175" s="33"/>
      <c r="P175" s="27">
        <f t="shared" si="10"/>
        <v>997</v>
      </c>
      <c r="Q175" s="44"/>
      <c r="R175" s="35"/>
    </row>
    <row r="176" spans="1:18" ht="15.75" customHeight="1" x14ac:dyDescent="0.3">
      <c r="A176" s="203">
        <v>45875</v>
      </c>
      <c r="B176" s="27">
        <f t="shared" si="2"/>
        <v>156</v>
      </c>
      <c r="C176" s="30"/>
      <c r="D176" s="29">
        <v>-2246</v>
      </c>
      <c r="E176" s="33"/>
      <c r="F176" s="27">
        <f t="shared" si="11"/>
        <v>1148</v>
      </c>
      <c r="G176" s="27">
        <f t="shared" si="5"/>
        <v>156</v>
      </c>
      <c r="H176" s="30"/>
      <c r="I176" s="29">
        <v>-2198</v>
      </c>
      <c r="J176" s="33"/>
      <c r="K176" s="27">
        <f t="shared" si="7"/>
        <v>1403</v>
      </c>
      <c r="L176" s="27">
        <f t="shared" si="8"/>
        <v>156</v>
      </c>
      <c r="M176" s="30"/>
      <c r="N176" s="29">
        <v>-2131</v>
      </c>
      <c r="O176" s="33"/>
      <c r="P176" s="27">
        <f t="shared" si="10"/>
        <v>999</v>
      </c>
      <c r="Q176" s="44"/>
      <c r="R176" s="35"/>
    </row>
    <row r="177" spans="11:11" ht="15.75" customHeight="1" x14ac:dyDescent="0.3"/>
    <row r="178" spans="11:11" ht="15.75" customHeight="1" x14ac:dyDescent="0.3"/>
    <row r="179" spans="11:11" ht="15.75" customHeight="1" x14ac:dyDescent="0.3"/>
    <row r="180" spans="11:11" ht="15.75" customHeight="1" x14ac:dyDescent="0.3"/>
    <row r="181" spans="11:11" ht="15.75" customHeight="1" x14ac:dyDescent="0.3">
      <c r="K181" s="36">
        <f>K176-K167</f>
        <v>64</v>
      </c>
    </row>
    <row r="182" spans="11:11" ht="15.75" customHeight="1" x14ac:dyDescent="0.3"/>
    <row r="183" spans="11:11" ht="15.75" customHeight="1" x14ac:dyDescent="0.3"/>
    <row r="184" spans="11:11" ht="15.75" customHeight="1" x14ac:dyDescent="0.3"/>
    <row r="185" spans="11:11" ht="15.75" customHeight="1" x14ac:dyDescent="0.3"/>
    <row r="186" spans="11:11" ht="15.75" customHeight="1" x14ac:dyDescent="0.3"/>
    <row r="187" spans="11:11" ht="15.75" customHeight="1" x14ac:dyDescent="0.3"/>
    <row r="188" spans="11:11" ht="15.75" customHeight="1" x14ac:dyDescent="0.3"/>
    <row r="189" spans="11:11" ht="15.75" customHeight="1" x14ac:dyDescent="0.3"/>
    <row r="190" spans="11:11" ht="15.75" customHeight="1" x14ac:dyDescent="0.3"/>
    <row r="191" spans="11:11" ht="15.75" customHeight="1" x14ac:dyDescent="0.3"/>
    <row r="192" spans="11:11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76">
    <cfRule type="cellIs" dxfId="25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outlinePr summaryBelow="0" summaryRight="0"/>
  </sheetPr>
  <dimension ref="A1:R1070"/>
  <sheetViews>
    <sheetView workbookViewId="0"/>
  </sheetViews>
  <sheetFormatPr defaultColWidth="14.44140625" defaultRowHeight="15" customHeight="1" x14ac:dyDescent="0.3"/>
  <cols>
    <col min="1" max="1" width="12.6640625" customWidth="1"/>
    <col min="2" max="2" width="12.44140625" customWidth="1"/>
    <col min="3" max="3" width="11.5546875" customWidth="1"/>
    <col min="4" max="4" width="12.44140625" customWidth="1"/>
    <col min="5" max="5" width="11.88671875" customWidth="1"/>
    <col min="6" max="6" width="11.5546875" customWidth="1"/>
    <col min="7" max="7" width="12" customWidth="1"/>
    <col min="8" max="8" width="11.44140625" customWidth="1"/>
    <col min="9" max="9" width="12.88671875" customWidth="1"/>
    <col min="10" max="10" width="13.33203125" customWidth="1"/>
    <col min="12" max="12" width="13" customWidth="1"/>
    <col min="13" max="14" width="13.33203125" customWidth="1"/>
    <col min="15" max="16" width="12.44140625" customWidth="1"/>
  </cols>
  <sheetData>
    <row r="1" spans="1:18" ht="13.8" x14ac:dyDescent="0.3">
      <c r="A1" s="283" t="s">
        <v>74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0"/>
    </row>
    <row r="2" spans="1:18" ht="13.8" x14ac:dyDescent="0.3">
      <c r="A2" s="284" t="s">
        <v>75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0"/>
    </row>
    <row r="3" spans="1:18" ht="13.8" x14ac:dyDescent="0.3">
      <c r="A3" s="2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0"/>
    </row>
    <row r="4" spans="1:18" ht="13.8" x14ac:dyDescent="0.3">
      <c r="A4" s="285" t="s">
        <v>76</v>
      </c>
      <c r="B4" s="211"/>
      <c r="C4" s="211"/>
      <c r="D4" s="211"/>
      <c r="E4" s="211"/>
      <c r="F4" s="210"/>
      <c r="G4" s="282"/>
      <c r="H4" s="211"/>
      <c r="I4" s="211"/>
      <c r="J4" s="211"/>
      <c r="K4" s="211"/>
      <c r="L4" s="210"/>
      <c r="M4" s="286" t="s">
        <v>77</v>
      </c>
      <c r="N4" s="211"/>
      <c r="O4" s="211"/>
      <c r="P4" s="211"/>
      <c r="Q4" s="211"/>
      <c r="R4" s="210"/>
    </row>
    <row r="5" spans="1:18" ht="13.8" x14ac:dyDescent="0.3">
      <c r="A5" s="285" t="s">
        <v>78</v>
      </c>
      <c r="B5" s="211"/>
      <c r="C5" s="211"/>
      <c r="D5" s="211"/>
      <c r="E5" s="211"/>
      <c r="F5" s="210"/>
      <c r="G5" s="282"/>
      <c r="H5" s="211"/>
      <c r="I5" s="211"/>
      <c r="J5" s="211"/>
      <c r="K5" s="211"/>
      <c r="L5" s="210"/>
      <c r="M5" s="283" t="s">
        <v>79</v>
      </c>
      <c r="N5" s="211"/>
      <c r="O5" s="211"/>
      <c r="P5" s="211"/>
      <c r="Q5" s="211"/>
      <c r="R5" s="210"/>
    </row>
    <row r="6" spans="1:18" ht="13.8" x14ac:dyDescent="0.3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2"/>
    </row>
    <row r="7" spans="1:18" ht="13.8" x14ac:dyDescent="0.3">
      <c r="A7" s="259" t="s">
        <v>18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7"/>
    </row>
    <row r="8" spans="1:18" ht="13.8" x14ac:dyDescent="0.3">
      <c r="A8" s="2" t="s">
        <v>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5"/>
    </row>
    <row r="9" spans="1:18" ht="13.8" x14ac:dyDescent="0.3">
      <c r="A9" s="260" t="s">
        <v>20</v>
      </c>
      <c r="B9" s="261" t="s">
        <v>21</v>
      </c>
      <c r="C9" s="212"/>
      <c r="D9" s="261" t="s">
        <v>22</v>
      </c>
      <c r="E9" s="262"/>
      <c r="F9" s="263" t="str">
        <f>+"Cao trình nghiệm thu [m] ("&amp;TEXT(A21,"dd/mm/yy")&amp;")"</f>
        <v>Cao trình nghiệm thu [m] (04/03/25)</v>
      </c>
      <c r="G9" s="211"/>
      <c r="H9" s="211"/>
      <c r="I9" s="211"/>
      <c r="J9" s="211"/>
      <c r="K9" s="211"/>
      <c r="L9" s="253" t="s">
        <v>23</v>
      </c>
      <c r="M9" s="211"/>
      <c r="N9" s="211"/>
      <c r="O9" s="211"/>
      <c r="P9" s="261" t="s">
        <v>24</v>
      </c>
      <c r="Q9" s="262"/>
      <c r="R9" s="231"/>
    </row>
    <row r="10" spans="1:18" ht="26.4" x14ac:dyDescent="0.3">
      <c r="A10" s="233"/>
      <c r="B10" s="229"/>
      <c r="C10" s="230"/>
      <c r="D10" s="229"/>
      <c r="E10" s="219"/>
      <c r="F10" s="7" t="s">
        <v>25</v>
      </c>
      <c r="G10" s="272" t="s">
        <v>26</v>
      </c>
      <c r="H10" s="210"/>
      <c r="I10" s="272" t="s">
        <v>27</v>
      </c>
      <c r="J10" s="210"/>
      <c r="K10" s="7" t="s">
        <v>28</v>
      </c>
      <c r="L10" s="253" t="s">
        <v>29</v>
      </c>
      <c r="M10" s="210"/>
      <c r="N10" s="253" t="s">
        <v>30</v>
      </c>
      <c r="O10" s="211"/>
      <c r="P10" s="229"/>
      <c r="Q10" s="219"/>
      <c r="R10" s="220"/>
    </row>
    <row r="11" spans="1:18" ht="13.8" x14ac:dyDescent="0.3">
      <c r="A11" s="274" t="s">
        <v>31</v>
      </c>
      <c r="B11" s="277" t="s">
        <v>32</v>
      </c>
      <c r="C11" s="255"/>
      <c r="D11" s="278"/>
      <c r="E11" s="255"/>
      <c r="F11" s="8"/>
      <c r="G11" s="279"/>
      <c r="H11" s="255"/>
      <c r="I11" s="279"/>
      <c r="J11" s="255"/>
      <c r="K11" s="9"/>
      <c r="L11" s="254"/>
      <c r="M11" s="255"/>
      <c r="N11" s="254"/>
      <c r="O11" s="255"/>
      <c r="P11" s="256" t="s">
        <v>33</v>
      </c>
      <c r="Q11" s="257"/>
      <c r="R11" s="258"/>
    </row>
    <row r="12" spans="1:18" ht="13.8" x14ac:dyDescent="0.3">
      <c r="A12" s="275"/>
      <c r="B12" s="264" t="s">
        <v>34</v>
      </c>
      <c r="C12" s="265"/>
      <c r="D12" s="266"/>
      <c r="E12" s="265"/>
      <c r="F12" s="11"/>
      <c r="G12" s="267"/>
      <c r="H12" s="265"/>
      <c r="I12" s="267"/>
      <c r="J12" s="265"/>
      <c r="K12" s="12"/>
      <c r="L12" s="269"/>
      <c r="M12" s="265"/>
      <c r="N12" s="269"/>
      <c r="O12" s="265"/>
      <c r="P12" s="266" t="s">
        <v>241</v>
      </c>
      <c r="Q12" s="270"/>
      <c r="R12" s="271"/>
    </row>
    <row r="13" spans="1:18" ht="13.8" x14ac:dyDescent="0.3">
      <c r="A13" s="276"/>
      <c r="B13" s="246" t="s">
        <v>35</v>
      </c>
      <c r="C13" s="238"/>
      <c r="D13" s="247"/>
      <c r="E13" s="238"/>
      <c r="F13" s="14"/>
      <c r="G13" s="237"/>
      <c r="H13" s="238"/>
      <c r="I13" s="237"/>
      <c r="J13" s="238"/>
      <c r="K13" s="15"/>
      <c r="L13" s="240"/>
      <c r="M13" s="238"/>
      <c r="N13" s="240"/>
      <c r="O13" s="238"/>
      <c r="P13" s="241"/>
      <c r="Q13" s="242"/>
      <c r="R13" s="243"/>
    </row>
    <row r="14" spans="1:18" ht="13.8" x14ac:dyDescent="0.3">
      <c r="A14" s="1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ht="13.8" x14ac:dyDescent="0.3">
      <c r="A15" s="2" t="s">
        <v>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ht="13.8" x14ac:dyDescent="0.3">
      <c r="A16" s="281" t="s">
        <v>37</v>
      </c>
      <c r="B16" s="248" t="s">
        <v>38</v>
      </c>
      <c r="C16" s="211"/>
      <c r="D16" s="211"/>
      <c r="E16" s="211"/>
      <c r="F16" s="211"/>
      <c r="G16" s="248" t="s">
        <v>39</v>
      </c>
      <c r="H16" s="211"/>
      <c r="I16" s="211"/>
      <c r="J16" s="211"/>
      <c r="K16" s="211"/>
      <c r="L16" s="248" t="s">
        <v>40</v>
      </c>
      <c r="M16" s="211"/>
      <c r="N16" s="211"/>
      <c r="O16" s="211"/>
      <c r="P16" s="211"/>
      <c r="Q16" s="244" t="s">
        <v>242</v>
      </c>
      <c r="R16" s="250" t="s">
        <v>243</v>
      </c>
    </row>
    <row r="17" spans="1:18" ht="13.8" x14ac:dyDescent="0.3">
      <c r="A17" s="275"/>
      <c r="B17" s="244" t="s">
        <v>41</v>
      </c>
      <c r="C17" s="244" t="s">
        <v>54</v>
      </c>
      <c r="D17" s="244" t="s">
        <v>42</v>
      </c>
      <c r="E17" s="244" t="s">
        <v>55</v>
      </c>
      <c r="F17" s="244" t="s">
        <v>43</v>
      </c>
      <c r="G17" s="244" t="s">
        <v>41</v>
      </c>
      <c r="H17" s="244" t="s">
        <v>54</v>
      </c>
      <c r="I17" s="244" t="s">
        <v>42</v>
      </c>
      <c r="J17" s="244" t="s">
        <v>55</v>
      </c>
      <c r="K17" s="244" t="s">
        <v>43</v>
      </c>
      <c r="L17" s="244" t="s">
        <v>41</v>
      </c>
      <c r="M17" s="244" t="s">
        <v>54</v>
      </c>
      <c r="N17" s="244" t="s">
        <v>42</v>
      </c>
      <c r="O17" s="244" t="s">
        <v>55</v>
      </c>
      <c r="P17" s="244" t="s">
        <v>43</v>
      </c>
      <c r="Q17" s="249"/>
      <c r="R17" s="251"/>
    </row>
    <row r="18" spans="1:18" ht="13.8" x14ac:dyDescent="0.3">
      <c r="A18" s="275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51"/>
    </row>
    <row r="19" spans="1:18" ht="13.8" x14ac:dyDescent="0.3">
      <c r="A19" s="276"/>
      <c r="B19" s="19" t="s">
        <v>46</v>
      </c>
      <c r="C19" s="20" t="s">
        <v>44</v>
      </c>
      <c r="D19" s="20" t="s">
        <v>45</v>
      </c>
      <c r="E19" s="20" t="s">
        <v>44</v>
      </c>
      <c r="F19" s="20" t="s">
        <v>45</v>
      </c>
      <c r="G19" s="19" t="s">
        <v>46</v>
      </c>
      <c r="H19" s="20" t="s">
        <v>44</v>
      </c>
      <c r="I19" s="20" t="s">
        <v>45</v>
      </c>
      <c r="J19" s="20" t="s">
        <v>44</v>
      </c>
      <c r="K19" s="20" t="s">
        <v>45</v>
      </c>
      <c r="L19" s="19" t="s">
        <v>46</v>
      </c>
      <c r="M19" s="20" t="s">
        <v>44</v>
      </c>
      <c r="N19" s="20" t="s">
        <v>45</v>
      </c>
      <c r="O19" s="20" t="s">
        <v>44</v>
      </c>
      <c r="P19" s="20" t="s">
        <v>45</v>
      </c>
      <c r="Q19" s="22" t="s">
        <v>47</v>
      </c>
      <c r="R19" s="252"/>
    </row>
    <row r="20" spans="1:18" ht="13.8" x14ac:dyDescent="0.3">
      <c r="A20" s="23">
        <v>1</v>
      </c>
      <c r="B20" s="24">
        <f t="shared" ref="B20:R20" si="0">+A20+1</f>
        <v>2</v>
      </c>
      <c r="C20" s="24">
        <f t="shared" si="0"/>
        <v>3</v>
      </c>
      <c r="D20" s="24">
        <f t="shared" si="0"/>
        <v>4</v>
      </c>
      <c r="E20" s="24">
        <f t="shared" si="0"/>
        <v>5</v>
      </c>
      <c r="F20" s="24">
        <f t="shared" si="0"/>
        <v>6</v>
      </c>
      <c r="G20" s="24">
        <f t="shared" si="0"/>
        <v>7</v>
      </c>
      <c r="H20" s="24">
        <f t="shared" si="0"/>
        <v>8</v>
      </c>
      <c r="I20" s="24">
        <f t="shared" si="0"/>
        <v>9</v>
      </c>
      <c r="J20" s="24">
        <f t="shared" si="0"/>
        <v>10</v>
      </c>
      <c r="K20" s="24">
        <f t="shared" si="0"/>
        <v>11</v>
      </c>
      <c r="L20" s="24">
        <f t="shared" si="0"/>
        <v>12</v>
      </c>
      <c r="M20" s="24">
        <f t="shared" si="0"/>
        <v>13</v>
      </c>
      <c r="N20" s="24">
        <f t="shared" si="0"/>
        <v>14</v>
      </c>
      <c r="O20" s="24">
        <f t="shared" si="0"/>
        <v>15</v>
      </c>
      <c r="P20" s="24">
        <f t="shared" si="0"/>
        <v>16</v>
      </c>
      <c r="Q20" s="24">
        <f t="shared" si="0"/>
        <v>17</v>
      </c>
      <c r="R20" s="24">
        <f t="shared" si="0"/>
        <v>18</v>
      </c>
    </row>
    <row r="21" spans="1:18" ht="15.75" customHeight="1" x14ac:dyDescent="0.3">
      <c r="A21" s="203">
        <v>45720</v>
      </c>
      <c r="B21" s="27">
        <v>1</v>
      </c>
      <c r="C21" s="66">
        <v>1863</v>
      </c>
      <c r="D21" s="29">
        <v>-630</v>
      </c>
      <c r="E21" s="33">
        <v>2504</v>
      </c>
      <c r="F21" s="27">
        <v>0</v>
      </c>
      <c r="G21" s="27">
        <v>1</v>
      </c>
      <c r="H21" s="33">
        <v>1890</v>
      </c>
      <c r="I21" s="29">
        <v>-640</v>
      </c>
      <c r="J21" s="33">
        <v>2541</v>
      </c>
      <c r="K21" s="27">
        <v>0</v>
      </c>
      <c r="L21" s="27">
        <v>1</v>
      </c>
      <c r="M21" s="66">
        <v>1535</v>
      </c>
      <c r="N21" s="29">
        <v>-690</v>
      </c>
      <c r="O21" s="33">
        <v>2636</v>
      </c>
      <c r="P21" s="27">
        <v>0</v>
      </c>
      <c r="Q21" s="34"/>
      <c r="R21" s="35"/>
    </row>
    <row r="22" spans="1:18" ht="15.75" customHeight="1" x14ac:dyDescent="0.3">
      <c r="A22" s="203">
        <v>45721</v>
      </c>
      <c r="B22" s="27">
        <f t="shared" ref="B22:B176" si="1">B21+1</f>
        <v>2</v>
      </c>
      <c r="C22" s="33">
        <f t="shared" ref="C22:C144" si="2">$C$21-F22</f>
        <v>1863</v>
      </c>
      <c r="D22" s="29">
        <v>-630</v>
      </c>
      <c r="E22" s="33">
        <v>2504</v>
      </c>
      <c r="F22" s="27">
        <f t="shared" ref="F22:F176" si="3">$D$21-D22</f>
        <v>0</v>
      </c>
      <c r="G22" s="27">
        <f t="shared" ref="G22:G176" si="4">G21+1</f>
        <v>2</v>
      </c>
      <c r="H22" s="33">
        <f t="shared" ref="H22:H144" si="5">$H$21-K22</f>
        <v>1890</v>
      </c>
      <c r="I22" s="29">
        <v>-640</v>
      </c>
      <c r="J22" s="33">
        <v>2541</v>
      </c>
      <c r="K22" s="27">
        <f t="shared" ref="K22:K176" si="6">$I$21-I22</f>
        <v>0</v>
      </c>
      <c r="L22" s="27">
        <f t="shared" ref="L22:L176" si="7">L21+1</f>
        <v>2</v>
      </c>
      <c r="M22" s="33">
        <f t="shared" ref="M22:M144" si="8">$M$21-P22</f>
        <v>1535</v>
      </c>
      <c r="N22" s="29">
        <v>-690</v>
      </c>
      <c r="O22" s="33">
        <v>2636</v>
      </c>
      <c r="P22" s="27">
        <f t="shared" ref="P22:P176" si="9">$N$21-N22</f>
        <v>0</v>
      </c>
      <c r="Q22" s="34"/>
      <c r="R22" s="35"/>
    </row>
    <row r="23" spans="1:18" ht="15.75" customHeight="1" x14ac:dyDescent="0.3">
      <c r="A23" s="203">
        <v>45722</v>
      </c>
      <c r="B23" s="27">
        <f t="shared" si="1"/>
        <v>3</v>
      </c>
      <c r="C23" s="33">
        <f t="shared" si="2"/>
        <v>1822</v>
      </c>
      <c r="D23" s="67">
        <v>-671</v>
      </c>
      <c r="E23" s="33">
        <v>2504</v>
      </c>
      <c r="F23" s="27">
        <f t="shared" si="3"/>
        <v>41</v>
      </c>
      <c r="G23" s="27">
        <f t="shared" si="4"/>
        <v>3</v>
      </c>
      <c r="H23" s="33">
        <f t="shared" si="5"/>
        <v>1854</v>
      </c>
      <c r="I23" s="67">
        <v>-676</v>
      </c>
      <c r="J23" s="33">
        <v>2541</v>
      </c>
      <c r="K23" s="27">
        <f t="shared" si="6"/>
        <v>36</v>
      </c>
      <c r="L23" s="27">
        <f t="shared" si="7"/>
        <v>3</v>
      </c>
      <c r="M23" s="33">
        <f t="shared" si="8"/>
        <v>1501</v>
      </c>
      <c r="N23" s="67">
        <v>-724</v>
      </c>
      <c r="O23" s="33">
        <v>2636</v>
      </c>
      <c r="P23" s="27">
        <f t="shared" si="9"/>
        <v>34</v>
      </c>
      <c r="Q23" s="34"/>
      <c r="R23" s="35"/>
    </row>
    <row r="24" spans="1:18" ht="15.75" customHeight="1" x14ac:dyDescent="0.3">
      <c r="A24" s="203">
        <v>45723</v>
      </c>
      <c r="B24" s="27">
        <f t="shared" si="1"/>
        <v>4</v>
      </c>
      <c r="C24" s="33">
        <f t="shared" si="2"/>
        <v>1793</v>
      </c>
      <c r="D24" s="67">
        <v>-700</v>
      </c>
      <c r="E24" s="33">
        <v>2504</v>
      </c>
      <c r="F24" s="27">
        <f t="shared" si="3"/>
        <v>70</v>
      </c>
      <c r="G24" s="27">
        <f t="shared" si="4"/>
        <v>4</v>
      </c>
      <c r="H24" s="33">
        <f t="shared" si="5"/>
        <v>1820</v>
      </c>
      <c r="I24" s="67">
        <v>-710</v>
      </c>
      <c r="J24" s="33">
        <v>2541</v>
      </c>
      <c r="K24" s="27">
        <f t="shared" si="6"/>
        <v>70</v>
      </c>
      <c r="L24" s="27">
        <f t="shared" si="7"/>
        <v>4</v>
      </c>
      <c r="M24" s="33">
        <f t="shared" si="8"/>
        <v>1468</v>
      </c>
      <c r="N24" s="67">
        <v>-757</v>
      </c>
      <c r="O24" s="33">
        <v>2636</v>
      </c>
      <c r="P24" s="27">
        <f t="shared" si="9"/>
        <v>67</v>
      </c>
      <c r="Q24" s="34"/>
      <c r="R24" s="35"/>
    </row>
    <row r="25" spans="1:18" ht="15.75" customHeight="1" x14ac:dyDescent="0.3">
      <c r="A25" s="203">
        <v>45724</v>
      </c>
      <c r="B25" s="27">
        <f t="shared" si="1"/>
        <v>5</v>
      </c>
      <c r="C25" s="33">
        <f t="shared" si="2"/>
        <v>1776</v>
      </c>
      <c r="D25" s="67">
        <v>-717</v>
      </c>
      <c r="E25" s="33">
        <v>2504</v>
      </c>
      <c r="F25" s="27">
        <f t="shared" si="3"/>
        <v>87</v>
      </c>
      <c r="G25" s="27">
        <f t="shared" si="4"/>
        <v>5</v>
      </c>
      <c r="H25" s="33">
        <f t="shared" si="5"/>
        <v>1793</v>
      </c>
      <c r="I25" s="67">
        <v>-737</v>
      </c>
      <c r="J25" s="33">
        <v>2541</v>
      </c>
      <c r="K25" s="27">
        <f t="shared" si="6"/>
        <v>97</v>
      </c>
      <c r="L25" s="27">
        <f t="shared" si="7"/>
        <v>5</v>
      </c>
      <c r="M25" s="33">
        <f t="shared" si="8"/>
        <v>1455</v>
      </c>
      <c r="N25" s="67">
        <v>-770</v>
      </c>
      <c r="O25" s="33">
        <v>2636</v>
      </c>
      <c r="P25" s="27">
        <f t="shared" si="9"/>
        <v>80</v>
      </c>
      <c r="Q25" s="34"/>
      <c r="R25" s="35"/>
    </row>
    <row r="26" spans="1:18" ht="15.75" customHeight="1" x14ac:dyDescent="0.3">
      <c r="A26" s="203">
        <v>45725</v>
      </c>
      <c r="B26" s="27">
        <f t="shared" si="1"/>
        <v>6</v>
      </c>
      <c r="C26" s="33">
        <f t="shared" si="2"/>
        <v>1757</v>
      </c>
      <c r="D26" s="67">
        <v>-736</v>
      </c>
      <c r="E26" s="33">
        <v>2504</v>
      </c>
      <c r="F26" s="27">
        <f t="shared" si="3"/>
        <v>106</v>
      </c>
      <c r="G26" s="27">
        <f t="shared" si="4"/>
        <v>6</v>
      </c>
      <c r="H26" s="33">
        <f t="shared" si="5"/>
        <v>1770</v>
      </c>
      <c r="I26" s="67">
        <v>-760</v>
      </c>
      <c r="J26" s="33">
        <v>2541</v>
      </c>
      <c r="K26" s="27">
        <f t="shared" si="6"/>
        <v>120</v>
      </c>
      <c r="L26" s="27">
        <f t="shared" si="7"/>
        <v>6</v>
      </c>
      <c r="M26" s="33">
        <f t="shared" si="8"/>
        <v>1442</v>
      </c>
      <c r="N26" s="67">
        <v>-783</v>
      </c>
      <c r="O26" s="33">
        <v>2636</v>
      </c>
      <c r="P26" s="27">
        <f t="shared" si="9"/>
        <v>93</v>
      </c>
      <c r="Q26" s="34"/>
      <c r="R26" s="35"/>
    </row>
    <row r="27" spans="1:18" ht="15.75" customHeight="1" x14ac:dyDescent="0.3">
      <c r="A27" s="203">
        <v>45726</v>
      </c>
      <c r="B27" s="27">
        <f t="shared" si="1"/>
        <v>7</v>
      </c>
      <c r="C27" s="33">
        <f t="shared" si="2"/>
        <v>1740</v>
      </c>
      <c r="D27" s="67">
        <v>-753</v>
      </c>
      <c r="E27" s="33">
        <v>2504</v>
      </c>
      <c r="F27" s="27">
        <f t="shared" si="3"/>
        <v>123</v>
      </c>
      <c r="G27" s="27">
        <f t="shared" si="4"/>
        <v>7</v>
      </c>
      <c r="H27" s="33">
        <f t="shared" si="5"/>
        <v>1738</v>
      </c>
      <c r="I27" s="67">
        <v>-792</v>
      </c>
      <c r="J27" s="33">
        <v>2541</v>
      </c>
      <c r="K27" s="27">
        <f t="shared" si="6"/>
        <v>152</v>
      </c>
      <c r="L27" s="27">
        <f t="shared" si="7"/>
        <v>7</v>
      </c>
      <c r="M27" s="33">
        <f t="shared" si="8"/>
        <v>1428</v>
      </c>
      <c r="N27" s="67">
        <v>-797</v>
      </c>
      <c r="O27" s="33">
        <v>2636</v>
      </c>
      <c r="P27" s="27">
        <f t="shared" si="9"/>
        <v>107</v>
      </c>
      <c r="Q27" s="34"/>
      <c r="R27" s="35"/>
    </row>
    <row r="28" spans="1:18" ht="15.75" customHeight="1" x14ac:dyDescent="0.3">
      <c r="A28" s="203">
        <v>45727</v>
      </c>
      <c r="B28" s="27">
        <f t="shared" si="1"/>
        <v>8</v>
      </c>
      <c r="C28" s="33">
        <f t="shared" si="2"/>
        <v>1730</v>
      </c>
      <c r="D28" s="67">
        <v>-763</v>
      </c>
      <c r="E28" s="33">
        <v>2504</v>
      </c>
      <c r="F28" s="27">
        <f t="shared" si="3"/>
        <v>133</v>
      </c>
      <c r="G28" s="27">
        <f t="shared" si="4"/>
        <v>8</v>
      </c>
      <c r="H28" s="33">
        <f t="shared" si="5"/>
        <v>1719</v>
      </c>
      <c r="I28" s="67">
        <v>-811</v>
      </c>
      <c r="J28" s="33">
        <v>2541</v>
      </c>
      <c r="K28" s="27">
        <f t="shared" si="6"/>
        <v>171</v>
      </c>
      <c r="L28" s="27">
        <f t="shared" si="7"/>
        <v>8</v>
      </c>
      <c r="M28" s="33">
        <f t="shared" si="8"/>
        <v>1413</v>
      </c>
      <c r="N28" s="67">
        <v>-812</v>
      </c>
      <c r="O28" s="33">
        <v>2636</v>
      </c>
      <c r="P28" s="27">
        <f t="shared" si="9"/>
        <v>122</v>
      </c>
      <c r="Q28" s="34"/>
      <c r="R28" s="35"/>
    </row>
    <row r="29" spans="1:18" ht="15.75" customHeight="1" x14ac:dyDescent="0.3">
      <c r="A29" s="203">
        <v>45728</v>
      </c>
      <c r="B29" s="27">
        <f t="shared" si="1"/>
        <v>9</v>
      </c>
      <c r="C29" s="33">
        <f t="shared" si="2"/>
        <v>1708</v>
      </c>
      <c r="D29" s="67">
        <v>-785</v>
      </c>
      <c r="E29" s="33">
        <v>2504</v>
      </c>
      <c r="F29" s="27">
        <f t="shared" si="3"/>
        <v>155</v>
      </c>
      <c r="G29" s="27">
        <f t="shared" si="4"/>
        <v>9</v>
      </c>
      <c r="H29" s="33">
        <f t="shared" si="5"/>
        <v>1707</v>
      </c>
      <c r="I29" s="67">
        <v>-823</v>
      </c>
      <c r="J29" s="33">
        <v>2541</v>
      </c>
      <c r="K29" s="27">
        <f t="shared" si="6"/>
        <v>183</v>
      </c>
      <c r="L29" s="27">
        <f t="shared" si="7"/>
        <v>9</v>
      </c>
      <c r="M29" s="33">
        <f t="shared" si="8"/>
        <v>1402</v>
      </c>
      <c r="N29" s="67">
        <v>-823</v>
      </c>
      <c r="O29" s="33">
        <v>2636</v>
      </c>
      <c r="P29" s="27">
        <f t="shared" si="9"/>
        <v>133</v>
      </c>
      <c r="Q29" s="34"/>
      <c r="R29" s="35"/>
    </row>
    <row r="30" spans="1:18" ht="15.75" customHeight="1" x14ac:dyDescent="0.3">
      <c r="A30" s="203">
        <v>45729</v>
      </c>
      <c r="B30" s="27">
        <f t="shared" si="1"/>
        <v>10</v>
      </c>
      <c r="C30" s="33">
        <f t="shared" si="2"/>
        <v>1696</v>
      </c>
      <c r="D30" s="67">
        <v>-797</v>
      </c>
      <c r="E30" s="33">
        <v>2504</v>
      </c>
      <c r="F30" s="27">
        <f t="shared" si="3"/>
        <v>167</v>
      </c>
      <c r="G30" s="27">
        <f t="shared" si="4"/>
        <v>10</v>
      </c>
      <c r="H30" s="33">
        <f t="shared" si="5"/>
        <v>1684</v>
      </c>
      <c r="I30" s="67">
        <v>-846</v>
      </c>
      <c r="J30" s="33">
        <v>2541</v>
      </c>
      <c r="K30" s="27">
        <f t="shared" si="6"/>
        <v>206</v>
      </c>
      <c r="L30" s="27">
        <f t="shared" si="7"/>
        <v>10</v>
      </c>
      <c r="M30" s="33">
        <f t="shared" si="8"/>
        <v>1388</v>
      </c>
      <c r="N30" s="67">
        <v>-837</v>
      </c>
      <c r="O30" s="33">
        <v>2636</v>
      </c>
      <c r="P30" s="27">
        <f t="shared" si="9"/>
        <v>147</v>
      </c>
      <c r="Q30" s="34"/>
      <c r="R30" s="35"/>
    </row>
    <row r="31" spans="1:18" ht="15.75" customHeight="1" x14ac:dyDescent="0.3">
      <c r="A31" s="203">
        <v>45730</v>
      </c>
      <c r="B31" s="27">
        <f t="shared" si="1"/>
        <v>11</v>
      </c>
      <c r="C31" s="33">
        <f t="shared" si="2"/>
        <v>1677</v>
      </c>
      <c r="D31" s="67">
        <v>-816</v>
      </c>
      <c r="E31" s="33">
        <v>2504</v>
      </c>
      <c r="F31" s="27">
        <f t="shared" si="3"/>
        <v>186</v>
      </c>
      <c r="G31" s="27">
        <f t="shared" si="4"/>
        <v>11</v>
      </c>
      <c r="H31" s="33">
        <f t="shared" si="5"/>
        <v>1662</v>
      </c>
      <c r="I31" s="67">
        <v>-868</v>
      </c>
      <c r="J31" s="33">
        <v>2541</v>
      </c>
      <c r="K31" s="27">
        <f t="shared" si="6"/>
        <v>228</v>
      </c>
      <c r="L31" s="27">
        <f t="shared" si="7"/>
        <v>11</v>
      </c>
      <c r="M31" s="33">
        <f t="shared" si="8"/>
        <v>1370</v>
      </c>
      <c r="N31" s="67">
        <v>-855</v>
      </c>
      <c r="O31" s="33">
        <v>2636</v>
      </c>
      <c r="P31" s="27">
        <f t="shared" si="9"/>
        <v>165</v>
      </c>
      <c r="Q31" s="34"/>
      <c r="R31" s="35"/>
    </row>
    <row r="32" spans="1:18" ht="15.75" customHeight="1" x14ac:dyDescent="0.3">
      <c r="A32" s="203">
        <v>45731</v>
      </c>
      <c r="B32" s="27">
        <f t="shared" si="1"/>
        <v>12</v>
      </c>
      <c r="C32" s="33">
        <f t="shared" si="2"/>
        <v>1658</v>
      </c>
      <c r="D32" s="67">
        <v>-835</v>
      </c>
      <c r="E32" s="33">
        <v>2504</v>
      </c>
      <c r="F32" s="27">
        <f t="shared" si="3"/>
        <v>205</v>
      </c>
      <c r="G32" s="27">
        <f t="shared" si="4"/>
        <v>12</v>
      </c>
      <c r="H32" s="33">
        <f t="shared" si="5"/>
        <v>1640</v>
      </c>
      <c r="I32" s="67">
        <v>-890</v>
      </c>
      <c r="J32" s="33">
        <v>2541</v>
      </c>
      <c r="K32" s="27">
        <f t="shared" si="6"/>
        <v>250</v>
      </c>
      <c r="L32" s="27">
        <f t="shared" si="7"/>
        <v>12</v>
      </c>
      <c r="M32" s="33">
        <f t="shared" si="8"/>
        <v>1354</v>
      </c>
      <c r="N32" s="67">
        <v>-871</v>
      </c>
      <c r="O32" s="33">
        <v>2636</v>
      </c>
      <c r="P32" s="27">
        <f t="shared" si="9"/>
        <v>181</v>
      </c>
      <c r="Q32" s="34"/>
      <c r="R32" s="35"/>
    </row>
    <row r="33" spans="1:18" ht="15.75" customHeight="1" x14ac:dyDescent="0.3">
      <c r="A33" s="203">
        <v>45732</v>
      </c>
      <c r="B33" s="27">
        <f t="shared" si="1"/>
        <v>13</v>
      </c>
      <c r="C33" s="33">
        <f t="shared" si="2"/>
        <v>1645</v>
      </c>
      <c r="D33" s="29">
        <v>-848</v>
      </c>
      <c r="E33" s="33">
        <v>2504</v>
      </c>
      <c r="F33" s="27">
        <f t="shared" si="3"/>
        <v>218</v>
      </c>
      <c r="G33" s="27">
        <f t="shared" si="4"/>
        <v>13</v>
      </c>
      <c r="H33" s="33">
        <f t="shared" si="5"/>
        <v>1625</v>
      </c>
      <c r="I33" s="29">
        <v>-905</v>
      </c>
      <c r="J33" s="33">
        <v>2541</v>
      </c>
      <c r="K33" s="27">
        <f t="shared" si="6"/>
        <v>265</v>
      </c>
      <c r="L33" s="27">
        <f t="shared" si="7"/>
        <v>13</v>
      </c>
      <c r="M33" s="33">
        <f t="shared" si="8"/>
        <v>1337</v>
      </c>
      <c r="N33" s="29">
        <v>-888</v>
      </c>
      <c r="O33" s="33">
        <v>2636</v>
      </c>
      <c r="P33" s="27">
        <f t="shared" si="9"/>
        <v>198</v>
      </c>
      <c r="Q33" s="34"/>
      <c r="R33" s="35"/>
    </row>
    <row r="34" spans="1:18" ht="15.75" customHeight="1" x14ac:dyDescent="0.3">
      <c r="A34" s="203">
        <v>45733</v>
      </c>
      <c r="B34" s="27">
        <f t="shared" si="1"/>
        <v>14</v>
      </c>
      <c r="C34" s="33">
        <f t="shared" si="2"/>
        <v>1633</v>
      </c>
      <c r="D34" s="29">
        <v>-860</v>
      </c>
      <c r="E34" s="33">
        <v>2504</v>
      </c>
      <c r="F34" s="27">
        <f t="shared" si="3"/>
        <v>230</v>
      </c>
      <c r="G34" s="27">
        <f t="shared" si="4"/>
        <v>14</v>
      </c>
      <c r="H34" s="33">
        <f t="shared" si="5"/>
        <v>1610</v>
      </c>
      <c r="I34" s="29">
        <v>-920</v>
      </c>
      <c r="J34" s="33">
        <v>2541</v>
      </c>
      <c r="K34" s="27">
        <f t="shared" si="6"/>
        <v>280</v>
      </c>
      <c r="L34" s="27">
        <f t="shared" si="7"/>
        <v>14</v>
      </c>
      <c r="M34" s="33">
        <f t="shared" si="8"/>
        <v>1330</v>
      </c>
      <c r="N34" s="29">
        <v>-895</v>
      </c>
      <c r="O34" s="33">
        <v>2636</v>
      </c>
      <c r="P34" s="27">
        <f t="shared" si="9"/>
        <v>205</v>
      </c>
      <c r="Q34" s="34"/>
      <c r="R34" s="35"/>
    </row>
    <row r="35" spans="1:18" ht="15.75" customHeight="1" x14ac:dyDescent="0.3">
      <c r="A35" s="203">
        <v>45734</v>
      </c>
      <c r="B35" s="27">
        <f t="shared" si="1"/>
        <v>15</v>
      </c>
      <c r="C35" s="33">
        <f t="shared" si="2"/>
        <v>1618</v>
      </c>
      <c r="D35" s="29">
        <v>-875</v>
      </c>
      <c r="E35" s="33">
        <v>2504</v>
      </c>
      <c r="F35" s="27">
        <f t="shared" si="3"/>
        <v>245</v>
      </c>
      <c r="G35" s="27">
        <f t="shared" si="4"/>
        <v>15</v>
      </c>
      <c r="H35" s="33">
        <f t="shared" si="5"/>
        <v>1597</v>
      </c>
      <c r="I35" s="29">
        <v>-933</v>
      </c>
      <c r="J35" s="33">
        <v>2541</v>
      </c>
      <c r="K35" s="27">
        <f t="shared" si="6"/>
        <v>293</v>
      </c>
      <c r="L35" s="27">
        <f t="shared" si="7"/>
        <v>15</v>
      </c>
      <c r="M35" s="33">
        <f t="shared" si="8"/>
        <v>1323</v>
      </c>
      <c r="N35" s="29">
        <v>-902</v>
      </c>
      <c r="O35" s="33">
        <v>2636</v>
      </c>
      <c r="P35" s="27">
        <f t="shared" si="9"/>
        <v>212</v>
      </c>
      <c r="Q35" s="44"/>
      <c r="R35" s="35"/>
    </row>
    <row r="36" spans="1:18" ht="15.75" customHeight="1" x14ac:dyDescent="0.3">
      <c r="A36" s="203">
        <v>45735</v>
      </c>
      <c r="B36" s="27">
        <f t="shared" si="1"/>
        <v>16</v>
      </c>
      <c r="C36" s="33">
        <f t="shared" si="2"/>
        <v>1618</v>
      </c>
      <c r="D36" s="29">
        <v>-875</v>
      </c>
      <c r="E36" s="33">
        <v>2504</v>
      </c>
      <c r="F36" s="27">
        <f t="shared" si="3"/>
        <v>245</v>
      </c>
      <c r="G36" s="27">
        <f t="shared" si="4"/>
        <v>16</v>
      </c>
      <c r="H36" s="33">
        <f t="shared" si="5"/>
        <v>1597</v>
      </c>
      <c r="I36" s="29">
        <v>-933</v>
      </c>
      <c r="J36" s="33">
        <v>2541</v>
      </c>
      <c r="K36" s="27">
        <f t="shared" si="6"/>
        <v>293</v>
      </c>
      <c r="L36" s="27">
        <f t="shared" si="7"/>
        <v>16</v>
      </c>
      <c r="M36" s="33">
        <f t="shared" si="8"/>
        <v>1323</v>
      </c>
      <c r="N36" s="29">
        <v>-902</v>
      </c>
      <c r="O36" s="33">
        <v>2636</v>
      </c>
      <c r="P36" s="27">
        <f t="shared" si="9"/>
        <v>212</v>
      </c>
      <c r="Q36" s="44"/>
      <c r="R36" s="35"/>
    </row>
    <row r="37" spans="1:18" ht="15.75" customHeight="1" x14ac:dyDescent="0.3">
      <c r="A37" s="203">
        <v>45736</v>
      </c>
      <c r="B37" s="27">
        <f t="shared" si="1"/>
        <v>17</v>
      </c>
      <c r="C37" s="33">
        <f t="shared" si="2"/>
        <v>1618</v>
      </c>
      <c r="D37" s="29">
        <v>-875</v>
      </c>
      <c r="E37" s="33">
        <v>2504</v>
      </c>
      <c r="F37" s="27">
        <f t="shared" si="3"/>
        <v>245</v>
      </c>
      <c r="G37" s="27">
        <f t="shared" si="4"/>
        <v>17</v>
      </c>
      <c r="H37" s="33">
        <f t="shared" si="5"/>
        <v>1597</v>
      </c>
      <c r="I37" s="29">
        <v>-933</v>
      </c>
      <c r="J37" s="33">
        <v>2541</v>
      </c>
      <c r="K37" s="27">
        <f t="shared" si="6"/>
        <v>293</v>
      </c>
      <c r="L37" s="27">
        <f t="shared" si="7"/>
        <v>17</v>
      </c>
      <c r="M37" s="33">
        <f t="shared" si="8"/>
        <v>1323</v>
      </c>
      <c r="N37" s="29">
        <v>-902</v>
      </c>
      <c r="O37" s="33">
        <v>2636</v>
      </c>
      <c r="P37" s="27">
        <f t="shared" si="9"/>
        <v>212</v>
      </c>
      <c r="Q37" s="44"/>
      <c r="R37" s="35"/>
    </row>
    <row r="38" spans="1:18" ht="15.75" customHeight="1" x14ac:dyDescent="0.3">
      <c r="A38" s="203">
        <v>45737</v>
      </c>
      <c r="B38" s="27">
        <f t="shared" si="1"/>
        <v>18</v>
      </c>
      <c r="C38" s="33">
        <f t="shared" si="2"/>
        <v>1608</v>
      </c>
      <c r="D38" s="29">
        <v>-885</v>
      </c>
      <c r="E38" s="33">
        <v>2504</v>
      </c>
      <c r="F38" s="27">
        <f t="shared" si="3"/>
        <v>255</v>
      </c>
      <c r="G38" s="27">
        <f t="shared" si="4"/>
        <v>18</v>
      </c>
      <c r="H38" s="33">
        <f t="shared" si="5"/>
        <v>1583</v>
      </c>
      <c r="I38" s="29">
        <v>-947</v>
      </c>
      <c r="J38" s="33">
        <v>2541</v>
      </c>
      <c r="K38" s="27">
        <f t="shared" si="6"/>
        <v>307</v>
      </c>
      <c r="L38" s="27">
        <f t="shared" si="7"/>
        <v>18</v>
      </c>
      <c r="M38" s="33">
        <f t="shared" si="8"/>
        <v>1315</v>
      </c>
      <c r="N38" s="29">
        <v>-910</v>
      </c>
      <c r="O38" s="33">
        <v>2636</v>
      </c>
      <c r="P38" s="27">
        <f t="shared" si="9"/>
        <v>220</v>
      </c>
      <c r="Q38" s="44"/>
      <c r="R38" s="35"/>
    </row>
    <row r="39" spans="1:18" ht="15.75" customHeight="1" x14ac:dyDescent="0.3">
      <c r="A39" s="203">
        <v>45738</v>
      </c>
      <c r="B39" s="27">
        <f t="shared" si="1"/>
        <v>19</v>
      </c>
      <c r="C39" s="33">
        <f t="shared" si="2"/>
        <v>1598</v>
      </c>
      <c r="D39" s="29">
        <v>-895</v>
      </c>
      <c r="E39" s="33">
        <v>2504</v>
      </c>
      <c r="F39" s="27">
        <f t="shared" si="3"/>
        <v>265</v>
      </c>
      <c r="G39" s="27">
        <f t="shared" si="4"/>
        <v>19</v>
      </c>
      <c r="H39" s="33">
        <f t="shared" si="5"/>
        <v>1573</v>
      </c>
      <c r="I39" s="29">
        <v>-957</v>
      </c>
      <c r="J39" s="33">
        <v>2541</v>
      </c>
      <c r="K39" s="27">
        <f t="shared" si="6"/>
        <v>317</v>
      </c>
      <c r="L39" s="27">
        <f t="shared" si="7"/>
        <v>19</v>
      </c>
      <c r="M39" s="33">
        <f t="shared" si="8"/>
        <v>1307</v>
      </c>
      <c r="N39" s="29">
        <v>-918</v>
      </c>
      <c r="O39" s="33">
        <v>2636</v>
      </c>
      <c r="P39" s="27">
        <f t="shared" si="9"/>
        <v>228</v>
      </c>
      <c r="Q39" s="44"/>
      <c r="R39" s="35"/>
    </row>
    <row r="40" spans="1:18" ht="15.75" customHeight="1" x14ac:dyDescent="0.3">
      <c r="A40" s="203">
        <v>45739</v>
      </c>
      <c r="B40" s="27">
        <f t="shared" si="1"/>
        <v>20</v>
      </c>
      <c r="C40" s="33">
        <f t="shared" si="2"/>
        <v>1588</v>
      </c>
      <c r="D40" s="29">
        <v>-905</v>
      </c>
      <c r="E40" s="33">
        <v>2504</v>
      </c>
      <c r="F40" s="27">
        <f t="shared" si="3"/>
        <v>275</v>
      </c>
      <c r="G40" s="27">
        <f t="shared" si="4"/>
        <v>20</v>
      </c>
      <c r="H40" s="33">
        <f t="shared" si="5"/>
        <v>1563</v>
      </c>
      <c r="I40" s="29">
        <v>-967</v>
      </c>
      <c r="J40" s="33">
        <v>2541</v>
      </c>
      <c r="K40" s="27">
        <f t="shared" si="6"/>
        <v>327</v>
      </c>
      <c r="L40" s="27">
        <f t="shared" si="7"/>
        <v>20</v>
      </c>
      <c r="M40" s="33">
        <f t="shared" si="8"/>
        <v>1298</v>
      </c>
      <c r="N40" s="29">
        <v>-927</v>
      </c>
      <c r="O40" s="33">
        <v>2636</v>
      </c>
      <c r="P40" s="27">
        <f t="shared" si="9"/>
        <v>237</v>
      </c>
      <c r="Q40" s="44"/>
      <c r="R40" s="35"/>
    </row>
    <row r="41" spans="1:18" ht="15.75" customHeight="1" x14ac:dyDescent="0.3">
      <c r="A41" s="203">
        <v>45740</v>
      </c>
      <c r="B41" s="27">
        <f t="shared" si="1"/>
        <v>21</v>
      </c>
      <c r="C41" s="33">
        <f t="shared" si="2"/>
        <v>1577</v>
      </c>
      <c r="D41" s="29">
        <v>-916</v>
      </c>
      <c r="E41" s="33">
        <v>2504</v>
      </c>
      <c r="F41" s="27">
        <f t="shared" si="3"/>
        <v>286</v>
      </c>
      <c r="G41" s="27">
        <f t="shared" si="4"/>
        <v>21</v>
      </c>
      <c r="H41" s="33">
        <f t="shared" si="5"/>
        <v>1548</v>
      </c>
      <c r="I41" s="29">
        <v>-982</v>
      </c>
      <c r="J41" s="33">
        <v>2541</v>
      </c>
      <c r="K41" s="27">
        <f t="shared" si="6"/>
        <v>342</v>
      </c>
      <c r="L41" s="27">
        <f t="shared" si="7"/>
        <v>21</v>
      </c>
      <c r="M41" s="33">
        <f t="shared" si="8"/>
        <v>1288</v>
      </c>
      <c r="N41" s="29">
        <v>-937</v>
      </c>
      <c r="O41" s="33">
        <v>2636</v>
      </c>
      <c r="P41" s="27">
        <f t="shared" si="9"/>
        <v>247</v>
      </c>
      <c r="Q41" s="44"/>
      <c r="R41" s="35"/>
    </row>
    <row r="42" spans="1:18" ht="15.75" customHeight="1" x14ac:dyDescent="0.3">
      <c r="A42" s="203">
        <v>45741</v>
      </c>
      <c r="B42" s="27">
        <f t="shared" si="1"/>
        <v>22</v>
      </c>
      <c r="C42" s="33">
        <f t="shared" si="2"/>
        <v>1566</v>
      </c>
      <c r="D42" s="29">
        <v>-927</v>
      </c>
      <c r="E42" s="33">
        <v>2504</v>
      </c>
      <c r="F42" s="27">
        <f t="shared" si="3"/>
        <v>297</v>
      </c>
      <c r="G42" s="27">
        <f t="shared" si="4"/>
        <v>22</v>
      </c>
      <c r="H42" s="33">
        <f t="shared" si="5"/>
        <v>1533</v>
      </c>
      <c r="I42" s="29">
        <v>-997</v>
      </c>
      <c r="J42" s="33">
        <v>2541</v>
      </c>
      <c r="K42" s="27">
        <f t="shared" si="6"/>
        <v>357</v>
      </c>
      <c r="L42" s="27">
        <f t="shared" si="7"/>
        <v>22</v>
      </c>
      <c r="M42" s="33">
        <f t="shared" si="8"/>
        <v>1278</v>
      </c>
      <c r="N42" s="29">
        <v>-947</v>
      </c>
      <c r="O42" s="33">
        <v>2636</v>
      </c>
      <c r="P42" s="27">
        <f t="shared" si="9"/>
        <v>257</v>
      </c>
      <c r="Q42" s="44"/>
      <c r="R42" s="35"/>
    </row>
    <row r="43" spans="1:18" ht="15.75" customHeight="1" x14ac:dyDescent="0.3">
      <c r="A43" s="203">
        <v>45742</v>
      </c>
      <c r="B43" s="27">
        <f t="shared" si="1"/>
        <v>23</v>
      </c>
      <c r="C43" s="33">
        <f t="shared" si="2"/>
        <v>1560</v>
      </c>
      <c r="D43" s="29">
        <v>-933</v>
      </c>
      <c r="E43" s="33">
        <v>2504</v>
      </c>
      <c r="F43" s="27">
        <f t="shared" si="3"/>
        <v>303</v>
      </c>
      <c r="G43" s="27">
        <f t="shared" si="4"/>
        <v>23</v>
      </c>
      <c r="H43" s="33">
        <f t="shared" si="5"/>
        <v>1525</v>
      </c>
      <c r="I43" s="29">
        <v>-1005</v>
      </c>
      <c r="J43" s="33">
        <v>2541</v>
      </c>
      <c r="K43" s="27">
        <f t="shared" si="6"/>
        <v>365</v>
      </c>
      <c r="L43" s="27">
        <f t="shared" si="7"/>
        <v>23</v>
      </c>
      <c r="M43" s="33">
        <f t="shared" si="8"/>
        <v>1272</v>
      </c>
      <c r="N43" s="29">
        <v>-953</v>
      </c>
      <c r="O43" s="33">
        <v>2636</v>
      </c>
      <c r="P43" s="27">
        <f t="shared" si="9"/>
        <v>263</v>
      </c>
      <c r="Q43" s="44"/>
      <c r="R43" s="35"/>
    </row>
    <row r="44" spans="1:18" ht="15.75" customHeight="1" x14ac:dyDescent="0.3">
      <c r="A44" s="203">
        <v>45743</v>
      </c>
      <c r="B44" s="27">
        <f t="shared" si="1"/>
        <v>24</v>
      </c>
      <c r="C44" s="33">
        <f t="shared" si="2"/>
        <v>1560</v>
      </c>
      <c r="D44" s="29">
        <v>-933</v>
      </c>
      <c r="E44" s="33">
        <v>2504</v>
      </c>
      <c r="F44" s="27">
        <f t="shared" si="3"/>
        <v>303</v>
      </c>
      <c r="G44" s="27">
        <f t="shared" si="4"/>
        <v>24</v>
      </c>
      <c r="H44" s="33">
        <f t="shared" si="5"/>
        <v>1523</v>
      </c>
      <c r="I44" s="29">
        <v>-1007</v>
      </c>
      <c r="J44" s="33">
        <v>2541</v>
      </c>
      <c r="K44" s="27">
        <f t="shared" si="6"/>
        <v>367</v>
      </c>
      <c r="L44" s="27">
        <f t="shared" si="7"/>
        <v>24</v>
      </c>
      <c r="M44" s="33">
        <f t="shared" si="8"/>
        <v>1263</v>
      </c>
      <c r="N44" s="29">
        <v>-962</v>
      </c>
      <c r="O44" s="33">
        <v>2636</v>
      </c>
      <c r="P44" s="27">
        <f t="shared" si="9"/>
        <v>272</v>
      </c>
      <c r="Q44" s="44"/>
      <c r="R44" s="35"/>
    </row>
    <row r="45" spans="1:18" ht="15.75" customHeight="1" x14ac:dyDescent="0.3">
      <c r="A45" s="203">
        <v>45744</v>
      </c>
      <c r="B45" s="27">
        <f t="shared" si="1"/>
        <v>25</v>
      </c>
      <c r="C45" s="33">
        <f t="shared" si="2"/>
        <v>1534</v>
      </c>
      <c r="D45" s="29">
        <v>-959</v>
      </c>
      <c r="E45" s="33">
        <v>2504</v>
      </c>
      <c r="F45" s="27">
        <f t="shared" si="3"/>
        <v>329</v>
      </c>
      <c r="G45" s="27">
        <f t="shared" si="4"/>
        <v>25</v>
      </c>
      <c r="H45" s="33">
        <f t="shared" si="5"/>
        <v>1520</v>
      </c>
      <c r="I45" s="29">
        <v>-1010</v>
      </c>
      <c r="J45" s="33">
        <v>2541</v>
      </c>
      <c r="K45" s="27">
        <f t="shared" si="6"/>
        <v>370</v>
      </c>
      <c r="L45" s="27">
        <f t="shared" si="7"/>
        <v>25</v>
      </c>
      <c r="M45" s="33">
        <f t="shared" si="8"/>
        <v>1256</v>
      </c>
      <c r="N45" s="29">
        <v>-969</v>
      </c>
      <c r="O45" s="33">
        <v>2636</v>
      </c>
      <c r="P45" s="27">
        <f t="shared" si="9"/>
        <v>279</v>
      </c>
      <c r="Q45" s="44"/>
      <c r="R45" s="35"/>
    </row>
    <row r="46" spans="1:18" ht="15.75" customHeight="1" x14ac:dyDescent="0.3">
      <c r="A46" s="203">
        <v>45745</v>
      </c>
      <c r="B46" s="27">
        <f t="shared" si="1"/>
        <v>26</v>
      </c>
      <c r="C46" s="33">
        <f t="shared" si="2"/>
        <v>1528</v>
      </c>
      <c r="D46" s="29">
        <v>-965</v>
      </c>
      <c r="E46" s="33">
        <v>2504</v>
      </c>
      <c r="F46" s="27">
        <f t="shared" si="3"/>
        <v>335</v>
      </c>
      <c r="G46" s="27">
        <f t="shared" si="4"/>
        <v>26</v>
      </c>
      <c r="H46" s="33">
        <f t="shared" si="5"/>
        <v>1500</v>
      </c>
      <c r="I46" s="29">
        <v>-1030</v>
      </c>
      <c r="J46" s="33">
        <v>2541</v>
      </c>
      <c r="K46" s="27">
        <f t="shared" si="6"/>
        <v>390</v>
      </c>
      <c r="L46" s="27">
        <f t="shared" si="7"/>
        <v>26</v>
      </c>
      <c r="M46" s="33">
        <f t="shared" si="8"/>
        <v>1245</v>
      </c>
      <c r="N46" s="29">
        <v>-980</v>
      </c>
      <c r="O46" s="33">
        <v>2636</v>
      </c>
      <c r="P46" s="27">
        <f t="shared" si="9"/>
        <v>290</v>
      </c>
      <c r="Q46" s="44"/>
      <c r="R46" s="35"/>
    </row>
    <row r="47" spans="1:18" ht="15.75" customHeight="1" x14ac:dyDescent="0.3">
      <c r="A47" s="203">
        <v>45746</v>
      </c>
      <c r="B47" s="27">
        <f t="shared" si="1"/>
        <v>27</v>
      </c>
      <c r="C47" s="33">
        <f t="shared" si="2"/>
        <v>1513</v>
      </c>
      <c r="D47" s="29">
        <v>-980</v>
      </c>
      <c r="E47" s="33">
        <v>2504</v>
      </c>
      <c r="F47" s="27">
        <f t="shared" si="3"/>
        <v>350</v>
      </c>
      <c r="G47" s="27">
        <f t="shared" si="4"/>
        <v>27</v>
      </c>
      <c r="H47" s="33">
        <f t="shared" si="5"/>
        <v>1482</v>
      </c>
      <c r="I47" s="29">
        <v>-1048</v>
      </c>
      <c r="J47" s="33">
        <v>2541</v>
      </c>
      <c r="K47" s="27">
        <f t="shared" si="6"/>
        <v>408</v>
      </c>
      <c r="L47" s="27">
        <f t="shared" si="7"/>
        <v>27</v>
      </c>
      <c r="M47" s="33">
        <f t="shared" si="8"/>
        <v>1235</v>
      </c>
      <c r="N47" s="29">
        <v>-990</v>
      </c>
      <c r="O47" s="33">
        <v>2636</v>
      </c>
      <c r="P47" s="27">
        <f t="shared" si="9"/>
        <v>300</v>
      </c>
      <c r="Q47" s="44"/>
      <c r="R47" s="35"/>
    </row>
    <row r="48" spans="1:18" ht="15.75" customHeight="1" x14ac:dyDescent="0.3">
      <c r="A48" s="203">
        <v>45747</v>
      </c>
      <c r="B48" s="27">
        <f t="shared" si="1"/>
        <v>28</v>
      </c>
      <c r="C48" s="33">
        <f t="shared" si="2"/>
        <v>1496</v>
      </c>
      <c r="D48" s="29">
        <v>-997</v>
      </c>
      <c r="E48" s="33">
        <v>2504</v>
      </c>
      <c r="F48" s="27">
        <f t="shared" si="3"/>
        <v>367</v>
      </c>
      <c r="G48" s="27">
        <f t="shared" si="4"/>
        <v>28</v>
      </c>
      <c r="H48" s="33">
        <f t="shared" si="5"/>
        <v>1463</v>
      </c>
      <c r="I48" s="29">
        <v>-1067</v>
      </c>
      <c r="J48" s="33">
        <v>2541</v>
      </c>
      <c r="K48" s="27">
        <f t="shared" si="6"/>
        <v>427</v>
      </c>
      <c r="L48" s="27">
        <f t="shared" si="7"/>
        <v>28</v>
      </c>
      <c r="M48" s="33">
        <f t="shared" si="8"/>
        <v>1224</v>
      </c>
      <c r="N48" s="29">
        <v>-1001</v>
      </c>
      <c r="O48" s="33">
        <v>2636</v>
      </c>
      <c r="P48" s="27">
        <f t="shared" si="9"/>
        <v>311</v>
      </c>
      <c r="Q48" s="44"/>
      <c r="R48" s="35"/>
    </row>
    <row r="49" spans="1:18" ht="15.75" customHeight="1" x14ac:dyDescent="0.3">
      <c r="A49" s="203">
        <v>45748</v>
      </c>
      <c r="B49" s="27">
        <f t="shared" si="1"/>
        <v>29</v>
      </c>
      <c r="C49" s="33">
        <f t="shared" si="2"/>
        <v>1491</v>
      </c>
      <c r="D49" s="29">
        <v>-1002</v>
      </c>
      <c r="E49" s="33">
        <v>2504</v>
      </c>
      <c r="F49" s="27">
        <f t="shared" si="3"/>
        <v>372</v>
      </c>
      <c r="G49" s="27">
        <f t="shared" si="4"/>
        <v>29</v>
      </c>
      <c r="H49" s="33">
        <f t="shared" si="5"/>
        <v>1458</v>
      </c>
      <c r="I49" s="29">
        <v>-1072</v>
      </c>
      <c r="J49" s="33">
        <v>2541</v>
      </c>
      <c r="K49" s="27">
        <f t="shared" si="6"/>
        <v>432</v>
      </c>
      <c r="L49" s="27">
        <f t="shared" si="7"/>
        <v>29</v>
      </c>
      <c r="M49" s="33">
        <f t="shared" si="8"/>
        <v>1216</v>
      </c>
      <c r="N49" s="29">
        <v>-1009</v>
      </c>
      <c r="O49" s="33">
        <v>2636</v>
      </c>
      <c r="P49" s="27">
        <f t="shared" si="9"/>
        <v>319</v>
      </c>
      <c r="Q49" s="44"/>
      <c r="R49" s="35"/>
    </row>
    <row r="50" spans="1:18" ht="15.75" customHeight="1" x14ac:dyDescent="0.3">
      <c r="A50" s="203">
        <v>45749</v>
      </c>
      <c r="B50" s="27">
        <f t="shared" si="1"/>
        <v>30</v>
      </c>
      <c r="C50" s="33">
        <f t="shared" si="2"/>
        <v>1486</v>
      </c>
      <c r="D50" s="29">
        <v>-1007</v>
      </c>
      <c r="E50" s="33">
        <v>2504</v>
      </c>
      <c r="F50" s="27">
        <f t="shared" si="3"/>
        <v>377</v>
      </c>
      <c r="G50" s="27">
        <f t="shared" si="4"/>
        <v>30</v>
      </c>
      <c r="H50" s="33">
        <f t="shared" si="5"/>
        <v>1453</v>
      </c>
      <c r="I50" s="29">
        <v>-1077</v>
      </c>
      <c r="J50" s="33">
        <v>2541</v>
      </c>
      <c r="K50" s="27">
        <f t="shared" si="6"/>
        <v>437</v>
      </c>
      <c r="L50" s="27">
        <f t="shared" si="7"/>
        <v>30</v>
      </c>
      <c r="M50" s="33">
        <f t="shared" si="8"/>
        <v>1210</v>
      </c>
      <c r="N50" s="29">
        <v>-1015</v>
      </c>
      <c r="O50" s="33">
        <v>2636</v>
      </c>
      <c r="P50" s="27">
        <f t="shared" si="9"/>
        <v>325</v>
      </c>
      <c r="Q50" s="44"/>
      <c r="R50" s="35"/>
    </row>
    <row r="51" spans="1:18" ht="15.75" customHeight="1" x14ac:dyDescent="0.3">
      <c r="A51" s="203">
        <v>45750</v>
      </c>
      <c r="B51" s="27">
        <f t="shared" si="1"/>
        <v>31</v>
      </c>
      <c r="C51" s="33">
        <f t="shared" si="2"/>
        <v>1473</v>
      </c>
      <c r="D51" s="29">
        <v>-1020</v>
      </c>
      <c r="E51" s="33">
        <v>2504</v>
      </c>
      <c r="F51" s="27">
        <f t="shared" si="3"/>
        <v>390</v>
      </c>
      <c r="G51" s="27">
        <f t="shared" si="4"/>
        <v>31</v>
      </c>
      <c r="H51" s="33">
        <f t="shared" si="5"/>
        <v>1440</v>
      </c>
      <c r="I51" s="29">
        <v>-1090</v>
      </c>
      <c r="J51" s="33">
        <v>2541</v>
      </c>
      <c r="K51" s="27">
        <f t="shared" si="6"/>
        <v>450</v>
      </c>
      <c r="L51" s="27">
        <f t="shared" si="7"/>
        <v>31</v>
      </c>
      <c r="M51" s="33">
        <f t="shared" si="8"/>
        <v>1203</v>
      </c>
      <c r="N51" s="29">
        <v>-1022</v>
      </c>
      <c r="O51" s="33">
        <v>2636</v>
      </c>
      <c r="P51" s="27">
        <f t="shared" si="9"/>
        <v>332</v>
      </c>
      <c r="Q51" s="44"/>
      <c r="R51" s="35"/>
    </row>
    <row r="52" spans="1:18" ht="15.75" customHeight="1" x14ac:dyDescent="0.3">
      <c r="A52" s="203">
        <v>45751</v>
      </c>
      <c r="B52" s="27">
        <f t="shared" si="1"/>
        <v>32</v>
      </c>
      <c r="C52" s="33">
        <f t="shared" si="2"/>
        <v>1461</v>
      </c>
      <c r="D52" s="29">
        <v>-1032</v>
      </c>
      <c r="E52" s="33">
        <v>2504</v>
      </c>
      <c r="F52" s="27">
        <f t="shared" si="3"/>
        <v>402</v>
      </c>
      <c r="G52" s="27">
        <f t="shared" si="4"/>
        <v>32</v>
      </c>
      <c r="H52" s="33">
        <f t="shared" si="5"/>
        <v>1424</v>
      </c>
      <c r="I52" s="29">
        <v>-1106</v>
      </c>
      <c r="J52" s="33">
        <v>2541</v>
      </c>
      <c r="K52" s="27">
        <f t="shared" si="6"/>
        <v>466</v>
      </c>
      <c r="L52" s="27">
        <f t="shared" si="7"/>
        <v>32</v>
      </c>
      <c r="M52" s="33">
        <f t="shared" si="8"/>
        <v>1193</v>
      </c>
      <c r="N52" s="29">
        <v>-1032</v>
      </c>
      <c r="O52" s="33">
        <v>2636</v>
      </c>
      <c r="P52" s="27">
        <f t="shared" si="9"/>
        <v>342</v>
      </c>
      <c r="Q52" s="44"/>
      <c r="R52" s="35"/>
    </row>
    <row r="53" spans="1:18" ht="15.75" customHeight="1" x14ac:dyDescent="0.3">
      <c r="A53" s="203">
        <v>45752</v>
      </c>
      <c r="B53" s="27">
        <f t="shared" si="1"/>
        <v>33</v>
      </c>
      <c r="C53" s="33">
        <f t="shared" si="2"/>
        <v>1451</v>
      </c>
      <c r="D53" s="29">
        <v>-1042</v>
      </c>
      <c r="E53" s="33">
        <v>2504</v>
      </c>
      <c r="F53" s="27">
        <f t="shared" si="3"/>
        <v>412</v>
      </c>
      <c r="G53" s="27">
        <f t="shared" si="4"/>
        <v>33</v>
      </c>
      <c r="H53" s="33">
        <f t="shared" si="5"/>
        <v>1414</v>
      </c>
      <c r="I53" s="29">
        <v>-1116</v>
      </c>
      <c r="J53" s="33">
        <v>2541</v>
      </c>
      <c r="K53" s="27">
        <f t="shared" si="6"/>
        <v>476</v>
      </c>
      <c r="L53" s="27">
        <f t="shared" si="7"/>
        <v>33</v>
      </c>
      <c r="M53" s="33">
        <f t="shared" si="8"/>
        <v>1185</v>
      </c>
      <c r="N53" s="29">
        <v>-1040</v>
      </c>
      <c r="O53" s="33">
        <v>2636</v>
      </c>
      <c r="P53" s="27">
        <f t="shared" si="9"/>
        <v>350</v>
      </c>
      <c r="Q53" s="44"/>
      <c r="R53" s="35"/>
    </row>
    <row r="54" spans="1:18" ht="15.75" customHeight="1" x14ac:dyDescent="0.3">
      <c r="A54" s="203">
        <v>45753</v>
      </c>
      <c r="B54" s="27">
        <f t="shared" si="1"/>
        <v>34</v>
      </c>
      <c r="C54" s="33">
        <f t="shared" si="2"/>
        <v>1443</v>
      </c>
      <c r="D54" s="29">
        <v>-1050</v>
      </c>
      <c r="E54" s="33">
        <v>2504</v>
      </c>
      <c r="F54" s="27">
        <f t="shared" si="3"/>
        <v>420</v>
      </c>
      <c r="G54" s="27">
        <f t="shared" si="4"/>
        <v>34</v>
      </c>
      <c r="H54" s="33">
        <f t="shared" si="5"/>
        <v>1402</v>
      </c>
      <c r="I54" s="29">
        <v>-1128</v>
      </c>
      <c r="J54" s="33">
        <v>2541</v>
      </c>
      <c r="K54" s="27">
        <f t="shared" si="6"/>
        <v>488</v>
      </c>
      <c r="L54" s="27">
        <f t="shared" si="7"/>
        <v>34</v>
      </c>
      <c r="M54" s="33">
        <f t="shared" si="8"/>
        <v>1177</v>
      </c>
      <c r="N54" s="29">
        <v>-1048</v>
      </c>
      <c r="O54" s="33">
        <v>2636</v>
      </c>
      <c r="P54" s="27">
        <f t="shared" si="9"/>
        <v>358</v>
      </c>
      <c r="Q54" s="44"/>
      <c r="R54" s="35"/>
    </row>
    <row r="55" spans="1:18" ht="15.75" customHeight="1" x14ac:dyDescent="0.3">
      <c r="A55" s="203">
        <v>45754</v>
      </c>
      <c r="B55" s="27">
        <f t="shared" si="1"/>
        <v>35</v>
      </c>
      <c r="C55" s="33">
        <f t="shared" si="2"/>
        <v>1435</v>
      </c>
      <c r="D55" s="29">
        <v>-1058</v>
      </c>
      <c r="E55" s="33">
        <v>2504</v>
      </c>
      <c r="F55" s="27">
        <f t="shared" si="3"/>
        <v>428</v>
      </c>
      <c r="G55" s="27">
        <f t="shared" si="4"/>
        <v>35</v>
      </c>
      <c r="H55" s="33">
        <f t="shared" si="5"/>
        <v>1390</v>
      </c>
      <c r="I55" s="29">
        <v>-1140</v>
      </c>
      <c r="J55" s="33">
        <v>2541</v>
      </c>
      <c r="K55" s="27">
        <f t="shared" si="6"/>
        <v>500</v>
      </c>
      <c r="L55" s="27">
        <f t="shared" si="7"/>
        <v>35</v>
      </c>
      <c r="M55" s="33">
        <f t="shared" si="8"/>
        <v>1170</v>
      </c>
      <c r="N55" s="29">
        <v>-1055</v>
      </c>
      <c r="O55" s="33">
        <v>2636</v>
      </c>
      <c r="P55" s="27">
        <f t="shared" si="9"/>
        <v>365</v>
      </c>
      <c r="Q55" s="44"/>
      <c r="R55" s="35"/>
    </row>
    <row r="56" spans="1:18" ht="15.75" customHeight="1" x14ac:dyDescent="0.3">
      <c r="A56" s="203">
        <v>45755</v>
      </c>
      <c r="B56" s="27">
        <f t="shared" si="1"/>
        <v>36</v>
      </c>
      <c r="C56" s="33">
        <f t="shared" si="2"/>
        <v>1435</v>
      </c>
      <c r="D56" s="29">
        <v>-1058</v>
      </c>
      <c r="E56" s="33">
        <v>2504</v>
      </c>
      <c r="F56" s="27">
        <f t="shared" si="3"/>
        <v>428</v>
      </c>
      <c r="G56" s="27">
        <f t="shared" si="4"/>
        <v>36</v>
      </c>
      <c r="H56" s="33">
        <f t="shared" si="5"/>
        <v>1381</v>
      </c>
      <c r="I56" s="29">
        <v>-1149</v>
      </c>
      <c r="J56" s="33">
        <v>2541</v>
      </c>
      <c r="K56" s="27">
        <f t="shared" si="6"/>
        <v>509</v>
      </c>
      <c r="L56" s="27">
        <f t="shared" si="7"/>
        <v>36</v>
      </c>
      <c r="M56" s="33">
        <f t="shared" si="8"/>
        <v>1162</v>
      </c>
      <c r="N56" s="29">
        <v>-1063</v>
      </c>
      <c r="O56" s="33">
        <v>2636</v>
      </c>
      <c r="P56" s="27">
        <f t="shared" si="9"/>
        <v>373</v>
      </c>
      <c r="Q56" s="44"/>
      <c r="R56" s="35"/>
    </row>
    <row r="57" spans="1:18" ht="15.75" customHeight="1" x14ac:dyDescent="0.3">
      <c r="A57" s="203">
        <v>45756</v>
      </c>
      <c r="B57" s="27">
        <f t="shared" si="1"/>
        <v>37</v>
      </c>
      <c r="C57" s="33">
        <f t="shared" si="2"/>
        <v>1417</v>
      </c>
      <c r="D57" s="29">
        <v>-1076</v>
      </c>
      <c r="E57" s="33">
        <v>2504</v>
      </c>
      <c r="F57" s="27">
        <f t="shared" si="3"/>
        <v>446</v>
      </c>
      <c r="G57" s="27">
        <f t="shared" si="4"/>
        <v>37</v>
      </c>
      <c r="H57" s="33">
        <f t="shared" si="5"/>
        <v>1372</v>
      </c>
      <c r="I57" s="29">
        <v>-1158</v>
      </c>
      <c r="J57" s="33">
        <v>2541</v>
      </c>
      <c r="K57" s="27">
        <f t="shared" si="6"/>
        <v>518</v>
      </c>
      <c r="L57" s="27">
        <f t="shared" si="7"/>
        <v>37</v>
      </c>
      <c r="M57" s="33">
        <f t="shared" si="8"/>
        <v>1154</v>
      </c>
      <c r="N57" s="29">
        <v>-1071</v>
      </c>
      <c r="O57" s="33">
        <v>2636</v>
      </c>
      <c r="P57" s="27">
        <f t="shared" si="9"/>
        <v>381</v>
      </c>
      <c r="Q57" s="44"/>
      <c r="R57" s="35"/>
    </row>
    <row r="58" spans="1:18" ht="15.75" customHeight="1" x14ac:dyDescent="0.3">
      <c r="A58" s="203">
        <v>45757</v>
      </c>
      <c r="B58" s="27">
        <f t="shared" si="1"/>
        <v>38</v>
      </c>
      <c r="C58" s="33">
        <f t="shared" si="2"/>
        <v>1403</v>
      </c>
      <c r="D58" s="29">
        <v>-1090</v>
      </c>
      <c r="E58" s="33">
        <v>2504</v>
      </c>
      <c r="F58" s="27">
        <f t="shared" si="3"/>
        <v>460</v>
      </c>
      <c r="G58" s="27">
        <f t="shared" si="4"/>
        <v>38</v>
      </c>
      <c r="H58" s="33">
        <f t="shared" si="5"/>
        <v>1362</v>
      </c>
      <c r="I58" s="29">
        <v>-1168</v>
      </c>
      <c r="J58" s="33">
        <v>2541</v>
      </c>
      <c r="K58" s="27">
        <f t="shared" si="6"/>
        <v>528</v>
      </c>
      <c r="L58" s="27">
        <f t="shared" si="7"/>
        <v>38</v>
      </c>
      <c r="M58" s="33">
        <f t="shared" si="8"/>
        <v>1146</v>
      </c>
      <c r="N58" s="29">
        <v>-1079</v>
      </c>
      <c r="O58" s="33">
        <v>2636</v>
      </c>
      <c r="P58" s="27">
        <f t="shared" si="9"/>
        <v>389</v>
      </c>
      <c r="Q58" s="44"/>
      <c r="R58" s="35"/>
    </row>
    <row r="59" spans="1:18" ht="15.75" customHeight="1" x14ac:dyDescent="0.3">
      <c r="A59" s="203">
        <v>45758</v>
      </c>
      <c r="B59" s="27">
        <f t="shared" si="1"/>
        <v>39</v>
      </c>
      <c r="C59" s="33">
        <f t="shared" si="2"/>
        <v>1389</v>
      </c>
      <c r="D59" s="29">
        <v>-1104</v>
      </c>
      <c r="E59" s="33">
        <v>2504</v>
      </c>
      <c r="F59" s="27">
        <f t="shared" si="3"/>
        <v>474</v>
      </c>
      <c r="G59" s="27">
        <f t="shared" si="4"/>
        <v>39</v>
      </c>
      <c r="H59" s="33">
        <f t="shared" si="5"/>
        <v>1352</v>
      </c>
      <c r="I59" s="29">
        <v>-1178</v>
      </c>
      <c r="J59" s="33">
        <v>2541</v>
      </c>
      <c r="K59" s="27">
        <f t="shared" si="6"/>
        <v>538</v>
      </c>
      <c r="L59" s="27">
        <f t="shared" si="7"/>
        <v>39</v>
      </c>
      <c r="M59" s="33">
        <f t="shared" si="8"/>
        <v>1135</v>
      </c>
      <c r="N59" s="29">
        <v>-1090</v>
      </c>
      <c r="O59" s="33">
        <v>2636</v>
      </c>
      <c r="P59" s="27">
        <f t="shared" si="9"/>
        <v>400</v>
      </c>
      <c r="Q59" s="44"/>
      <c r="R59" s="35"/>
    </row>
    <row r="60" spans="1:18" ht="15.75" customHeight="1" x14ac:dyDescent="0.3">
      <c r="A60" s="203">
        <v>45759</v>
      </c>
      <c r="B60" s="27">
        <f t="shared" si="1"/>
        <v>40</v>
      </c>
      <c r="C60" s="33">
        <f t="shared" si="2"/>
        <v>1373</v>
      </c>
      <c r="D60" s="29">
        <v>-1120</v>
      </c>
      <c r="E60" s="33">
        <v>2504</v>
      </c>
      <c r="F60" s="27">
        <f t="shared" si="3"/>
        <v>490</v>
      </c>
      <c r="G60" s="27">
        <f t="shared" si="4"/>
        <v>40</v>
      </c>
      <c r="H60" s="33">
        <f t="shared" si="5"/>
        <v>1342</v>
      </c>
      <c r="I60" s="29">
        <v>-1188</v>
      </c>
      <c r="J60" s="33">
        <v>2541</v>
      </c>
      <c r="K60" s="27">
        <f t="shared" si="6"/>
        <v>548</v>
      </c>
      <c r="L60" s="27">
        <f t="shared" si="7"/>
        <v>40</v>
      </c>
      <c r="M60" s="33">
        <f t="shared" si="8"/>
        <v>1125</v>
      </c>
      <c r="N60" s="29">
        <v>-1100</v>
      </c>
      <c r="O60" s="33">
        <v>2636</v>
      </c>
      <c r="P60" s="27">
        <f t="shared" si="9"/>
        <v>410</v>
      </c>
      <c r="Q60" s="44"/>
      <c r="R60" s="35"/>
    </row>
    <row r="61" spans="1:18" ht="15.75" customHeight="1" x14ac:dyDescent="0.3">
      <c r="A61" s="203">
        <v>45760</v>
      </c>
      <c r="B61" s="27">
        <f t="shared" si="1"/>
        <v>41</v>
      </c>
      <c r="C61" s="33">
        <f t="shared" si="2"/>
        <v>1368</v>
      </c>
      <c r="D61" s="29">
        <v>-1125</v>
      </c>
      <c r="E61" s="33">
        <v>2504</v>
      </c>
      <c r="F61" s="27">
        <f t="shared" si="3"/>
        <v>495</v>
      </c>
      <c r="G61" s="27">
        <f t="shared" si="4"/>
        <v>41</v>
      </c>
      <c r="H61" s="33">
        <f t="shared" si="5"/>
        <v>1330</v>
      </c>
      <c r="I61" s="29">
        <v>-1200</v>
      </c>
      <c r="J61" s="33">
        <v>2541</v>
      </c>
      <c r="K61" s="27">
        <f t="shared" si="6"/>
        <v>560</v>
      </c>
      <c r="L61" s="27">
        <f t="shared" si="7"/>
        <v>41</v>
      </c>
      <c r="M61" s="33">
        <f t="shared" si="8"/>
        <v>1110</v>
      </c>
      <c r="N61" s="29">
        <v>-1115</v>
      </c>
      <c r="O61" s="33">
        <v>2636</v>
      </c>
      <c r="P61" s="27">
        <f t="shared" si="9"/>
        <v>425</v>
      </c>
      <c r="Q61" s="44"/>
      <c r="R61" s="35"/>
    </row>
    <row r="62" spans="1:18" ht="15.75" customHeight="1" x14ac:dyDescent="0.3">
      <c r="A62" s="203">
        <v>45761</v>
      </c>
      <c r="B62" s="27">
        <f t="shared" si="1"/>
        <v>42</v>
      </c>
      <c r="C62" s="33">
        <f t="shared" si="2"/>
        <v>1362</v>
      </c>
      <c r="D62" s="29">
        <v>-1131</v>
      </c>
      <c r="E62" s="33">
        <v>2504</v>
      </c>
      <c r="F62" s="27">
        <f t="shared" si="3"/>
        <v>501</v>
      </c>
      <c r="G62" s="27">
        <f t="shared" si="4"/>
        <v>42</v>
      </c>
      <c r="H62" s="33">
        <f t="shared" si="5"/>
        <v>1315</v>
      </c>
      <c r="I62" s="29">
        <v>-1215</v>
      </c>
      <c r="J62" s="33">
        <v>2541</v>
      </c>
      <c r="K62" s="27">
        <f t="shared" si="6"/>
        <v>575</v>
      </c>
      <c r="L62" s="27">
        <f t="shared" si="7"/>
        <v>42</v>
      </c>
      <c r="M62" s="33">
        <f t="shared" si="8"/>
        <v>1108</v>
      </c>
      <c r="N62" s="29">
        <v>-1117</v>
      </c>
      <c r="O62" s="33">
        <v>2636</v>
      </c>
      <c r="P62" s="27">
        <f t="shared" si="9"/>
        <v>427</v>
      </c>
      <c r="Q62" s="44"/>
      <c r="R62" s="35"/>
    </row>
    <row r="63" spans="1:18" ht="15.75" customHeight="1" x14ac:dyDescent="0.3">
      <c r="A63" s="203">
        <v>45762</v>
      </c>
      <c r="B63" s="27">
        <f t="shared" si="1"/>
        <v>43</v>
      </c>
      <c r="C63" s="33">
        <f t="shared" si="2"/>
        <v>1360</v>
      </c>
      <c r="D63" s="29">
        <v>-1133</v>
      </c>
      <c r="E63" s="33">
        <v>2504</v>
      </c>
      <c r="F63" s="27">
        <f t="shared" si="3"/>
        <v>503</v>
      </c>
      <c r="G63" s="27">
        <f t="shared" si="4"/>
        <v>43</v>
      </c>
      <c r="H63" s="33">
        <f t="shared" si="5"/>
        <v>1312</v>
      </c>
      <c r="I63" s="29">
        <v>-1218</v>
      </c>
      <c r="J63" s="33">
        <v>2541</v>
      </c>
      <c r="K63" s="27">
        <f t="shared" si="6"/>
        <v>578</v>
      </c>
      <c r="L63" s="27">
        <f t="shared" si="7"/>
        <v>43</v>
      </c>
      <c r="M63" s="33">
        <f t="shared" si="8"/>
        <v>1106</v>
      </c>
      <c r="N63" s="29">
        <v>-1119</v>
      </c>
      <c r="O63" s="33">
        <v>2636</v>
      </c>
      <c r="P63" s="27">
        <f t="shared" si="9"/>
        <v>429</v>
      </c>
      <c r="Q63" s="44"/>
      <c r="R63" s="35"/>
    </row>
    <row r="64" spans="1:18" ht="15.75" customHeight="1" x14ac:dyDescent="0.3">
      <c r="A64" s="203">
        <v>45763</v>
      </c>
      <c r="B64" s="27">
        <f t="shared" si="1"/>
        <v>44</v>
      </c>
      <c r="C64" s="33">
        <f t="shared" si="2"/>
        <v>1358</v>
      </c>
      <c r="D64" s="29">
        <v>-1135</v>
      </c>
      <c r="E64" s="33">
        <v>2504</v>
      </c>
      <c r="F64" s="27">
        <f t="shared" si="3"/>
        <v>505</v>
      </c>
      <c r="G64" s="27">
        <f t="shared" si="4"/>
        <v>44</v>
      </c>
      <c r="H64" s="33">
        <f t="shared" si="5"/>
        <v>1309</v>
      </c>
      <c r="I64" s="29">
        <v>-1221</v>
      </c>
      <c r="J64" s="33">
        <v>2541</v>
      </c>
      <c r="K64" s="27">
        <f t="shared" si="6"/>
        <v>581</v>
      </c>
      <c r="L64" s="27">
        <f t="shared" si="7"/>
        <v>44</v>
      </c>
      <c r="M64" s="33">
        <f t="shared" si="8"/>
        <v>1104</v>
      </c>
      <c r="N64" s="29">
        <v>-1121</v>
      </c>
      <c r="O64" s="33">
        <v>2636</v>
      </c>
      <c r="P64" s="27">
        <f t="shared" si="9"/>
        <v>431</v>
      </c>
      <c r="Q64" s="44"/>
      <c r="R64" s="35"/>
    </row>
    <row r="65" spans="1:18" ht="15.75" customHeight="1" x14ac:dyDescent="0.3">
      <c r="A65" s="203">
        <v>45764</v>
      </c>
      <c r="B65" s="27">
        <f t="shared" si="1"/>
        <v>45</v>
      </c>
      <c r="C65" s="33">
        <f t="shared" si="2"/>
        <v>1355</v>
      </c>
      <c r="D65" s="29">
        <v>-1138</v>
      </c>
      <c r="E65" s="33">
        <v>2504</v>
      </c>
      <c r="F65" s="27">
        <f t="shared" si="3"/>
        <v>508</v>
      </c>
      <c r="G65" s="27">
        <f t="shared" si="4"/>
        <v>45</v>
      </c>
      <c r="H65" s="33">
        <f t="shared" si="5"/>
        <v>1305</v>
      </c>
      <c r="I65" s="29">
        <v>-1225</v>
      </c>
      <c r="J65" s="33">
        <v>2541</v>
      </c>
      <c r="K65" s="27">
        <f t="shared" si="6"/>
        <v>585</v>
      </c>
      <c r="L65" s="27">
        <f t="shared" si="7"/>
        <v>45</v>
      </c>
      <c r="M65" s="33">
        <f t="shared" si="8"/>
        <v>1100</v>
      </c>
      <c r="N65" s="29">
        <v>-1125</v>
      </c>
      <c r="O65" s="33">
        <v>2636</v>
      </c>
      <c r="P65" s="27">
        <f t="shared" si="9"/>
        <v>435</v>
      </c>
      <c r="Q65" s="44"/>
      <c r="R65" s="35"/>
    </row>
    <row r="66" spans="1:18" ht="15.75" customHeight="1" x14ac:dyDescent="0.3">
      <c r="A66" s="203">
        <v>45765</v>
      </c>
      <c r="B66" s="27">
        <f t="shared" si="1"/>
        <v>46</v>
      </c>
      <c r="C66" s="33">
        <f t="shared" si="2"/>
        <v>1350</v>
      </c>
      <c r="D66" s="29">
        <v>-1143</v>
      </c>
      <c r="E66" s="33">
        <v>2504</v>
      </c>
      <c r="F66" s="27">
        <f t="shared" si="3"/>
        <v>513</v>
      </c>
      <c r="G66" s="27">
        <f t="shared" si="4"/>
        <v>46</v>
      </c>
      <c r="H66" s="33">
        <f t="shared" si="5"/>
        <v>1301</v>
      </c>
      <c r="I66" s="29">
        <v>-1229</v>
      </c>
      <c r="J66" s="33">
        <v>2541</v>
      </c>
      <c r="K66" s="27">
        <f t="shared" si="6"/>
        <v>589</v>
      </c>
      <c r="L66" s="27">
        <f t="shared" si="7"/>
        <v>46</v>
      </c>
      <c r="M66" s="33">
        <f t="shared" si="8"/>
        <v>1096</v>
      </c>
      <c r="N66" s="29">
        <v>-1129</v>
      </c>
      <c r="O66" s="33">
        <v>2636</v>
      </c>
      <c r="P66" s="27">
        <f t="shared" si="9"/>
        <v>439</v>
      </c>
      <c r="Q66" s="44"/>
      <c r="R66" s="35"/>
    </row>
    <row r="67" spans="1:18" ht="15.75" customHeight="1" x14ac:dyDescent="0.3">
      <c r="A67" s="203">
        <v>45766</v>
      </c>
      <c r="B67" s="27">
        <f t="shared" si="1"/>
        <v>47</v>
      </c>
      <c r="C67" s="33">
        <f t="shared" si="2"/>
        <v>1345</v>
      </c>
      <c r="D67" s="29">
        <v>-1148</v>
      </c>
      <c r="E67" s="33">
        <v>2504</v>
      </c>
      <c r="F67" s="27">
        <f t="shared" si="3"/>
        <v>518</v>
      </c>
      <c r="G67" s="27">
        <f t="shared" si="4"/>
        <v>47</v>
      </c>
      <c r="H67" s="33">
        <f t="shared" si="5"/>
        <v>1296</v>
      </c>
      <c r="I67" s="29">
        <v>-1234</v>
      </c>
      <c r="J67" s="33">
        <v>2541</v>
      </c>
      <c r="K67" s="27">
        <f t="shared" si="6"/>
        <v>594</v>
      </c>
      <c r="L67" s="27">
        <f t="shared" si="7"/>
        <v>47</v>
      </c>
      <c r="M67" s="33">
        <f t="shared" si="8"/>
        <v>1091</v>
      </c>
      <c r="N67" s="29">
        <v>-1134</v>
      </c>
      <c r="O67" s="33">
        <v>2636</v>
      </c>
      <c r="P67" s="27">
        <f t="shared" si="9"/>
        <v>444</v>
      </c>
      <c r="Q67" s="44"/>
      <c r="R67" s="35"/>
    </row>
    <row r="68" spans="1:18" ht="15.75" customHeight="1" x14ac:dyDescent="0.3">
      <c r="A68" s="203">
        <v>45767</v>
      </c>
      <c r="B68" s="27">
        <f t="shared" si="1"/>
        <v>48</v>
      </c>
      <c r="C68" s="33">
        <f t="shared" si="2"/>
        <v>1341</v>
      </c>
      <c r="D68" s="29">
        <v>-1152</v>
      </c>
      <c r="E68" s="33">
        <v>2504</v>
      </c>
      <c r="F68" s="27">
        <f t="shared" si="3"/>
        <v>522</v>
      </c>
      <c r="G68" s="27">
        <f t="shared" si="4"/>
        <v>48</v>
      </c>
      <c r="H68" s="33">
        <f t="shared" si="5"/>
        <v>1291</v>
      </c>
      <c r="I68" s="29">
        <v>-1239</v>
      </c>
      <c r="J68" s="33">
        <v>2541</v>
      </c>
      <c r="K68" s="27">
        <f t="shared" si="6"/>
        <v>599</v>
      </c>
      <c r="L68" s="27">
        <f t="shared" si="7"/>
        <v>48</v>
      </c>
      <c r="M68" s="33">
        <f t="shared" si="8"/>
        <v>1086</v>
      </c>
      <c r="N68" s="29">
        <v>-1139</v>
      </c>
      <c r="O68" s="33">
        <v>2636</v>
      </c>
      <c r="P68" s="27">
        <f t="shared" si="9"/>
        <v>449</v>
      </c>
      <c r="Q68" s="44"/>
      <c r="R68" s="35"/>
    </row>
    <row r="69" spans="1:18" ht="15.75" customHeight="1" x14ac:dyDescent="0.3">
      <c r="A69" s="203">
        <v>45768</v>
      </c>
      <c r="B69" s="27">
        <f t="shared" si="1"/>
        <v>49</v>
      </c>
      <c r="C69" s="33">
        <f t="shared" si="2"/>
        <v>1336</v>
      </c>
      <c r="D69" s="29">
        <v>-1157</v>
      </c>
      <c r="E69" s="33">
        <v>2504</v>
      </c>
      <c r="F69" s="27">
        <f t="shared" si="3"/>
        <v>527</v>
      </c>
      <c r="G69" s="27">
        <f t="shared" si="4"/>
        <v>49</v>
      </c>
      <c r="H69" s="33">
        <f t="shared" si="5"/>
        <v>1286</v>
      </c>
      <c r="I69" s="29">
        <v>-1244</v>
      </c>
      <c r="J69" s="33">
        <v>2541</v>
      </c>
      <c r="K69" s="27">
        <f t="shared" si="6"/>
        <v>604</v>
      </c>
      <c r="L69" s="27">
        <f t="shared" si="7"/>
        <v>49</v>
      </c>
      <c r="M69" s="33">
        <f t="shared" si="8"/>
        <v>1083</v>
      </c>
      <c r="N69" s="29">
        <v>-1142</v>
      </c>
      <c r="O69" s="33">
        <v>2636</v>
      </c>
      <c r="P69" s="27">
        <f t="shared" si="9"/>
        <v>452</v>
      </c>
      <c r="Q69" s="44"/>
      <c r="R69" s="35"/>
    </row>
    <row r="70" spans="1:18" ht="15.75" customHeight="1" x14ac:dyDescent="0.3">
      <c r="A70" s="203">
        <v>45769</v>
      </c>
      <c r="B70" s="27">
        <f t="shared" si="1"/>
        <v>50</v>
      </c>
      <c r="C70" s="33">
        <f t="shared" si="2"/>
        <v>1327</v>
      </c>
      <c r="D70" s="29">
        <v>-1166</v>
      </c>
      <c r="E70" s="33">
        <v>2504</v>
      </c>
      <c r="F70" s="27">
        <f t="shared" si="3"/>
        <v>536</v>
      </c>
      <c r="G70" s="27">
        <f t="shared" si="4"/>
        <v>50</v>
      </c>
      <c r="H70" s="33">
        <f t="shared" si="5"/>
        <v>1280</v>
      </c>
      <c r="I70" s="29">
        <v>-1250</v>
      </c>
      <c r="J70" s="33">
        <v>2541</v>
      </c>
      <c r="K70" s="27">
        <f t="shared" si="6"/>
        <v>610</v>
      </c>
      <c r="L70" s="27">
        <f t="shared" si="7"/>
        <v>50</v>
      </c>
      <c r="M70" s="33">
        <f t="shared" si="8"/>
        <v>1077</v>
      </c>
      <c r="N70" s="29">
        <v>-1148</v>
      </c>
      <c r="O70" s="33">
        <v>2636</v>
      </c>
      <c r="P70" s="27">
        <f t="shared" si="9"/>
        <v>458</v>
      </c>
      <c r="Q70" s="44"/>
      <c r="R70" s="35"/>
    </row>
    <row r="71" spans="1:18" ht="15.75" customHeight="1" x14ac:dyDescent="0.3">
      <c r="A71" s="203">
        <v>45770</v>
      </c>
      <c r="B71" s="27">
        <f t="shared" si="1"/>
        <v>51</v>
      </c>
      <c r="C71" s="33">
        <f t="shared" si="2"/>
        <v>1318</v>
      </c>
      <c r="D71" s="29">
        <v>-1175</v>
      </c>
      <c r="E71" s="33">
        <v>2504</v>
      </c>
      <c r="F71" s="27">
        <f t="shared" si="3"/>
        <v>545</v>
      </c>
      <c r="G71" s="27">
        <f t="shared" si="4"/>
        <v>51</v>
      </c>
      <c r="H71" s="33">
        <f t="shared" si="5"/>
        <v>1270</v>
      </c>
      <c r="I71" s="29">
        <v>-1260</v>
      </c>
      <c r="J71" s="33">
        <v>2541</v>
      </c>
      <c r="K71" s="27">
        <f t="shared" si="6"/>
        <v>620</v>
      </c>
      <c r="L71" s="27">
        <f t="shared" si="7"/>
        <v>51</v>
      </c>
      <c r="M71" s="33">
        <f t="shared" si="8"/>
        <v>1073</v>
      </c>
      <c r="N71" s="29">
        <v>-1152</v>
      </c>
      <c r="O71" s="33">
        <v>2636</v>
      </c>
      <c r="P71" s="27">
        <f t="shared" si="9"/>
        <v>462</v>
      </c>
      <c r="Q71" s="44"/>
      <c r="R71" s="35"/>
    </row>
    <row r="72" spans="1:18" ht="15.75" customHeight="1" x14ac:dyDescent="0.3">
      <c r="A72" s="203">
        <v>45771</v>
      </c>
      <c r="B72" s="27">
        <f t="shared" si="1"/>
        <v>52</v>
      </c>
      <c r="C72" s="33">
        <f t="shared" si="2"/>
        <v>1308</v>
      </c>
      <c r="D72" s="29">
        <v>-1185</v>
      </c>
      <c r="E72" s="33">
        <v>2504</v>
      </c>
      <c r="F72" s="27">
        <f t="shared" si="3"/>
        <v>555</v>
      </c>
      <c r="G72" s="27">
        <f t="shared" si="4"/>
        <v>52</v>
      </c>
      <c r="H72" s="33">
        <f t="shared" si="5"/>
        <v>1258</v>
      </c>
      <c r="I72" s="29">
        <v>-1272</v>
      </c>
      <c r="J72" s="33">
        <v>2541</v>
      </c>
      <c r="K72" s="27">
        <f t="shared" si="6"/>
        <v>632</v>
      </c>
      <c r="L72" s="27">
        <f t="shared" si="7"/>
        <v>52</v>
      </c>
      <c r="M72" s="33">
        <f t="shared" si="8"/>
        <v>1065</v>
      </c>
      <c r="N72" s="29">
        <v>-1160</v>
      </c>
      <c r="O72" s="33">
        <v>2636</v>
      </c>
      <c r="P72" s="27">
        <f t="shared" si="9"/>
        <v>470</v>
      </c>
      <c r="Q72" s="44"/>
      <c r="R72" s="35"/>
    </row>
    <row r="73" spans="1:18" ht="15.75" customHeight="1" x14ac:dyDescent="0.3">
      <c r="A73" s="203">
        <v>45772</v>
      </c>
      <c r="B73" s="27">
        <f t="shared" si="1"/>
        <v>53</v>
      </c>
      <c r="C73" s="33">
        <f t="shared" si="2"/>
        <v>1297</v>
      </c>
      <c r="D73" s="29">
        <v>-1196</v>
      </c>
      <c r="E73" s="33">
        <v>2504</v>
      </c>
      <c r="F73" s="27">
        <f t="shared" si="3"/>
        <v>566</v>
      </c>
      <c r="G73" s="27">
        <f t="shared" si="4"/>
        <v>53</v>
      </c>
      <c r="H73" s="33">
        <f t="shared" si="5"/>
        <v>1245</v>
      </c>
      <c r="I73" s="29">
        <v>-1285</v>
      </c>
      <c r="J73" s="33">
        <v>2541</v>
      </c>
      <c r="K73" s="27">
        <f t="shared" si="6"/>
        <v>645</v>
      </c>
      <c r="L73" s="27">
        <f t="shared" si="7"/>
        <v>53</v>
      </c>
      <c r="M73" s="33">
        <f t="shared" si="8"/>
        <v>1054</v>
      </c>
      <c r="N73" s="29">
        <v>-1171</v>
      </c>
      <c r="O73" s="33">
        <v>2636</v>
      </c>
      <c r="P73" s="27">
        <f t="shared" si="9"/>
        <v>481</v>
      </c>
      <c r="Q73" s="44"/>
      <c r="R73" s="35"/>
    </row>
    <row r="74" spans="1:18" ht="15.75" customHeight="1" x14ac:dyDescent="0.3">
      <c r="A74" s="203">
        <v>45773</v>
      </c>
      <c r="B74" s="27">
        <f t="shared" si="1"/>
        <v>54</v>
      </c>
      <c r="C74" s="33">
        <f t="shared" si="2"/>
        <v>1293</v>
      </c>
      <c r="D74" s="29">
        <v>-1200</v>
      </c>
      <c r="E74" s="33">
        <v>2504</v>
      </c>
      <c r="F74" s="27">
        <f t="shared" si="3"/>
        <v>570</v>
      </c>
      <c r="G74" s="27">
        <f t="shared" si="4"/>
        <v>54</v>
      </c>
      <c r="H74" s="33">
        <f t="shared" si="5"/>
        <v>1234</v>
      </c>
      <c r="I74" s="29">
        <v>-1296</v>
      </c>
      <c r="J74" s="33">
        <v>2541</v>
      </c>
      <c r="K74" s="27">
        <f t="shared" si="6"/>
        <v>656</v>
      </c>
      <c r="L74" s="27">
        <f t="shared" si="7"/>
        <v>54</v>
      </c>
      <c r="M74" s="33">
        <f t="shared" si="8"/>
        <v>250</v>
      </c>
      <c r="N74" s="29">
        <v>-1975</v>
      </c>
      <c r="O74" s="33">
        <v>2636</v>
      </c>
      <c r="P74" s="27">
        <f t="shared" si="9"/>
        <v>1285</v>
      </c>
      <c r="Q74" s="44"/>
      <c r="R74" s="35"/>
    </row>
    <row r="75" spans="1:18" ht="15.75" customHeight="1" x14ac:dyDescent="0.3">
      <c r="A75" s="203">
        <v>45774</v>
      </c>
      <c r="B75" s="27">
        <f t="shared" si="1"/>
        <v>55</v>
      </c>
      <c r="C75" s="33">
        <f t="shared" si="2"/>
        <v>1288</v>
      </c>
      <c r="D75" s="29">
        <v>-1205</v>
      </c>
      <c r="E75" s="33">
        <v>2504</v>
      </c>
      <c r="F75" s="27">
        <f t="shared" si="3"/>
        <v>575</v>
      </c>
      <c r="G75" s="27">
        <f t="shared" si="4"/>
        <v>55</v>
      </c>
      <c r="H75" s="33">
        <f t="shared" si="5"/>
        <v>1230</v>
      </c>
      <c r="I75" s="29">
        <v>-1300</v>
      </c>
      <c r="J75" s="33">
        <v>2541</v>
      </c>
      <c r="K75" s="27">
        <f t="shared" si="6"/>
        <v>660</v>
      </c>
      <c r="L75" s="27">
        <f t="shared" si="7"/>
        <v>55</v>
      </c>
      <c r="M75" s="33">
        <f t="shared" si="8"/>
        <v>245</v>
      </c>
      <c r="N75" s="29">
        <v>-1980</v>
      </c>
      <c r="O75" s="33">
        <v>2636</v>
      </c>
      <c r="P75" s="27">
        <f t="shared" si="9"/>
        <v>1290</v>
      </c>
      <c r="Q75" s="44"/>
      <c r="R75" s="35"/>
    </row>
    <row r="76" spans="1:18" ht="15.75" customHeight="1" x14ac:dyDescent="0.3">
      <c r="A76" s="203">
        <v>45775</v>
      </c>
      <c r="B76" s="27">
        <f t="shared" si="1"/>
        <v>56</v>
      </c>
      <c r="C76" s="33">
        <f t="shared" si="2"/>
        <v>1283</v>
      </c>
      <c r="D76" s="29">
        <v>-1210</v>
      </c>
      <c r="E76" s="33">
        <v>2504</v>
      </c>
      <c r="F76" s="27">
        <f t="shared" si="3"/>
        <v>580</v>
      </c>
      <c r="G76" s="27">
        <f t="shared" si="4"/>
        <v>56</v>
      </c>
      <c r="H76" s="33">
        <f t="shared" si="5"/>
        <v>1225</v>
      </c>
      <c r="I76" s="29">
        <v>-1305</v>
      </c>
      <c r="J76" s="33">
        <v>2541</v>
      </c>
      <c r="K76" s="27">
        <f t="shared" si="6"/>
        <v>665</v>
      </c>
      <c r="L76" s="27">
        <f t="shared" si="7"/>
        <v>56</v>
      </c>
      <c r="M76" s="33">
        <f t="shared" si="8"/>
        <v>240</v>
      </c>
      <c r="N76" s="29">
        <v>-1985</v>
      </c>
      <c r="O76" s="33">
        <v>2636</v>
      </c>
      <c r="P76" s="27">
        <f t="shared" si="9"/>
        <v>1295</v>
      </c>
      <c r="Q76" s="44"/>
      <c r="R76" s="35"/>
    </row>
    <row r="77" spans="1:18" ht="15.75" customHeight="1" x14ac:dyDescent="0.3">
      <c r="A77" s="203">
        <v>45776</v>
      </c>
      <c r="B77" s="27">
        <f t="shared" si="1"/>
        <v>57</v>
      </c>
      <c r="C77" s="33">
        <f t="shared" si="2"/>
        <v>1278</v>
      </c>
      <c r="D77" s="29">
        <v>-1215</v>
      </c>
      <c r="E77" s="33">
        <v>2504</v>
      </c>
      <c r="F77" s="27">
        <f t="shared" si="3"/>
        <v>585</v>
      </c>
      <c r="G77" s="27">
        <f t="shared" si="4"/>
        <v>57</v>
      </c>
      <c r="H77" s="33">
        <f t="shared" si="5"/>
        <v>1220</v>
      </c>
      <c r="I77" s="29">
        <v>-1310</v>
      </c>
      <c r="J77" s="33">
        <v>2541</v>
      </c>
      <c r="K77" s="27">
        <f t="shared" si="6"/>
        <v>670</v>
      </c>
      <c r="L77" s="27">
        <f t="shared" si="7"/>
        <v>57</v>
      </c>
      <c r="M77" s="33">
        <f t="shared" si="8"/>
        <v>235</v>
      </c>
      <c r="N77" s="29">
        <v>-1990</v>
      </c>
      <c r="O77" s="33">
        <v>2636</v>
      </c>
      <c r="P77" s="27">
        <f t="shared" si="9"/>
        <v>1300</v>
      </c>
      <c r="Q77" s="44"/>
      <c r="R77" s="35"/>
    </row>
    <row r="78" spans="1:18" ht="15.75" customHeight="1" x14ac:dyDescent="0.3">
      <c r="A78" s="203">
        <v>45777</v>
      </c>
      <c r="B78" s="27">
        <f t="shared" si="1"/>
        <v>58</v>
      </c>
      <c r="C78" s="33">
        <f t="shared" si="2"/>
        <v>1273</v>
      </c>
      <c r="D78" s="29">
        <v>-1220</v>
      </c>
      <c r="E78" s="33">
        <v>2504</v>
      </c>
      <c r="F78" s="27">
        <f t="shared" si="3"/>
        <v>590</v>
      </c>
      <c r="G78" s="27">
        <f t="shared" si="4"/>
        <v>58</v>
      </c>
      <c r="H78" s="33">
        <f t="shared" si="5"/>
        <v>1215</v>
      </c>
      <c r="I78" s="29">
        <v>-1315</v>
      </c>
      <c r="J78" s="33">
        <v>2541</v>
      </c>
      <c r="K78" s="27">
        <f t="shared" si="6"/>
        <v>675</v>
      </c>
      <c r="L78" s="27">
        <f t="shared" si="7"/>
        <v>58</v>
      </c>
      <c r="M78" s="33">
        <f t="shared" si="8"/>
        <v>230</v>
      </c>
      <c r="N78" s="29">
        <v>-1995</v>
      </c>
      <c r="O78" s="33">
        <v>2636</v>
      </c>
      <c r="P78" s="27">
        <f t="shared" si="9"/>
        <v>1305</v>
      </c>
      <c r="Q78" s="44"/>
      <c r="R78" s="35"/>
    </row>
    <row r="79" spans="1:18" ht="15.75" customHeight="1" x14ac:dyDescent="0.3">
      <c r="A79" s="203">
        <v>45778</v>
      </c>
      <c r="B79" s="27">
        <f t="shared" si="1"/>
        <v>59</v>
      </c>
      <c r="C79" s="33">
        <f t="shared" si="2"/>
        <v>1268</v>
      </c>
      <c r="D79" s="29">
        <v>-1225</v>
      </c>
      <c r="E79" s="33">
        <v>2504</v>
      </c>
      <c r="F79" s="27">
        <f t="shared" si="3"/>
        <v>595</v>
      </c>
      <c r="G79" s="27">
        <f t="shared" si="4"/>
        <v>59</v>
      </c>
      <c r="H79" s="33">
        <f t="shared" si="5"/>
        <v>1210</v>
      </c>
      <c r="I79" s="29">
        <v>-1320</v>
      </c>
      <c r="J79" s="33">
        <v>2541</v>
      </c>
      <c r="K79" s="27">
        <f t="shared" si="6"/>
        <v>680</v>
      </c>
      <c r="L79" s="27">
        <f t="shared" si="7"/>
        <v>59</v>
      </c>
      <c r="M79" s="33">
        <f t="shared" si="8"/>
        <v>1025</v>
      </c>
      <c r="N79" s="29">
        <v>-1200</v>
      </c>
      <c r="O79" s="33">
        <v>2636</v>
      </c>
      <c r="P79" s="27">
        <f t="shared" si="9"/>
        <v>510</v>
      </c>
      <c r="Q79" s="44"/>
      <c r="R79" s="35"/>
    </row>
    <row r="80" spans="1:18" ht="15.75" customHeight="1" x14ac:dyDescent="0.3">
      <c r="A80" s="203">
        <v>45779</v>
      </c>
      <c r="B80" s="27">
        <f t="shared" si="1"/>
        <v>60</v>
      </c>
      <c r="C80" s="33">
        <f t="shared" si="2"/>
        <v>1262</v>
      </c>
      <c r="D80" s="29">
        <v>-1231</v>
      </c>
      <c r="E80" s="33">
        <v>2504</v>
      </c>
      <c r="F80" s="27">
        <f t="shared" si="3"/>
        <v>601</v>
      </c>
      <c r="G80" s="27">
        <f t="shared" si="4"/>
        <v>60</v>
      </c>
      <c r="H80" s="33">
        <f t="shared" si="5"/>
        <v>1204</v>
      </c>
      <c r="I80" s="29">
        <v>-1326</v>
      </c>
      <c r="J80" s="33">
        <v>2541</v>
      </c>
      <c r="K80" s="27">
        <f t="shared" si="6"/>
        <v>686</v>
      </c>
      <c r="L80" s="27">
        <f t="shared" si="7"/>
        <v>60</v>
      </c>
      <c r="M80" s="33">
        <f t="shared" si="8"/>
        <v>1020</v>
      </c>
      <c r="N80" s="29">
        <v>-1205</v>
      </c>
      <c r="O80" s="33">
        <v>2636</v>
      </c>
      <c r="P80" s="27">
        <f t="shared" si="9"/>
        <v>515</v>
      </c>
      <c r="Q80" s="44"/>
      <c r="R80" s="35"/>
    </row>
    <row r="81" spans="1:18" ht="15.75" customHeight="1" x14ac:dyDescent="0.3">
      <c r="A81" s="203">
        <v>45780</v>
      </c>
      <c r="B81" s="27">
        <f t="shared" si="1"/>
        <v>61</v>
      </c>
      <c r="C81" s="33">
        <f t="shared" si="2"/>
        <v>1256</v>
      </c>
      <c r="D81" s="29">
        <v>-1237</v>
      </c>
      <c r="E81" s="33">
        <v>2504</v>
      </c>
      <c r="F81" s="27">
        <f t="shared" si="3"/>
        <v>607</v>
      </c>
      <c r="G81" s="27">
        <f t="shared" si="4"/>
        <v>61</v>
      </c>
      <c r="H81" s="33">
        <f t="shared" si="5"/>
        <v>1197</v>
      </c>
      <c r="I81" s="29">
        <v>-1333</v>
      </c>
      <c r="J81" s="33">
        <v>2541</v>
      </c>
      <c r="K81" s="27">
        <f t="shared" si="6"/>
        <v>693</v>
      </c>
      <c r="L81" s="27">
        <f t="shared" si="7"/>
        <v>61</v>
      </c>
      <c r="M81" s="33">
        <f t="shared" si="8"/>
        <v>1015</v>
      </c>
      <c r="N81" s="29">
        <v>-1210</v>
      </c>
      <c r="O81" s="33">
        <v>2636</v>
      </c>
      <c r="P81" s="27">
        <f t="shared" si="9"/>
        <v>520</v>
      </c>
      <c r="Q81" s="44"/>
      <c r="R81" s="35"/>
    </row>
    <row r="82" spans="1:18" ht="15.75" customHeight="1" x14ac:dyDescent="0.3">
      <c r="A82" s="203">
        <v>45781</v>
      </c>
      <c r="B82" s="27">
        <f t="shared" si="1"/>
        <v>62</v>
      </c>
      <c r="C82" s="33">
        <f t="shared" si="2"/>
        <v>1249</v>
      </c>
      <c r="D82" s="29">
        <v>-1244</v>
      </c>
      <c r="E82" s="33">
        <v>2504</v>
      </c>
      <c r="F82" s="27">
        <f t="shared" si="3"/>
        <v>614</v>
      </c>
      <c r="G82" s="27">
        <f t="shared" si="4"/>
        <v>62</v>
      </c>
      <c r="H82" s="33">
        <f t="shared" si="5"/>
        <v>1191</v>
      </c>
      <c r="I82" s="29">
        <v>-1339</v>
      </c>
      <c r="J82" s="33">
        <v>2541</v>
      </c>
      <c r="K82" s="27">
        <f t="shared" si="6"/>
        <v>699</v>
      </c>
      <c r="L82" s="27">
        <f t="shared" si="7"/>
        <v>62</v>
      </c>
      <c r="M82" s="33">
        <f t="shared" si="8"/>
        <v>1010</v>
      </c>
      <c r="N82" s="29">
        <v>-1215</v>
      </c>
      <c r="O82" s="33">
        <v>2636</v>
      </c>
      <c r="P82" s="27">
        <f t="shared" si="9"/>
        <v>525</v>
      </c>
      <c r="Q82" s="44"/>
      <c r="R82" s="35"/>
    </row>
    <row r="83" spans="1:18" ht="15.75" customHeight="1" x14ac:dyDescent="0.3">
      <c r="A83" s="203">
        <v>45782</v>
      </c>
      <c r="B83" s="27">
        <f t="shared" si="1"/>
        <v>63</v>
      </c>
      <c r="C83" s="33">
        <f t="shared" si="2"/>
        <v>1242</v>
      </c>
      <c r="D83" s="29">
        <v>-1251</v>
      </c>
      <c r="E83" s="33">
        <v>2504</v>
      </c>
      <c r="F83" s="27">
        <f t="shared" si="3"/>
        <v>621</v>
      </c>
      <c r="G83" s="27">
        <f t="shared" si="4"/>
        <v>63</v>
      </c>
      <c r="H83" s="33">
        <f t="shared" si="5"/>
        <v>1185</v>
      </c>
      <c r="I83" s="29">
        <v>-1345</v>
      </c>
      <c r="J83" s="33">
        <v>2541</v>
      </c>
      <c r="K83" s="27">
        <f t="shared" si="6"/>
        <v>705</v>
      </c>
      <c r="L83" s="27">
        <f t="shared" si="7"/>
        <v>63</v>
      </c>
      <c r="M83" s="33">
        <f t="shared" si="8"/>
        <v>1005</v>
      </c>
      <c r="N83" s="29">
        <v>-1220</v>
      </c>
      <c r="O83" s="33">
        <v>2636</v>
      </c>
      <c r="P83" s="27">
        <f t="shared" si="9"/>
        <v>530</v>
      </c>
      <c r="Q83" s="44"/>
      <c r="R83" s="35"/>
    </row>
    <row r="84" spans="1:18" ht="15.75" customHeight="1" x14ac:dyDescent="0.3">
      <c r="A84" s="203">
        <v>45783</v>
      </c>
      <c r="B84" s="27">
        <f t="shared" si="1"/>
        <v>64</v>
      </c>
      <c r="C84" s="33">
        <f t="shared" si="2"/>
        <v>1238</v>
      </c>
      <c r="D84" s="29">
        <v>-1255</v>
      </c>
      <c r="E84" s="33">
        <v>2504</v>
      </c>
      <c r="F84" s="27">
        <f t="shared" si="3"/>
        <v>625</v>
      </c>
      <c r="G84" s="27">
        <f t="shared" si="4"/>
        <v>64</v>
      </c>
      <c r="H84" s="33">
        <f t="shared" si="5"/>
        <v>1180</v>
      </c>
      <c r="I84" s="29">
        <v>-1350</v>
      </c>
      <c r="J84" s="33">
        <v>2541</v>
      </c>
      <c r="K84" s="27">
        <f t="shared" si="6"/>
        <v>710</v>
      </c>
      <c r="L84" s="27">
        <f t="shared" si="7"/>
        <v>64</v>
      </c>
      <c r="M84" s="33">
        <f t="shared" si="8"/>
        <v>1000</v>
      </c>
      <c r="N84" s="29">
        <v>-1225</v>
      </c>
      <c r="O84" s="33">
        <v>2636</v>
      </c>
      <c r="P84" s="27">
        <f t="shared" si="9"/>
        <v>535</v>
      </c>
      <c r="Q84" s="44"/>
      <c r="R84" s="35"/>
    </row>
    <row r="85" spans="1:18" ht="15.75" customHeight="1" x14ac:dyDescent="0.3">
      <c r="A85" s="203">
        <v>45784</v>
      </c>
      <c r="B85" s="27">
        <f t="shared" si="1"/>
        <v>65</v>
      </c>
      <c r="C85" s="33">
        <f t="shared" si="2"/>
        <v>1232</v>
      </c>
      <c r="D85" s="29">
        <v>-1261</v>
      </c>
      <c r="E85" s="33">
        <v>2504</v>
      </c>
      <c r="F85" s="27">
        <f t="shared" si="3"/>
        <v>631</v>
      </c>
      <c r="G85" s="27">
        <f t="shared" si="4"/>
        <v>65</v>
      </c>
      <c r="H85" s="33">
        <f t="shared" si="5"/>
        <v>1175</v>
      </c>
      <c r="I85" s="29">
        <v>-1355</v>
      </c>
      <c r="J85" s="33">
        <v>2541</v>
      </c>
      <c r="K85" s="27">
        <f t="shared" si="6"/>
        <v>715</v>
      </c>
      <c r="L85" s="27">
        <f t="shared" si="7"/>
        <v>65</v>
      </c>
      <c r="M85" s="33">
        <f t="shared" si="8"/>
        <v>995</v>
      </c>
      <c r="N85" s="29">
        <v>-1230</v>
      </c>
      <c r="O85" s="33">
        <v>2636</v>
      </c>
      <c r="P85" s="27">
        <f t="shared" si="9"/>
        <v>540</v>
      </c>
      <c r="Q85" s="44"/>
      <c r="R85" s="35"/>
    </row>
    <row r="86" spans="1:18" ht="15.75" customHeight="1" x14ac:dyDescent="0.3">
      <c r="A86" s="203">
        <v>45785</v>
      </c>
      <c r="B86" s="27">
        <f t="shared" si="1"/>
        <v>66</v>
      </c>
      <c r="C86" s="33">
        <f t="shared" si="2"/>
        <v>1232</v>
      </c>
      <c r="D86" s="29">
        <v>-1261</v>
      </c>
      <c r="E86" s="33">
        <v>2504</v>
      </c>
      <c r="F86" s="27">
        <f t="shared" si="3"/>
        <v>631</v>
      </c>
      <c r="G86" s="27">
        <f t="shared" si="4"/>
        <v>66</v>
      </c>
      <c r="H86" s="33">
        <f t="shared" si="5"/>
        <v>1175</v>
      </c>
      <c r="I86" s="29">
        <v>-1355</v>
      </c>
      <c r="J86" s="33">
        <v>2541</v>
      </c>
      <c r="K86" s="27">
        <f t="shared" si="6"/>
        <v>715</v>
      </c>
      <c r="L86" s="27">
        <f t="shared" si="7"/>
        <v>66</v>
      </c>
      <c r="M86" s="33">
        <f t="shared" si="8"/>
        <v>990</v>
      </c>
      <c r="N86" s="29">
        <v>-1235</v>
      </c>
      <c r="O86" s="33">
        <v>2636</v>
      </c>
      <c r="P86" s="27">
        <f t="shared" si="9"/>
        <v>545</v>
      </c>
      <c r="Q86" s="44"/>
      <c r="R86" s="35"/>
    </row>
    <row r="87" spans="1:18" ht="15.75" customHeight="1" x14ac:dyDescent="0.3">
      <c r="A87" s="203">
        <v>45786</v>
      </c>
      <c r="B87" s="27">
        <f t="shared" si="1"/>
        <v>67</v>
      </c>
      <c r="C87" s="33">
        <f t="shared" si="2"/>
        <v>1232</v>
      </c>
      <c r="D87" s="29">
        <v>-1261</v>
      </c>
      <c r="E87" s="33">
        <v>2504</v>
      </c>
      <c r="F87" s="27">
        <f t="shared" si="3"/>
        <v>631</v>
      </c>
      <c r="G87" s="27">
        <f t="shared" si="4"/>
        <v>67</v>
      </c>
      <c r="H87" s="33">
        <f t="shared" si="5"/>
        <v>1175</v>
      </c>
      <c r="I87" s="29">
        <v>-1355</v>
      </c>
      <c r="J87" s="33">
        <v>2541</v>
      </c>
      <c r="K87" s="27">
        <f t="shared" si="6"/>
        <v>715</v>
      </c>
      <c r="L87" s="27">
        <f t="shared" si="7"/>
        <v>67</v>
      </c>
      <c r="M87" s="33">
        <f t="shared" si="8"/>
        <v>985</v>
      </c>
      <c r="N87" s="29">
        <v>-1240</v>
      </c>
      <c r="O87" s="33">
        <v>2636</v>
      </c>
      <c r="P87" s="27">
        <f t="shared" si="9"/>
        <v>550</v>
      </c>
      <c r="Q87" s="44"/>
      <c r="R87" s="35"/>
    </row>
    <row r="88" spans="1:18" ht="15.75" customHeight="1" x14ac:dyDescent="0.3">
      <c r="A88" s="203">
        <v>45787</v>
      </c>
      <c r="B88" s="27">
        <f t="shared" si="1"/>
        <v>68</v>
      </c>
      <c r="C88" s="33">
        <f t="shared" si="2"/>
        <v>1226</v>
      </c>
      <c r="D88" s="29">
        <v>-1267</v>
      </c>
      <c r="E88" s="33">
        <v>2504</v>
      </c>
      <c r="F88" s="27">
        <f t="shared" si="3"/>
        <v>637</v>
      </c>
      <c r="G88" s="27">
        <f t="shared" si="4"/>
        <v>68</v>
      </c>
      <c r="H88" s="33">
        <f t="shared" si="5"/>
        <v>1170</v>
      </c>
      <c r="I88" s="29">
        <v>-1360</v>
      </c>
      <c r="J88" s="33">
        <v>2541</v>
      </c>
      <c r="K88" s="27">
        <f t="shared" si="6"/>
        <v>720</v>
      </c>
      <c r="L88" s="27">
        <f t="shared" si="7"/>
        <v>68</v>
      </c>
      <c r="M88" s="33">
        <f t="shared" si="8"/>
        <v>980</v>
      </c>
      <c r="N88" s="29">
        <v>-1245</v>
      </c>
      <c r="O88" s="33">
        <v>2636</v>
      </c>
      <c r="P88" s="27">
        <f t="shared" si="9"/>
        <v>555</v>
      </c>
      <c r="Q88" s="44"/>
      <c r="R88" s="35"/>
    </row>
    <row r="89" spans="1:18" ht="15.75" customHeight="1" x14ac:dyDescent="0.3">
      <c r="A89" s="203">
        <v>45788</v>
      </c>
      <c r="B89" s="27">
        <f t="shared" si="1"/>
        <v>69</v>
      </c>
      <c r="C89" s="33">
        <f t="shared" si="2"/>
        <v>1222</v>
      </c>
      <c r="D89" s="29">
        <v>-1271</v>
      </c>
      <c r="E89" s="33">
        <v>2504</v>
      </c>
      <c r="F89" s="27">
        <f t="shared" si="3"/>
        <v>641</v>
      </c>
      <c r="G89" s="27">
        <f t="shared" si="4"/>
        <v>69</v>
      </c>
      <c r="H89" s="33">
        <f t="shared" si="5"/>
        <v>1165</v>
      </c>
      <c r="I89" s="29">
        <v>-1365</v>
      </c>
      <c r="J89" s="33">
        <v>2541</v>
      </c>
      <c r="K89" s="27">
        <f t="shared" si="6"/>
        <v>725</v>
      </c>
      <c r="L89" s="27">
        <f t="shared" si="7"/>
        <v>69</v>
      </c>
      <c r="M89" s="33">
        <f t="shared" si="8"/>
        <v>977</v>
      </c>
      <c r="N89" s="29">
        <v>-1248</v>
      </c>
      <c r="O89" s="33">
        <v>2636</v>
      </c>
      <c r="P89" s="27">
        <f t="shared" si="9"/>
        <v>558</v>
      </c>
      <c r="Q89" s="44"/>
      <c r="R89" s="35"/>
    </row>
    <row r="90" spans="1:18" ht="15.75" customHeight="1" x14ac:dyDescent="0.3">
      <c r="A90" s="203">
        <v>45789</v>
      </c>
      <c r="B90" s="27">
        <f t="shared" si="1"/>
        <v>70</v>
      </c>
      <c r="C90" s="33">
        <f t="shared" si="2"/>
        <v>1218</v>
      </c>
      <c r="D90" s="29">
        <v>-1275</v>
      </c>
      <c r="E90" s="33">
        <v>2504</v>
      </c>
      <c r="F90" s="27">
        <f t="shared" si="3"/>
        <v>645</v>
      </c>
      <c r="G90" s="27">
        <f t="shared" si="4"/>
        <v>70</v>
      </c>
      <c r="H90" s="33">
        <f t="shared" si="5"/>
        <v>1161</v>
      </c>
      <c r="I90" s="29">
        <v>-1369</v>
      </c>
      <c r="J90" s="33">
        <v>2541</v>
      </c>
      <c r="K90" s="27">
        <f t="shared" si="6"/>
        <v>729</v>
      </c>
      <c r="L90" s="27">
        <f t="shared" si="7"/>
        <v>70</v>
      </c>
      <c r="M90" s="33">
        <f t="shared" si="8"/>
        <v>973</v>
      </c>
      <c r="N90" s="29">
        <v>-1252</v>
      </c>
      <c r="O90" s="33">
        <v>2636</v>
      </c>
      <c r="P90" s="27">
        <f t="shared" si="9"/>
        <v>562</v>
      </c>
      <c r="Q90" s="44"/>
      <c r="R90" s="35"/>
    </row>
    <row r="91" spans="1:18" ht="15.75" customHeight="1" x14ac:dyDescent="0.3">
      <c r="A91" s="203">
        <v>45790</v>
      </c>
      <c r="B91" s="27">
        <f t="shared" si="1"/>
        <v>71</v>
      </c>
      <c r="C91" s="33">
        <f t="shared" si="2"/>
        <v>1214</v>
      </c>
      <c r="D91" s="29">
        <v>-1279</v>
      </c>
      <c r="E91" s="33">
        <v>2504</v>
      </c>
      <c r="F91" s="27">
        <f t="shared" si="3"/>
        <v>649</v>
      </c>
      <c r="G91" s="27">
        <f t="shared" si="4"/>
        <v>71</v>
      </c>
      <c r="H91" s="33">
        <f t="shared" si="5"/>
        <v>1156</v>
      </c>
      <c r="I91" s="29">
        <v>-1374</v>
      </c>
      <c r="J91" s="33">
        <v>2541</v>
      </c>
      <c r="K91" s="27">
        <f t="shared" si="6"/>
        <v>734</v>
      </c>
      <c r="L91" s="27">
        <f t="shared" si="7"/>
        <v>71</v>
      </c>
      <c r="M91" s="33">
        <f t="shared" si="8"/>
        <v>970</v>
      </c>
      <c r="N91" s="29">
        <v>-1255</v>
      </c>
      <c r="O91" s="33">
        <v>2636</v>
      </c>
      <c r="P91" s="27">
        <f t="shared" si="9"/>
        <v>565</v>
      </c>
      <c r="Q91" s="44"/>
      <c r="R91" s="35"/>
    </row>
    <row r="92" spans="1:18" ht="15" customHeight="1" x14ac:dyDescent="0.3">
      <c r="A92" s="203">
        <v>45791</v>
      </c>
      <c r="B92" s="27">
        <f t="shared" si="1"/>
        <v>72</v>
      </c>
      <c r="C92" s="33">
        <f t="shared" si="2"/>
        <v>1210</v>
      </c>
      <c r="D92" s="29">
        <v>-1283</v>
      </c>
      <c r="E92" s="33">
        <v>2504</v>
      </c>
      <c r="F92" s="27">
        <f t="shared" si="3"/>
        <v>653</v>
      </c>
      <c r="G92" s="27">
        <f t="shared" si="4"/>
        <v>72</v>
      </c>
      <c r="H92" s="33">
        <f t="shared" si="5"/>
        <v>1150</v>
      </c>
      <c r="I92" s="29">
        <v>-1380</v>
      </c>
      <c r="J92" s="33">
        <v>2541</v>
      </c>
      <c r="K92" s="27">
        <f t="shared" si="6"/>
        <v>740</v>
      </c>
      <c r="L92" s="27">
        <f t="shared" si="7"/>
        <v>72</v>
      </c>
      <c r="M92" s="33">
        <f t="shared" si="8"/>
        <v>967</v>
      </c>
      <c r="N92" s="29">
        <v>-1258</v>
      </c>
      <c r="O92" s="33">
        <v>2636</v>
      </c>
      <c r="P92" s="27">
        <f t="shared" si="9"/>
        <v>568</v>
      </c>
      <c r="Q92" s="44"/>
      <c r="R92" s="35"/>
    </row>
    <row r="93" spans="1:18" ht="15" customHeight="1" x14ac:dyDescent="0.3">
      <c r="A93" s="203">
        <v>45792</v>
      </c>
      <c r="B93" s="27">
        <f t="shared" si="1"/>
        <v>73</v>
      </c>
      <c r="C93" s="33">
        <f t="shared" si="2"/>
        <v>1205</v>
      </c>
      <c r="D93" s="29">
        <v>-1288</v>
      </c>
      <c r="E93" s="33">
        <v>2504</v>
      </c>
      <c r="F93" s="27">
        <f t="shared" si="3"/>
        <v>658</v>
      </c>
      <c r="G93" s="27">
        <f t="shared" si="4"/>
        <v>73</v>
      </c>
      <c r="H93" s="33">
        <f t="shared" si="5"/>
        <v>1146</v>
      </c>
      <c r="I93" s="29">
        <v>-1384</v>
      </c>
      <c r="J93" s="33">
        <v>2541</v>
      </c>
      <c r="K93" s="27">
        <f t="shared" si="6"/>
        <v>744</v>
      </c>
      <c r="L93" s="27">
        <f t="shared" si="7"/>
        <v>73</v>
      </c>
      <c r="M93" s="33">
        <f t="shared" si="8"/>
        <v>964</v>
      </c>
      <c r="N93" s="29">
        <v>-1261</v>
      </c>
      <c r="O93" s="33">
        <v>2636</v>
      </c>
      <c r="P93" s="27">
        <f t="shared" si="9"/>
        <v>571</v>
      </c>
      <c r="Q93" s="44"/>
      <c r="R93" s="35"/>
    </row>
    <row r="94" spans="1:18" ht="15.75" customHeight="1" x14ac:dyDescent="0.3">
      <c r="A94" s="203">
        <v>45793</v>
      </c>
      <c r="B94" s="27">
        <f t="shared" si="1"/>
        <v>74</v>
      </c>
      <c r="C94" s="33">
        <f t="shared" si="2"/>
        <v>1200</v>
      </c>
      <c r="D94" s="29">
        <v>-1293</v>
      </c>
      <c r="E94" s="33">
        <v>2504</v>
      </c>
      <c r="F94" s="27">
        <f t="shared" si="3"/>
        <v>663</v>
      </c>
      <c r="G94" s="27">
        <f t="shared" si="4"/>
        <v>74</v>
      </c>
      <c r="H94" s="33">
        <f t="shared" si="5"/>
        <v>1140</v>
      </c>
      <c r="I94" s="29">
        <v>-1390</v>
      </c>
      <c r="J94" s="33">
        <v>2541</v>
      </c>
      <c r="K94" s="27">
        <f t="shared" si="6"/>
        <v>750</v>
      </c>
      <c r="L94" s="27">
        <f t="shared" si="7"/>
        <v>74</v>
      </c>
      <c r="M94" s="33">
        <f t="shared" si="8"/>
        <v>961</v>
      </c>
      <c r="N94" s="29">
        <v>-1264</v>
      </c>
      <c r="O94" s="33">
        <v>2636</v>
      </c>
      <c r="P94" s="27">
        <f t="shared" si="9"/>
        <v>574</v>
      </c>
      <c r="Q94" s="44"/>
      <c r="R94" s="35"/>
    </row>
    <row r="95" spans="1:18" ht="15.75" customHeight="1" x14ac:dyDescent="0.3">
      <c r="A95" s="203">
        <v>45794</v>
      </c>
      <c r="B95" s="27">
        <f t="shared" si="1"/>
        <v>75</v>
      </c>
      <c r="C95" s="33">
        <f t="shared" si="2"/>
        <v>1195</v>
      </c>
      <c r="D95" s="29">
        <v>-1298</v>
      </c>
      <c r="E95" s="33">
        <v>2504</v>
      </c>
      <c r="F95" s="27">
        <f t="shared" si="3"/>
        <v>668</v>
      </c>
      <c r="G95" s="27">
        <f t="shared" si="4"/>
        <v>75</v>
      </c>
      <c r="H95" s="33">
        <f t="shared" si="5"/>
        <v>1135</v>
      </c>
      <c r="I95" s="29">
        <v>-1395</v>
      </c>
      <c r="J95" s="33">
        <v>2541</v>
      </c>
      <c r="K95" s="27">
        <f t="shared" si="6"/>
        <v>755</v>
      </c>
      <c r="L95" s="27">
        <f t="shared" si="7"/>
        <v>75</v>
      </c>
      <c r="M95" s="33">
        <f t="shared" si="8"/>
        <v>958</v>
      </c>
      <c r="N95" s="29">
        <v>-1267</v>
      </c>
      <c r="O95" s="33">
        <v>2636</v>
      </c>
      <c r="P95" s="27">
        <f t="shared" si="9"/>
        <v>577</v>
      </c>
      <c r="Q95" s="44"/>
      <c r="R95" s="35"/>
    </row>
    <row r="96" spans="1:18" ht="15.75" customHeight="1" x14ac:dyDescent="0.3">
      <c r="A96" s="203">
        <v>45795</v>
      </c>
      <c r="B96" s="27">
        <f t="shared" si="1"/>
        <v>76</v>
      </c>
      <c r="C96" s="33">
        <f t="shared" si="2"/>
        <v>1190</v>
      </c>
      <c r="D96" s="29">
        <v>-1303</v>
      </c>
      <c r="E96" s="33">
        <v>2504</v>
      </c>
      <c r="F96" s="27">
        <f t="shared" si="3"/>
        <v>673</v>
      </c>
      <c r="G96" s="27">
        <f t="shared" si="4"/>
        <v>76</v>
      </c>
      <c r="H96" s="33">
        <f t="shared" si="5"/>
        <v>1131</v>
      </c>
      <c r="I96" s="29">
        <v>-1399</v>
      </c>
      <c r="J96" s="33">
        <v>2541</v>
      </c>
      <c r="K96" s="27">
        <f t="shared" si="6"/>
        <v>759</v>
      </c>
      <c r="L96" s="27">
        <f t="shared" si="7"/>
        <v>76</v>
      </c>
      <c r="M96" s="33">
        <f t="shared" si="8"/>
        <v>955</v>
      </c>
      <c r="N96" s="29">
        <v>-1270</v>
      </c>
      <c r="O96" s="33">
        <v>2636</v>
      </c>
      <c r="P96" s="27">
        <f t="shared" si="9"/>
        <v>580</v>
      </c>
      <c r="Q96" s="44"/>
      <c r="R96" s="35"/>
    </row>
    <row r="97" spans="1:18" ht="15.75" customHeight="1" x14ac:dyDescent="0.3">
      <c r="A97" s="203">
        <v>45796</v>
      </c>
      <c r="B97" s="27">
        <f t="shared" si="1"/>
        <v>77</v>
      </c>
      <c r="C97" s="33">
        <f t="shared" si="2"/>
        <v>1185</v>
      </c>
      <c r="D97" s="29">
        <v>-1308</v>
      </c>
      <c r="E97" s="33">
        <v>2504</v>
      </c>
      <c r="F97" s="27">
        <f t="shared" si="3"/>
        <v>678</v>
      </c>
      <c r="G97" s="27">
        <f t="shared" si="4"/>
        <v>77</v>
      </c>
      <c r="H97" s="33">
        <f t="shared" si="5"/>
        <v>1127</v>
      </c>
      <c r="I97" s="29">
        <v>-1403</v>
      </c>
      <c r="J97" s="33">
        <v>2541</v>
      </c>
      <c r="K97" s="27">
        <f t="shared" si="6"/>
        <v>763</v>
      </c>
      <c r="L97" s="27">
        <f t="shared" si="7"/>
        <v>77</v>
      </c>
      <c r="M97" s="33">
        <f t="shared" si="8"/>
        <v>952</v>
      </c>
      <c r="N97" s="29">
        <v>-1273</v>
      </c>
      <c r="O97" s="33">
        <v>2636</v>
      </c>
      <c r="P97" s="27">
        <f t="shared" si="9"/>
        <v>583</v>
      </c>
      <c r="Q97" s="44"/>
      <c r="R97" s="35"/>
    </row>
    <row r="98" spans="1:18" ht="15.75" customHeight="1" x14ac:dyDescent="0.3">
      <c r="A98" s="203">
        <v>45797</v>
      </c>
      <c r="B98" s="27">
        <f t="shared" si="1"/>
        <v>78</v>
      </c>
      <c r="C98" s="33">
        <f t="shared" si="2"/>
        <v>1180</v>
      </c>
      <c r="D98" s="29">
        <v>-1313</v>
      </c>
      <c r="E98" s="33">
        <v>2504</v>
      </c>
      <c r="F98" s="27">
        <f t="shared" si="3"/>
        <v>683</v>
      </c>
      <c r="G98" s="27">
        <f t="shared" si="4"/>
        <v>78</v>
      </c>
      <c r="H98" s="33">
        <f t="shared" si="5"/>
        <v>1123</v>
      </c>
      <c r="I98" s="29">
        <v>-1407</v>
      </c>
      <c r="J98" s="33">
        <v>2541</v>
      </c>
      <c r="K98" s="27">
        <f t="shared" si="6"/>
        <v>767</v>
      </c>
      <c r="L98" s="27">
        <f t="shared" si="7"/>
        <v>78</v>
      </c>
      <c r="M98" s="33">
        <f t="shared" si="8"/>
        <v>949</v>
      </c>
      <c r="N98" s="29">
        <v>-1276</v>
      </c>
      <c r="O98" s="33">
        <v>2636</v>
      </c>
      <c r="P98" s="27">
        <f t="shared" si="9"/>
        <v>586</v>
      </c>
      <c r="Q98" s="44"/>
      <c r="R98" s="35"/>
    </row>
    <row r="99" spans="1:18" ht="15.75" customHeight="1" x14ac:dyDescent="0.3">
      <c r="A99" s="203">
        <v>45798</v>
      </c>
      <c r="B99" s="27">
        <f t="shared" si="1"/>
        <v>79</v>
      </c>
      <c r="C99" s="33">
        <f t="shared" si="2"/>
        <v>1175</v>
      </c>
      <c r="D99" s="29">
        <v>-1318</v>
      </c>
      <c r="E99" s="33">
        <v>2504</v>
      </c>
      <c r="F99" s="27">
        <f t="shared" si="3"/>
        <v>688</v>
      </c>
      <c r="G99" s="27">
        <f t="shared" si="4"/>
        <v>79</v>
      </c>
      <c r="H99" s="33">
        <f t="shared" si="5"/>
        <v>1119</v>
      </c>
      <c r="I99" s="29">
        <v>-1411</v>
      </c>
      <c r="J99" s="33">
        <v>2541</v>
      </c>
      <c r="K99" s="27">
        <f t="shared" si="6"/>
        <v>771</v>
      </c>
      <c r="L99" s="27">
        <f t="shared" si="7"/>
        <v>79</v>
      </c>
      <c r="M99" s="33">
        <f t="shared" si="8"/>
        <v>946</v>
      </c>
      <c r="N99" s="29">
        <v>-1279</v>
      </c>
      <c r="O99" s="33">
        <v>2636</v>
      </c>
      <c r="P99" s="27">
        <f t="shared" si="9"/>
        <v>589</v>
      </c>
      <c r="Q99" s="44"/>
      <c r="R99" s="35"/>
    </row>
    <row r="100" spans="1:18" ht="15.75" customHeight="1" x14ac:dyDescent="0.3">
      <c r="A100" s="203">
        <v>45799</v>
      </c>
      <c r="B100" s="27">
        <f t="shared" si="1"/>
        <v>80</v>
      </c>
      <c r="C100" s="33">
        <f t="shared" si="2"/>
        <v>1170</v>
      </c>
      <c r="D100" s="29">
        <v>-1323</v>
      </c>
      <c r="E100" s="33">
        <v>2504</v>
      </c>
      <c r="F100" s="27">
        <f t="shared" si="3"/>
        <v>693</v>
      </c>
      <c r="G100" s="27">
        <f t="shared" si="4"/>
        <v>80</v>
      </c>
      <c r="H100" s="33">
        <f t="shared" si="5"/>
        <v>1115</v>
      </c>
      <c r="I100" s="29">
        <v>-1415</v>
      </c>
      <c r="J100" s="33">
        <v>2541</v>
      </c>
      <c r="K100" s="27">
        <f t="shared" si="6"/>
        <v>775</v>
      </c>
      <c r="L100" s="27">
        <f t="shared" si="7"/>
        <v>80</v>
      </c>
      <c r="M100" s="33">
        <f t="shared" si="8"/>
        <v>943</v>
      </c>
      <c r="N100" s="29">
        <v>-1282</v>
      </c>
      <c r="O100" s="33">
        <v>2636</v>
      </c>
      <c r="P100" s="27">
        <f t="shared" si="9"/>
        <v>592</v>
      </c>
      <c r="Q100" s="44"/>
      <c r="R100" s="35"/>
    </row>
    <row r="101" spans="1:18" ht="15.75" customHeight="1" x14ac:dyDescent="0.3">
      <c r="A101" s="203">
        <v>45800</v>
      </c>
      <c r="B101" s="27">
        <f t="shared" si="1"/>
        <v>81</v>
      </c>
      <c r="C101" s="33">
        <f t="shared" si="2"/>
        <v>1165</v>
      </c>
      <c r="D101" s="29">
        <v>-1328</v>
      </c>
      <c r="E101" s="33">
        <v>2504</v>
      </c>
      <c r="F101" s="27">
        <f t="shared" si="3"/>
        <v>698</v>
      </c>
      <c r="G101" s="27">
        <f t="shared" si="4"/>
        <v>81</v>
      </c>
      <c r="H101" s="33">
        <f t="shared" si="5"/>
        <v>1111</v>
      </c>
      <c r="I101" s="29">
        <v>-1419</v>
      </c>
      <c r="J101" s="33">
        <v>2541</v>
      </c>
      <c r="K101" s="27">
        <f t="shared" si="6"/>
        <v>779</v>
      </c>
      <c r="L101" s="27">
        <f t="shared" si="7"/>
        <v>81</v>
      </c>
      <c r="M101" s="33">
        <f t="shared" si="8"/>
        <v>940</v>
      </c>
      <c r="N101" s="29">
        <v>-1285</v>
      </c>
      <c r="O101" s="33">
        <v>2636</v>
      </c>
      <c r="P101" s="27">
        <f t="shared" si="9"/>
        <v>595</v>
      </c>
      <c r="Q101" s="44"/>
      <c r="R101" s="35"/>
    </row>
    <row r="102" spans="1:18" ht="15.75" customHeight="1" x14ac:dyDescent="0.3">
      <c r="A102" s="203">
        <v>45801</v>
      </c>
      <c r="B102" s="27">
        <f t="shared" si="1"/>
        <v>82</v>
      </c>
      <c r="C102" s="33">
        <f t="shared" si="2"/>
        <v>1164</v>
      </c>
      <c r="D102" s="29">
        <v>-1329</v>
      </c>
      <c r="E102" s="33">
        <v>2504</v>
      </c>
      <c r="F102" s="27">
        <f t="shared" si="3"/>
        <v>699</v>
      </c>
      <c r="G102" s="27">
        <f t="shared" si="4"/>
        <v>82</v>
      </c>
      <c r="H102" s="33">
        <f t="shared" si="5"/>
        <v>1107</v>
      </c>
      <c r="I102" s="29">
        <v>-1423</v>
      </c>
      <c r="J102" s="33">
        <v>2541</v>
      </c>
      <c r="K102" s="27">
        <f t="shared" si="6"/>
        <v>783</v>
      </c>
      <c r="L102" s="27">
        <f t="shared" si="7"/>
        <v>82</v>
      </c>
      <c r="M102" s="33">
        <f t="shared" si="8"/>
        <v>937</v>
      </c>
      <c r="N102" s="29">
        <v>-1288</v>
      </c>
      <c r="O102" s="33">
        <v>2636</v>
      </c>
      <c r="P102" s="27">
        <f t="shared" si="9"/>
        <v>598</v>
      </c>
      <c r="Q102" s="44"/>
      <c r="R102" s="35"/>
    </row>
    <row r="103" spans="1:18" ht="15.75" customHeight="1" x14ac:dyDescent="0.3">
      <c r="A103" s="203">
        <v>45802</v>
      </c>
      <c r="B103" s="27">
        <f t="shared" si="1"/>
        <v>83</v>
      </c>
      <c r="C103" s="33">
        <f t="shared" si="2"/>
        <v>1163</v>
      </c>
      <c r="D103" s="29">
        <v>-1330</v>
      </c>
      <c r="E103" s="33">
        <v>2504</v>
      </c>
      <c r="F103" s="27">
        <f t="shared" si="3"/>
        <v>700</v>
      </c>
      <c r="G103" s="27">
        <f t="shared" si="4"/>
        <v>83</v>
      </c>
      <c r="H103" s="33">
        <f t="shared" si="5"/>
        <v>1103</v>
      </c>
      <c r="I103" s="29">
        <v>-1427</v>
      </c>
      <c r="J103" s="33">
        <v>2541</v>
      </c>
      <c r="K103" s="27">
        <f t="shared" si="6"/>
        <v>787</v>
      </c>
      <c r="L103" s="27">
        <f t="shared" si="7"/>
        <v>83</v>
      </c>
      <c r="M103" s="33">
        <f t="shared" si="8"/>
        <v>934</v>
      </c>
      <c r="N103" s="29">
        <v>-1291</v>
      </c>
      <c r="O103" s="33">
        <v>2636</v>
      </c>
      <c r="P103" s="27">
        <f t="shared" si="9"/>
        <v>601</v>
      </c>
      <c r="Q103" s="44"/>
      <c r="R103" s="35"/>
    </row>
    <row r="104" spans="1:18" ht="15.75" customHeight="1" x14ac:dyDescent="0.3">
      <c r="A104" s="203">
        <v>45803</v>
      </c>
      <c r="B104" s="27">
        <f t="shared" si="1"/>
        <v>84</v>
      </c>
      <c r="C104" s="33">
        <f t="shared" si="2"/>
        <v>1161</v>
      </c>
      <c r="D104" s="29">
        <v>-1332</v>
      </c>
      <c r="E104" s="33">
        <v>2504</v>
      </c>
      <c r="F104" s="27">
        <f t="shared" si="3"/>
        <v>702</v>
      </c>
      <c r="G104" s="27">
        <f t="shared" si="4"/>
        <v>84</v>
      </c>
      <c r="H104" s="33">
        <f t="shared" si="5"/>
        <v>1099</v>
      </c>
      <c r="I104" s="29">
        <v>-1431</v>
      </c>
      <c r="J104" s="33">
        <v>2541</v>
      </c>
      <c r="K104" s="27">
        <f t="shared" si="6"/>
        <v>791</v>
      </c>
      <c r="L104" s="27">
        <f t="shared" si="7"/>
        <v>84</v>
      </c>
      <c r="M104" s="33">
        <f t="shared" si="8"/>
        <v>931</v>
      </c>
      <c r="N104" s="29">
        <v>-1294</v>
      </c>
      <c r="O104" s="33">
        <v>2636</v>
      </c>
      <c r="P104" s="27">
        <f t="shared" si="9"/>
        <v>604</v>
      </c>
      <c r="Q104" s="44"/>
      <c r="R104" s="35"/>
    </row>
    <row r="105" spans="1:18" ht="15.75" customHeight="1" x14ac:dyDescent="0.3">
      <c r="A105" s="203">
        <v>45804</v>
      </c>
      <c r="B105" s="27">
        <f t="shared" si="1"/>
        <v>85</v>
      </c>
      <c r="C105" s="33">
        <f t="shared" si="2"/>
        <v>1158</v>
      </c>
      <c r="D105" s="29">
        <v>-1335</v>
      </c>
      <c r="E105" s="33">
        <v>2504</v>
      </c>
      <c r="F105" s="27">
        <f t="shared" si="3"/>
        <v>705</v>
      </c>
      <c r="G105" s="27">
        <f t="shared" si="4"/>
        <v>85</v>
      </c>
      <c r="H105" s="33">
        <f t="shared" si="5"/>
        <v>1095</v>
      </c>
      <c r="I105" s="29">
        <v>-1435</v>
      </c>
      <c r="J105" s="33">
        <v>2541</v>
      </c>
      <c r="K105" s="27">
        <f t="shared" si="6"/>
        <v>795</v>
      </c>
      <c r="L105" s="27">
        <f t="shared" si="7"/>
        <v>85</v>
      </c>
      <c r="M105" s="33">
        <f t="shared" si="8"/>
        <v>928</v>
      </c>
      <c r="N105" s="29">
        <v>-1297</v>
      </c>
      <c r="O105" s="33">
        <v>2636</v>
      </c>
      <c r="P105" s="27">
        <f t="shared" si="9"/>
        <v>607</v>
      </c>
      <c r="Q105" s="44"/>
      <c r="R105" s="35"/>
    </row>
    <row r="106" spans="1:18" ht="15.75" customHeight="1" x14ac:dyDescent="0.3">
      <c r="A106" s="203">
        <v>45805</v>
      </c>
      <c r="B106" s="27">
        <f t="shared" si="1"/>
        <v>86</v>
      </c>
      <c r="C106" s="33">
        <f t="shared" si="2"/>
        <v>1158</v>
      </c>
      <c r="D106" s="29">
        <v>-1335</v>
      </c>
      <c r="E106" s="33">
        <v>2504</v>
      </c>
      <c r="F106" s="27">
        <f t="shared" si="3"/>
        <v>705</v>
      </c>
      <c r="G106" s="27">
        <f t="shared" si="4"/>
        <v>86</v>
      </c>
      <c r="H106" s="33">
        <f t="shared" si="5"/>
        <v>1095</v>
      </c>
      <c r="I106" s="29">
        <v>-1435</v>
      </c>
      <c r="J106" s="33">
        <v>2541</v>
      </c>
      <c r="K106" s="27">
        <f t="shared" si="6"/>
        <v>795</v>
      </c>
      <c r="L106" s="27">
        <f t="shared" si="7"/>
        <v>86</v>
      </c>
      <c r="M106" s="33">
        <f t="shared" si="8"/>
        <v>928</v>
      </c>
      <c r="N106" s="29">
        <v>-1297</v>
      </c>
      <c r="O106" s="33">
        <v>2636</v>
      </c>
      <c r="P106" s="27">
        <f t="shared" si="9"/>
        <v>607</v>
      </c>
      <c r="Q106" s="44"/>
      <c r="R106" s="35"/>
    </row>
    <row r="107" spans="1:18" ht="15.75" customHeight="1" x14ac:dyDescent="0.3">
      <c r="A107" s="203">
        <v>45806</v>
      </c>
      <c r="B107" s="27">
        <f t="shared" si="1"/>
        <v>87</v>
      </c>
      <c r="C107" s="33">
        <f t="shared" si="2"/>
        <v>1158</v>
      </c>
      <c r="D107" s="29">
        <v>-1335</v>
      </c>
      <c r="E107" s="33">
        <v>2504</v>
      </c>
      <c r="F107" s="27">
        <f t="shared" si="3"/>
        <v>705</v>
      </c>
      <c r="G107" s="27">
        <f t="shared" si="4"/>
        <v>87</v>
      </c>
      <c r="H107" s="33">
        <f t="shared" si="5"/>
        <v>1095</v>
      </c>
      <c r="I107" s="29">
        <v>-1435</v>
      </c>
      <c r="J107" s="33">
        <v>2541</v>
      </c>
      <c r="K107" s="27">
        <f t="shared" si="6"/>
        <v>795</v>
      </c>
      <c r="L107" s="27">
        <f t="shared" si="7"/>
        <v>87</v>
      </c>
      <c r="M107" s="33">
        <f t="shared" si="8"/>
        <v>928</v>
      </c>
      <c r="N107" s="29">
        <v>-1297</v>
      </c>
      <c r="O107" s="33">
        <v>2636</v>
      </c>
      <c r="P107" s="27">
        <f t="shared" si="9"/>
        <v>607</v>
      </c>
      <c r="Q107" s="44"/>
      <c r="R107" s="35"/>
    </row>
    <row r="108" spans="1:18" ht="15.75" customHeight="1" x14ac:dyDescent="0.3">
      <c r="A108" s="203">
        <v>45807</v>
      </c>
      <c r="B108" s="27">
        <f t="shared" si="1"/>
        <v>88</v>
      </c>
      <c r="C108" s="33">
        <f t="shared" si="2"/>
        <v>1158</v>
      </c>
      <c r="D108" s="29">
        <v>-1335</v>
      </c>
      <c r="E108" s="33">
        <v>2504</v>
      </c>
      <c r="F108" s="27">
        <f t="shared" si="3"/>
        <v>705</v>
      </c>
      <c r="G108" s="27">
        <f t="shared" si="4"/>
        <v>88</v>
      </c>
      <c r="H108" s="33">
        <f t="shared" si="5"/>
        <v>1095</v>
      </c>
      <c r="I108" s="29">
        <v>-1435</v>
      </c>
      <c r="J108" s="33">
        <v>2541</v>
      </c>
      <c r="K108" s="27">
        <f t="shared" si="6"/>
        <v>795</v>
      </c>
      <c r="L108" s="27">
        <f t="shared" si="7"/>
        <v>88</v>
      </c>
      <c r="M108" s="33">
        <f t="shared" si="8"/>
        <v>928</v>
      </c>
      <c r="N108" s="29">
        <v>-1297</v>
      </c>
      <c r="O108" s="33">
        <v>2636</v>
      </c>
      <c r="P108" s="27">
        <f t="shared" si="9"/>
        <v>607</v>
      </c>
      <c r="Q108" s="44"/>
      <c r="R108" s="35"/>
    </row>
    <row r="109" spans="1:18" ht="15.75" customHeight="1" x14ac:dyDescent="0.3">
      <c r="A109" s="203">
        <v>45808</v>
      </c>
      <c r="B109" s="27">
        <f t="shared" si="1"/>
        <v>89</v>
      </c>
      <c r="C109" s="33">
        <f t="shared" si="2"/>
        <v>1158</v>
      </c>
      <c r="D109" s="29">
        <v>-1335</v>
      </c>
      <c r="E109" s="33">
        <v>2504</v>
      </c>
      <c r="F109" s="27">
        <f t="shared" si="3"/>
        <v>705</v>
      </c>
      <c r="G109" s="27">
        <f t="shared" si="4"/>
        <v>89</v>
      </c>
      <c r="H109" s="33">
        <f t="shared" si="5"/>
        <v>1095</v>
      </c>
      <c r="I109" s="29">
        <v>-1435</v>
      </c>
      <c r="J109" s="33">
        <v>2541</v>
      </c>
      <c r="K109" s="27">
        <f t="shared" si="6"/>
        <v>795</v>
      </c>
      <c r="L109" s="27">
        <f t="shared" si="7"/>
        <v>89</v>
      </c>
      <c r="M109" s="33">
        <f t="shared" si="8"/>
        <v>928</v>
      </c>
      <c r="N109" s="29">
        <v>-1297</v>
      </c>
      <c r="O109" s="33">
        <v>2636</v>
      </c>
      <c r="P109" s="27">
        <f t="shared" si="9"/>
        <v>607</v>
      </c>
      <c r="Q109" s="44"/>
      <c r="R109" s="35"/>
    </row>
    <row r="110" spans="1:18" ht="15.75" customHeight="1" x14ac:dyDescent="0.3">
      <c r="A110" s="203">
        <v>45809</v>
      </c>
      <c r="B110" s="27">
        <f t="shared" si="1"/>
        <v>90</v>
      </c>
      <c r="C110" s="33">
        <f t="shared" si="2"/>
        <v>1158</v>
      </c>
      <c r="D110" s="29">
        <v>-1335</v>
      </c>
      <c r="E110" s="33">
        <v>2504</v>
      </c>
      <c r="F110" s="27">
        <f t="shared" si="3"/>
        <v>705</v>
      </c>
      <c r="G110" s="27">
        <f t="shared" si="4"/>
        <v>90</v>
      </c>
      <c r="H110" s="33">
        <f t="shared" si="5"/>
        <v>1095</v>
      </c>
      <c r="I110" s="29">
        <v>-1435</v>
      </c>
      <c r="J110" s="33">
        <v>2541</v>
      </c>
      <c r="K110" s="27">
        <f t="shared" si="6"/>
        <v>795</v>
      </c>
      <c r="L110" s="27">
        <f t="shared" si="7"/>
        <v>90</v>
      </c>
      <c r="M110" s="33">
        <f t="shared" si="8"/>
        <v>928</v>
      </c>
      <c r="N110" s="29">
        <v>-1297</v>
      </c>
      <c r="O110" s="33">
        <v>2636</v>
      </c>
      <c r="P110" s="27">
        <f t="shared" si="9"/>
        <v>607</v>
      </c>
      <c r="Q110" s="44"/>
      <c r="R110" s="35"/>
    </row>
    <row r="111" spans="1:18" ht="15.75" customHeight="1" x14ac:dyDescent="0.3">
      <c r="A111" s="203">
        <v>45810</v>
      </c>
      <c r="B111" s="27">
        <f t="shared" si="1"/>
        <v>91</v>
      </c>
      <c r="C111" s="33">
        <f t="shared" si="2"/>
        <v>1158</v>
      </c>
      <c r="D111" s="29">
        <v>-1335</v>
      </c>
      <c r="E111" s="33">
        <v>2504</v>
      </c>
      <c r="F111" s="27">
        <f t="shared" si="3"/>
        <v>705</v>
      </c>
      <c r="G111" s="27">
        <f t="shared" si="4"/>
        <v>91</v>
      </c>
      <c r="H111" s="33">
        <f t="shared" si="5"/>
        <v>1095</v>
      </c>
      <c r="I111" s="29">
        <v>-1435</v>
      </c>
      <c r="J111" s="33">
        <v>2541</v>
      </c>
      <c r="K111" s="27">
        <f t="shared" si="6"/>
        <v>795</v>
      </c>
      <c r="L111" s="27">
        <f t="shared" si="7"/>
        <v>91</v>
      </c>
      <c r="M111" s="33">
        <f t="shared" si="8"/>
        <v>928</v>
      </c>
      <c r="N111" s="29">
        <v>-1297</v>
      </c>
      <c r="O111" s="33">
        <v>2636</v>
      </c>
      <c r="P111" s="27">
        <f t="shared" si="9"/>
        <v>607</v>
      </c>
      <c r="Q111" s="44"/>
      <c r="R111" s="35"/>
    </row>
    <row r="112" spans="1:18" ht="15.75" customHeight="1" x14ac:dyDescent="0.3">
      <c r="A112" s="203">
        <v>45811</v>
      </c>
      <c r="B112" s="27">
        <f t="shared" si="1"/>
        <v>92</v>
      </c>
      <c r="C112" s="33">
        <f t="shared" si="2"/>
        <v>1158</v>
      </c>
      <c r="D112" s="29">
        <v>-1335</v>
      </c>
      <c r="E112" s="33">
        <v>2504</v>
      </c>
      <c r="F112" s="27">
        <f t="shared" si="3"/>
        <v>705</v>
      </c>
      <c r="G112" s="27">
        <f t="shared" si="4"/>
        <v>92</v>
      </c>
      <c r="H112" s="33">
        <f t="shared" si="5"/>
        <v>1095</v>
      </c>
      <c r="I112" s="29">
        <v>-1435</v>
      </c>
      <c r="J112" s="33">
        <v>2541</v>
      </c>
      <c r="K112" s="27">
        <f t="shared" si="6"/>
        <v>795</v>
      </c>
      <c r="L112" s="27">
        <f t="shared" si="7"/>
        <v>92</v>
      </c>
      <c r="M112" s="33">
        <f t="shared" si="8"/>
        <v>928</v>
      </c>
      <c r="N112" s="29">
        <v>-1297</v>
      </c>
      <c r="O112" s="33">
        <v>2636</v>
      </c>
      <c r="P112" s="27">
        <f t="shared" si="9"/>
        <v>607</v>
      </c>
      <c r="Q112" s="44"/>
      <c r="R112" s="35"/>
    </row>
    <row r="113" spans="1:18" ht="15.75" customHeight="1" x14ac:dyDescent="0.3">
      <c r="A113" s="203">
        <v>45812</v>
      </c>
      <c r="B113" s="27">
        <f t="shared" si="1"/>
        <v>93</v>
      </c>
      <c r="C113" s="33">
        <f t="shared" si="2"/>
        <v>1158</v>
      </c>
      <c r="D113" s="29">
        <v>-1335</v>
      </c>
      <c r="E113" s="33">
        <v>2504</v>
      </c>
      <c r="F113" s="27">
        <f t="shared" si="3"/>
        <v>705</v>
      </c>
      <c r="G113" s="27">
        <f t="shared" si="4"/>
        <v>93</v>
      </c>
      <c r="H113" s="33">
        <f t="shared" si="5"/>
        <v>1095</v>
      </c>
      <c r="I113" s="29">
        <v>-1435</v>
      </c>
      <c r="J113" s="33">
        <v>2541</v>
      </c>
      <c r="K113" s="27">
        <f t="shared" si="6"/>
        <v>795</v>
      </c>
      <c r="L113" s="27">
        <f t="shared" si="7"/>
        <v>93</v>
      </c>
      <c r="M113" s="33">
        <f t="shared" si="8"/>
        <v>928</v>
      </c>
      <c r="N113" s="29">
        <v>-1297</v>
      </c>
      <c r="O113" s="33">
        <v>2636</v>
      </c>
      <c r="P113" s="27">
        <f t="shared" si="9"/>
        <v>607</v>
      </c>
      <c r="Q113" s="44"/>
      <c r="R113" s="35"/>
    </row>
    <row r="114" spans="1:18" ht="15.75" customHeight="1" x14ac:dyDescent="0.3">
      <c r="A114" s="203">
        <v>45813</v>
      </c>
      <c r="B114" s="27">
        <f t="shared" si="1"/>
        <v>94</v>
      </c>
      <c r="C114" s="33">
        <f t="shared" si="2"/>
        <v>1158</v>
      </c>
      <c r="D114" s="29">
        <v>-1335</v>
      </c>
      <c r="E114" s="33">
        <v>2504</v>
      </c>
      <c r="F114" s="27">
        <f t="shared" si="3"/>
        <v>705</v>
      </c>
      <c r="G114" s="27">
        <f t="shared" si="4"/>
        <v>94</v>
      </c>
      <c r="H114" s="33">
        <f t="shared" si="5"/>
        <v>1095</v>
      </c>
      <c r="I114" s="29">
        <v>-1435</v>
      </c>
      <c r="J114" s="33">
        <v>2541</v>
      </c>
      <c r="K114" s="27">
        <f t="shared" si="6"/>
        <v>795</v>
      </c>
      <c r="L114" s="27">
        <f t="shared" si="7"/>
        <v>94</v>
      </c>
      <c r="M114" s="33">
        <f t="shared" si="8"/>
        <v>928</v>
      </c>
      <c r="N114" s="29">
        <v>-1297</v>
      </c>
      <c r="O114" s="33">
        <v>2636</v>
      </c>
      <c r="P114" s="27">
        <f t="shared" si="9"/>
        <v>607</v>
      </c>
      <c r="Q114" s="44"/>
      <c r="R114" s="35"/>
    </row>
    <row r="115" spans="1:18" ht="15.75" customHeight="1" x14ac:dyDescent="0.3">
      <c r="A115" s="203">
        <v>45814</v>
      </c>
      <c r="B115" s="27">
        <f t="shared" si="1"/>
        <v>95</v>
      </c>
      <c r="C115" s="33">
        <f t="shared" si="2"/>
        <v>1158</v>
      </c>
      <c r="D115" s="29">
        <v>-1335</v>
      </c>
      <c r="E115" s="33">
        <v>2504</v>
      </c>
      <c r="F115" s="27">
        <f t="shared" si="3"/>
        <v>705</v>
      </c>
      <c r="G115" s="27">
        <f t="shared" si="4"/>
        <v>95</v>
      </c>
      <c r="H115" s="33">
        <f t="shared" si="5"/>
        <v>1095</v>
      </c>
      <c r="I115" s="29">
        <v>-1435</v>
      </c>
      <c r="J115" s="33">
        <v>2541</v>
      </c>
      <c r="K115" s="27">
        <f t="shared" si="6"/>
        <v>795</v>
      </c>
      <c r="L115" s="27">
        <f t="shared" si="7"/>
        <v>95</v>
      </c>
      <c r="M115" s="33">
        <f t="shared" si="8"/>
        <v>927</v>
      </c>
      <c r="N115" s="29">
        <v>-1298</v>
      </c>
      <c r="O115" s="33">
        <v>2636</v>
      </c>
      <c r="P115" s="27">
        <f t="shared" si="9"/>
        <v>608</v>
      </c>
      <c r="Q115" s="44"/>
      <c r="R115" s="35"/>
    </row>
    <row r="116" spans="1:18" ht="15.75" customHeight="1" x14ac:dyDescent="0.3">
      <c r="A116" s="203">
        <v>45815</v>
      </c>
      <c r="B116" s="27">
        <f t="shared" si="1"/>
        <v>96</v>
      </c>
      <c r="C116" s="33">
        <f t="shared" si="2"/>
        <v>1156</v>
      </c>
      <c r="D116" s="29">
        <v>-1337</v>
      </c>
      <c r="E116" s="33">
        <v>2504</v>
      </c>
      <c r="F116" s="27">
        <f t="shared" si="3"/>
        <v>707</v>
      </c>
      <c r="G116" s="27">
        <f t="shared" si="4"/>
        <v>96</v>
      </c>
      <c r="H116" s="33">
        <f t="shared" si="5"/>
        <v>1094</v>
      </c>
      <c r="I116" s="29">
        <v>-1436</v>
      </c>
      <c r="J116" s="33">
        <v>2541</v>
      </c>
      <c r="K116" s="27">
        <f t="shared" si="6"/>
        <v>796</v>
      </c>
      <c r="L116" s="27">
        <f t="shared" si="7"/>
        <v>96</v>
      </c>
      <c r="M116" s="33">
        <f t="shared" si="8"/>
        <v>917</v>
      </c>
      <c r="N116" s="29">
        <v>-1308</v>
      </c>
      <c r="O116" s="33">
        <v>2636</v>
      </c>
      <c r="P116" s="27">
        <f t="shared" si="9"/>
        <v>618</v>
      </c>
      <c r="Q116" s="44"/>
      <c r="R116" s="35"/>
    </row>
    <row r="117" spans="1:18" ht="15.75" customHeight="1" x14ac:dyDescent="0.3">
      <c r="A117" s="203">
        <v>45816</v>
      </c>
      <c r="B117" s="27">
        <f t="shared" si="1"/>
        <v>97</v>
      </c>
      <c r="C117" s="33">
        <f t="shared" si="2"/>
        <v>1154</v>
      </c>
      <c r="D117" s="29">
        <v>-1339</v>
      </c>
      <c r="E117" s="33">
        <v>2504</v>
      </c>
      <c r="F117" s="27">
        <f t="shared" si="3"/>
        <v>709</v>
      </c>
      <c r="G117" s="27">
        <f t="shared" si="4"/>
        <v>97</v>
      </c>
      <c r="H117" s="33">
        <f t="shared" si="5"/>
        <v>1092</v>
      </c>
      <c r="I117" s="29">
        <v>-1438</v>
      </c>
      <c r="J117" s="33">
        <v>2541</v>
      </c>
      <c r="K117" s="27">
        <f t="shared" si="6"/>
        <v>798</v>
      </c>
      <c r="L117" s="27">
        <f t="shared" si="7"/>
        <v>97</v>
      </c>
      <c r="M117" s="33">
        <f t="shared" si="8"/>
        <v>912</v>
      </c>
      <c r="N117" s="29">
        <v>-1313</v>
      </c>
      <c r="O117" s="33">
        <v>2636</v>
      </c>
      <c r="P117" s="27">
        <f t="shared" si="9"/>
        <v>623</v>
      </c>
      <c r="Q117" s="44"/>
      <c r="R117" s="35"/>
    </row>
    <row r="118" spans="1:18" ht="15.75" customHeight="1" x14ac:dyDescent="0.3">
      <c r="A118" s="203">
        <v>45817</v>
      </c>
      <c r="B118" s="27">
        <f t="shared" si="1"/>
        <v>98</v>
      </c>
      <c r="C118" s="33">
        <f t="shared" si="2"/>
        <v>1152</v>
      </c>
      <c r="D118" s="29">
        <v>-1341</v>
      </c>
      <c r="E118" s="33">
        <v>2504</v>
      </c>
      <c r="F118" s="27">
        <f t="shared" si="3"/>
        <v>711</v>
      </c>
      <c r="G118" s="27">
        <f t="shared" si="4"/>
        <v>98</v>
      </c>
      <c r="H118" s="33">
        <f t="shared" si="5"/>
        <v>1090</v>
      </c>
      <c r="I118" s="29">
        <v>-1440</v>
      </c>
      <c r="J118" s="33">
        <v>2541</v>
      </c>
      <c r="K118" s="27">
        <f t="shared" si="6"/>
        <v>800</v>
      </c>
      <c r="L118" s="27">
        <f t="shared" si="7"/>
        <v>98</v>
      </c>
      <c r="M118" s="33">
        <f t="shared" si="8"/>
        <v>907</v>
      </c>
      <c r="N118" s="29">
        <v>-1318</v>
      </c>
      <c r="O118" s="33">
        <v>2636</v>
      </c>
      <c r="P118" s="27">
        <f t="shared" si="9"/>
        <v>628</v>
      </c>
      <c r="Q118" s="44"/>
      <c r="R118" s="35"/>
    </row>
    <row r="119" spans="1:18" ht="15.75" customHeight="1" x14ac:dyDescent="0.3">
      <c r="A119" s="203">
        <v>45818</v>
      </c>
      <c r="B119" s="27">
        <f t="shared" si="1"/>
        <v>99</v>
      </c>
      <c r="C119" s="33">
        <f t="shared" si="2"/>
        <v>1150</v>
      </c>
      <c r="D119" s="29">
        <v>-1343</v>
      </c>
      <c r="E119" s="33">
        <v>2504</v>
      </c>
      <c r="F119" s="27">
        <f t="shared" si="3"/>
        <v>713</v>
      </c>
      <c r="G119" s="27">
        <f t="shared" si="4"/>
        <v>99</v>
      </c>
      <c r="H119" s="33">
        <f t="shared" si="5"/>
        <v>1088</v>
      </c>
      <c r="I119" s="29">
        <v>-1442</v>
      </c>
      <c r="J119" s="33">
        <v>2541</v>
      </c>
      <c r="K119" s="27">
        <f t="shared" si="6"/>
        <v>802</v>
      </c>
      <c r="L119" s="27">
        <f t="shared" si="7"/>
        <v>99</v>
      </c>
      <c r="M119" s="33">
        <f t="shared" si="8"/>
        <v>902</v>
      </c>
      <c r="N119" s="29">
        <v>-1323</v>
      </c>
      <c r="O119" s="33">
        <v>2636</v>
      </c>
      <c r="P119" s="27">
        <f t="shared" si="9"/>
        <v>633</v>
      </c>
      <c r="Q119" s="44"/>
      <c r="R119" s="35"/>
    </row>
    <row r="120" spans="1:18" ht="15.75" customHeight="1" x14ac:dyDescent="0.3">
      <c r="A120" s="203">
        <v>45819</v>
      </c>
      <c r="B120" s="27">
        <f t="shared" si="1"/>
        <v>100</v>
      </c>
      <c r="C120" s="33">
        <f t="shared" si="2"/>
        <v>1145</v>
      </c>
      <c r="D120" s="29">
        <v>-1348</v>
      </c>
      <c r="E120" s="33">
        <v>2504</v>
      </c>
      <c r="F120" s="27">
        <f t="shared" si="3"/>
        <v>718</v>
      </c>
      <c r="G120" s="27">
        <f t="shared" si="4"/>
        <v>100</v>
      </c>
      <c r="H120" s="33">
        <f t="shared" si="5"/>
        <v>1088</v>
      </c>
      <c r="I120" s="29">
        <v>-1442</v>
      </c>
      <c r="J120" s="33">
        <v>2541</v>
      </c>
      <c r="K120" s="27">
        <f t="shared" si="6"/>
        <v>802</v>
      </c>
      <c r="L120" s="27">
        <f t="shared" si="7"/>
        <v>100</v>
      </c>
      <c r="M120" s="33">
        <f t="shared" si="8"/>
        <v>897</v>
      </c>
      <c r="N120" s="29">
        <v>-1328</v>
      </c>
      <c r="O120" s="33">
        <v>2636</v>
      </c>
      <c r="P120" s="27">
        <f t="shared" si="9"/>
        <v>638</v>
      </c>
      <c r="Q120" s="44"/>
      <c r="R120" s="35"/>
    </row>
    <row r="121" spans="1:18" ht="15.75" customHeight="1" x14ac:dyDescent="0.3">
      <c r="A121" s="203">
        <v>45820</v>
      </c>
      <c r="B121" s="27">
        <f t="shared" si="1"/>
        <v>101</v>
      </c>
      <c r="C121" s="33">
        <f t="shared" si="2"/>
        <v>1140</v>
      </c>
      <c r="D121" s="29">
        <v>-1353</v>
      </c>
      <c r="E121" s="33">
        <v>2504</v>
      </c>
      <c r="F121" s="27">
        <f t="shared" si="3"/>
        <v>723</v>
      </c>
      <c r="G121" s="27">
        <f t="shared" si="4"/>
        <v>101</v>
      </c>
      <c r="H121" s="33">
        <f t="shared" si="5"/>
        <v>1088</v>
      </c>
      <c r="I121" s="29">
        <v>-1442</v>
      </c>
      <c r="J121" s="33">
        <v>2541</v>
      </c>
      <c r="K121" s="27">
        <f t="shared" si="6"/>
        <v>802</v>
      </c>
      <c r="L121" s="27">
        <f t="shared" si="7"/>
        <v>101</v>
      </c>
      <c r="M121" s="33">
        <f t="shared" si="8"/>
        <v>892</v>
      </c>
      <c r="N121" s="29">
        <v>-1333</v>
      </c>
      <c r="O121" s="33">
        <v>2636</v>
      </c>
      <c r="P121" s="27">
        <f t="shared" si="9"/>
        <v>643</v>
      </c>
      <c r="Q121" s="44"/>
      <c r="R121" s="35"/>
    </row>
    <row r="122" spans="1:18" ht="15.75" customHeight="1" x14ac:dyDescent="0.3">
      <c r="A122" s="203">
        <v>45821</v>
      </c>
      <c r="B122" s="27">
        <f t="shared" si="1"/>
        <v>102</v>
      </c>
      <c r="C122" s="33">
        <f t="shared" si="2"/>
        <v>1135</v>
      </c>
      <c r="D122" s="29">
        <v>-1358</v>
      </c>
      <c r="E122" s="33">
        <v>2504</v>
      </c>
      <c r="F122" s="27">
        <f t="shared" si="3"/>
        <v>728</v>
      </c>
      <c r="G122" s="27">
        <f t="shared" si="4"/>
        <v>102</v>
      </c>
      <c r="H122" s="33">
        <f t="shared" si="5"/>
        <v>1088</v>
      </c>
      <c r="I122" s="29">
        <v>-1442</v>
      </c>
      <c r="J122" s="33">
        <v>2541</v>
      </c>
      <c r="K122" s="27">
        <f t="shared" si="6"/>
        <v>802</v>
      </c>
      <c r="L122" s="27">
        <f t="shared" si="7"/>
        <v>102</v>
      </c>
      <c r="M122" s="33">
        <f t="shared" si="8"/>
        <v>887</v>
      </c>
      <c r="N122" s="29">
        <v>-1338</v>
      </c>
      <c r="O122" s="33">
        <v>2636</v>
      </c>
      <c r="P122" s="27">
        <f t="shared" si="9"/>
        <v>648</v>
      </c>
      <c r="Q122" s="44"/>
      <c r="R122" s="35"/>
    </row>
    <row r="123" spans="1:18" ht="15.75" customHeight="1" x14ac:dyDescent="0.3">
      <c r="A123" s="203">
        <v>45822</v>
      </c>
      <c r="B123" s="27">
        <f t="shared" si="1"/>
        <v>103</v>
      </c>
      <c r="C123" s="33">
        <f t="shared" si="2"/>
        <v>1130</v>
      </c>
      <c r="D123" s="29">
        <v>-1363</v>
      </c>
      <c r="E123" s="33">
        <v>2504</v>
      </c>
      <c r="F123" s="27">
        <f t="shared" si="3"/>
        <v>733</v>
      </c>
      <c r="G123" s="27">
        <f t="shared" si="4"/>
        <v>103</v>
      </c>
      <c r="H123" s="33">
        <f t="shared" si="5"/>
        <v>1088</v>
      </c>
      <c r="I123" s="29">
        <v>-1442</v>
      </c>
      <c r="J123" s="33">
        <v>2541</v>
      </c>
      <c r="K123" s="27">
        <f t="shared" si="6"/>
        <v>802</v>
      </c>
      <c r="L123" s="27">
        <f t="shared" si="7"/>
        <v>103</v>
      </c>
      <c r="M123" s="33">
        <f t="shared" si="8"/>
        <v>882</v>
      </c>
      <c r="N123" s="29">
        <v>-1343</v>
      </c>
      <c r="O123" s="33">
        <v>2636</v>
      </c>
      <c r="P123" s="27">
        <f t="shared" si="9"/>
        <v>653</v>
      </c>
      <c r="Q123" s="44"/>
      <c r="R123" s="35"/>
    </row>
    <row r="124" spans="1:18" ht="15.75" customHeight="1" x14ac:dyDescent="0.3">
      <c r="A124" s="203">
        <v>45823</v>
      </c>
      <c r="B124" s="27">
        <f t="shared" si="1"/>
        <v>104</v>
      </c>
      <c r="C124" s="33">
        <f t="shared" si="2"/>
        <v>1125</v>
      </c>
      <c r="D124" s="29">
        <v>-1368</v>
      </c>
      <c r="E124" s="33">
        <v>2504</v>
      </c>
      <c r="F124" s="27">
        <f t="shared" si="3"/>
        <v>738</v>
      </c>
      <c r="G124" s="27">
        <f t="shared" si="4"/>
        <v>104</v>
      </c>
      <c r="H124" s="33">
        <f t="shared" si="5"/>
        <v>1088</v>
      </c>
      <c r="I124" s="29">
        <v>-1442</v>
      </c>
      <c r="J124" s="33">
        <v>2541</v>
      </c>
      <c r="K124" s="27">
        <f t="shared" si="6"/>
        <v>802</v>
      </c>
      <c r="L124" s="27">
        <f t="shared" si="7"/>
        <v>104</v>
      </c>
      <c r="M124" s="33">
        <f t="shared" si="8"/>
        <v>877</v>
      </c>
      <c r="N124" s="29">
        <v>-1348</v>
      </c>
      <c r="O124" s="33">
        <v>2636</v>
      </c>
      <c r="P124" s="27">
        <f t="shared" si="9"/>
        <v>658</v>
      </c>
      <c r="Q124" s="44"/>
      <c r="R124" s="35"/>
    </row>
    <row r="125" spans="1:18" ht="15.75" customHeight="1" x14ac:dyDescent="0.3">
      <c r="A125" s="203">
        <v>45824</v>
      </c>
      <c r="B125" s="27">
        <f t="shared" si="1"/>
        <v>105</v>
      </c>
      <c r="C125" s="33">
        <f t="shared" si="2"/>
        <v>1120</v>
      </c>
      <c r="D125" s="29">
        <v>-1373</v>
      </c>
      <c r="E125" s="33">
        <v>2504</v>
      </c>
      <c r="F125" s="27">
        <f t="shared" si="3"/>
        <v>743</v>
      </c>
      <c r="G125" s="27">
        <f t="shared" si="4"/>
        <v>105</v>
      </c>
      <c r="H125" s="33">
        <f t="shared" si="5"/>
        <v>1088</v>
      </c>
      <c r="I125" s="29">
        <v>-1442</v>
      </c>
      <c r="J125" s="33">
        <v>2541</v>
      </c>
      <c r="K125" s="27">
        <f t="shared" si="6"/>
        <v>802</v>
      </c>
      <c r="L125" s="27">
        <f t="shared" si="7"/>
        <v>105</v>
      </c>
      <c r="M125" s="33">
        <f t="shared" si="8"/>
        <v>872</v>
      </c>
      <c r="N125" s="29">
        <v>-1353</v>
      </c>
      <c r="O125" s="33">
        <v>2636</v>
      </c>
      <c r="P125" s="27">
        <f t="shared" si="9"/>
        <v>663</v>
      </c>
      <c r="Q125" s="44"/>
      <c r="R125" s="35"/>
    </row>
    <row r="126" spans="1:18" ht="15.75" customHeight="1" x14ac:dyDescent="0.3">
      <c r="A126" s="203">
        <v>45825</v>
      </c>
      <c r="B126" s="27">
        <f t="shared" si="1"/>
        <v>106</v>
      </c>
      <c r="C126" s="33">
        <f t="shared" si="2"/>
        <v>1115</v>
      </c>
      <c r="D126" s="29">
        <v>-1378</v>
      </c>
      <c r="E126" s="33">
        <v>2504</v>
      </c>
      <c r="F126" s="27">
        <f t="shared" si="3"/>
        <v>748</v>
      </c>
      <c r="G126" s="27">
        <f t="shared" si="4"/>
        <v>106</v>
      </c>
      <c r="H126" s="33">
        <f t="shared" si="5"/>
        <v>1088</v>
      </c>
      <c r="I126" s="29">
        <v>-1442</v>
      </c>
      <c r="J126" s="33">
        <v>2541</v>
      </c>
      <c r="K126" s="27">
        <f t="shared" si="6"/>
        <v>802</v>
      </c>
      <c r="L126" s="27">
        <f t="shared" si="7"/>
        <v>106</v>
      </c>
      <c r="M126" s="33">
        <f t="shared" si="8"/>
        <v>867</v>
      </c>
      <c r="N126" s="29">
        <v>-1358</v>
      </c>
      <c r="O126" s="33">
        <v>2636</v>
      </c>
      <c r="P126" s="27">
        <f t="shared" si="9"/>
        <v>668</v>
      </c>
      <c r="Q126" s="44"/>
      <c r="R126" s="35"/>
    </row>
    <row r="127" spans="1:18" ht="15.75" customHeight="1" x14ac:dyDescent="0.3">
      <c r="A127" s="203">
        <v>45826</v>
      </c>
      <c r="B127" s="27">
        <f t="shared" si="1"/>
        <v>107</v>
      </c>
      <c r="C127" s="33">
        <f t="shared" si="2"/>
        <v>1110</v>
      </c>
      <c r="D127" s="29">
        <v>-1383</v>
      </c>
      <c r="E127" s="33">
        <v>2504</v>
      </c>
      <c r="F127" s="27">
        <f t="shared" si="3"/>
        <v>753</v>
      </c>
      <c r="G127" s="27">
        <f t="shared" si="4"/>
        <v>107</v>
      </c>
      <c r="H127" s="33">
        <f t="shared" si="5"/>
        <v>1088</v>
      </c>
      <c r="I127" s="29">
        <v>-1442</v>
      </c>
      <c r="J127" s="33">
        <v>2541</v>
      </c>
      <c r="K127" s="27">
        <f t="shared" si="6"/>
        <v>802</v>
      </c>
      <c r="L127" s="27">
        <f t="shared" si="7"/>
        <v>107</v>
      </c>
      <c r="M127" s="33">
        <f t="shared" si="8"/>
        <v>862</v>
      </c>
      <c r="N127" s="29">
        <v>-1363</v>
      </c>
      <c r="O127" s="33">
        <v>2636</v>
      </c>
      <c r="P127" s="27">
        <f t="shared" si="9"/>
        <v>673</v>
      </c>
      <c r="Q127" s="44"/>
      <c r="R127" s="35"/>
    </row>
    <row r="128" spans="1:18" ht="15.75" customHeight="1" x14ac:dyDescent="0.3">
      <c r="A128" s="203">
        <v>45827</v>
      </c>
      <c r="B128" s="27">
        <f t="shared" si="1"/>
        <v>108</v>
      </c>
      <c r="C128" s="33">
        <f t="shared" si="2"/>
        <v>1105</v>
      </c>
      <c r="D128" s="29">
        <v>-1388</v>
      </c>
      <c r="E128" s="33">
        <v>2504</v>
      </c>
      <c r="F128" s="27">
        <f t="shared" si="3"/>
        <v>758</v>
      </c>
      <c r="G128" s="27">
        <f t="shared" si="4"/>
        <v>108</v>
      </c>
      <c r="H128" s="33">
        <f t="shared" si="5"/>
        <v>1088</v>
      </c>
      <c r="I128" s="29">
        <v>-1442</v>
      </c>
      <c r="J128" s="33">
        <v>2541</v>
      </c>
      <c r="K128" s="27">
        <f t="shared" si="6"/>
        <v>802</v>
      </c>
      <c r="L128" s="27">
        <f t="shared" si="7"/>
        <v>108</v>
      </c>
      <c r="M128" s="33">
        <f t="shared" si="8"/>
        <v>857</v>
      </c>
      <c r="N128" s="29">
        <v>-1368</v>
      </c>
      <c r="O128" s="33">
        <v>2636</v>
      </c>
      <c r="P128" s="27">
        <f t="shared" si="9"/>
        <v>678</v>
      </c>
      <c r="Q128" s="44"/>
      <c r="R128" s="35"/>
    </row>
    <row r="129" spans="1:18" ht="15.75" customHeight="1" x14ac:dyDescent="0.3">
      <c r="A129" s="203">
        <v>45828</v>
      </c>
      <c r="B129" s="27">
        <f t="shared" si="1"/>
        <v>109</v>
      </c>
      <c r="C129" s="33">
        <f t="shared" si="2"/>
        <v>1100</v>
      </c>
      <c r="D129" s="29">
        <v>-1393</v>
      </c>
      <c r="E129" s="33">
        <v>2504</v>
      </c>
      <c r="F129" s="27">
        <f t="shared" si="3"/>
        <v>763</v>
      </c>
      <c r="G129" s="27">
        <f t="shared" si="4"/>
        <v>109</v>
      </c>
      <c r="H129" s="33">
        <f t="shared" si="5"/>
        <v>1088</v>
      </c>
      <c r="I129" s="29">
        <v>-1442</v>
      </c>
      <c r="J129" s="33">
        <v>2541</v>
      </c>
      <c r="K129" s="27">
        <f t="shared" si="6"/>
        <v>802</v>
      </c>
      <c r="L129" s="27">
        <f t="shared" si="7"/>
        <v>109</v>
      </c>
      <c r="M129" s="33">
        <f t="shared" si="8"/>
        <v>852</v>
      </c>
      <c r="N129" s="29">
        <v>-1373</v>
      </c>
      <c r="O129" s="33">
        <v>2636</v>
      </c>
      <c r="P129" s="27">
        <f t="shared" si="9"/>
        <v>683</v>
      </c>
      <c r="Q129" s="44"/>
      <c r="R129" s="35"/>
    </row>
    <row r="130" spans="1:18" ht="15.75" customHeight="1" x14ac:dyDescent="0.3">
      <c r="A130" s="203">
        <v>45829</v>
      </c>
      <c r="B130" s="27">
        <f t="shared" si="1"/>
        <v>110</v>
      </c>
      <c r="C130" s="33">
        <f t="shared" si="2"/>
        <v>1095</v>
      </c>
      <c r="D130" s="29">
        <v>-1398</v>
      </c>
      <c r="E130" s="33">
        <v>2504</v>
      </c>
      <c r="F130" s="27">
        <f t="shared" si="3"/>
        <v>768</v>
      </c>
      <c r="G130" s="27">
        <f t="shared" si="4"/>
        <v>110</v>
      </c>
      <c r="H130" s="33">
        <f t="shared" si="5"/>
        <v>1088</v>
      </c>
      <c r="I130" s="29">
        <v>-1442</v>
      </c>
      <c r="J130" s="33">
        <v>2541</v>
      </c>
      <c r="K130" s="27">
        <f t="shared" si="6"/>
        <v>802</v>
      </c>
      <c r="L130" s="27">
        <f t="shared" si="7"/>
        <v>110</v>
      </c>
      <c r="M130" s="33">
        <f t="shared" si="8"/>
        <v>847</v>
      </c>
      <c r="N130" s="29">
        <v>-1378</v>
      </c>
      <c r="O130" s="33">
        <v>2636</v>
      </c>
      <c r="P130" s="27">
        <f t="shared" si="9"/>
        <v>688</v>
      </c>
      <c r="Q130" s="44"/>
      <c r="R130" s="35"/>
    </row>
    <row r="131" spans="1:18" ht="15.75" customHeight="1" x14ac:dyDescent="0.3">
      <c r="A131" s="203">
        <v>45830</v>
      </c>
      <c r="B131" s="27">
        <f t="shared" si="1"/>
        <v>111</v>
      </c>
      <c r="C131" s="33">
        <f t="shared" si="2"/>
        <v>1090</v>
      </c>
      <c r="D131" s="29">
        <v>-1403</v>
      </c>
      <c r="E131" s="33">
        <v>2504</v>
      </c>
      <c r="F131" s="27">
        <f t="shared" si="3"/>
        <v>773</v>
      </c>
      <c r="G131" s="27">
        <f t="shared" si="4"/>
        <v>111</v>
      </c>
      <c r="H131" s="33">
        <f t="shared" si="5"/>
        <v>1088</v>
      </c>
      <c r="I131" s="29">
        <v>-1442</v>
      </c>
      <c r="J131" s="33">
        <v>2541</v>
      </c>
      <c r="K131" s="27">
        <f t="shared" si="6"/>
        <v>802</v>
      </c>
      <c r="L131" s="27">
        <f t="shared" si="7"/>
        <v>111</v>
      </c>
      <c r="M131" s="33">
        <f t="shared" si="8"/>
        <v>842</v>
      </c>
      <c r="N131" s="29">
        <v>-1383</v>
      </c>
      <c r="O131" s="33">
        <v>2636</v>
      </c>
      <c r="P131" s="27">
        <f t="shared" si="9"/>
        <v>693</v>
      </c>
      <c r="Q131" s="44"/>
      <c r="R131" s="35"/>
    </row>
    <row r="132" spans="1:18" ht="15.75" customHeight="1" x14ac:dyDescent="0.3">
      <c r="A132" s="203">
        <v>45831</v>
      </c>
      <c r="B132" s="27">
        <f t="shared" si="1"/>
        <v>112</v>
      </c>
      <c r="C132" s="33">
        <f t="shared" si="2"/>
        <v>1085</v>
      </c>
      <c r="D132" s="29">
        <v>-1408</v>
      </c>
      <c r="E132" s="33">
        <v>2504</v>
      </c>
      <c r="F132" s="27">
        <f t="shared" si="3"/>
        <v>778</v>
      </c>
      <c r="G132" s="27">
        <f t="shared" si="4"/>
        <v>112</v>
      </c>
      <c r="H132" s="33">
        <f t="shared" si="5"/>
        <v>1078</v>
      </c>
      <c r="I132" s="29">
        <v>-1452</v>
      </c>
      <c r="J132" s="33">
        <v>2541</v>
      </c>
      <c r="K132" s="27">
        <f t="shared" si="6"/>
        <v>812</v>
      </c>
      <c r="L132" s="27">
        <f t="shared" si="7"/>
        <v>112</v>
      </c>
      <c r="M132" s="33">
        <f t="shared" si="8"/>
        <v>837</v>
      </c>
      <c r="N132" s="29">
        <v>-1388</v>
      </c>
      <c r="O132" s="33">
        <v>2636</v>
      </c>
      <c r="P132" s="27">
        <f t="shared" si="9"/>
        <v>698</v>
      </c>
      <c r="Q132" s="44"/>
      <c r="R132" s="35"/>
    </row>
    <row r="133" spans="1:18" ht="15.75" customHeight="1" x14ac:dyDescent="0.3">
      <c r="A133" s="203">
        <v>45832</v>
      </c>
      <c r="B133" s="27">
        <f t="shared" si="1"/>
        <v>113</v>
      </c>
      <c r="C133" s="33">
        <f t="shared" si="2"/>
        <v>1080</v>
      </c>
      <c r="D133" s="29">
        <v>-1413</v>
      </c>
      <c r="E133" s="33">
        <v>2504</v>
      </c>
      <c r="F133" s="27">
        <f t="shared" si="3"/>
        <v>783</v>
      </c>
      <c r="G133" s="27">
        <f t="shared" si="4"/>
        <v>113</v>
      </c>
      <c r="H133" s="33">
        <f t="shared" si="5"/>
        <v>1065</v>
      </c>
      <c r="I133" s="29">
        <v>-1465</v>
      </c>
      <c r="J133" s="33">
        <v>2541</v>
      </c>
      <c r="K133" s="27">
        <f t="shared" si="6"/>
        <v>825</v>
      </c>
      <c r="L133" s="27">
        <f t="shared" si="7"/>
        <v>113</v>
      </c>
      <c r="M133" s="33">
        <f t="shared" si="8"/>
        <v>832</v>
      </c>
      <c r="N133" s="29">
        <v>-1393</v>
      </c>
      <c r="O133" s="33">
        <v>2636</v>
      </c>
      <c r="P133" s="27">
        <f t="shared" si="9"/>
        <v>703</v>
      </c>
      <c r="Q133" s="44"/>
      <c r="R133" s="35"/>
    </row>
    <row r="134" spans="1:18" ht="15.75" customHeight="1" x14ac:dyDescent="0.3">
      <c r="A134" s="203">
        <v>45833</v>
      </c>
      <c r="B134" s="27">
        <f t="shared" si="1"/>
        <v>114</v>
      </c>
      <c r="C134" s="33">
        <f t="shared" si="2"/>
        <v>1075</v>
      </c>
      <c r="D134" s="29">
        <v>-1418</v>
      </c>
      <c r="E134" s="33">
        <v>2504</v>
      </c>
      <c r="F134" s="27">
        <f t="shared" si="3"/>
        <v>788</v>
      </c>
      <c r="G134" s="27">
        <f t="shared" si="4"/>
        <v>114</v>
      </c>
      <c r="H134" s="33">
        <f t="shared" si="5"/>
        <v>1052</v>
      </c>
      <c r="I134" s="29">
        <v>-1478</v>
      </c>
      <c r="J134" s="33">
        <v>2541</v>
      </c>
      <c r="K134" s="27">
        <f t="shared" si="6"/>
        <v>838</v>
      </c>
      <c r="L134" s="27">
        <f t="shared" si="7"/>
        <v>114</v>
      </c>
      <c r="M134" s="33">
        <f t="shared" si="8"/>
        <v>827</v>
      </c>
      <c r="N134" s="29">
        <v>-1398</v>
      </c>
      <c r="O134" s="33">
        <v>2636</v>
      </c>
      <c r="P134" s="27">
        <f t="shared" si="9"/>
        <v>708</v>
      </c>
      <c r="Q134" s="44"/>
      <c r="R134" s="35"/>
    </row>
    <row r="135" spans="1:18" ht="15.75" customHeight="1" x14ac:dyDescent="0.3">
      <c r="A135" s="203">
        <v>45834</v>
      </c>
      <c r="B135" s="27">
        <f t="shared" si="1"/>
        <v>115</v>
      </c>
      <c r="C135" s="33">
        <f t="shared" si="2"/>
        <v>1070</v>
      </c>
      <c r="D135" s="29">
        <v>-1423</v>
      </c>
      <c r="E135" s="33">
        <v>2504</v>
      </c>
      <c r="F135" s="27">
        <f t="shared" si="3"/>
        <v>793</v>
      </c>
      <c r="G135" s="27">
        <f t="shared" si="4"/>
        <v>115</v>
      </c>
      <c r="H135" s="33">
        <f t="shared" si="5"/>
        <v>1039</v>
      </c>
      <c r="I135" s="29">
        <v>-1491</v>
      </c>
      <c r="J135" s="33">
        <v>2541</v>
      </c>
      <c r="K135" s="27">
        <f t="shared" si="6"/>
        <v>851</v>
      </c>
      <c r="L135" s="27">
        <f t="shared" si="7"/>
        <v>115</v>
      </c>
      <c r="M135" s="33">
        <f t="shared" si="8"/>
        <v>822</v>
      </c>
      <c r="N135" s="29">
        <v>-1403</v>
      </c>
      <c r="O135" s="33">
        <v>2636</v>
      </c>
      <c r="P135" s="27">
        <f t="shared" si="9"/>
        <v>713</v>
      </c>
      <c r="Q135" s="44"/>
      <c r="R135" s="35"/>
    </row>
    <row r="136" spans="1:18" ht="15.75" customHeight="1" x14ac:dyDescent="0.3">
      <c r="A136" s="203">
        <v>45835</v>
      </c>
      <c r="B136" s="27">
        <f t="shared" si="1"/>
        <v>116</v>
      </c>
      <c r="C136" s="33">
        <f t="shared" si="2"/>
        <v>1065</v>
      </c>
      <c r="D136" s="29">
        <v>-1428</v>
      </c>
      <c r="E136" s="33">
        <v>2504</v>
      </c>
      <c r="F136" s="27">
        <f t="shared" si="3"/>
        <v>798</v>
      </c>
      <c r="G136" s="27">
        <f t="shared" si="4"/>
        <v>116</v>
      </c>
      <c r="H136" s="33">
        <f t="shared" si="5"/>
        <v>1026</v>
      </c>
      <c r="I136" s="29">
        <v>-1504</v>
      </c>
      <c r="J136" s="33">
        <v>2541</v>
      </c>
      <c r="K136" s="27">
        <f t="shared" si="6"/>
        <v>864</v>
      </c>
      <c r="L136" s="27">
        <f t="shared" si="7"/>
        <v>116</v>
      </c>
      <c r="M136" s="33">
        <f t="shared" si="8"/>
        <v>817</v>
      </c>
      <c r="N136" s="29">
        <v>-1408</v>
      </c>
      <c r="O136" s="33">
        <v>2636</v>
      </c>
      <c r="P136" s="27">
        <f t="shared" si="9"/>
        <v>718</v>
      </c>
      <c r="Q136" s="44"/>
      <c r="R136" s="35"/>
    </row>
    <row r="137" spans="1:18" ht="15.75" customHeight="1" x14ac:dyDescent="0.3">
      <c r="A137" s="203">
        <v>45836</v>
      </c>
      <c r="B137" s="27">
        <f t="shared" si="1"/>
        <v>117</v>
      </c>
      <c r="C137" s="33">
        <f t="shared" si="2"/>
        <v>1060</v>
      </c>
      <c r="D137" s="29">
        <v>-1433</v>
      </c>
      <c r="E137" s="33">
        <v>2504</v>
      </c>
      <c r="F137" s="27">
        <f t="shared" si="3"/>
        <v>803</v>
      </c>
      <c r="G137" s="27">
        <f t="shared" si="4"/>
        <v>117</v>
      </c>
      <c r="H137" s="33">
        <f t="shared" si="5"/>
        <v>1013</v>
      </c>
      <c r="I137" s="29">
        <v>-1517</v>
      </c>
      <c r="J137" s="33">
        <v>2541</v>
      </c>
      <c r="K137" s="27">
        <f t="shared" si="6"/>
        <v>877</v>
      </c>
      <c r="L137" s="27">
        <f t="shared" si="7"/>
        <v>117</v>
      </c>
      <c r="M137" s="33">
        <f t="shared" si="8"/>
        <v>812</v>
      </c>
      <c r="N137" s="29">
        <v>-1413</v>
      </c>
      <c r="O137" s="33">
        <v>2636</v>
      </c>
      <c r="P137" s="27">
        <f t="shared" si="9"/>
        <v>723</v>
      </c>
      <c r="Q137" s="44"/>
      <c r="R137" s="35"/>
    </row>
    <row r="138" spans="1:18" ht="15.75" customHeight="1" x14ac:dyDescent="0.3">
      <c r="A138" s="203">
        <v>45837</v>
      </c>
      <c r="B138" s="27">
        <f t="shared" si="1"/>
        <v>118</v>
      </c>
      <c r="C138" s="33">
        <f t="shared" si="2"/>
        <v>1055</v>
      </c>
      <c r="D138" s="29">
        <v>-1438</v>
      </c>
      <c r="E138" s="33">
        <v>2504</v>
      </c>
      <c r="F138" s="27">
        <f t="shared" si="3"/>
        <v>808</v>
      </c>
      <c r="G138" s="27">
        <f t="shared" si="4"/>
        <v>118</v>
      </c>
      <c r="H138" s="33">
        <f t="shared" si="5"/>
        <v>1000</v>
      </c>
      <c r="I138" s="29">
        <v>-1530</v>
      </c>
      <c r="J138" s="33">
        <v>2541</v>
      </c>
      <c r="K138" s="27">
        <f t="shared" si="6"/>
        <v>890</v>
      </c>
      <c r="L138" s="27">
        <f t="shared" si="7"/>
        <v>118</v>
      </c>
      <c r="M138" s="33">
        <f t="shared" si="8"/>
        <v>807</v>
      </c>
      <c r="N138" s="29">
        <v>-1418</v>
      </c>
      <c r="O138" s="33">
        <v>2636</v>
      </c>
      <c r="P138" s="27">
        <f t="shared" si="9"/>
        <v>728</v>
      </c>
      <c r="Q138" s="44"/>
      <c r="R138" s="35"/>
    </row>
    <row r="139" spans="1:18" ht="15.75" customHeight="1" x14ac:dyDescent="0.3">
      <c r="A139" s="203">
        <v>45838</v>
      </c>
      <c r="B139" s="27">
        <f t="shared" si="1"/>
        <v>119</v>
      </c>
      <c r="C139" s="33">
        <f t="shared" si="2"/>
        <v>1050</v>
      </c>
      <c r="D139" s="29">
        <v>-1443</v>
      </c>
      <c r="E139" s="33">
        <v>2504</v>
      </c>
      <c r="F139" s="27">
        <f t="shared" si="3"/>
        <v>813</v>
      </c>
      <c r="G139" s="27">
        <f t="shared" si="4"/>
        <v>119</v>
      </c>
      <c r="H139" s="33">
        <f t="shared" si="5"/>
        <v>987</v>
      </c>
      <c r="I139" s="29">
        <v>-1543</v>
      </c>
      <c r="J139" s="33">
        <v>2541</v>
      </c>
      <c r="K139" s="27">
        <f t="shared" si="6"/>
        <v>903</v>
      </c>
      <c r="L139" s="27">
        <f t="shared" si="7"/>
        <v>119</v>
      </c>
      <c r="M139" s="33">
        <f t="shared" si="8"/>
        <v>802</v>
      </c>
      <c r="N139" s="29">
        <v>-1423</v>
      </c>
      <c r="O139" s="33">
        <v>2636</v>
      </c>
      <c r="P139" s="27">
        <f t="shared" si="9"/>
        <v>733</v>
      </c>
      <c r="Q139" s="44"/>
      <c r="R139" s="35"/>
    </row>
    <row r="140" spans="1:18" ht="15.75" customHeight="1" x14ac:dyDescent="0.3">
      <c r="A140" s="203">
        <v>45839</v>
      </c>
      <c r="B140" s="27">
        <f t="shared" si="1"/>
        <v>120</v>
      </c>
      <c r="C140" s="33">
        <f t="shared" si="2"/>
        <v>1045</v>
      </c>
      <c r="D140" s="29">
        <v>-1448</v>
      </c>
      <c r="E140" s="33">
        <v>2504</v>
      </c>
      <c r="F140" s="27">
        <f t="shared" si="3"/>
        <v>818</v>
      </c>
      <c r="G140" s="27">
        <f t="shared" si="4"/>
        <v>120</v>
      </c>
      <c r="H140" s="33">
        <f t="shared" si="5"/>
        <v>974</v>
      </c>
      <c r="I140" s="29">
        <v>-1556</v>
      </c>
      <c r="J140" s="33">
        <v>2541</v>
      </c>
      <c r="K140" s="27">
        <f t="shared" si="6"/>
        <v>916</v>
      </c>
      <c r="L140" s="27">
        <f t="shared" si="7"/>
        <v>120</v>
      </c>
      <c r="M140" s="33">
        <f t="shared" si="8"/>
        <v>797</v>
      </c>
      <c r="N140" s="29">
        <v>-1428</v>
      </c>
      <c r="O140" s="33">
        <v>2636</v>
      </c>
      <c r="P140" s="27">
        <f t="shared" si="9"/>
        <v>738</v>
      </c>
      <c r="Q140" s="44"/>
      <c r="R140" s="35"/>
    </row>
    <row r="141" spans="1:18" ht="15.75" customHeight="1" x14ac:dyDescent="0.3">
      <c r="A141" s="203">
        <v>45840</v>
      </c>
      <c r="B141" s="27">
        <f t="shared" si="1"/>
        <v>121</v>
      </c>
      <c r="C141" s="33">
        <f t="shared" si="2"/>
        <v>1040</v>
      </c>
      <c r="D141" s="29">
        <v>-1453</v>
      </c>
      <c r="E141" s="33">
        <v>2504</v>
      </c>
      <c r="F141" s="27">
        <f t="shared" si="3"/>
        <v>823</v>
      </c>
      <c r="G141" s="27">
        <f t="shared" si="4"/>
        <v>121</v>
      </c>
      <c r="H141" s="33">
        <f t="shared" si="5"/>
        <v>961</v>
      </c>
      <c r="I141" s="29">
        <v>-1569</v>
      </c>
      <c r="J141" s="33">
        <v>2541</v>
      </c>
      <c r="K141" s="27">
        <f t="shared" si="6"/>
        <v>929</v>
      </c>
      <c r="L141" s="27">
        <f t="shared" si="7"/>
        <v>121</v>
      </c>
      <c r="M141" s="33">
        <f t="shared" si="8"/>
        <v>792</v>
      </c>
      <c r="N141" s="29">
        <v>-1433</v>
      </c>
      <c r="O141" s="33">
        <v>2636</v>
      </c>
      <c r="P141" s="27">
        <f t="shared" si="9"/>
        <v>743</v>
      </c>
      <c r="Q141" s="44"/>
      <c r="R141" s="35"/>
    </row>
    <row r="142" spans="1:18" ht="15.75" customHeight="1" x14ac:dyDescent="0.3">
      <c r="A142" s="203">
        <v>45841</v>
      </c>
      <c r="B142" s="27">
        <f t="shared" si="1"/>
        <v>122</v>
      </c>
      <c r="C142" s="33">
        <f t="shared" si="2"/>
        <v>1035</v>
      </c>
      <c r="D142" s="29">
        <v>-1458</v>
      </c>
      <c r="E142" s="33">
        <v>2504</v>
      </c>
      <c r="F142" s="27">
        <f t="shared" si="3"/>
        <v>828</v>
      </c>
      <c r="G142" s="27">
        <f t="shared" si="4"/>
        <v>122</v>
      </c>
      <c r="H142" s="33">
        <f t="shared" si="5"/>
        <v>948</v>
      </c>
      <c r="I142" s="29">
        <v>-1582</v>
      </c>
      <c r="J142" s="33">
        <v>2541</v>
      </c>
      <c r="K142" s="27">
        <f t="shared" si="6"/>
        <v>942</v>
      </c>
      <c r="L142" s="27">
        <f t="shared" si="7"/>
        <v>122</v>
      </c>
      <c r="M142" s="33">
        <f t="shared" si="8"/>
        <v>787</v>
      </c>
      <c r="N142" s="29">
        <v>-1438</v>
      </c>
      <c r="O142" s="33">
        <v>2636</v>
      </c>
      <c r="P142" s="27">
        <f t="shared" si="9"/>
        <v>748</v>
      </c>
      <c r="Q142" s="44"/>
      <c r="R142" s="35"/>
    </row>
    <row r="143" spans="1:18" ht="15.75" customHeight="1" x14ac:dyDescent="0.3">
      <c r="A143" s="203">
        <v>45842</v>
      </c>
      <c r="B143" s="27">
        <f t="shared" si="1"/>
        <v>123</v>
      </c>
      <c r="C143" s="33">
        <f t="shared" si="2"/>
        <v>1030</v>
      </c>
      <c r="D143" s="29">
        <v>-1463</v>
      </c>
      <c r="E143" s="33">
        <v>2504</v>
      </c>
      <c r="F143" s="27">
        <f t="shared" si="3"/>
        <v>833</v>
      </c>
      <c r="G143" s="27">
        <f t="shared" si="4"/>
        <v>123</v>
      </c>
      <c r="H143" s="33">
        <f t="shared" si="5"/>
        <v>935</v>
      </c>
      <c r="I143" s="29">
        <v>-1595</v>
      </c>
      <c r="J143" s="33">
        <v>2541</v>
      </c>
      <c r="K143" s="27">
        <f t="shared" si="6"/>
        <v>955</v>
      </c>
      <c r="L143" s="27">
        <f t="shared" si="7"/>
        <v>123</v>
      </c>
      <c r="M143" s="33">
        <f t="shared" si="8"/>
        <v>782</v>
      </c>
      <c r="N143" s="29">
        <v>-1443</v>
      </c>
      <c r="O143" s="33">
        <v>2636</v>
      </c>
      <c r="P143" s="27">
        <f t="shared" si="9"/>
        <v>753</v>
      </c>
      <c r="Q143" s="44"/>
      <c r="R143" s="35"/>
    </row>
    <row r="144" spans="1:18" ht="15.75" customHeight="1" x14ac:dyDescent="0.3">
      <c r="A144" s="203">
        <v>45843</v>
      </c>
      <c r="B144" s="27">
        <f t="shared" si="1"/>
        <v>124</v>
      </c>
      <c r="C144" s="33">
        <f t="shared" si="2"/>
        <v>1025</v>
      </c>
      <c r="D144" s="29">
        <v>-1468</v>
      </c>
      <c r="E144" s="33">
        <v>2504</v>
      </c>
      <c r="F144" s="27">
        <f t="shared" si="3"/>
        <v>838</v>
      </c>
      <c r="G144" s="27">
        <f t="shared" si="4"/>
        <v>124</v>
      </c>
      <c r="H144" s="33">
        <f t="shared" si="5"/>
        <v>922</v>
      </c>
      <c r="I144" s="29">
        <v>-1608</v>
      </c>
      <c r="J144" s="33">
        <v>2541</v>
      </c>
      <c r="K144" s="27">
        <f t="shared" si="6"/>
        <v>968</v>
      </c>
      <c r="L144" s="27">
        <f t="shared" si="7"/>
        <v>124</v>
      </c>
      <c r="M144" s="33">
        <f t="shared" si="8"/>
        <v>777</v>
      </c>
      <c r="N144" s="29">
        <v>-1448</v>
      </c>
      <c r="O144" s="33">
        <v>2636</v>
      </c>
      <c r="P144" s="27">
        <f t="shared" si="9"/>
        <v>758</v>
      </c>
      <c r="Q144" s="44"/>
      <c r="R144" s="35"/>
    </row>
    <row r="145" spans="1:18" ht="15.75" customHeight="1" x14ac:dyDescent="0.3">
      <c r="A145" s="203">
        <v>45844</v>
      </c>
      <c r="B145" s="27">
        <f t="shared" si="1"/>
        <v>125</v>
      </c>
      <c r="C145" s="33"/>
      <c r="D145" s="29">
        <v>-1473</v>
      </c>
      <c r="E145" s="33"/>
      <c r="F145" s="27">
        <f t="shared" si="3"/>
        <v>843</v>
      </c>
      <c r="G145" s="27">
        <f t="shared" si="4"/>
        <v>125</v>
      </c>
      <c r="H145" s="33"/>
      <c r="I145" s="29">
        <v>-1621</v>
      </c>
      <c r="J145" s="33"/>
      <c r="K145" s="27">
        <f t="shared" si="6"/>
        <v>981</v>
      </c>
      <c r="L145" s="27">
        <f t="shared" si="7"/>
        <v>125</v>
      </c>
      <c r="M145" s="33"/>
      <c r="N145" s="29">
        <v>-1453</v>
      </c>
      <c r="O145" s="33"/>
      <c r="P145" s="27">
        <f t="shared" si="9"/>
        <v>763</v>
      </c>
      <c r="Q145" s="44"/>
      <c r="R145" s="35"/>
    </row>
    <row r="146" spans="1:18" ht="15.75" customHeight="1" x14ac:dyDescent="0.3">
      <c r="A146" s="203">
        <v>45845</v>
      </c>
      <c r="B146" s="27">
        <f t="shared" si="1"/>
        <v>126</v>
      </c>
      <c r="C146" s="33"/>
      <c r="D146" s="29">
        <v>-1478</v>
      </c>
      <c r="E146" s="33"/>
      <c r="F146" s="27">
        <f t="shared" si="3"/>
        <v>848</v>
      </c>
      <c r="G146" s="27">
        <f t="shared" si="4"/>
        <v>126</v>
      </c>
      <c r="H146" s="33"/>
      <c r="I146" s="29">
        <v>-1634</v>
      </c>
      <c r="J146" s="33"/>
      <c r="K146" s="27">
        <f t="shared" si="6"/>
        <v>994</v>
      </c>
      <c r="L146" s="27">
        <f t="shared" si="7"/>
        <v>126</v>
      </c>
      <c r="M146" s="33"/>
      <c r="N146" s="29">
        <v>-1458</v>
      </c>
      <c r="O146" s="33"/>
      <c r="P146" s="27">
        <f t="shared" si="9"/>
        <v>768</v>
      </c>
      <c r="Q146" s="44"/>
      <c r="R146" s="35"/>
    </row>
    <row r="147" spans="1:18" ht="15.75" customHeight="1" x14ac:dyDescent="0.3">
      <c r="A147" s="203">
        <v>45846</v>
      </c>
      <c r="B147" s="27">
        <f t="shared" si="1"/>
        <v>127</v>
      </c>
      <c r="C147" s="33"/>
      <c r="D147" s="29">
        <v>-1483</v>
      </c>
      <c r="E147" s="33"/>
      <c r="F147" s="27">
        <f t="shared" si="3"/>
        <v>853</v>
      </c>
      <c r="G147" s="27">
        <f t="shared" si="4"/>
        <v>127</v>
      </c>
      <c r="H147" s="33"/>
      <c r="I147" s="29">
        <v>-1647</v>
      </c>
      <c r="J147" s="33"/>
      <c r="K147" s="27">
        <f t="shared" si="6"/>
        <v>1007</v>
      </c>
      <c r="L147" s="27">
        <f t="shared" si="7"/>
        <v>127</v>
      </c>
      <c r="M147" s="33"/>
      <c r="N147" s="29">
        <v>-1463</v>
      </c>
      <c r="O147" s="33"/>
      <c r="P147" s="27">
        <f t="shared" si="9"/>
        <v>773</v>
      </c>
      <c r="Q147" s="44"/>
      <c r="R147" s="35"/>
    </row>
    <row r="148" spans="1:18" ht="15.75" customHeight="1" x14ac:dyDescent="0.3">
      <c r="A148" s="203">
        <v>45847</v>
      </c>
      <c r="B148" s="27">
        <f t="shared" si="1"/>
        <v>128</v>
      </c>
      <c r="C148" s="33"/>
      <c r="D148" s="29">
        <v>-1488</v>
      </c>
      <c r="E148" s="33"/>
      <c r="F148" s="27">
        <f t="shared" si="3"/>
        <v>858</v>
      </c>
      <c r="G148" s="27">
        <f t="shared" si="4"/>
        <v>128</v>
      </c>
      <c r="H148" s="33"/>
      <c r="I148" s="29">
        <v>-1660</v>
      </c>
      <c r="J148" s="33"/>
      <c r="K148" s="27">
        <f t="shared" si="6"/>
        <v>1020</v>
      </c>
      <c r="L148" s="27">
        <f t="shared" si="7"/>
        <v>128</v>
      </c>
      <c r="M148" s="33"/>
      <c r="N148" s="29">
        <v>-1468</v>
      </c>
      <c r="O148" s="33"/>
      <c r="P148" s="27">
        <f t="shared" si="9"/>
        <v>778</v>
      </c>
      <c r="Q148" s="44"/>
      <c r="R148" s="35"/>
    </row>
    <row r="149" spans="1:18" ht="15.75" customHeight="1" x14ac:dyDescent="0.3">
      <c r="A149" s="203">
        <v>45848</v>
      </c>
      <c r="B149" s="27">
        <f t="shared" si="1"/>
        <v>129</v>
      </c>
      <c r="C149" s="33"/>
      <c r="D149" s="29">
        <v>-1493</v>
      </c>
      <c r="E149" s="33"/>
      <c r="F149" s="27">
        <f t="shared" si="3"/>
        <v>863</v>
      </c>
      <c r="G149" s="27">
        <f t="shared" si="4"/>
        <v>129</v>
      </c>
      <c r="H149" s="33"/>
      <c r="I149" s="29">
        <v>-1673</v>
      </c>
      <c r="J149" s="33"/>
      <c r="K149" s="27">
        <f t="shared" si="6"/>
        <v>1033</v>
      </c>
      <c r="L149" s="27">
        <f t="shared" si="7"/>
        <v>129</v>
      </c>
      <c r="M149" s="33"/>
      <c r="N149" s="29">
        <v>-1473</v>
      </c>
      <c r="O149" s="33"/>
      <c r="P149" s="27">
        <f t="shared" si="9"/>
        <v>783</v>
      </c>
      <c r="Q149" s="44"/>
      <c r="R149" s="35"/>
    </row>
    <row r="150" spans="1:18" ht="15.75" customHeight="1" x14ac:dyDescent="0.3">
      <c r="A150" s="203">
        <v>45849</v>
      </c>
      <c r="B150" s="27">
        <f t="shared" si="1"/>
        <v>130</v>
      </c>
      <c r="C150" s="33"/>
      <c r="D150" s="29">
        <v>-1498</v>
      </c>
      <c r="E150" s="33"/>
      <c r="F150" s="27">
        <f t="shared" si="3"/>
        <v>868</v>
      </c>
      <c r="G150" s="27">
        <f t="shared" si="4"/>
        <v>130</v>
      </c>
      <c r="H150" s="33"/>
      <c r="I150" s="29">
        <v>-1686</v>
      </c>
      <c r="J150" s="33"/>
      <c r="K150" s="27">
        <f t="shared" si="6"/>
        <v>1046</v>
      </c>
      <c r="L150" s="27">
        <f t="shared" si="7"/>
        <v>130</v>
      </c>
      <c r="M150" s="33"/>
      <c r="N150" s="29">
        <v>-1478</v>
      </c>
      <c r="O150" s="33"/>
      <c r="P150" s="27">
        <f t="shared" si="9"/>
        <v>788</v>
      </c>
      <c r="Q150" s="44"/>
      <c r="R150" s="35"/>
    </row>
    <row r="151" spans="1:18" ht="15.75" customHeight="1" x14ac:dyDescent="0.3">
      <c r="A151" s="203">
        <v>45850</v>
      </c>
      <c r="B151" s="27">
        <f t="shared" si="1"/>
        <v>131</v>
      </c>
      <c r="C151" s="33"/>
      <c r="D151" s="29">
        <v>-1503</v>
      </c>
      <c r="E151" s="33"/>
      <c r="F151" s="27">
        <f t="shared" si="3"/>
        <v>873</v>
      </c>
      <c r="G151" s="27">
        <f t="shared" si="4"/>
        <v>131</v>
      </c>
      <c r="H151" s="33"/>
      <c r="I151" s="29">
        <v>-1699</v>
      </c>
      <c r="J151" s="33"/>
      <c r="K151" s="27">
        <f t="shared" si="6"/>
        <v>1059</v>
      </c>
      <c r="L151" s="27">
        <f t="shared" si="7"/>
        <v>131</v>
      </c>
      <c r="M151" s="33"/>
      <c r="N151" s="29">
        <v>-1483</v>
      </c>
      <c r="O151" s="33"/>
      <c r="P151" s="27">
        <f t="shared" si="9"/>
        <v>793</v>
      </c>
      <c r="Q151" s="44"/>
      <c r="R151" s="35"/>
    </row>
    <row r="152" spans="1:18" ht="15.75" customHeight="1" x14ac:dyDescent="0.3">
      <c r="A152" s="203">
        <v>45851</v>
      </c>
      <c r="B152" s="27">
        <f t="shared" si="1"/>
        <v>132</v>
      </c>
      <c r="C152" s="33"/>
      <c r="D152" s="29">
        <v>-1508</v>
      </c>
      <c r="E152" s="33"/>
      <c r="F152" s="27">
        <f t="shared" si="3"/>
        <v>878</v>
      </c>
      <c r="G152" s="27">
        <f t="shared" si="4"/>
        <v>132</v>
      </c>
      <c r="H152" s="33"/>
      <c r="I152" s="29">
        <v>-1712</v>
      </c>
      <c r="J152" s="33"/>
      <c r="K152" s="27">
        <f t="shared" si="6"/>
        <v>1072</v>
      </c>
      <c r="L152" s="27">
        <f t="shared" si="7"/>
        <v>132</v>
      </c>
      <c r="M152" s="33"/>
      <c r="N152" s="29">
        <v>-1488</v>
      </c>
      <c r="O152" s="33"/>
      <c r="P152" s="27">
        <f t="shared" si="9"/>
        <v>798</v>
      </c>
      <c r="Q152" s="44"/>
      <c r="R152" s="35"/>
    </row>
    <row r="153" spans="1:18" ht="15.75" customHeight="1" x14ac:dyDescent="0.3">
      <c r="A153" s="203">
        <v>45852</v>
      </c>
      <c r="B153" s="27">
        <f t="shared" si="1"/>
        <v>133</v>
      </c>
      <c r="C153" s="33"/>
      <c r="D153" s="29">
        <v>-1513</v>
      </c>
      <c r="E153" s="33"/>
      <c r="F153" s="27">
        <f t="shared" si="3"/>
        <v>883</v>
      </c>
      <c r="G153" s="27">
        <f t="shared" si="4"/>
        <v>133</v>
      </c>
      <c r="H153" s="33"/>
      <c r="I153" s="29">
        <v>-1725</v>
      </c>
      <c r="J153" s="33"/>
      <c r="K153" s="27">
        <f t="shared" si="6"/>
        <v>1085</v>
      </c>
      <c r="L153" s="27">
        <f t="shared" si="7"/>
        <v>133</v>
      </c>
      <c r="M153" s="33"/>
      <c r="N153" s="29">
        <v>-1493</v>
      </c>
      <c r="O153" s="33"/>
      <c r="P153" s="27">
        <f t="shared" si="9"/>
        <v>803</v>
      </c>
      <c r="Q153" s="44"/>
      <c r="R153" s="35"/>
    </row>
    <row r="154" spans="1:18" ht="15.75" customHeight="1" x14ac:dyDescent="0.3">
      <c r="A154" s="203">
        <v>45853</v>
      </c>
      <c r="B154" s="27">
        <f t="shared" si="1"/>
        <v>134</v>
      </c>
      <c r="C154" s="33"/>
      <c r="D154" s="29">
        <v>-1517</v>
      </c>
      <c r="E154" s="33"/>
      <c r="F154" s="27">
        <f t="shared" si="3"/>
        <v>887</v>
      </c>
      <c r="G154" s="27">
        <f t="shared" si="4"/>
        <v>134</v>
      </c>
      <c r="H154" s="33"/>
      <c r="I154" s="29">
        <v>-1733</v>
      </c>
      <c r="J154" s="33"/>
      <c r="K154" s="27">
        <f t="shared" si="6"/>
        <v>1093</v>
      </c>
      <c r="L154" s="27">
        <f t="shared" si="7"/>
        <v>134</v>
      </c>
      <c r="M154" s="33"/>
      <c r="N154" s="29">
        <v>-1522</v>
      </c>
      <c r="O154" s="33"/>
      <c r="P154" s="27">
        <f t="shared" si="9"/>
        <v>832</v>
      </c>
      <c r="Q154" s="44"/>
      <c r="R154" s="35"/>
    </row>
    <row r="155" spans="1:18" ht="15.75" customHeight="1" x14ac:dyDescent="0.3">
      <c r="A155" s="203">
        <v>45854</v>
      </c>
      <c r="B155" s="27">
        <f t="shared" si="1"/>
        <v>135</v>
      </c>
      <c r="C155" s="33"/>
      <c r="D155" s="29">
        <v>-1530</v>
      </c>
      <c r="E155" s="33"/>
      <c r="F155" s="27">
        <f t="shared" si="3"/>
        <v>900</v>
      </c>
      <c r="G155" s="27">
        <f t="shared" si="4"/>
        <v>135</v>
      </c>
      <c r="H155" s="33"/>
      <c r="I155" s="29">
        <v>-1738</v>
      </c>
      <c r="J155" s="33"/>
      <c r="K155" s="27">
        <f t="shared" si="6"/>
        <v>1098</v>
      </c>
      <c r="L155" s="27">
        <f t="shared" si="7"/>
        <v>135</v>
      </c>
      <c r="M155" s="33"/>
      <c r="N155" s="29">
        <v>-1525</v>
      </c>
      <c r="O155" s="33"/>
      <c r="P155" s="27">
        <f t="shared" si="9"/>
        <v>835</v>
      </c>
      <c r="Q155" s="44"/>
      <c r="R155" s="35"/>
    </row>
    <row r="156" spans="1:18" ht="15.75" customHeight="1" x14ac:dyDescent="0.3">
      <c r="A156" s="203">
        <v>45855</v>
      </c>
      <c r="B156" s="27">
        <f t="shared" si="1"/>
        <v>136</v>
      </c>
      <c r="C156" s="33"/>
      <c r="D156" s="29">
        <v>-1543</v>
      </c>
      <c r="E156" s="33"/>
      <c r="F156" s="27">
        <f t="shared" si="3"/>
        <v>913</v>
      </c>
      <c r="G156" s="27">
        <f t="shared" si="4"/>
        <v>136</v>
      </c>
      <c r="H156" s="33"/>
      <c r="I156" s="29">
        <v>-1743</v>
      </c>
      <c r="J156" s="33"/>
      <c r="K156" s="27">
        <f t="shared" si="6"/>
        <v>1103</v>
      </c>
      <c r="L156" s="27">
        <f t="shared" si="7"/>
        <v>136</v>
      </c>
      <c r="M156" s="33"/>
      <c r="N156" s="29">
        <v>-1528</v>
      </c>
      <c r="O156" s="33"/>
      <c r="P156" s="27">
        <f t="shared" si="9"/>
        <v>838</v>
      </c>
      <c r="Q156" s="44"/>
      <c r="R156" s="35"/>
    </row>
    <row r="157" spans="1:18" ht="15.75" customHeight="1" x14ac:dyDescent="0.3">
      <c r="A157" s="203">
        <v>45856</v>
      </c>
      <c r="B157" s="27">
        <f t="shared" si="1"/>
        <v>137</v>
      </c>
      <c r="C157" s="33"/>
      <c r="D157" s="29">
        <v>-1556</v>
      </c>
      <c r="E157" s="33"/>
      <c r="F157" s="27">
        <f t="shared" si="3"/>
        <v>926</v>
      </c>
      <c r="G157" s="27">
        <f t="shared" si="4"/>
        <v>137</v>
      </c>
      <c r="H157" s="33"/>
      <c r="I157" s="29">
        <v>-1748</v>
      </c>
      <c r="J157" s="33"/>
      <c r="K157" s="27">
        <f t="shared" si="6"/>
        <v>1108</v>
      </c>
      <c r="L157" s="27">
        <f t="shared" si="7"/>
        <v>137</v>
      </c>
      <c r="M157" s="33"/>
      <c r="N157" s="29">
        <v>-1531</v>
      </c>
      <c r="O157" s="33"/>
      <c r="P157" s="27">
        <f t="shared" si="9"/>
        <v>841</v>
      </c>
      <c r="Q157" s="44"/>
      <c r="R157" s="35"/>
    </row>
    <row r="158" spans="1:18" ht="15.75" customHeight="1" x14ac:dyDescent="0.3">
      <c r="A158" s="203">
        <v>45857</v>
      </c>
      <c r="B158" s="27">
        <f t="shared" si="1"/>
        <v>138</v>
      </c>
      <c r="C158" s="33"/>
      <c r="D158" s="29">
        <v>-1569</v>
      </c>
      <c r="E158" s="33"/>
      <c r="F158" s="27">
        <f t="shared" si="3"/>
        <v>939</v>
      </c>
      <c r="G158" s="27">
        <f t="shared" si="4"/>
        <v>138</v>
      </c>
      <c r="H158" s="33"/>
      <c r="I158" s="29">
        <v>-1753</v>
      </c>
      <c r="J158" s="33"/>
      <c r="K158" s="27">
        <f t="shared" si="6"/>
        <v>1113</v>
      </c>
      <c r="L158" s="27">
        <f t="shared" si="7"/>
        <v>138</v>
      </c>
      <c r="M158" s="33"/>
      <c r="N158" s="29">
        <v>-1534</v>
      </c>
      <c r="O158" s="33"/>
      <c r="P158" s="27">
        <f t="shared" si="9"/>
        <v>844</v>
      </c>
      <c r="Q158" s="44"/>
      <c r="R158" s="35"/>
    </row>
    <row r="159" spans="1:18" ht="15.75" customHeight="1" x14ac:dyDescent="0.3">
      <c r="A159" s="203">
        <v>45858</v>
      </c>
      <c r="B159" s="27">
        <f t="shared" si="1"/>
        <v>139</v>
      </c>
      <c r="C159" s="33"/>
      <c r="D159" s="29">
        <v>-1582</v>
      </c>
      <c r="E159" s="33"/>
      <c r="F159" s="27">
        <f t="shared" si="3"/>
        <v>952</v>
      </c>
      <c r="G159" s="27">
        <f t="shared" si="4"/>
        <v>139</v>
      </c>
      <c r="H159" s="33"/>
      <c r="I159" s="29">
        <v>-1758</v>
      </c>
      <c r="J159" s="33"/>
      <c r="K159" s="27">
        <f t="shared" si="6"/>
        <v>1118</v>
      </c>
      <c r="L159" s="27">
        <f t="shared" si="7"/>
        <v>139</v>
      </c>
      <c r="M159" s="33"/>
      <c r="N159" s="29">
        <v>-1537</v>
      </c>
      <c r="O159" s="33"/>
      <c r="P159" s="27">
        <f t="shared" si="9"/>
        <v>847</v>
      </c>
      <c r="Q159" s="44"/>
      <c r="R159" s="35"/>
    </row>
    <row r="160" spans="1:18" ht="15.75" customHeight="1" x14ac:dyDescent="0.3">
      <c r="A160" s="203">
        <v>45859</v>
      </c>
      <c r="B160" s="27">
        <f t="shared" si="1"/>
        <v>140</v>
      </c>
      <c r="C160" s="33"/>
      <c r="D160" s="29">
        <v>-1595</v>
      </c>
      <c r="E160" s="33"/>
      <c r="F160" s="27">
        <f t="shared" si="3"/>
        <v>965</v>
      </c>
      <c r="G160" s="27">
        <f t="shared" si="4"/>
        <v>140</v>
      </c>
      <c r="H160" s="33"/>
      <c r="I160" s="29">
        <v>-1763</v>
      </c>
      <c r="J160" s="33"/>
      <c r="K160" s="27">
        <f t="shared" si="6"/>
        <v>1123</v>
      </c>
      <c r="L160" s="27">
        <f t="shared" si="7"/>
        <v>140</v>
      </c>
      <c r="M160" s="33"/>
      <c r="N160" s="29">
        <v>-1540</v>
      </c>
      <c r="O160" s="33"/>
      <c r="P160" s="27">
        <f t="shared" si="9"/>
        <v>850</v>
      </c>
      <c r="Q160" s="44"/>
      <c r="R160" s="35"/>
    </row>
    <row r="161" spans="1:18" ht="15.75" customHeight="1" x14ac:dyDescent="0.3">
      <c r="A161" s="203">
        <v>45860</v>
      </c>
      <c r="B161" s="27">
        <f t="shared" si="1"/>
        <v>141</v>
      </c>
      <c r="C161" s="33"/>
      <c r="D161" s="29">
        <v>-1608</v>
      </c>
      <c r="E161" s="33"/>
      <c r="F161" s="27">
        <f t="shared" si="3"/>
        <v>978</v>
      </c>
      <c r="G161" s="27">
        <f t="shared" si="4"/>
        <v>141</v>
      </c>
      <c r="H161" s="33"/>
      <c r="I161" s="29">
        <v>-1768</v>
      </c>
      <c r="J161" s="33"/>
      <c r="K161" s="27">
        <f t="shared" si="6"/>
        <v>1128</v>
      </c>
      <c r="L161" s="27">
        <f t="shared" si="7"/>
        <v>141</v>
      </c>
      <c r="M161" s="33"/>
      <c r="N161" s="29">
        <v>-1543</v>
      </c>
      <c r="O161" s="33"/>
      <c r="P161" s="27">
        <f t="shared" si="9"/>
        <v>853</v>
      </c>
      <c r="Q161" s="44"/>
      <c r="R161" s="35"/>
    </row>
    <row r="162" spans="1:18" ht="15.75" customHeight="1" x14ac:dyDescent="0.3">
      <c r="A162" s="203">
        <v>45861</v>
      </c>
      <c r="B162" s="27">
        <f t="shared" si="1"/>
        <v>142</v>
      </c>
      <c r="C162" s="33"/>
      <c r="D162" s="29">
        <v>-1621</v>
      </c>
      <c r="E162" s="33"/>
      <c r="F162" s="27">
        <f t="shared" si="3"/>
        <v>991</v>
      </c>
      <c r="G162" s="27">
        <f t="shared" si="4"/>
        <v>142</v>
      </c>
      <c r="H162" s="33"/>
      <c r="I162" s="29">
        <v>-1773</v>
      </c>
      <c r="J162" s="33"/>
      <c r="K162" s="27">
        <f t="shared" si="6"/>
        <v>1133</v>
      </c>
      <c r="L162" s="27">
        <f t="shared" si="7"/>
        <v>142</v>
      </c>
      <c r="M162" s="33"/>
      <c r="N162" s="29">
        <v>-1546</v>
      </c>
      <c r="O162" s="33"/>
      <c r="P162" s="27">
        <f t="shared" si="9"/>
        <v>856</v>
      </c>
      <c r="Q162" s="44"/>
      <c r="R162" s="35"/>
    </row>
    <row r="163" spans="1:18" ht="15.75" customHeight="1" x14ac:dyDescent="0.3">
      <c r="A163" s="203">
        <v>45862</v>
      </c>
      <c r="B163" s="27">
        <f t="shared" si="1"/>
        <v>143</v>
      </c>
      <c r="C163" s="33"/>
      <c r="D163" s="29">
        <v>-1634</v>
      </c>
      <c r="E163" s="33"/>
      <c r="F163" s="27">
        <f t="shared" si="3"/>
        <v>1004</v>
      </c>
      <c r="G163" s="27">
        <f t="shared" si="4"/>
        <v>143</v>
      </c>
      <c r="H163" s="33"/>
      <c r="I163" s="29">
        <v>-1778</v>
      </c>
      <c r="J163" s="33"/>
      <c r="K163" s="27">
        <f t="shared" si="6"/>
        <v>1138</v>
      </c>
      <c r="L163" s="27">
        <f t="shared" si="7"/>
        <v>143</v>
      </c>
      <c r="M163" s="33"/>
      <c r="N163" s="29">
        <v>-1549</v>
      </c>
      <c r="O163" s="33"/>
      <c r="P163" s="27">
        <f t="shared" si="9"/>
        <v>859</v>
      </c>
      <c r="Q163" s="44"/>
      <c r="R163" s="35"/>
    </row>
    <row r="164" spans="1:18" ht="15.75" customHeight="1" x14ac:dyDescent="0.3">
      <c r="A164" s="203">
        <v>45863</v>
      </c>
      <c r="B164" s="27">
        <f t="shared" si="1"/>
        <v>144</v>
      </c>
      <c r="C164" s="33"/>
      <c r="D164" s="29">
        <v>-1647</v>
      </c>
      <c r="E164" s="33"/>
      <c r="F164" s="27">
        <f t="shared" si="3"/>
        <v>1017</v>
      </c>
      <c r="G164" s="27">
        <f t="shared" si="4"/>
        <v>144</v>
      </c>
      <c r="H164" s="33"/>
      <c r="I164" s="29">
        <v>-1783</v>
      </c>
      <c r="J164" s="33"/>
      <c r="K164" s="27">
        <f t="shared" si="6"/>
        <v>1143</v>
      </c>
      <c r="L164" s="27">
        <f t="shared" si="7"/>
        <v>144</v>
      </c>
      <c r="M164" s="33"/>
      <c r="N164" s="29">
        <v>-1552</v>
      </c>
      <c r="O164" s="33"/>
      <c r="P164" s="27">
        <f t="shared" si="9"/>
        <v>862</v>
      </c>
      <c r="Q164" s="44"/>
      <c r="R164" s="35"/>
    </row>
    <row r="165" spans="1:18" ht="15.75" customHeight="1" x14ac:dyDescent="0.3">
      <c r="A165" s="203">
        <v>45864</v>
      </c>
      <c r="B165" s="27">
        <f t="shared" si="1"/>
        <v>145</v>
      </c>
      <c r="C165" s="33"/>
      <c r="D165" s="29">
        <v>-1660</v>
      </c>
      <c r="E165" s="33"/>
      <c r="F165" s="27">
        <f t="shared" si="3"/>
        <v>1030</v>
      </c>
      <c r="G165" s="27">
        <f t="shared" si="4"/>
        <v>145</v>
      </c>
      <c r="H165" s="33"/>
      <c r="I165" s="29">
        <v>-1788</v>
      </c>
      <c r="J165" s="33"/>
      <c r="K165" s="27">
        <f t="shared" si="6"/>
        <v>1148</v>
      </c>
      <c r="L165" s="27">
        <f t="shared" si="7"/>
        <v>145</v>
      </c>
      <c r="M165" s="33"/>
      <c r="N165" s="29">
        <v>-1555</v>
      </c>
      <c r="O165" s="33"/>
      <c r="P165" s="27">
        <f t="shared" si="9"/>
        <v>865</v>
      </c>
      <c r="Q165" s="44"/>
      <c r="R165" s="35"/>
    </row>
    <row r="166" spans="1:18" ht="15.75" customHeight="1" x14ac:dyDescent="0.3">
      <c r="A166" s="203">
        <v>45865</v>
      </c>
      <c r="B166" s="27">
        <f t="shared" si="1"/>
        <v>146</v>
      </c>
      <c r="C166" s="33"/>
      <c r="D166" s="29">
        <v>-1673</v>
      </c>
      <c r="E166" s="33"/>
      <c r="F166" s="27">
        <f t="shared" si="3"/>
        <v>1043</v>
      </c>
      <c r="G166" s="27">
        <f t="shared" si="4"/>
        <v>146</v>
      </c>
      <c r="H166" s="33"/>
      <c r="I166" s="29">
        <v>-1793</v>
      </c>
      <c r="J166" s="33"/>
      <c r="K166" s="27">
        <f t="shared" si="6"/>
        <v>1153</v>
      </c>
      <c r="L166" s="27">
        <f t="shared" si="7"/>
        <v>146</v>
      </c>
      <c r="M166" s="33"/>
      <c r="N166" s="29">
        <v>-1558</v>
      </c>
      <c r="O166" s="33"/>
      <c r="P166" s="27">
        <f t="shared" si="9"/>
        <v>868</v>
      </c>
      <c r="Q166" s="44"/>
      <c r="R166" s="35"/>
    </row>
    <row r="167" spans="1:18" ht="15.75" customHeight="1" x14ac:dyDescent="0.3">
      <c r="A167" s="203">
        <v>45866</v>
      </c>
      <c r="B167" s="27">
        <f t="shared" si="1"/>
        <v>147</v>
      </c>
      <c r="C167" s="33"/>
      <c r="D167" s="29">
        <v>-1686</v>
      </c>
      <c r="E167" s="33"/>
      <c r="F167" s="27">
        <f t="shared" si="3"/>
        <v>1056</v>
      </c>
      <c r="G167" s="27">
        <f t="shared" si="4"/>
        <v>147</v>
      </c>
      <c r="H167" s="33"/>
      <c r="I167" s="29">
        <v>-1798</v>
      </c>
      <c r="J167" s="33"/>
      <c r="K167" s="27">
        <f t="shared" si="6"/>
        <v>1158</v>
      </c>
      <c r="L167" s="27">
        <f t="shared" si="7"/>
        <v>147</v>
      </c>
      <c r="M167" s="33"/>
      <c r="N167" s="29">
        <v>-1561</v>
      </c>
      <c r="O167" s="33"/>
      <c r="P167" s="27">
        <f t="shared" si="9"/>
        <v>871</v>
      </c>
      <c r="Q167" s="44"/>
      <c r="R167" s="35"/>
    </row>
    <row r="168" spans="1:18" ht="15.75" customHeight="1" x14ac:dyDescent="0.3">
      <c r="A168" s="203">
        <v>45867</v>
      </c>
      <c r="B168" s="27">
        <f t="shared" si="1"/>
        <v>148</v>
      </c>
      <c r="C168" s="30">
        <v>1712</v>
      </c>
      <c r="D168" s="29">
        <v>-1699</v>
      </c>
      <c r="E168" s="33">
        <f>C168-D168</f>
        <v>3411</v>
      </c>
      <c r="F168" s="27">
        <f t="shared" si="3"/>
        <v>1069</v>
      </c>
      <c r="G168" s="27">
        <f t="shared" si="4"/>
        <v>148</v>
      </c>
      <c r="H168" s="30">
        <v>1799</v>
      </c>
      <c r="I168" s="29">
        <v>-1803</v>
      </c>
      <c r="J168" s="33">
        <f>H168-I168</f>
        <v>3602</v>
      </c>
      <c r="K168" s="27">
        <f t="shared" si="6"/>
        <v>1163</v>
      </c>
      <c r="L168" s="27">
        <f t="shared" si="7"/>
        <v>148</v>
      </c>
      <c r="M168" s="30">
        <v>1519</v>
      </c>
      <c r="N168" s="29">
        <v>-1564</v>
      </c>
      <c r="O168" s="33">
        <f>M168-N168</f>
        <v>3083</v>
      </c>
      <c r="P168" s="27">
        <f t="shared" si="9"/>
        <v>874</v>
      </c>
      <c r="Q168" s="44"/>
      <c r="R168" s="35"/>
    </row>
    <row r="169" spans="1:18" ht="15.75" customHeight="1" x14ac:dyDescent="0.3">
      <c r="A169" s="203">
        <v>45868</v>
      </c>
      <c r="B169" s="27">
        <f t="shared" si="1"/>
        <v>149</v>
      </c>
      <c r="C169" s="33"/>
      <c r="D169" s="29">
        <v>-1712</v>
      </c>
      <c r="E169" s="33"/>
      <c r="F169" s="27">
        <f t="shared" si="3"/>
        <v>1082</v>
      </c>
      <c r="G169" s="27">
        <f t="shared" si="4"/>
        <v>149</v>
      </c>
      <c r="H169" s="33"/>
      <c r="I169" s="29">
        <v>-1808</v>
      </c>
      <c r="J169" s="33"/>
      <c r="K169" s="27">
        <f t="shared" si="6"/>
        <v>1168</v>
      </c>
      <c r="L169" s="27">
        <f t="shared" si="7"/>
        <v>149</v>
      </c>
      <c r="M169" s="33"/>
      <c r="N169" s="29">
        <v>-1567</v>
      </c>
      <c r="O169" s="33"/>
      <c r="P169" s="27">
        <f t="shared" si="9"/>
        <v>877</v>
      </c>
      <c r="Q169" s="44"/>
      <c r="R169" s="35"/>
    </row>
    <row r="170" spans="1:18" ht="15.75" customHeight="1" x14ac:dyDescent="0.3">
      <c r="A170" s="203">
        <v>45869</v>
      </c>
      <c r="B170" s="27">
        <f t="shared" si="1"/>
        <v>150</v>
      </c>
      <c r="C170" s="30"/>
      <c r="D170" s="29">
        <v>-1725</v>
      </c>
      <c r="E170" s="33"/>
      <c r="F170" s="27">
        <f t="shared" si="3"/>
        <v>1095</v>
      </c>
      <c r="G170" s="27">
        <f t="shared" si="4"/>
        <v>150</v>
      </c>
      <c r="H170" s="30"/>
      <c r="I170" s="29">
        <v>-1813</v>
      </c>
      <c r="J170" s="33"/>
      <c r="K170" s="27">
        <f t="shared" si="6"/>
        <v>1173</v>
      </c>
      <c r="L170" s="27">
        <f t="shared" si="7"/>
        <v>150</v>
      </c>
      <c r="M170" s="30"/>
      <c r="N170" s="29">
        <v>-1570</v>
      </c>
      <c r="O170" s="33"/>
      <c r="P170" s="27">
        <f t="shared" si="9"/>
        <v>880</v>
      </c>
      <c r="Q170" s="44"/>
      <c r="R170" s="35"/>
    </row>
    <row r="171" spans="1:18" ht="15.75" customHeight="1" x14ac:dyDescent="0.3">
      <c r="A171" s="203">
        <v>45870</v>
      </c>
      <c r="B171" s="27">
        <f t="shared" si="1"/>
        <v>151</v>
      </c>
      <c r="C171" s="33"/>
      <c r="D171" s="29">
        <v>-1738</v>
      </c>
      <c r="E171" s="33"/>
      <c r="F171" s="27">
        <f t="shared" si="3"/>
        <v>1108</v>
      </c>
      <c r="G171" s="27">
        <f t="shared" si="4"/>
        <v>151</v>
      </c>
      <c r="H171" s="33"/>
      <c r="I171" s="29">
        <v>-1818</v>
      </c>
      <c r="J171" s="33"/>
      <c r="K171" s="27">
        <f t="shared" si="6"/>
        <v>1178</v>
      </c>
      <c r="L171" s="27">
        <f t="shared" si="7"/>
        <v>151</v>
      </c>
      <c r="M171" s="33"/>
      <c r="N171" s="29">
        <v>-1573</v>
      </c>
      <c r="O171" s="33"/>
      <c r="P171" s="27">
        <f t="shared" si="9"/>
        <v>883</v>
      </c>
      <c r="Q171" s="44"/>
      <c r="R171" s="35"/>
    </row>
    <row r="172" spans="1:18" ht="15.75" customHeight="1" x14ac:dyDescent="0.3">
      <c r="A172" s="203">
        <v>45871</v>
      </c>
      <c r="B172" s="27">
        <f t="shared" si="1"/>
        <v>152</v>
      </c>
      <c r="C172" s="30"/>
      <c r="D172" s="29">
        <v>-1751</v>
      </c>
      <c r="E172" s="33"/>
      <c r="F172" s="27">
        <f t="shared" si="3"/>
        <v>1121</v>
      </c>
      <c r="G172" s="27">
        <f t="shared" si="4"/>
        <v>152</v>
      </c>
      <c r="H172" s="30"/>
      <c r="I172" s="29">
        <v>-1823</v>
      </c>
      <c r="J172" s="33"/>
      <c r="K172" s="27">
        <f t="shared" si="6"/>
        <v>1183</v>
      </c>
      <c r="L172" s="27">
        <f t="shared" si="7"/>
        <v>152</v>
      </c>
      <c r="M172" s="30"/>
      <c r="N172" s="29">
        <v>-1576</v>
      </c>
      <c r="O172" s="33"/>
      <c r="P172" s="27">
        <f t="shared" si="9"/>
        <v>886</v>
      </c>
      <c r="Q172" s="44"/>
      <c r="R172" s="35"/>
    </row>
    <row r="173" spans="1:18" ht="15.75" customHeight="1" x14ac:dyDescent="0.3">
      <c r="A173" s="203">
        <v>45872</v>
      </c>
      <c r="B173" s="27">
        <f t="shared" si="1"/>
        <v>153</v>
      </c>
      <c r="C173" s="33"/>
      <c r="D173" s="29">
        <v>-1764</v>
      </c>
      <c r="E173" s="33"/>
      <c r="F173" s="27">
        <f t="shared" si="3"/>
        <v>1134</v>
      </c>
      <c r="G173" s="27">
        <f t="shared" si="4"/>
        <v>153</v>
      </c>
      <c r="H173" s="33"/>
      <c r="I173" s="29">
        <v>-1828</v>
      </c>
      <c r="J173" s="33"/>
      <c r="K173" s="27">
        <f t="shared" si="6"/>
        <v>1188</v>
      </c>
      <c r="L173" s="27">
        <f t="shared" si="7"/>
        <v>153</v>
      </c>
      <c r="M173" s="33"/>
      <c r="N173" s="29">
        <v>-1579</v>
      </c>
      <c r="O173" s="33"/>
      <c r="P173" s="27">
        <f t="shared" si="9"/>
        <v>889</v>
      </c>
      <c r="Q173" s="44"/>
      <c r="R173" s="35"/>
    </row>
    <row r="174" spans="1:18" ht="15.75" customHeight="1" x14ac:dyDescent="0.3">
      <c r="A174" s="203">
        <v>45873</v>
      </c>
      <c r="B174" s="27">
        <f t="shared" si="1"/>
        <v>154</v>
      </c>
      <c r="C174" s="30"/>
      <c r="D174" s="29">
        <v>-1777</v>
      </c>
      <c r="E174" s="33"/>
      <c r="F174" s="27">
        <f t="shared" si="3"/>
        <v>1147</v>
      </c>
      <c r="G174" s="27">
        <f t="shared" si="4"/>
        <v>154</v>
      </c>
      <c r="H174" s="30"/>
      <c r="I174" s="29">
        <v>-1833</v>
      </c>
      <c r="J174" s="33"/>
      <c r="K174" s="27">
        <f t="shared" si="6"/>
        <v>1193</v>
      </c>
      <c r="L174" s="27">
        <f t="shared" si="7"/>
        <v>154</v>
      </c>
      <c r="M174" s="30"/>
      <c r="N174" s="29">
        <v>-1582</v>
      </c>
      <c r="O174" s="33"/>
      <c r="P174" s="27">
        <f t="shared" si="9"/>
        <v>892</v>
      </c>
      <c r="Q174" s="44"/>
      <c r="R174" s="35"/>
    </row>
    <row r="175" spans="1:18" ht="15.75" customHeight="1" x14ac:dyDescent="0.3">
      <c r="A175" s="203">
        <v>45874</v>
      </c>
      <c r="B175" s="27">
        <f t="shared" si="1"/>
        <v>155</v>
      </c>
      <c r="C175" s="33"/>
      <c r="D175" s="29">
        <v>-1790</v>
      </c>
      <c r="E175" s="33"/>
      <c r="F175" s="27">
        <f t="shared" si="3"/>
        <v>1160</v>
      </c>
      <c r="G175" s="27">
        <f t="shared" si="4"/>
        <v>155</v>
      </c>
      <c r="H175" s="33"/>
      <c r="I175" s="29">
        <v>-1838</v>
      </c>
      <c r="J175" s="33"/>
      <c r="K175" s="27">
        <f t="shared" si="6"/>
        <v>1198</v>
      </c>
      <c r="L175" s="27">
        <f t="shared" si="7"/>
        <v>155</v>
      </c>
      <c r="M175" s="33"/>
      <c r="N175" s="29">
        <v>-1585</v>
      </c>
      <c r="O175" s="33"/>
      <c r="P175" s="27">
        <f t="shared" si="9"/>
        <v>895</v>
      </c>
      <c r="Q175" s="44"/>
      <c r="R175" s="35"/>
    </row>
    <row r="176" spans="1:18" ht="15.75" customHeight="1" x14ac:dyDescent="0.3">
      <c r="A176" s="203">
        <v>45875</v>
      </c>
      <c r="B176" s="27">
        <f t="shared" si="1"/>
        <v>156</v>
      </c>
      <c r="C176" s="30"/>
      <c r="D176" s="29">
        <v>-1803</v>
      </c>
      <c r="E176" s="33"/>
      <c r="F176" s="27">
        <f t="shared" si="3"/>
        <v>1173</v>
      </c>
      <c r="G176" s="27">
        <f t="shared" si="4"/>
        <v>156</v>
      </c>
      <c r="H176" s="30"/>
      <c r="I176" s="29">
        <v>-1843</v>
      </c>
      <c r="J176" s="33"/>
      <c r="K176" s="27">
        <f t="shared" si="6"/>
        <v>1203</v>
      </c>
      <c r="L176" s="27">
        <f t="shared" si="7"/>
        <v>156</v>
      </c>
      <c r="M176" s="30"/>
      <c r="N176" s="29">
        <v>-1588</v>
      </c>
      <c r="O176" s="33"/>
      <c r="P176" s="27">
        <f t="shared" si="9"/>
        <v>898</v>
      </c>
      <c r="Q176" s="44"/>
      <c r="R176" s="35"/>
    </row>
    <row r="177" spans="1:18" ht="15.75" customHeight="1" x14ac:dyDescent="0.3">
      <c r="A177" s="203"/>
      <c r="B177" s="27"/>
      <c r="C177" s="33"/>
      <c r="D177" s="29"/>
      <c r="E177" s="33"/>
      <c r="F177" s="27"/>
      <c r="G177" s="27"/>
      <c r="H177" s="33"/>
      <c r="I177" s="29"/>
      <c r="J177" s="33"/>
      <c r="K177" s="27"/>
      <c r="L177" s="27"/>
      <c r="M177" s="33"/>
      <c r="N177" s="29"/>
      <c r="O177" s="33"/>
      <c r="P177" s="27"/>
      <c r="Q177" s="44"/>
      <c r="R177" s="35"/>
    </row>
    <row r="178" spans="1:18" ht="15.75" customHeight="1" x14ac:dyDescent="0.3">
      <c r="A178" s="203"/>
      <c r="B178" s="27"/>
      <c r="C178" s="30"/>
      <c r="D178" s="29"/>
      <c r="E178" s="33"/>
      <c r="F178" s="27"/>
      <c r="G178" s="27"/>
      <c r="H178" s="30"/>
      <c r="I178" s="29"/>
      <c r="J178" s="33"/>
      <c r="K178" s="27"/>
      <c r="L178" s="27"/>
      <c r="M178" s="30"/>
      <c r="N178" s="29"/>
      <c r="O178" s="33"/>
      <c r="P178" s="27"/>
      <c r="Q178" s="44"/>
      <c r="R178" s="35"/>
    </row>
    <row r="179" spans="1:18" ht="15.75" customHeight="1" x14ac:dyDescent="0.3"/>
    <row r="180" spans="1:18" ht="15.75" customHeight="1" x14ac:dyDescent="0.3"/>
    <row r="181" spans="1:18" ht="15.75" customHeight="1" x14ac:dyDescent="0.3">
      <c r="P181" s="36">
        <f>P176-P167</f>
        <v>27</v>
      </c>
    </row>
    <row r="182" spans="1:18" ht="15.75" customHeight="1" x14ac:dyDescent="0.3">
      <c r="E182" s="36">
        <f>F176-F167</f>
        <v>117</v>
      </c>
      <c r="K182" s="36">
        <f>K176-K167</f>
        <v>45</v>
      </c>
    </row>
    <row r="183" spans="1:18" ht="15.75" customHeight="1" x14ac:dyDescent="0.3"/>
    <row r="184" spans="1:18" ht="15.75" customHeight="1" x14ac:dyDescent="0.3"/>
    <row r="185" spans="1:18" ht="15.75" customHeight="1" x14ac:dyDescent="0.3"/>
    <row r="186" spans="1:18" ht="15.75" customHeight="1" x14ac:dyDescent="0.3"/>
    <row r="187" spans="1:18" ht="15.75" customHeight="1" x14ac:dyDescent="0.3"/>
    <row r="188" spans="1:18" ht="15.75" customHeight="1" x14ac:dyDescent="0.3"/>
    <row r="189" spans="1:18" ht="15.75" customHeight="1" x14ac:dyDescent="0.3"/>
    <row r="190" spans="1:18" ht="15.75" customHeight="1" x14ac:dyDescent="0.3"/>
    <row r="191" spans="1:18" ht="15.75" customHeight="1" x14ac:dyDescent="0.3"/>
    <row r="192" spans="1:18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</sheetData>
  <mergeCells count="63">
    <mergeCell ref="F9:K9"/>
    <mergeCell ref="L9:O9"/>
    <mergeCell ref="P9:R10"/>
    <mergeCell ref="B12:C12"/>
    <mergeCell ref="D12:E12"/>
    <mergeCell ref="G12:H12"/>
    <mergeCell ref="I12:J12"/>
    <mergeCell ref="L12:M12"/>
    <mergeCell ref="N12:O12"/>
    <mergeCell ref="P12:R12"/>
    <mergeCell ref="A1:R1"/>
    <mergeCell ref="A2:R2"/>
    <mergeCell ref="A3:R3"/>
    <mergeCell ref="A4:F4"/>
    <mergeCell ref="G4:L4"/>
    <mergeCell ref="M4:R4"/>
    <mergeCell ref="Q16:Q18"/>
    <mergeCell ref="R16:R19"/>
    <mergeCell ref="G17:G18"/>
    <mergeCell ref="P17:P18"/>
    <mergeCell ref="G5:L5"/>
    <mergeCell ref="M5:R5"/>
    <mergeCell ref="A7:R7"/>
    <mergeCell ref="L10:M10"/>
    <mergeCell ref="N10:O10"/>
    <mergeCell ref="L11:M11"/>
    <mergeCell ref="N11:O11"/>
    <mergeCell ref="P11:R11"/>
    <mergeCell ref="A5:F5"/>
    <mergeCell ref="A9:A10"/>
    <mergeCell ref="B9:C10"/>
    <mergeCell ref="D9:E10"/>
    <mergeCell ref="M17:M18"/>
    <mergeCell ref="N17:N18"/>
    <mergeCell ref="O17:O18"/>
    <mergeCell ref="G13:H13"/>
    <mergeCell ref="I13:J13"/>
    <mergeCell ref="G16:K16"/>
    <mergeCell ref="L16:P16"/>
    <mergeCell ref="L13:M13"/>
    <mergeCell ref="N13:O13"/>
    <mergeCell ref="P13:R13"/>
    <mergeCell ref="H17:H18"/>
    <mergeCell ref="I17:I18"/>
    <mergeCell ref="J17:J18"/>
    <mergeCell ref="K17:K18"/>
    <mergeCell ref="L17:L18"/>
    <mergeCell ref="G10:H10"/>
    <mergeCell ref="I10:J10"/>
    <mergeCell ref="A11:A13"/>
    <mergeCell ref="B11:C11"/>
    <mergeCell ref="D11:E11"/>
    <mergeCell ref="G11:H11"/>
    <mergeCell ref="I11:J11"/>
    <mergeCell ref="B13:C13"/>
    <mergeCell ref="D13:E13"/>
    <mergeCell ref="A16:A19"/>
    <mergeCell ref="B16:F16"/>
    <mergeCell ref="B17:B18"/>
    <mergeCell ref="C17:C18"/>
    <mergeCell ref="D17:D18"/>
    <mergeCell ref="E17:E18"/>
    <mergeCell ref="F17:F18"/>
  </mergeCells>
  <conditionalFormatting sqref="Q8 Q14:Q19 Q21:Q178">
    <cfRule type="cellIs" dxfId="24" priority="1" operator="lessThan">
      <formula>60</formula>
    </cfRule>
  </conditionalFormatting>
  <pageMargins left="0.7" right="0.7" top="0.75" bottom="0.75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outlinePr summaryBelow="0" summaryRight="0"/>
  </sheetPr>
  <dimension ref="A1:R168"/>
  <sheetViews>
    <sheetView workbookViewId="0"/>
  </sheetViews>
  <sheetFormatPr defaultColWidth="14.44140625" defaultRowHeight="15" customHeight="1" x14ac:dyDescent="0.3"/>
  <cols>
    <col min="2" max="2" width="12.44140625" customWidth="1"/>
    <col min="3" max="3" width="11.44140625" customWidth="1"/>
    <col min="4" max="4" width="12" customWidth="1"/>
    <col min="5" max="5" width="13.44140625" customWidth="1"/>
    <col min="6" max="6" width="13.33203125" customWidth="1"/>
    <col min="7" max="7" width="13" customWidth="1"/>
    <col min="8" max="8" width="14.44140625" customWidth="1"/>
    <col min="10" max="10" width="13" customWidth="1"/>
    <col min="11" max="11" width="12.6640625" customWidth="1"/>
    <col min="12" max="12" width="13.5546875" customWidth="1"/>
    <col min="13" max="13" width="11.88671875" customWidth="1"/>
    <col min="14" max="15" width="13.44140625" customWidth="1"/>
    <col min="16" max="16" width="12.33203125" customWidth="1"/>
  </cols>
  <sheetData>
    <row r="1" spans="1:18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2"/>
    </row>
    <row r="2" spans="1:18" x14ac:dyDescent="0.3">
      <c r="A2" s="259" t="s">
        <v>18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7"/>
    </row>
    <row r="3" spans="1:18" x14ac:dyDescent="0.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</row>
    <row r="4" spans="1:18" x14ac:dyDescent="0.3">
      <c r="A4" s="260" t="s">
        <v>20</v>
      </c>
      <c r="B4" s="261" t="s">
        <v>21</v>
      </c>
      <c r="C4" s="212"/>
      <c r="D4" s="261" t="s">
        <v>22</v>
      </c>
      <c r="E4" s="262"/>
      <c r="F4" s="263" t="str">
        <f>+"Cao trình nghiệm thu [m] ("&amp;TEXT(A16,"dd/mm/yy")&amp;")"</f>
        <v>Cao trình nghiệm thu [m] (24/03/25)</v>
      </c>
      <c r="G4" s="211"/>
      <c r="H4" s="211"/>
      <c r="I4" s="211"/>
      <c r="J4" s="211"/>
      <c r="K4" s="211"/>
      <c r="L4" s="253" t="s">
        <v>23</v>
      </c>
      <c r="M4" s="211"/>
      <c r="N4" s="211"/>
      <c r="O4" s="211"/>
      <c r="P4" s="261" t="s">
        <v>24</v>
      </c>
      <c r="Q4" s="262"/>
      <c r="R4" s="231"/>
    </row>
    <row r="5" spans="1:18" x14ac:dyDescent="0.3">
      <c r="A5" s="233"/>
      <c r="B5" s="229"/>
      <c r="C5" s="230"/>
      <c r="D5" s="229"/>
      <c r="E5" s="219"/>
      <c r="F5" s="7" t="s">
        <v>25</v>
      </c>
      <c r="G5" s="272" t="s">
        <v>26</v>
      </c>
      <c r="H5" s="210"/>
      <c r="I5" s="272" t="s">
        <v>27</v>
      </c>
      <c r="J5" s="210"/>
      <c r="K5" s="7" t="s">
        <v>28</v>
      </c>
      <c r="L5" s="253" t="s">
        <v>29</v>
      </c>
      <c r="M5" s="210"/>
      <c r="N5" s="253" t="s">
        <v>30</v>
      </c>
      <c r="O5" s="211"/>
      <c r="P5" s="229"/>
      <c r="Q5" s="219"/>
      <c r="R5" s="220"/>
    </row>
    <row r="6" spans="1:18" x14ac:dyDescent="0.3">
      <c r="A6" s="274" t="s">
        <v>31</v>
      </c>
      <c r="B6" s="277" t="s">
        <v>32</v>
      </c>
      <c r="C6" s="255"/>
      <c r="D6" s="278"/>
      <c r="E6" s="255"/>
      <c r="F6" s="8"/>
      <c r="G6" s="279"/>
      <c r="H6" s="255"/>
      <c r="I6" s="279"/>
      <c r="J6" s="255"/>
      <c r="K6" s="9"/>
      <c r="L6" s="254"/>
      <c r="M6" s="255"/>
      <c r="N6" s="254"/>
      <c r="O6" s="255"/>
      <c r="P6" s="256" t="s">
        <v>33</v>
      </c>
      <c r="Q6" s="257"/>
      <c r="R6" s="258"/>
    </row>
    <row r="7" spans="1:18" x14ac:dyDescent="0.3">
      <c r="A7" s="275"/>
      <c r="B7" s="264" t="s">
        <v>34</v>
      </c>
      <c r="C7" s="265"/>
      <c r="D7" s="266"/>
      <c r="E7" s="265"/>
      <c r="F7" s="11"/>
      <c r="G7" s="267"/>
      <c r="H7" s="265"/>
      <c r="I7" s="267"/>
      <c r="J7" s="265"/>
      <c r="K7" s="12"/>
      <c r="L7" s="269"/>
      <c r="M7" s="265"/>
      <c r="N7" s="269"/>
      <c r="O7" s="265"/>
      <c r="P7" s="266" t="s">
        <v>244</v>
      </c>
      <c r="Q7" s="270"/>
      <c r="R7" s="271"/>
    </row>
    <row r="8" spans="1:18" x14ac:dyDescent="0.3">
      <c r="A8" s="276"/>
      <c r="B8" s="246" t="s">
        <v>35</v>
      </c>
      <c r="C8" s="238"/>
      <c r="D8" s="247"/>
      <c r="E8" s="238"/>
      <c r="F8" s="14"/>
      <c r="G8" s="237"/>
      <c r="H8" s="238"/>
      <c r="I8" s="237"/>
      <c r="J8" s="238"/>
      <c r="K8" s="15"/>
      <c r="L8" s="240"/>
      <c r="M8" s="238"/>
      <c r="N8" s="240"/>
      <c r="O8" s="238"/>
      <c r="P8" s="241"/>
      <c r="Q8" s="242"/>
      <c r="R8" s="243"/>
    </row>
    <row r="9" spans="1:18" x14ac:dyDescent="0.3">
      <c r="A9" s="1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" t="s">
        <v>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3">
      <c r="A11" s="281" t="s">
        <v>37</v>
      </c>
      <c r="B11" s="248" t="s">
        <v>38</v>
      </c>
      <c r="C11" s="211"/>
      <c r="D11" s="211"/>
      <c r="E11" s="211"/>
      <c r="F11" s="211"/>
      <c r="G11" s="248" t="s">
        <v>39</v>
      </c>
      <c r="H11" s="211"/>
      <c r="I11" s="211"/>
      <c r="J11" s="211"/>
      <c r="K11" s="211"/>
      <c r="L11" s="248" t="s">
        <v>40</v>
      </c>
      <c r="M11" s="211"/>
      <c r="N11" s="211"/>
      <c r="O11" s="211"/>
      <c r="P11" s="211"/>
      <c r="Q11" s="244" t="s">
        <v>245</v>
      </c>
      <c r="R11" s="250" t="s">
        <v>246</v>
      </c>
    </row>
    <row r="12" spans="1:18" x14ac:dyDescent="0.3">
      <c r="A12" s="275"/>
      <c r="B12" s="244" t="s">
        <v>41</v>
      </c>
      <c r="C12" s="244" t="s">
        <v>54</v>
      </c>
      <c r="D12" s="244" t="s">
        <v>42</v>
      </c>
      <c r="E12" s="244" t="s">
        <v>55</v>
      </c>
      <c r="F12" s="244" t="s">
        <v>43</v>
      </c>
      <c r="G12" s="244" t="s">
        <v>41</v>
      </c>
      <c r="H12" s="244" t="s">
        <v>54</v>
      </c>
      <c r="I12" s="244" t="s">
        <v>42</v>
      </c>
      <c r="J12" s="244" t="s">
        <v>55</v>
      </c>
      <c r="K12" s="244" t="s">
        <v>43</v>
      </c>
      <c r="L12" s="244" t="s">
        <v>41</v>
      </c>
      <c r="M12" s="244" t="s">
        <v>54</v>
      </c>
      <c r="N12" s="244" t="s">
        <v>42</v>
      </c>
      <c r="O12" s="244" t="s">
        <v>55</v>
      </c>
      <c r="P12" s="244" t="s">
        <v>43</v>
      </c>
      <c r="Q12" s="249"/>
      <c r="R12" s="251"/>
    </row>
    <row r="13" spans="1:18" x14ac:dyDescent="0.3">
      <c r="A13" s="275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51"/>
    </row>
    <row r="14" spans="1:18" x14ac:dyDescent="0.3">
      <c r="A14" s="276"/>
      <c r="B14" s="19" t="s">
        <v>46</v>
      </c>
      <c r="C14" s="20" t="s">
        <v>44</v>
      </c>
      <c r="D14" s="20" t="s">
        <v>45</v>
      </c>
      <c r="E14" s="20" t="s">
        <v>44</v>
      </c>
      <c r="F14" s="20" t="s">
        <v>45</v>
      </c>
      <c r="G14" s="19" t="s">
        <v>46</v>
      </c>
      <c r="H14" s="20" t="s">
        <v>44</v>
      </c>
      <c r="I14" s="20" t="s">
        <v>45</v>
      </c>
      <c r="J14" s="20" t="s">
        <v>44</v>
      </c>
      <c r="K14" s="20" t="s">
        <v>45</v>
      </c>
      <c r="L14" s="19" t="s">
        <v>46</v>
      </c>
      <c r="M14" s="20" t="s">
        <v>44</v>
      </c>
      <c r="N14" s="20" t="s">
        <v>45</v>
      </c>
      <c r="O14" s="20" t="s">
        <v>44</v>
      </c>
      <c r="P14" s="20" t="s">
        <v>45</v>
      </c>
      <c r="Q14" s="22" t="s">
        <v>47</v>
      </c>
      <c r="R14" s="252"/>
    </row>
    <row r="15" spans="1:18" x14ac:dyDescent="0.3">
      <c r="A15" s="23">
        <v>1</v>
      </c>
      <c r="B15" s="24">
        <f t="shared" ref="B15:R15" si="0">+A15+1</f>
        <v>2</v>
      </c>
      <c r="C15" s="24">
        <f t="shared" si="0"/>
        <v>3</v>
      </c>
      <c r="D15" s="24">
        <f t="shared" si="0"/>
        <v>4</v>
      </c>
      <c r="E15" s="24">
        <f t="shared" si="0"/>
        <v>5</v>
      </c>
      <c r="F15" s="24">
        <f t="shared" si="0"/>
        <v>6</v>
      </c>
      <c r="G15" s="24">
        <f t="shared" si="0"/>
        <v>7</v>
      </c>
      <c r="H15" s="24">
        <f t="shared" si="0"/>
        <v>8</v>
      </c>
      <c r="I15" s="24">
        <f t="shared" si="0"/>
        <v>9</v>
      </c>
      <c r="J15" s="24">
        <f t="shared" si="0"/>
        <v>10</v>
      </c>
      <c r="K15" s="24">
        <f t="shared" si="0"/>
        <v>11</v>
      </c>
      <c r="L15" s="24">
        <f t="shared" si="0"/>
        <v>12</v>
      </c>
      <c r="M15" s="24">
        <f t="shared" si="0"/>
        <v>13</v>
      </c>
      <c r="N15" s="24">
        <f t="shared" si="0"/>
        <v>14</v>
      </c>
      <c r="O15" s="24">
        <f t="shared" si="0"/>
        <v>15</v>
      </c>
      <c r="P15" s="24">
        <f t="shared" si="0"/>
        <v>16</v>
      </c>
      <c r="Q15" s="24">
        <f t="shared" si="0"/>
        <v>17</v>
      </c>
      <c r="R15" s="24">
        <f t="shared" si="0"/>
        <v>18</v>
      </c>
    </row>
    <row r="16" spans="1:18" x14ac:dyDescent="0.3">
      <c r="A16" s="204">
        <v>45740</v>
      </c>
      <c r="B16" s="27">
        <v>1</v>
      </c>
      <c r="C16" s="28">
        <v>1545</v>
      </c>
      <c r="D16" s="29">
        <v>-980</v>
      </c>
      <c r="E16" s="30">
        <v>2534</v>
      </c>
      <c r="F16" s="27">
        <v>0</v>
      </c>
      <c r="G16" s="27">
        <v>1</v>
      </c>
      <c r="H16" s="30">
        <v>1472</v>
      </c>
      <c r="I16" s="29">
        <v>-1150</v>
      </c>
      <c r="J16" s="33">
        <f t="shared" ref="J16:J156" si="1">H16-I16</f>
        <v>2622</v>
      </c>
      <c r="K16" s="27">
        <v>0</v>
      </c>
      <c r="L16" s="27">
        <v>1</v>
      </c>
      <c r="M16" s="28">
        <v>1557</v>
      </c>
      <c r="N16" s="29">
        <v>-650</v>
      </c>
      <c r="O16" s="33">
        <f t="shared" ref="O16:O156" si="2">M16-N16</f>
        <v>2207</v>
      </c>
      <c r="P16" s="27">
        <v>0</v>
      </c>
      <c r="Q16" s="34"/>
      <c r="R16" s="35"/>
    </row>
    <row r="17" spans="1:18" x14ac:dyDescent="0.3">
      <c r="A17" s="204">
        <v>45741</v>
      </c>
      <c r="B17" s="27">
        <f t="shared" ref="B17:B156" si="3">B16+1</f>
        <v>2</v>
      </c>
      <c r="C17" s="30">
        <f t="shared" ref="C17:C142" si="4">$C$16-F17</f>
        <v>1545</v>
      </c>
      <c r="D17" s="29">
        <v>-980</v>
      </c>
      <c r="E17" s="30">
        <v>2534</v>
      </c>
      <c r="F17" s="31">
        <f t="shared" ref="F17:F156" si="5">$D$16-D17</f>
        <v>0</v>
      </c>
      <c r="G17" s="27">
        <f t="shared" ref="G17:G156" si="6">G16+1</f>
        <v>2</v>
      </c>
      <c r="H17" s="30">
        <f t="shared" ref="H17:H142" si="7">$H$16-K17</f>
        <v>1472</v>
      </c>
      <c r="I17" s="29">
        <v>-1150</v>
      </c>
      <c r="J17" s="33">
        <f t="shared" si="1"/>
        <v>2622</v>
      </c>
      <c r="K17" s="27">
        <f t="shared" ref="K17:K156" si="8">$I$16-I17</f>
        <v>0</v>
      </c>
      <c r="L17" s="27">
        <f t="shared" ref="L17:L156" si="9">L16+1</f>
        <v>2</v>
      </c>
      <c r="M17" s="30">
        <f t="shared" ref="M17:M142" si="10">$M$16-P17</f>
        <v>1557</v>
      </c>
      <c r="N17" s="29">
        <v>-650</v>
      </c>
      <c r="O17" s="33">
        <f t="shared" si="2"/>
        <v>2207</v>
      </c>
      <c r="P17" s="27">
        <f t="shared" ref="P17:P156" si="11">$N$16-N17</f>
        <v>0</v>
      </c>
      <c r="Q17" s="34"/>
      <c r="R17" s="35"/>
    </row>
    <row r="18" spans="1:18" x14ac:dyDescent="0.3">
      <c r="A18" s="204">
        <v>45742</v>
      </c>
      <c r="B18" s="27">
        <f t="shared" si="3"/>
        <v>3</v>
      </c>
      <c r="C18" s="30">
        <f t="shared" si="4"/>
        <v>1513</v>
      </c>
      <c r="D18" s="29">
        <v>-1012</v>
      </c>
      <c r="E18" s="30">
        <v>2534</v>
      </c>
      <c r="F18" s="31">
        <f t="shared" si="5"/>
        <v>32</v>
      </c>
      <c r="G18" s="27">
        <f t="shared" si="6"/>
        <v>3</v>
      </c>
      <c r="H18" s="30">
        <f t="shared" si="7"/>
        <v>1422</v>
      </c>
      <c r="I18" s="29">
        <v>-1200</v>
      </c>
      <c r="J18" s="33">
        <f t="shared" si="1"/>
        <v>2622</v>
      </c>
      <c r="K18" s="27">
        <f t="shared" si="8"/>
        <v>50</v>
      </c>
      <c r="L18" s="27">
        <f t="shared" si="9"/>
        <v>3</v>
      </c>
      <c r="M18" s="30">
        <f t="shared" si="10"/>
        <v>1534</v>
      </c>
      <c r="N18" s="29">
        <v>-673</v>
      </c>
      <c r="O18" s="33">
        <f t="shared" si="2"/>
        <v>2207</v>
      </c>
      <c r="P18" s="27">
        <f t="shared" si="11"/>
        <v>23</v>
      </c>
      <c r="Q18" s="34"/>
      <c r="R18" s="35"/>
    </row>
    <row r="19" spans="1:18" x14ac:dyDescent="0.3">
      <c r="A19" s="204">
        <v>45743</v>
      </c>
      <c r="B19" s="27">
        <f t="shared" si="3"/>
        <v>4</v>
      </c>
      <c r="C19" s="30">
        <f t="shared" si="4"/>
        <v>1503</v>
      </c>
      <c r="D19" s="29">
        <v>-1022</v>
      </c>
      <c r="E19" s="30">
        <v>2534</v>
      </c>
      <c r="F19" s="31">
        <f t="shared" si="5"/>
        <v>42</v>
      </c>
      <c r="G19" s="27">
        <f t="shared" si="6"/>
        <v>4</v>
      </c>
      <c r="H19" s="30">
        <f t="shared" si="7"/>
        <v>1404</v>
      </c>
      <c r="I19" s="29">
        <v>-1218</v>
      </c>
      <c r="J19" s="33">
        <f t="shared" si="1"/>
        <v>2622</v>
      </c>
      <c r="K19" s="27">
        <f t="shared" si="8"/>
        <v>68</v>
      </c>
      <c r="L19" s="27">
        <f t="shared" si="9"/>
        <v>4</v>
      </c>
      <c r="M19" s="30">
        <f t="shared" si="10"/>
        <v>1524</v>
      </c>
      <c r="N19" s="29">
        <v>-683</v>
      </c>
      <c r="O19" s="33">
        <f t="shared" si="2"/>
        <v>2207</v>
      </c>
      <c r="P19" s="27">
        <f t="shared" si="11"/>
        <v>33</v>
      </c>
      <c r="Q19" s="34"/>
      <c r="R19" s="35"/>
    </row>
    <row r="20" spans="1:18" x14ac:dyDescent="0.3">
      <c r="A20" s="204">
        <v>45744</v>
      </c>
      <c r="B20" s="27">
        <f t="shared" si="3"/>
        <v>5</v>
      </c>
      <c r="C20" s="30">
        <f t="shared" si="4"/>
        <v>1495</v>
      </c>
      <c r="D20" s="29">
        <v>-1030</v>
      </c>
      <c r="E20" s="30">
        <v>2534</v>
      </c>
      <c r="F20" s="31">
        <f t="shared" si="5"/>
        <v>50</v>
      </c>
      <c r="G20" s="27">
        <f t="shared" si="6"/>
        <v>5</v>
      </c>
      <c r="H20" s="30">
        <f t="shared" si="7"/>
        <v>1387</v>
      </c>
      <c r="I20" s="29">
        <v>-1235</v>
      </c>
      <c r="J20" s="33">
        <f t="shared" si="1"/>
        <v>2622</v>
      </c>
      <c r="K20" s="27">
        <f t="shared" si="8"/>
        <v>85</v>
      </c>
      <c r="L20" s="27">
        <f t="shared" si="9"/>
        <v>5</v>
      </c>
      <c r="M20" s="30">
        <f t="shared" si="10"/>
        <v>1517</v>
      </c>
      <c r="N20" s="29">
        <v>-690</v>
      </c>
      <c r="O20" s="33">
        <f t="shared" si="2"/>
        <v>2207</v>
      </c>
      <c r="P20" s="27">
        <f t="shared" si="11"/>
        <v>40</v>
      </c>
      <c r="Q20" s="34"/>
      <c r="R20" s="35"/>
    </row>
    <row r="21" spans="1:18" x14ac:dyDescent="0.3">
      <c r="A21" s="204">
        <v>45745</v>
      </c>
      <c r="B21" s="27">
        <f t="shared" si="3"/>
        <v>6</v>
      </c>
      <c r="C21" s="30">
        <f t="shared" si="4"/>
        <v>1491</v>
      </c>
      <c r="D21" s="29">
        <v>-1034</v>
      </c>
      <c r="E21" s="30">
        <v>2534</v>
      </c>
      <c r="F21" s="31">
        <f t="shared" si="5"/>
        <v>54</v>
      </c>
      <c r="G21" s="27">
        <f t="shared" si="6"/>
        <v>6</v>
      </c>
      <c r="H21" s="30">
        <f t="shared" si="7"/>
        <v>1382</v>
      </c>
      <c r="I21" s="29">
        <v>-1240</v>
      </c>
      <c r="J21" s="33">
        <f t="shared" si="1"/>
        <v>2622</v>
      </c>
      <c r="K21" s="27">
        <f t="shared" si="8"/>
        <v>90</v>
      </c>
      <c r="L21" s="27">
        <f t="shared" si="9"/>
        <v>6</v>
      </c>
      <c r="M21" s="30">
        <f t="shared" si="10"/>
        <v>1512</v>
      </c>
      <c r="N21" s="29">
        <v>-695</v>
      </c>
      <c r="O21" s="33">
        <f t="shared" si="2"/>
        <v>2207</v>
      </c>
      <c r="P21" s="27">
        <f t="shared" si="11"/>
        <v>45</v>
      </c>
      <c r="Q21" s="34"/>
      <c r="R21" s="35"/>
    </row>
    <row r="22" spans="1:18" x14ac:dyDescent="0.3">
      <c r="A22" s="204">
        <v>45746</v>
      </c>
      <c r="B22" s="27">
        <f t="shared" si="3"/>
        <v>7</v>
      </c>
      <c r="C22" s="30">
        <f t="shared" si="4"/>
        <v>1489</v>
      </c>
      <c r="D22" s="29">
        <v>-1036</v>
      </c>
      <c r="E22" s="30">
        <v>2534</v>
      </c>
      <c r="F22" s="31">
        <f t="shared" si="5"/>
        <v>56</v>
      </c>
      <c r="G22" s="27">
        <f t="shared" si="6"/>
        <v>7</v>
      </c>
      <c r="H22" s="30">
        <f t="shared" si="7"/>
        <v>1377</v>
      </c>
      <c r="I22" s="29">
        <v>-1245</v>
      </c>
      <c r="J22" s="33">
        <f t="shared" si="1"/>
        <v>2622</v>
      </c>
      <c r="K22" s="27">
        <f t="shared" si="8"/>
        <v>95</v>
      </c>
      <c r="L22" s="27">
        <f t="shared" si="9"/>
        <v>7</v>
      </c>
      <c r="M22" s="30">
        <f t="shared" si="10"/>
        <v>1507</v>
      </c>
      <c r="N22" s="29">
        <v>-700</v>
      </c>
      <c r="O22" s="33">
        <f t="shared" si="2"/>
        <v>2207</v>
      </c>
      <c r="P22" s="27">
        <f t="shared" si="11"/>
        <v>50</v>
      </c>
      <c r="Q22" s="34"/>
      <c r="R22" s="35"/>
    </row>
    <row r="23" spans="1:18" x14ac:dyDescent="0.3">
      <c r="A23" s="204">
        <v>45747</v>
      </c>
      <c r="B23" s="27">
        <f t="shared" si="3"/>
        <v>8</v>
      </c>
      <c r="C23" s="30">
        <f t="shared" si="4"/>
        <v>1487</v>
      </c>
      <c r="D23" s="29">
        <v>-1038</v>
      </c>
      <c r="E23" s="30">
        <v>2534</v>
      </c>
      <c r="F23" s="31">
        <f t="shared" si="5"/>
        <v>58</v>
      </c>
      <c r="G23" s="27">
        <f t="shared" si="6"/>
        <v>8</v>
      </c>
      <c r="H23" s="30">
        <f t="shared" si="7"/>
        <v>1370</v>
      </c>
      <c r="I23" s="29">
        <v>-1252</v>
      </c>
      <c r="J23" s="33">
        <f t="shared" si="1"/>
        <v>2622</v>
      </c>
      <c r="K23" s="27">
        <f t="shared" si="8"/>
        <v>102</v>
      </c>
      <c r="L23" s="27">
        <f t="shared" si="9"/>
        <v>8</v>
      </c>
      <c r="M23" s="30">
        <f t="shared" si="10"/>
        <v>1502</v>
      </c>
      <c r="N23" s="29">
        <v>-705</v>
      </c>
      <c r="O23" s="33">
        <f t="shared" si="2"/>
        <v>2207</v>
      </c>
      <c r="P23" s="27">
        <f t="shared" si="11"/>
        <v>55</v>
      </c>
      <c r="Q23" s="34"/>
      <c r="R23" s="35"/>
    </row>
    <row r="24" spans="1:18" x14ac:dyDescent="0.3">
      <c r="A24" s="204">
        <v>45748</v>
      </c>
      <c r="B24" s="27">
        <f t="shared" si="3"/>
        <v>9</v>
      </c>
      <c r="C24" s="30">
        <f t="shared" si="4"/>
        <v>1470</v>
      </c>
      <c r="D24" s="29">
        <v>-1055</v>
      </c>
      <c r="E24" s="30">
        <v>2534</v>
      </c>
      <c r="F24" s="31">
        <f t="shared" si="5"/>
        <v>75</v>
      </c>
      <c r="G24" s="27">
        <f t="shared" si="6"/>
        <v>9</v>
      </c>
      <c r="H24" s="30">
        <f t="shared" si="7"/>
        <v>1352</v>
      </c>
      <c r="I24" s="29">
        <v>-1270</v>
      </c>
      <c r="J24" s="33">
        <f t="shared" si="1"/>
        <v>2622</v>
      </c>
      <c r="K24" s="27">
        <f t="shared" si="8"/>
        <v>120</v>
      </c>
      <c r="L24" s="27">
        <f t="shared" si="9"/>
        <v>9</v>
      </c>
      <c r="M24" s="30">
        <f t="shared" si="10"/>
        <v>1500</v>
      </c>
      <c r="N24" s="29">
        <v>-707</v>
      </c>
      <c r="O24" s="33">
        <f t="shared" si="2"/>
        <v>2207</v>
      </c>
      <c r="P24" s="27">
        <f t="shared" si="11"/>
        <v>57</v>
      </c>
      <c r="Q24" s="34"/>
      <c r="R24" s="35"/>
    </row>
    <row r="25" spans="1:18" x14ac:dyDescent="0.3">
      <c r="A25" s="204">
        <v>45749</v>
      </c>
      <c r="B25" s="27">
        <f t="shared" si="3"/>
        <v>10</v>
      </c>
      <c r="C25" s="30">
        <f t="shared" si="4"/>
        <v>1456</v>
      </c>
      <c r="D25" s="29">
        <v>-1069</v>
      </c>
      <c r="E25" s="30">
        <v>2534</v>
      </c>
      <c r="F25" s="31">
        <f t="shared" si="5"/>
        <v>89</v>
      </c>
      <c r="G25" s="27">
        <f t="shared" si="6"/>
        <v>10</v>
      </c>
      <c r="H25" s="30">
        <f t="shared" si="7"/>
        <v>1334</v>
      </c>
      <c r="I25" s="29">
        <v>-1288</v>
      </c>
      <c r="J25" s="33">
        <f t="shared" si="1"/>
        <v>2622</v>
      </c>
      <c r="K25" s="27">
        <f t="shared" si="8"/>
        <v>138</v>
      </c>
      <c r="L25" s="27">
        <f t="shared" si="9"/>
        <v>10</v>
      </c>
      <c r="M25" s="30">
        <f t="shared" si="10"/>
        <v>1499</v>
      </c>
      <c r="N25" s="29">
        <v>-708</v>
      </c>
      <c r="O25" s="33">
        <f t="shared" si="2"/>
        <v>2207</v>
      </c>
      <c r="P25" s="27">
        <f t="shared" si="11"/>
        <v>58</v>
      </c>
      <c r="Q25" s="34"/>
      <c r="R25" s="35"/>
    </row>
    <row r="26" spans="1:18" x14ac:dyDescent="0.3">
      <c r="A26" s="204">
        <v>45750</v>
      </c>
      <c r="B26" s="27">
        <f t="shared" si="3"/>
        <v>11</v>
      </c>
      <c r="C26" s="30">
        <f t="shared" si="4"/>
        <v>1443</v>
      </c>
      <c r="D26" s="29">
        <v>-1082</v>
      </c>
      <c r="E26" s="30">
        <v>2534</v>
      </c>
      <c r="F26" s="31">
        <f t="shared" si="5"/>
        <v>102</v>
      </c>
      <c r="G26" s="27">
        <f t="shared" si="6"/>
        <v>11</v>
      </c>
      <c r="H26" s="30">
        <f t="shared" si="7"/>
        <v>1320</v>
      </c>
      <c r="I26" s="29">
        <v>-1302</v>
      </c>
      <c r="J26" s="33">
        <f t="shared" si="1"/>
        <v>2622</v>
      </c>
      <c r="K26" s="27">
        <f t="shared" si="8"/>
        <v>152</v>
      </c>
      <c r="L26" s="27">
        <f t="shared" si="9"/>
        <v>11</v>
      </c>
      <c r="M26" s="30">
        <f t="shared" si="10"/>
        <v>1487</v>
      </c>
      <c r="N26" s="29">
        <v>-720</v>
      </c>
      <c r="O26" s="33">
        <f t="shared" si="2"/>
        <v>2207</v>
      </c>
      <c r="P26" s="27">
        <f t="shared" si="11"/>
        <v>70</v>
      </c>
      <c r="Q26" s="34"/>
      <c r="R26" s="35"/>
    </row>
    <row r="27" spans="1:18" x14ac:dyDescent="0.3">
      <c r="A27" s="204">
        <v>45751</v>
      </c>
      <c r="B27" s="27">
        <f t="shared" si="3"/>
        <v>12</v>
      </c>
      <c r="C27" s="30">
        <f t="shared" si="4"/>
        <v>1428</v>
      </c>
      <c r="D27" s="29">
        <v>-1097</v>
      </c>
      <c r="E27" s="30">
        <v>2534</v>
      </c>
      <c r="F27" s="31">
        <f t="shared" si="5"/>
        <v>117</v>
      </c>
      <c r="G27" s="27">
        <f t="shared" si="6"/>
        <v>12</v>
      </c>
      <c r="H27" s="30">
        <f t="shared" si="7"/>
        <v>1304</v>
      </c>
      <c r="I27" s="29">
        <v>-1318</v>
      </c>
      <c r="J27" s="33">
        <f t="shared" si="1"/>
        <v>2622</v>
      </c>
      <c r="K27" s="27">
        <f t="shared" si="8"/>
        <v>168</v>
      </c>
      <c r="L27" s="27">
        <f t="shared" si="9"/>
        <v>12</v>
      </c>
      <c r="M27" s="30">
        <f t="shared" si="10"/>
        <v>1472</v>
      </c>
      <c r="N27" s="29">
        <v>-735</v>
      </c>
      <c r="O27" s="33">
        <f t="shared" si="2"/>
        <v>2207</v>
      </c>
      <c r="P27" s="27">
        <f t="shared" si="11"/>
        <v>85</v>
      </c>
      <c r="Q27" s="34"/>
      <c r="R27" s="35"/>
    </row>
    <row r="28" spans="1:18" x14ac:dyDescent="0.3">
      <c r="A28" s="204">
        <v>45752</v>
      </c>
      <c r="B28" s="27">
        <f t="shared" si="3"/>
        <v>13</v>
      </c>
      <c r="C28" s="30">
        <f t="shared" si="4"/>
        <v>1416</v>
      </c>
      <c r="D28" s="29">
        <v>-1109</v>
      </c>
      <c r="E28" s="30">
        <v>2534</v>
      </c>
      <c r="F28" s="31">
        <f t="shared" si="5"/>
        <v>129</v>
      </c>
      <c r="G28" s="27">
        <f t="shared" si="6"/>
        <v>13</v>
      </c>
      <c r="H28" s="30">
        <f t="shared" si="7"/>
        <v>1292</v>
      </c>
      <c r="I28" s="29">
        <v>-1330</v>
      </c>
      <c r="J28" s="33">
        <f t="shared" si="1"/>
        <v>2622</v>
      </c>
      <c r="K28" s="27">
        <f t="shared" si="8"/>
        <v>180</v>
      </c>
      <c r="L28" s="27">
        <f t="shared" si="9"/>
        <v>13</v>
      </c>
      <c r="M28" s="30">
        <f t="shared" si="10"/>
        <v>1460</v>
      </c>
      <c r="N28" s="29">
        <v>-747</v>
      </c>
      <c r="O28" s="33">
        <f t="shared" si="2"/>
        <v>2207</v>
      </c>
      <c r="P28" s="27">
        <f t="shared" si="11"/>
        <v>97</v>
      </c>
      <c r="Q28" s="34"/>
      <c r="R28" s="35"/>
    </row>
    <row r="29" spans="1:18" x14ac:dyDescent="0.3">
      <c r="A29" s="204">
        <v>45753</v>
      </c>
      <c r="B29" s="27">
        <f t="shared" si="3"/>
        <v>14</v>
      </c>
      <c r="C29" s="30">
        <f t="shared" si="4"/>
        <v>1404</v>
      </c>
      <c r="D29" s="29">
        <v>-1121</v>
      </c>
      <c r="E29" s="30">
        <v>2534</v>
      </c>
      <c r="F29" s="31">
        <f t="shared" si="5"/>
        <v>141</v>
      </c>
      <c r="G29" s="27">
        <f t="shared" si="6"/>
        <v>14</v>
      </c>
      <c r="H29" s="30">
        <f t="shared" si="7"/>
        <v>1282</v>
      </c>
      <c r="I29" s="29">
        <v>-1340</v>
      </c>
      <c r="J29" s="33">
        <f t="shared" si="1"/>
        <v>2622</v>
      </c>
      <c r="K29" s="27">
        <f t="shared" si="8"/>
        <v>190</v>
      </c>
      <c r="L29" s="27">
        <f t="shared" si="9"/>
        <v>14</v>
      </c>
      <c r="M29" s="30">
        <f t="shared" si="10"/>
        <v>1451</v>
      </c>
      <c r="N29" s="29">
        <v>-756</v>
      </c>
      <c r="O29" s="33">
        <f t="shared" si="2"/>
        <v>2207</v>
      </c>
      <c r="P29" s="27">
        <f t="shared" si="11"/>
        <v>106</v>
      </c>
      <c r="Q29" s="34"/>
      <c r="R29" s="35"/>
    </row>
    <row r="30" spans="1:18" x14ac:dyDescent="0.3">
      <c r="A30" s="204">
        <v>45754</v>
      </c>
      <c r="B30" s="27">
        <f t="shared" si="3"/>
        <v>15</v>
      </c>
      <c r="C30" s="30">
        <f t="shared" si="4"/>
        <v>1393</v>
      </c>
      <c r="D30" s="29">
        <v>-1132</v>
      </c>
      <c r="E30" s="30">
        <v>2534</v>
      </c>
      <c r="F30" s="31">
        <f t="shared" si="5"/>
        <v>152</v>
      </c>
      <c r="G30" s="27">
        <f t="shared" si="6"/>
        <v>15</v>
      </c>
      <c r="H30" s="30">
        <f t="shared" si="7"/>
        <v>1273</v>
      </c>
      <c r="I30" s="29">
        <v>-1349</v>
      </c>
      <c r="J30" s="33">
        <f t="shared" si="1"/>
        <v>2622</v>
      </c>
      <c r="K30" s="27">
        <f t="shared" si="8"/>
        <v>199</v>
      </c>
      <c r="L30" s="27">
        <f t="shared" si="9"/>
        <v>15</v>
      </c>
      <c r="M30" s="30">
        <f t="shared" si="10"/>
        <v>1439</v>
      </c>
      <c r="N30" s="29">
        <v>-768</v>
      </c>
      <c r="O30" s="33">
        <f t="shared" si="2"/>
        <v>2207</v>
      </c>
      <c r="P30" s="27">
        <f t="shared" si="11"/>
        <v>118</v>
      </c>
      <c r="Q30" s="44"/>
      <c r="R30" s="35"/>
    </row>
    <row r="31" spans="1:18" x14ac:dyDescent="0.3">
      <c r="A31" s="204">
        <v>45755</v>
      </c>
      <c r="B31" s="27">
        <f t="shared" si="3"/>
        <v>16</v>
      </c>
      <c r="C31" s="30">
        <f t="shared" si="4"/>
        <v>1382</v>
      </c>
      <c r="D31" s="29">
        <v>-1143</v>
      </c>
      <c r="E31" s="30">
        <v>2534</v>
      </c>
      <c r="F31" s="31">
        <f t="shared" si="5"/>
        <v>163</v>
      </c>
      <c r="G31" s="27">
        <f t="shared" si="6"/>
        <v>16</v>
      </c>
      <c r="H31" s="30">
        <f t="shared" si="7"/>
        <v>1252</v>
      </c>
      <c r="I31" s="29">
        <v>-1370</v>
      </c>
      <c r="J31" s="33">
        <f t="shared" si="1"/>
        <v>2622</v>
      </c>
      <c r="K31" s="27">
        <f t="shared" si="8"/>
        <v>220</v>
      </c>
      <c r="L31" s="27">
        <f t="shared" si="9"/>
        <v>16</v>
      </c>
      <c r="M31" s="30">
        <f t="shared" si="10"/>
        <v>1427</v>
      </c>
      <c r="N31" s="29">
        <v>-780</v>
      </c>
      <c r="O31" s="33">
        <f t="shared" si="2"/>
        <v>2207</v>
      </c>
      <c r="P31" s="27">
        <f t="shared" si="11"/>
        <v>130</v>
      </c>
      <c r="Q31" s="44"/>
      <c r="R31" s="35"/>
    </row>
    <row r="32" spans="1:18" x14ac:dyDescent="0.3">
      <c r="A32" s="204">
        <v>45756</v>
      </c>
      <c r="B32" s="27">
        <f t="shared" si="3"/>
        <v>17</v>
      </c>
      <c r="C32" s="30">
        <f t="shared" si="4"/>
        <v>1368</v>
      </c>
      <c r="D32" s="29">
        <v>-1157</v>
      </c>
      <c r="E32" s="30">
        <v>2534</v>
      </c>
      <c r="F32" s="31">
        <f t="shared" si="5"/>
        <v>177</v>
      </c>
      <c r="G32" s="27">
        <f t="shared" si="6"/>
        <v>17</v>
      </c>
      <c r="H32" s="30">
        <f t="shared" si="7"/>
        <v>1231</v>
      </c>
      <c r="I32" s="29">
        <v>-1391</v>
      </c>
      <c r="J32" s="33">
        <f t="shared" si="1"/>
        <v>2622</v>
      </c>
      <c r="K32" s="27">
        <f t="shared" si="8"/>
        <v>241</v>
      </c>
      <c r="L32" s="27">
        <f t="shared" si="9"/>
        <v>17</v>
      </c>
      <c r="M32" s="30">
        <f t="shared" si="10"/>
        <v>1416</v>
      </c>
      <c r="N32" s="29">
        <v>-791</v>
      </c>
      <c r="O32" s="33">
        <f t="shared" si="2"/>
        <v>2207</v>
      </c>
      <c r="P32" s="27">
        <f t="shared" si="11"/>
        <v>141</v>
      </c>
      <c r="Q32" s="44"/>
      <c r="R32" s="35"/>
    </row>
    <row r="33" spans="1:18" x14ac:dyDescent="0.3">
      <c r="A33" s="204">
        <v>45757</v>
      </c>
      <c r="B33" s="27">
        <f t="shared" si="3"/>
        <v>18</v>
      </c>
      <c r="C33" s="30">
        <f t="shared" si="4"/>
        <v>1355</v>
      </c>
      <c r="D33" s="29">
        <v>-1170</v>
      </c>
      <c r="E33" s="30">
        <v>2534</v>
      </c>
      <c r="F33" s="31">
        <f t="shared" si="5"/>
        <v>190</v>
      </c>
      <c r="G33" s="27">
        <f t="shared" si="6"/>
        <v>18</v>
      </c>
      <c r="H33" s="30">
        <f t="shared" si="7"/>
        <v>1217</v>
      </c>
      <c r="I33" s="29">
        <v>-1405</v>
      </c>
      <c r="J33" s="33">
        <f t="shared" si="1"/>
        <v>2622</v>
      </c>
      <c r="K33" s="27">
        <f t="shared" si="8"/>
        <v>255</v>
      </c>
      <c r="L33" s="27">
        <f t="shared" si="9"/>
        <v>18</v>
      </c>
      <c r="M33" s="30">
        <f t="shared" si="10"/>
        <v>1403</v>
      </c>
      <c r="N33" s="29">
        <v>-804</v>
      </c>
      <c r="O33" s="33">
        <f t="shared" si="2"/>
        <v>2207</v>
      </c>
      <c r="P33" s="27">
        <f t="shared" si="11"/>
        <v>154</v>
      </c>
      <c r="Q33" s="44"/>
      <c r="R33" s="35"/>
    </row>
    <row r="34" spans="1:18" x14ac:dyDescent="0.3">
      <c r="A34" s="204">
        <v>45758</v>
      </c>
      <c r="B34" s="27">
        <f t="shared" si="3"/>
        <v>19</v>
      </c>
      <c r="C34" s="30">
        <f t="shared" si="4"/>
        <v>1342</v>
      </c>
      <c r="D34" s="29">
        <v>-1183</v>
      </c>
      <c r="E34" s="30">
        <v>2534</v>
      </c>
      <c r="F34" s="31">
        <f t="shared" si="5"/>
        <v>203</v>
      </c>
      <c r="G34" s="27">
        <f t="shared" si="6"/>
        <v>19</v>
      </c>
      <c r="H34" s="30">
        <f t="shared" si="7"/>
        <v>1202</v>
      </c>
      <c r="I34" s="29">
        <v>-1420</v>
      </c>
      <c r="J34" s="33">
        <f t="shared" si="1"/>
        <v>2622</v>
      </c>
      <c r="K34" s="27">
        <f t="shared" si="8"/>
        <v>270</v>
      </c>
      <c r="L34" s="27">
        <f t="shared" si="9"/>
        <v>19</v>
      </c>
      <c r="M34" s="30">
        <f t="shared" si="10"/>
        <v>1387</v>
      </c>
      <c r="N34" s="29">
        <v>-820</v>
      </c>
      <c r="O34" s="33">
        <f t="shared" si="2"/>
        <v>2207</v>
      </c>
      <c r="P34" s="27">
        <f t="shared" si="11"/>
        <v>170</v>
      </c>
      <c r="Q34" s="44"/>
      <c r="R34" s="35"/>
    </row>
    <row r="35" spans="1:18" x14ac:dyDescent="0.3">
      <c r="A35" s="204">
        <v>45759</v>
      </c>
      <c r="B35" s="27">
        <f t="shared" si="3"/>
        <v>20</v>
      </c>
      <c r="C35" s="30">
        <f t="shared" si="4"/>
        <v>1325</v>
      </c>
      <c r="D35" s="29">
        <v>-1200</v>
      </c>
      <c r="E35" s="30">
        <v>2534</v>
      </c>
      <c r="F35" s="31">
        <f t="shared" si="5"/>
        <v>220</v>
      </c>
      <c r="G35" s="27">
        <f t="shared" si="6"/>
        <v>20</v>
      </c>
      <c r="H35" s="30">
        <f t="shared" si="7"/>
        <v>1190</v>
      </c>
      <c r="I35" s="29">
        <v>-1432</v>
      </c>
      <c r="J35" s="33">
        <f t="shared" si="1"/>
        <v>2622</v>
      </c>
      <c r="K35" s="27">
        <f t="shared" si="8"/>
        <v>282</v>
      </c>
      <c r="L35" s="27">
        <f t="shared" si="9"/>
        <v>20</v>
      </c>
      <c r="M35" s="30">
        <f t="shared" si="10"/>
        <v>1371</v>
      </c>
      <c r="N35" s="29">
        <v>-836</v>
      </c>
      <c r="O35" s="33">
        <f t="shared" si="2"/>
        <v>2207</v>
      </c>
      <c r="P35" s="27">
        <f t="shared" si="11"/>
        <v>186</v>
      </c>
      <c r="Q35" s="44"/>
      <c r="R35" s="35"/>
    </row>
    <row r="36" spans="1:18" x14ac:dyDescent="0.3">
      <c r="A36" s="204">
        <v>45760</v>
      </c>
      <c r="B36" s="27">
        <f t="shared" si="3"/>
        <v>21</v>
      </c>
      <c r="C36" s="30">
        <f t="shared" si="4"/>
        <v>1313</v>
      </c>
      <c r="D36" s="29">
        <v>-1212</v>
      </c>
      <c r="E36" s="30">
        <v>2534</v>
      </c>
      <c r="F36" s="31">
        <f t="shared" si="5"/>
        <v>232</v>
      </c>
      <c r="G36" s="27">
        <f t="shared" si="6"/>
        <v>21</v>
      </c>
      <c r="H36" s="30">
        <f t="shared" si="7"/>
        <v>1172</v>
      </c>
      <c r="I36" s="29">
        <v>-1450</v>
      </c>
      <c r="J36" s="33">
        <f t="shared" si="1"/>
        <v>2622</v>
      </c>
      <c r="K36" s="27">
        <f t="shared" si="8"/>
        <v>300</v>
      </c>
      <c r="L36" s="27">
        <f t="shared" si="9"/>
        <v>21</v>
      </c>
      <c r="M36" s="30">
        <f t="shared" si="10"/>
        <v>1365</v>
      </c>
      <c r="N36" s="29">
        <v>-842</v>
      </c>
      <c r="O36" s="33">
        <f t="shared" si="2"/>
        <v>2207</v>
      </c>
      <c r="P36" s="27">
        <f t="shared" si="11"/>
        <v>192</v>
      </c>
      <c r="Q36" s="44"/>
      <c r="R36" s="35"/>
    </row>
    <row r="37" spans="1:18" x14ac:dyDescent="0.3">
      <c r="A37" s="204">
        <v>45761</v>
      </c>
      <c r="B37" s="27">
        <f t="shared" si="3"/>
        <v>22</v>
      </c>
      <c r="C37" s="30">
        <f t="shared" si="4"/>
        <v>1303</v>
      </c>
      <c r="D37" s="29">
        <v>-1222</v>
      </c>
      <c r="E37" s="30">
        <v>2534</v>
      </c>
      <c r="F37" s="31">
        <f t="shared" si="5"/>
        <v>242</v>
      </c>
      <c r="G37" s="27">
        <f t="shared" si="6"/>
        <v>22</v>
      </c>
      <c r="H37" s="30">
        <f t="shared" si="7"/>
        <v>1157</v>
      </c>
      <c r="I37" s="29">
        <v>-1465</v>
      </c>
      <c r="J37" s="33">
        <f t="shared" si="1"/>
        <v>2622</v>
      </c>
      <c r="K37" s="27">
        <f t="shared" si="8"/>
        <v>315</v>
      </c>
      <c r="L37" s="27">
        <f t="shared" si="9"/>
        <v>22</v>
      </c>
      <c r="M37" s="30">
        <f t="shared" si="10"/>
        <v>1357</v>
      </c>
      <c r="N37" s="29">
        <v>-850</v>
      </c>
      <c r="O37" s="33">
        <f t="shared" si="2"/>
        <v>2207</v>
      </c>
      <c r="P37" s="27">
        <f t="shared" si="11"/>
        <v>200</v>
      </c>
      <c r="Q37" s="44"/>
      <c r="R37" s="35"/>
    </row>
    <row r="38" spans="1:18" x14ac:dyDescent="0.3">
      <c r="A38" s="204">
        <v>45762</v>
      </c>
      <c r="B38" s="27">
        <f t="shared" si="3"/>
        <v>23</v>
      </c>
      <c r="C38" s="30">
        <f t="shared" si="4"/>
        <v>1293</v>
      </c>
      <c r="D38" s="29">
        <v>-1232</v>
      </c>
      <c r="E38" s="30">
        <v>2534</v>
      </c>
      <c r="F38" s="31">
        <f t="shared" si="5"/>
        <v>252</v>
      </c>
      <c r="G38" s="27">
        <f t="shared" si="6"/>
        <v>23</v>
      </c>
      <c r="H38" s="30">
        <f t="shared" si="7"/>
        <v>1141</v>
      </c>
      <c r="I38" s="29">
        <v>-1481</v>
      </c>
      <c r="J38" s="33">
        <f t="shared" si="1"/>
        <v>2622</v>
      </c>
      <c r="K38" s="27">
        <f t="shared" si="8"/>
        <v>331</v>
      </c>
      <c r="L38" s="27">
        <f t="shared" si="9"/>
        <v>23</v>
      </c>
      <c r="M38" s="30">
        <f t="shared" si="10"/>
        <v>1351</v>
      </c>
      <c r="N38" s="29">
        <v>-856</v>
      </c>
      <c r="O38" s="33">
        <f t="shared" si="2"/>
        <v>2207</v>
      </c>
      <c r="P38" s="27">
        <f t="shared" si="11"/>
        <v>206</v>
      </c>
      <c r="Q38" s="44"/>
      <c r="R38" s="35"/>
    </row>
    <row r="39" spans="1:18" x14ac:dyDescent="0.3">
      <c r="A39" s="204">
        <v>45763</v>
      </c>
      <c r="B39" s="27">
        <f t="shared" si="3"/>
        <v>24</v>
      </c>
      <c r="C39" s="30">
        <f t="shared" si="4"/>
        <v>1287</v>
      </c>
      <c r="D39" s="29">
        <v>-1238</v>
      </c>
      <c r="E39" s="30">
        <v>2534</v>
      </c>
      <c r="F39" s="31">
        <f t="shared" si="5"/>
        <v>258</v>
      </c>
      <c r="G39" s="27">
        <f t="shared" si="6"/>
        <v>24</v>
      </c>
      <c r="H39" s="30">
        <f t="shared" si="7"/>
        <v>1135</v>
      </c>
      <c r="I39" s="29">
        <v>-1487</v>
      </c>
      <c r="J39" s="33">
        <f t="shared" si="1"/>
        <v>2622</v>
      </c>
      <c r="K39" s="27">
        <f t="shared" si="8"/>
        <v>337</v>
      </c>
      <c r="L39" s="27">
        <f t="shared" si="9"/>
        <v>24</v>
      </c>
      <c r="M39" s="30">
        <f t="shared" si="10"/>
        <v>1347</v>
      </c>
      <c r="N39" s="29">
        <v>-860</v>
      </c>
      <c r="O39" s="33">
        <f t="shared" si="2"/>
        <v>2207</v>
      </c>
      <c r="P39" s="27">
        <f t="shared" si="11"/>
        <v>210</v>
      </c>
      <c r="Q39" s="44"/>
      <c r="R39" s="35"/>
    </row>
    <row r="40" spans="1:18" x14ac:dyDescent="0.3">
      <c r="A40" s="204">
        <v>45764</v>
      </c>
      <c r="B40" s="27">
        <f t="shared" si="3"/>
        <v>25</v>
      </c>
      <c r="C40" s="30">
        <f t="shared" si="4"/>
        <v>1282</v>
      </c>
      <c r="D40" s="29">
        <v>-1243</v>
      </c>
      <c r="E40" s="30">
        <v>2534</v>
      </c>
      <c r="F40" s="31">
        <f t="shared" si="5"/>
        <v>263</v>
      </c>
      <c r="G40" s="27">
        <f t="shared" si="6"/>
        <v>25</v>
      </c>
      <c r="H40" s="30">
        <f t="shared" si="7"/>
        <v>1129</v>
      </c>
      <c r="I40" s="29">
        <v>-1493</v>
      </c>
      <c r="J40" s="33">
        <f t="shared" si="1"/>
        <v>2622</v>
      </c>
      <c r="K40" s="27">
        <f t="shared" si="8"/>
        <v>343</v>
      </c>
      <c r="L40" s="27">
        <f t="shared" si="9"/>
        <v>25</v>
      </c>
      <c r="M40" s="30">
        <f t="shared" si="10"/>
        <v>1343</v>
      </c>
      <c r="N40" s="29">
        <v>-864</v>
      </c>
      <c r="O40" s="33">
        <f t="shared" si="2"/>
        <v>2207</v>
      </c>
      <c r="P40" s="27">
        <f t="shared" si="11"/>
        <v>214</v>
      </c>
      <c r="Q40" s="44"/>
      <c r="R40" s="35"/>
    </row>
    <row r="41" spans="1:18" x14ac:dyDescent="0.3">
      <c r="A41" s="204">
        <v>45765</v>
      </c>
      <c r="B41" s="27">
        <f t="shared" si="3"/>
        <v>26</v>
      </c>
      <c r="C41" s="30">
        <f t="shared" si="4"/>
        <v>1277</v>
      </c>
      <c r="D41" s="29">
        <v>-1248</v>
      </c>
      <c r="E41" s="30">
        <v>2534</v>
      </c>
      <c r="F41" s="31">
        <f t="shared" si="5"/>
        <v>268</v>
      </c>
      <c r="G41" s="27">
        <f t="shared" si="6"/>
        <v>26</v>
      </c>
      <c r="H41" s="30">
        <f t="shared" si="7"/>
        <v>1123</v>
      </c>
      <c r="I41" s="29">
        <v>-1499</v>
      </c>
      <c r="J41" s="33">
        <f t="shared" si="1"/>
        <v>2622</v>
      </c>
      <c r="K41" s="27">
        <f t="shared" si="8"/>
        <v>349</v>
      </c>
      <c r="L41" s="27">
        <f t="shared" si="9"/>
        <v>26</v>
      </c>
      <c r="M41" s="30">
        <f t="shared" si="10"/>
        <v>1337</v>
      </c>
      <c r="N41" s="29">
        <v>-870</v>
      </c>
      <c r="O41" s="33">
        <f t="shared" si="2"/>
        <v>2207</v>
      </c>
      <c r="P41" s="27">
        <f t="shared" si="11"/>
        <v>220</v>
      </c>
      <c r="Q41" s="44"/>
      <c r="R41" s="35"/>
    </row>
    <row r="42" spans="1:18" x14ac:dyDescent="0.3">
      <c r="A42" s="204">
        <v>45766</v>
      </c>
      <c r="B42" s="27">
        <f t="shared" si="3"/>
        <v>27</v>
      </c>
      <c r="C42" s="30">
        <f t="shared" si="4"/>
        <v>1272</v>
      </c>
      <c r="D42" s="29">
        <v>-1253</v>
      </c>
      <c r="E42" s="30">
        <v>2534</v>
      </c>
      <c r="F42" s="31">
        <f t="shared" si="5"/>
        <v>273</v>
      </c>
      <c r="G42" s="27">
        <f t="shared" si="6"/>
        <v>27</v>
      </c>
      <c r="H42" s="30">
        <f t="shared" si="7"/>
        <v>1118</v>
      </c>
      <c r="I42" s="29">
        <v>-1504</v>
      </c>
      <c r="J42" s="33">
        <f t="shared" si="1"/>
        <v>2622</v>
      </c>
      <c r="K42" s="27">
        <f t="shared" si="8"/>
        <v>354</v>
      </c>
      <c r="L42" s="27">
        <f t="shared" si="9"/>
        <v>27</v>
      </c>
      <c r="M42" s="30">
        <f t="shared" si="10"/>
        <v>1330</v>
      </c>
      <c r="N42" s="29">
        <v>-877</v>
      </c>
      <c r="O42" s="33">
        <f t="shared" si="2"/>
        <v>2207</v>
      </c>
      <c r="P42" s="27">
        <f t="shared" si="11"/>
        <v>227</v>
      </c>
      <c r="Q42" s="44"/>
      <c r="R42" s="35"/>
    </row>
    <row r="43" spans="1:18" x14ac:dyDescent="0.3">
      <c r="A43" s="204">
        <v>45767</v>
      </c>
      <c r="B43" s="27">
        <f t="shared" si="3"/>
        <v>28</v>
      </c>
      <c r="C43" s="30">
        <f t="shared" si="4"/>
        <v>1267</v>
      </c>
      <c r="D43" s="29">
        <v>-1258</v>
      </c>
      <c r="E43" s="30">
        <v>2534</v>
      </c>
      <c r="F43" s="31">
        <f t="shared" si="5"/>
        <v>278</v>
      </c>
      <c r="G43" s="27">
        <f t="shared" si="6"/>
        <v>28</v>
      </c>
      <c r="H43" s="30">
        <f t="shared" si="7"/>
        <v>1113</v>
      </c>
      <c r="I43" s="29">
        <v>-1509</v>
      </c>
      <c r="J43" s="33">
        <f t="shared" si="1"/>
        <v>2622</v>
      </c>
      <c r="K43" s="27">
        <f t="shared" si="8"/>
        <v>359</v>
      </c>
      <c r="L43" s="27">
        <f t="shared" si="9"/>
        <v>28</v>
      </c>
      <c r="M43" s="30">
        <f t="shared" si="10"/>
        <v>1323</v>
      </c>
      <c r="N43" s="29">
        <v>-884</v>
      </c>
      <c r="O43" s="33">
        <f t="shared" si="2"/>
        <v>2207</v>
      </c>
      <c r="P43" s="27">
        <f t="shared" si="11"/>
        <v>234</v>
      </c>
      <c r="Q43" s="44"/>
      <c r="R43" s="35"/>
    </row>
    <row r="44" spans="1:18" x14ac:dyDescent="0.3">
      <c r="A44" s="204">
        <v>45768</v>
      </c>
      <c r="B44" s="27">
        <f t="shared" si="3"/>
        <v>29</v>
      </c>
      <c r="C44" s="30">
        <f t="shared" si="4"/>
        <v>1262</v>
      </c>
      <c r="D44" s="29">
        <v>-1263</v>
      </c>
      <c r="E44" s="30">
        <v>2534</v>
      </c>
      <c r="F44" s="31">
        <f t="shared" si="5"/>
        <v>283</v>
      </c>
      <c r="G44" s="27">
        <f t="shared" si="6"/>
        <v>29</v>
      </c>
      <c r="H44" s="30">
        <f t="shared" si="7"/>
        <v>1104</v>
      </c>
      <c r="I44" s="29">
        <v>-1518</v>
      </c>
      <c r="J44" s="33">
        <f t="shared" si="1"/>
        <v>2622</v>
      </c>
      <c r="K44" s="27">
        <f t="shared" si="8"/>
        <v>368</v>
      </c>
      <c r="L44" s="27">
        <f t="shared" si="9"/>
        <v>29</v>
      </c>
      <c r="M44" s="30">
        <f t="shared" si="10"/>
        <v>1317</v>
      </c>
      <c r="N44" s="29">
        <v>-890</v>
      </c>
      <c r="O44" s="33">
        <f t="shared" si="2"/>
        <v>2207</v>
      </c>
      <c r="P44" s="27">
        <f t="shared" si="11"/>
        <v>240</v>
      </c>
      <c r="Q44" s="44"/>
      <c r="R44" s="35"/>
    </row>
    <row r="45" spans="1:18" x14ac:dyDescent="0.3">
      <c r="A45" s="204">
        <v>45769</v>
      </c>
      <c r="B45" s="27">
        <f t="shared" si="3"/>
        <v>30</v>
      </c>
      <c r="C45" s="30">
        <f t="shared" si="4"/>
        <v>1252</v>
      </c>
      <c r="D45" s="29">
        <v>-1273</v>
      </c>
      <c r="E45" s="30">
        <v>2534</v>
      </c>
      <c r="F45" s="31">
        <f t="shared" si="5"/>
        <v>293</v>
      </c>
      <c r="G45" s="27">
        <f t="shared" si="6"/>
        <v>30</v>
      </c>
      <c r="H45" s="30">
        <f t="shared" si="7"/>
        <v>1087</v>
      </c>
      <c r="I45" s="29">
        <v>-1535</v>
      </c>
      <c r="J45" s="33">
        <f t="shared" si="1"/>
        <v>2622</v>
      </c>
      <c r="K45" s="27">
        <f t="shared" si="8"/>
        <v>385</v>
      </c>
      <c r="L45" s="27">
        <f t="shared" si="9"/>
        <v>30</v>
      </c>
      <c r="M45" s="30">
        <f t="shared" si="10"/>
        <v>1307</v>
      </c>
      <c r="N45" s="29">
        <v>-900</v>
      </c>
      <c r="O45" s="33">
        <f t="shared" si="2"/>
        <v>2207</v>
      </c>
      <c r="P45" s="27">
        <f t="shared" si="11"/>
        <v>250</v>
      </c>
      <c r="Q45" s="44"/>
      <c r="R45" s="35"/>
    </row>
    <row r="46" spans="1:18" x14ac:dyDescent="0.3">
      <c r="A46" s="204">
        <v>45770</v>
      </c>
      <c r="B46" s="27">
        <f t="shared" si="3"/>
        <v>31</v>
      </c>
      <c r="C46" s="30">
        <f t="shared" si="4"/>
        <v>1237</v>
      </c>
      <c r="D46" s="29">
        <v>-1288</v>
      </c>
      <c r="E46" s="30">
        <v>2534</v>
      </c>
      <c r="F46" s="31">
        <f t="shared" si="5"/>
        <v>308</v>
      </c>
      <c r="G46" s="27">
        <f t="shared" si="6"/>
        <v>31</v>
      </c>
      <c r="H46" s="30">
        <f t="shared" si="7"/>
        <v>1075</v>
      </c>
      <c r="I46" s="29">
        <v>-1547</v>
      </c>
      <c r="J46" s="33">
        <f t="shared" si="1"/>
        <v>2622</v>
      </c>
      <c r="K46" s="27">
        <f t="shared" si="8"/>
        <v>397</v>
      </c>
      <c r="L46" s="27">
        <f t="shared" si="9"/>
        <v>31</v>
      </c>
      <c r="M46" s="30">
        <f t="shared" si="10"/>
        <v>1297</v>
      </c>
      <c r="N46" s="29">
        <v>-910</v>
      </c>
      <c r="O46" s="33">
        <f t="shared" si="2"/>
        <v>2207</v>
      </c>
      <c r="P46" s="27">
        <f t="shared" si="11"/>
        <v>260</v>
      </c>
      <c r="Q46" s="44"/>
      <c r="R46" s="35"/>
    </row>
    <row r="47" spans="1:18" x14ac:dyDescent="0.3">
      <c r="A47" s="204">
        <v>45771</v>
      </c>
      <c r="B47" s="27">
        <f t="shared" si="3"/>
        <v>32</v>
      </c>
      <c r="C47" s="30">
        <f t="shared" si="4"/>
        <v>1224</v>
      </c>
      <c r="D47" s="29">
        <v>-1301</v>
      </c>
      <c r="E47" s="30">
        <v>2534</v>
      </c>
      <c r="F47" s="31">
        <f t="shared" si="5"/>
        <v>321</v>
      </c>
      <c r="G47" s="27">
        <f t="shared" si="6"/>
        <v>32</v>
      </c>
      <c r="H47" s="30">
        <f t="shared" si="7"/>
        <v>1061</v>
      </c>
      <c r="I47" s="29">
        <v>-1561</v>
      </c>
      <c r="J47" s="33">
        <f t="shared" si="1"/>
        <v>2622</v>
      </c>
      <c r="K47" s="27">
        <f t="shared" si="8"/>
        <v>411</v>
      </c>
      <c r="L47" s="27">
        <f t="shared" si="9"/>
        <v>32</v>
      </c>
      <c r="M47" s="30">
        <f t="shared" si="10"/>
        <v>1289</v>
      </c>
      <c r="N47" s="29">
        <v>-918</v>
      </c>
      <c r="O47" s="33">
        <f t="shared" si="2"/>
        <v>2207</v>
      </c>
      <c r="P47" s="27">
        <f t="shared" si="11"/>
        <v>268</v>
      </c>
      <c r="Q47" s="44"/>
      <c r="R47" s="35"/>
    </row>
    <row r="48" spans="1:18" x14ac:dyDescent="0.3">
      <c r="A48" s="204">
        <v>45772</v>
      </c>
      <c r="B48" s="27">
        <f t="shared" si="3"/>
        <v>33</v>
      </c>
      <c r="C48" s="30">
        <f t="shared" si="4"/>
        <v>1211</v>
      </c>
      <c r="D48" s="29">
        <v>-1314</v>
      </c>
      <c r="E48" s="30">
        <v>2534</v>
      </c>
      <c r="F48" s="31">
        <f t="shared" si="5"/>
        <v>334</v>
      </c>
      <c r="G48" s="27">
        <f t="shared" si="6"/>
        <v>33</v>
      </c>
      <c r="H48" s="30">
        <f t="shared" si="7"/>
        <v>1045</v>
      </c>
      <c r="I48" s="29">
        <v>-1577</v>
      </c>
      <c r="J48" s="33">
        <f t="shared" si="1"/>
        <v>2622</v>
      </c>
      <c r="K48" s="27">
        <f t="shared" si="8"/>
        <v>427</v>
      </c>
      <c r="L48" s="27">
        <f t="shared" si="9"/>
        <v>33</v>
      </c>
      <c r="M48" s="30">
        <f t="shared" si="10"/>
        <v>1277</v>
      </c>
      <c r="N48" s="29">
        <v>-930</v>
      </c>
      <c r="O48" s="33">
        <f t="shared" si="2"/>
        <v>2207</v>
      </c>
      <c r="P48" s="27">
        <f t="shared" si="11"/>
        <v>280</v>
      </c>
      <c r="Q48" s="44"/>
      <c r="R48" s="35"/>
    </row>
    <row r="49" spans="1:18" x14ac:dyDescent="0.3">
      <c r="A49" s="204">
        <v>45773</v>
      </c>
      <c r="B49" s="27">
        <f t="shared" si="3"/>
        <v>34</v>
      </c>
      <c r="C49" s="30">
        <f t="shared" si="4"/>
        <v>1197</v>
      </c>
      <c r="D49" s="29">
        <v>-1328</v>
      </c>
      <c r="E49" s="30">
        <v>2534</v>
      </c>
      <c r="F49" s="31">
        <f t="shared" si="5"/>
        <v>348</v>
      </c>
      <c r="G49" s="27">
        <f t="shared" si="6"/>
        <v>34</v>
      </c>
      <c r="H49" s="30">
        <f t="shared" si="7"/>
        <v>1030</v>
      </c>
      <c r="I49" s="29">
        <v>-1592</v>
      </c>
      <c r="J49" s="33">
        <f t="shared" si="1"/>
        <v>2622</v>
      </c>
      <c r="K49" s="27">
        <f t="shared" si="8"/>
        <v>442</v>
      </c>
      <c r="L49" s="27">
        <f t="shared" si="9"/>
        <v>34</v>
      </c>
      <c r="M49" s="30">
        <f t="shared" si="10"/>
        <v>1264</v>
      </c>
      <c r="N49" s="29">
        <v>-943</v>
      </c>
      <c r="O49" s="33">
        <f t="shared" si="2"/>
        <v>2207</v>
      </c>
      <c r="P49" s="27">
        <f t="shared" si="11"/>
        <v>293</v>
      </c>
      <c r="Q49" s="44"/>
      <c r="R49" s="35"/>
    </row>
    <row r="50" spans="1:18" x14ac:dyDescent="0.3">
      <c r="A50" s="204">
        <v>45774</v>
      </c>
      <c r="B50" s="27">
        <f t="shared" si="3"/>
        <v>35</v>
      </c>
      <c r="C50" s="30">
        <f t="shared" si="4"/>
        <v>1185</v>
      </c>
      <c r="D50" s="29">
        <v>-1340</v>
      </c>
      <c r="E50" s="30">
        <v>2534</v>
      </c>
      <c r="F50" s="31">
        <f t="shared" si="5"/>
        <v>360</v>
      </c>
      <c r="G50" s="27">
        <f t="shared" si="6"/>
        <v>35</v>
      </c>
      <c r="H50" s="30">
        <f t="shared" si="7"/>
        <v>1021</v>
      </c>
      <c r="I50" s="29">
        <v>-1601</v>
      </c>
      <c r="J50" s="33">
        <f t="shared" si="1"/>
        <v>2622</v>
      </c>
      <c r="K50" s="27">
        <f t="shared" si="8"/>
        <v>451</v>
      </c>
      <c r="L50" s="27">
        <f t="shared" si="9"/>
        <v>35</v>
      </c>
      <c r="M50" s="30">
        <f t="shared" si="10"/>
        <v>1254</v>
      </c>
      <c r="N50" s="29">
        <v>-953</v>
      </c>
      <c r="O50" s="33">
        <f t="shared" si="2"/>
        <v>2207</v>
      </c>
      <c r="P50" s="27">
        <f t="shared" si="11"/>
        <v>303</v>
      </c>
      <c r="Q50" s="44"/>
      <c r="R50" s="35"/>
    </row>
    <row r="51" spans="1:18" x14ac:dyDescent="0.3">
      <c r="A51" s="204">
        <v>45775</v>
      </c>
      <c r="B51" s="27">
        <f t="shared" si="3"/>
        <v>36</v>
      </c>
      <c r="C51" s="30">
        <f t="shared" si="4"/>
        <v>1175</v>
      </c>
      <c r="D51" s="29">
        <v>-1350</v>
      </c>
      <c r="E51" s="30">
        <v>2534</v>
      </c>
      <c r="F51" s="31">
        <f t="shared" si="5"/>
        <v>370</v>
      </c>
      <c r="G51" s="27">
        <f t="shared" si="6"/>
        <v>36</v>
      </c>
      <c r="H51" s="30">
        <f t="shared" si="7"/>
        <v>1011</v>
      </c>
      <c r="I51" s="29">
        <v>-1611</v>
      </c>
      <c r="J51" s="33">
        <f t="shared" si="1"/>
        <v>2622</v>
      </c>
      <c r="K51" s="27">
        <f t="shared" si="8"/>
        <v>461</v>
      </c>
      <c r="L51" s="27">
        <f t="shared" si="9"/>
        <v>36</v>
      </c>
      <c r="M51" s="30">
        <f t="shared" si="10"/>
        <v>1244</v>
      </c>
      <c r="N51" s="29">
        <v>-963</v>
      </c>
      <c r="O51" s="33">
        <f t="shared" si="2"/>
        <v>2207</v>
      </c>
      <c r="P51" s="27">
        <f t="shared" si="11"/>
        <v>313</v>
      </c>
      <c r="Q51" s="44"/>
      <c r="R51" s="35"/>
    </row>
    <row r="52" spans="1:18" x14ac:dyDescent="0.3">
      <c r="A52" s="204">
        <v>45776</v>
      </c>
      <c r="B52" s="27">
        <f t="shared" si="3"/>
        <v>37</v>
      </c>
      <c r="C52" s="30">
        <f t="shared" si="4"/>
        <v>1171</v>
      </c>
      <c r="D52" s="29">
        <v>-1354</v>
      </c>
      <c r="E52" s="30">
        <v>2534</v>
      </c>
      <c r="F52" s="31">
        <f t="shared" si="5"/>
        <v>374</v>
      </c>
      <c r="G52" s="27">
        <f t="shared" si="6"/>
        <v>37</v>
      </c>
      <c r="H52" s="30">
        <f t="shared" si="7"/>
        <v>1006</v>
      </c>
      <c r="I52" s="29">
        <v>-1616</v>
      </c>
      <c r="J52" s="33">
        <f t="shared" si="1"/>
        <v>2622</v>
      </c>
      <c r="K52" s="27">
        <f t="shared" si="8"/>
        <v>466</v>
      </c>
      <c r="L52" s="27">
        <f t="shared" si="9"/>
        <v>37</v>
      </c>
      <c r="M52" s="30">
        <f t="shared" si="10"/>
        <v>1235</v>
      </c>
      <c r="N52" s="29">
        <v>-972</v>
      </c>
      <c r="O52" s="33">
        <f t="shared" si="2"/>
        <v>2207</v>
      </c>
      <c r="P52" s="27">
        <f t="shared" si="11"/>
        <v>322</v>
      </c>
      <c r="Q52" s="44"/>
      <c r="R52" s="35"/>
    </row>
    <row r="53" spans="1:18" x14ac:dyDescent="0.3">
      <c r="A53" s="204">
        <v>45777</v>
      </c>
      <c r="B53" s="27">
        <f t="shared" si="3"/>
        <v>38</v>
      </c>
      <c r="C53" s="30">
        <f t="shared" si="4"/>
        <v>1167</v>
      </c>
      <c r="D53" s="29">
        <v>-1358</v>
      </c>
      <c r="E53" s="30">
        <v>2534</v>
      </c>
      <c r="F53" s="31">
        <f t="shared" si="5"/>
        <v>378</v>
      </c>
      <c r="G53" s="27">
        <f t="shared" si="6"/>
        <v>38</v>
      </c>
      <c r="H53" s="30">
        <f t="shared" si="7"/>
        <v>999</v>
      </c>
      <c r="I53" s="29">
        <v>-1623</v>
      </c>
      <c r="J53" s="33">
        <f t="shared" si="1"/>
        <v>2622</v>
      </c>
      <c r="K53" s="27">
        <f t="shared" si="8"/>
        <v>473</v>
      </c>
      <c r="L53" s="27">
        <f t="shared" si="9"/>
        <v>38</v>
      </c>
      <c r="M53" s="30">
        <f t="shared" si="10"/>
        <v>1227</v>
      </c>
      <c r="N53" s="29">
        <v>-980</v>
      </c>
      <c r="O53" s="33">
        <f t="shared" si="2"/>
        <v>2207</v>
      </c>
      <c r="P53" s="27">
        <f t="shared" si="11"/>
        <v>330</v>
      </c>
      <c r="Q53" s="44"/>
      <c r="R53" s="35"/>
    </row>
    <row r="54" spans="1:18" x14ac:dyDescent="0.3">
      <c r="A54" s="204">
        <v>45778</v>
      </c>
      <c r="B54" s="27">
        <f t="shared" si="3"/>
        <v>39</v>
      </c>
      <c r="C54" s="30">
        <f t="shared" si="4"/>
        <v>1164</v>
      </c>
      <c r="D54" s="29">
        <v>-1361</v>
      </c>
      <c r="E54" s="30">
        <v>2534</v>
      </c>
      <c r="F54" s="31">
        <f t="shared" si="5"/>
        <v>381</v>
      </c>
      <c r="G54" s="27">
        <f t="shared" si="6"/>
        <v>39</v>
      </c>
      <c r="H54" s="30">
        <f t="shared" si="7"/>
        <v>992</v>
      </c>
      <c r="I54" s="29">
        <v>-1630</v>
      </c>
      <c r="J54" s="33">
        <f t="shared" si="1"/>
        <v>2622</v>
      </c>
      <c r="K54" s="27">
        <f t="shared" si="8"/>
        <v>480</v>
      </c>
      <c r="L54" s="27">
        <f t="shared" si="9"/>
        <v>39</v>
      </c>
      <c r="M54" s="30">
        <f t="shared" si="10"/>
        <v>1219</v>
      </c>
      <c r="N54" s="29">
        <v>-988</v>
      </c>
      <c r="O54" s="33">
        <f t="shared" si="2"/>
        <v>2207</v>
      </c>
      <c r="P54" s="27">
        <f t="shared" si="11"/>
        <v>338</v>
      </c>
      <c r="Q54" s="44"/>
      <c r="R54" s="35"/>
    </row>
    <row r="55" spans="1:18" x14ac:dyDescent="0.3">
      <c r="A55" s="204">
        <v>45779</v>
      </c>
      <c r="B55" s="27">
        <f t="shared" si="3"/>
        <v>40</v>
      </c>
      <c r="C55" s="30">
        <f t="shared" si="4"/>
        <v>1160</v>
      </c>
      <c r="D55" s="29">
        <v>-1365</v>
      </c>
      <c r="E55" s="30">
        <v>2534</v>
      </c>
      <c r="F55" s="31">
        <f t="shared" si="5"/>
        <v>385</v>
      </c>
      <c r="G55" s="27">
        <f t="shared" si="6"/>
        <v>40</v>
      </c>
      <c r="H55" s="30">
        <f t="shared" si="7"/>
        <v>985</v>
      </c>
      <c r="I55" s="29">
        <v>-1637</v>
      </c>
      <c r="J55" s="33">
        <f t="shared" si="1"/>
        <v>2622</v>
      </c>
      <c r="K55" s="27">
        <f t="shared" si="8"/>
        <v>487</v>
      </c>
      <c r="L55" s="27">
        <f t="shared" si="9"/>
        <v>40</v>
      </c>
      <c r="M55" s="30">
        <f t="shared" si="10"/>
        <v>1211</v>
      </c>
      <c r="N55" s="29">
        <v>-996</v>
      </c>
      <c r="O55" s="33">
        <f t="shared" si="2"/>
        <v>2207</v>
      </c>
      <c r="P55" s="27">
        <f t="shared" si="11"/>
        <v>346</v>
      </c>
      <c r="Q55" s="44"/>
      <c r="R55" s="35"/>
    </row>
    <row r="56" spans="1:18" x14ac:dyDescent="0.3">
      <c r="A56" s="204">
        <v>45780</v>
      </c>
      <c r="B56" s="27">
        <f t="shared" si="3"/>
        <v>41</v>
      </c>
      <c r="C56" s="30">
        <f t="shared" si="4"/>
        <v>1156</v>
      </c>
      <c r="D56" s="29">
        <v>-1369</v>
      </c>
      <c r="E56" s="30">
        <v>2534</v>
      </c>
      <c r="F56" s="31">
        <f t="shared" si="5"/>
        <v>389</v>
      </c>
      <c r="G56" s="27">
        <f t="shared" si="6"/>
        <v>41</v>
      </c>
      <c r="H56" s="30">
        <f t="shared" si="7"/>
        <v>978</v>
      </c>
      <c r="I56" s="29">
        <v>-1644</v>
      </c>
      <c r="J56" s="33">
        <f t="shared" si="1"/>
        <v>2622</v>
      </c>
      <c r="K56" s="27">
        <f t="shared" si="8"/>
        <v>494</v>
      </c>
      <c r="L56" s="27">
        <f t="shared" si="9"/>
        <v>41</v>
      </c>
      <c r="M56" s="30">
        <f t="shared" si="10"/>
        <v>1205</v>
      </c>
      <c r="N56" s="29">
        <v>-1002</v>
      </c>
      <c r="O56" s="33">
        <f t="shared" si="2"/>
        <v>2207</v>
      </c>
      <c r="P56" s="27">
        <f t="shared" si="11"/>
        <v>352</v>
      </c>
      <c r="Q56" s="44"/>
      <c r="R56" s="35"/>
    </row>
    <row r="57" spans="1:18" x14ac:dyDescent="0.3">
      <c r="A57" s="204">
        <v>45781</v>
      </c>
      <c r="B57" s="27">
        <f t="shared" si="3"/>
        <v>42</v>
      </c>
      <c r="C57" s="30">
        <f t="shared" si="4"/>
        <v>1149</v>
      </c>
      <c r="D57" s="29">
        <v>-1376</v>
      </c>
      <c r="E57" s="30">
        <v>2534</v>
      </c>
      <c r="F57" s="31">
        <f t="shared" si="5"/>
        <v>396</v>
      </c>
      <c r="G57" s="27">
        <f t="shared" si="6"/>
        <v>42</v>
      </c>
      <c r="H57" s="30">
        <f t="shared" si="7"/>
        <v>971</v>
      </c>
      <c r="I57" s="29">
        <v>-1651</v>
      </c>
      <c r="J57" s="33">
        <f t="shared" si="1"/>
        <v>2622</v>
      </c>
      <c r="K57" s="27">
        <f t="shared" si="8"/>
        <v>501</v>
      </c>
      <c r="L57" s="27">
        <f t="shared" si="9"/>
        <v>42</v>
      </c>
      <c r="M57" s="30">
        <f t="shared" si="10"/>
        <v>1201</v>
      </c>
      <c r="N57" s="29">
        <v>-1006</v>
      </c>
      <c r="O57" s="33">
        <f t="shared" si="2"/>
        <v>2207</v>
      </c>
      <c r="P57" s="27">
        <f t="shared" si="11"/>
        <v>356</v>
      </c>
      <c r="Q57" s="44"/>
      <c r="R57" s="35"/>
    </row>
    <row r="58" spans="1:18" x14ac:dyDescent="0.3">
      <c r="A58" s="204">
        <v>45782</v>
      </c>
      <c r="B58" s="27">
        <f t="shared" si="3"/>
        <v>43</v>
      </c>
      <c r="C58" s="30">
        <f t="shared" si="4"/>
        <v>1139</v>
      </c>
      <c r="D58" s="29">
        <v>-1386</v>
      </c>
      <c r="E58" s="30">
        <v>2534</v>
      </c>
      <c r="F58" s="31">
        <f t="shared" si="5"/>
        <v>406</v>
      </c>
      <c r="G58" s="27">
        <f t="shared" si="6"/>
        <v>43</v>
      </c>
      <c r="H58" s="30">
        <f t="shared" si="7"/>
        <v>964</v>
      </c>
      <c r="I58" s="29">
        <v>-1658</v>
      </c>
      <c r="J58" s="33">
        <f t="shared" si="1"/>
        <v>2622</v>
      </c>
      <c r="K58" s="27">
        <f t="shared" si="8"/>
        <v>508</v>
      </c>
      <c r="L58" s="27">
        <f t="shared" si="9"/>
        <v>43</v>
      </c>
      <c r="M58" s="30">
        <f t="shared" si="10"/>
        <v>1199</v>
      </c>
      <c r="N58" s="29">
        <v>-1008</v>
      </c>
      <c r="O58" s="33">
        <f t="shared" si="2"/>
        <v>2207</v>
      </c>
      <c r="P58" s="27">
        <f t="shared" si="11"/>
        <v>358</v>
      </c>
      <c r="Q58" s="44"/>
      <c r="R58" s="35"/>
    </row>
    <row r="59" spans="1:18" x14ac:dyDescent="0.3">
      <c r="A59" s="204">
        <v>45783</v>
      </c>
      <c r="B59" s="27">
        <f t="shared" si="3"/>
        <v>44</v>
      </c>
      <c r="C59" s="30">
        <f t="shared" si="4"/>
        <v>1129</v>
      </c>
      <c r="D59" s="29">
        <v>-1396</v>
      </c>
      <c r="E59" s="30">
        <v>2534</v>
      </c>
      <c r="F59" s="31">
        <f t="shared" si="5"/>
        <v>416</v>
      </c>
      <c r="G59" s="27">
        <f t="shared" si="6"/>
        <v>44</v>
      </c>
      <c r="H59" s="30">
        <f t="shared" si="7"/>
        <v>955</v>
      </c>
      <c r="I59" s="29">
        <v>-1667</v>
      </c>
      <c r="J59" s="33">
        <f t="shared" si="1"/>
        <v>2622</v>
      </c>
      <c r="K59" s="27">
        <f t="shared" si="8"/>
        <v>517</v>
      </c>
      <c r="L59" s="27">
        <f t="shared" si="9"/>
        <v>44</v>
      </c>
      <c r="M59" s="30">
        <f t="shared" si="10"/>
        <v>1197</v>
      </c>
      <c r="N59" s="29">
        <v>-1010</v>
      </c>
      <c r="O59" s="33">
        <f t="shared" si="2"/>
        <v>2207</v>
      </c>
      <c r="P59" s="27">
        <f t="shared" si="11"/>
        <v>360</v>
      </c>
      <c r="Q59" s="44"/>
      <c r="R59" s="35"/>
    </row>
    <row r="60" spans="1:18" x14ac:dyDescent="0.3">
      <c r="A60" s="204">
        <v>45784</v>
      </c>
      <c r="B60" s="27">
        <f t="shared" si="3"/>
        <v>45</v>
      </c>
      <c r="C60" s="30">
        <f t="shared" si="4"/>
        <v>1125</v>
      </c>
      <c r="D60" s="29">
        <v>-1400</v>
      </c>
      <c r="E60" s="30">
        <v>2534</v>
      </c>
      <c r="F60" s="31">
        <f t="shared" si="5"/>
        <v>420</v>
      </c>
      <c r="G60" s="27">
        <f t="shared" si="6"/>
        <v>45</v>
      </c>
      <c r="H60" s="30">
        <f t="shared" si="7"/>
        <v>952</v>
      </c>
      <c r="I60" s="29">
        <v>-1670</v>
      </c>
      <c r="J60" s="33">
        <f t="shared" si="1"/>
        <v>2622</v>
      </c>
      <c r="K60" s="27">
        <f t="shared" si="8"/>
        <v>520</v>
      </c>
      <c r="L60" s="27">
        <f t="shared" si="9"/>
        <v>45</v>
      </c>
      <c r="M60" s="30">
        <f t="shared" si="10"/>
        <v>1195</v>
      </c>
      <c r="N60" s="29">
        <v>-1012</v>
      </c>
      <c r="O60" s="33">
        <f t="shared" si="2"/>
        <v>2207</v>
      </c>
      <c r="P60" s="27">
        <f t="shared" si="11"/>
        <v>362</v>
      </c>
      <c r="Q60" s="44"/>
      <c r="R60" s="35"/>
    </row>
    <row r="61" spans="1:18" x14ac:dyDescent="0.3">
      <c r="A61" s="204">
        <v>45785</v>
      </c>
      <c r="B61" s="27">
        <f t="shared" si="3"/>
        <v>46</v>
      </c>
      <c r="C61" s="30">
        <f t="shared" si="4"/>
        <v>1122</v>
      </c>
      <c r="D61" s="29">
        <v>-1403</v>
      </c>
      <c r="E61" s="30">
        <v>2534</v>
      </c>
      <c r="F61" s="31">
        <f t="shared" si="5"/>
        <v>423</v>
      </c>
      <c r="G61" s="27">
        <f t="shared" si="6"/>
        <v>46</v>
      </c>
      <c r="H61" s="30">
        <f t="shared" si="7"/>
        <v>950</v>
      </c>
      <c r="I61" s="29">
        <v>-1672</v>
      </c>
      <c r="J61" s="33">
        <f t="shared" si="1"/>
        <v>2622</v>
      </c>
      <c r="K61" s="27">
        <f t="shared" si="8"/>
        <v>522</v>
      </c>
      <c r="L61" s="27">
        <f t="shared" si="9"/>
        <v>46</v>
      </c>
      <c r="M61" s="30">
        <f t="shared" si="10"/>
        <v>1192</v>
      </c>
      <c r="N61" s="29">
        <v>-1015</v>
      </c>
      <c r="O61" s="33">
        <f t="shared" si="2"/>
        <v>2207</v>
      </c>
      <c r="P61" s="27">
        <f t="shared" si="11"/>
        <v>365</v>
      </c>
      <c r="Q61" s="44"/>
      <c r="R61" s="35"/>
    </row>
    <row r="62" spans="1:18" x14ac:dyDescent="0.3">
      <c r="A62" s="204">
        <v>45786</v>
      </c>
      <c r="B62" s="27">
        <f t="shared" si="3"/>
        <v>47</v>
      </c>
      <c r="C62" s="30">
        <f t="shared" si="4"/>
        <v>1119</v>
      </c>
      <c r="D62" s="29">
        <v>-1406</v>
      </c>
      <c r="E62" s="30">
        <v>2534</v>
      </c>
      <c r="F62" s="31">
        <f t="shared" si="5"/>
        <v>426</v>
      </c>
      <c r="G62" s="27">
        <f t="shared" si="6"/>
        <v>47</v>
      </c>
      <c r="H62" s="30">
        <f t="shared" si="7"/>
        <v>947</v>
      </c>
      <c r="I62" s="29">
        <v>-1675</v>
      </c>
      <c r="J62" s="33">
        <f t="shared" si="1"/>
        <v>2622</v>
      </c>
      <c r="K62" s="27">
        <f t="shared" si="8"/>
        <v>525</v>
      </c>
      <c r="L62" s="27">
        <f t="shared" si="9"/>
        <v>47</v>
      </c>
      <c r="M62" s="30">
        <f t="shared" si="10"/>
        <v>1188</v>
      </c>
      <c r="N62" s="29">
        <v>-1019</v>
      </c>
      <c r="O62" s="33">
        <f t="shared" si="2"/>
        <v>2207</v>
      </c>
      <c r="P62" s="27">
        <f t="shared" si="11"/>
        <v>369</v>
      </c>
      <c r="Q62" s="44"/>
      <c r="R62" s="35"/>
    </row>
    <row r="63" spans="1:18" x14ac:dyDescent="0.3">
      <c r="A63" s="204">
        <v>45787</v>
      </c>
      <c r="B63" s="27">
        <f t="shared" si="3"/>
        <v>48</v>
      </c>
      <c r="C63" s="30">
        <f t="shared" si="4"/>
        <v>1116</v>
      </c>
      <c r="D63" s="29">
        <v>-1409</v>
      </c>
      <c r="E63" s="30">
        <v>2534</v>
      </c>
      <c r="F63" s="31">
        <f t="shared" si="5"/>
        <v>429</v>
      </c>
      <c r="G63" s="27">
        <f t="shared" si="6"/>
        <v>48</v>
      </c>
      <c r="H63" s="30">
        <f t="shared" si="7"/>
        <v>943</v>
      </c>
      <c r="I63" s="29">
        <v>-1679</v>
      </c>
      <c r="J63" s="33">
        <f t="shared" si="1"/>
        <v>2622</v>
      </c>
      <c r="K63" s="27">
        <f t="shared" si="8"/>
        <v>529</v>
      </c>
      <c r="L63" s="27">
        <f t="shared" si="9"/>
        <v>48</v>
      </c>
      <c r="M63" s="30">
        <f t="shared" si="10"/>
        <v>1185</v>
      </c>
      <c r="N63" s="29">
        <v>-1022</v>
      </c>
      <c r="O63" s="33">
        <f t="shared" si="2"/>
        <v>2207</v>
      </c>
      <c r="P63" s="27">
        <f t="shared" si="11"/>
        <v>372</v>
      </c>
      <c r="Q63" s="44"/>
      <c r="R63" s="35"/>
    </row>
    <row r="64" spans="1:18" x14ac:dyDescent="0.3">
      <c r="A64" s="204">
        <v>45788</v>
      </c>
      <c r="B64" s="27">
        <f t="shared" si="3"/>
        <v>49</v>
      </c>
      <c r="C64" s="30">
        <f t="shared" si="4"/>
        <v>1113</v>
      </c>
      <c r="D64" s="29">
        <v>-1412</v>
      </c>
      <c r="E64" s="30">
        <v>2534</v>
      </c>
      <c r="F64" s="31">
        <f t="shared" si="5"/>
        <v>432</v>
      </c>
      <c r="G64" s="27">
        <f t="shared" si="6"/>
        <v>49</v>
      </c>
      <c r="H64" s="30">
        <f t="shared" si="7"/>
        <v>939</v>
      </c>
      <c r="I64" s="29">
        <v>-1683</v>
      </c>
      <c r="J64" s="33">
        <f t="shared" si="1"/>
        <v>2622</v>
      </c>
      <c r="K64" s="27">
        <f t="shared" si="8"/>
        <v>533</v>
      </c>
      <c r="L64" s="27">
        <f t="shared" si="9"/>
        <v>49</v>
      </c>
      <c r="M64" s="30">
        <f t="shared" si="10"/>
        <v>1182</v>
      </c>
      <c r="N64" s="29">
        <v>-1025</v>
      </c>
      <c r="O64" s="33">
        <f t="shared" si="2"/>
        <v>2207</v>
      </c>
      <c r="P64" s="27">
        <f t="shared" si="11"/>
        <v>375</v>
      </c>
      <c r="Q64" s="44"/>
      <c r="R64" s="35"/>
    </row>
    <row r="65" spans="1:18" x14ac:dyDescent="0.3">
      <c r="A65" s="204">
        <v>45789</v>
      </c>
      <c r="B65" s="27">
        <f t="shared" si="3"/>
        <v>50</v>
      </c>
      <c r="C65" s="30">
        <f t="shared" si="4"/>
        <v>1110</v>
      </c>
      <c r="D65" s="29">
        <v>-1415</v>
      </c>
      <c r="E65" s="30">
        <v>2534</v>
      </c>
      <c r="F65" s="31">
        <f t="shared" si="5"/>
        <v>435</v>
      </c>
      <c r="G65" s="27">
        <f t="shared" si="6"/>
        <v>50</v>
      </c>
      <c r="H65" s="30">
        <f t="shared" si="7"/>
        <v>935</v>
      </c>
      <c r="I65" s="29">
        <v>-1687</v>
      </c>
      <c r="J65" s="33">
        <f t="shared" si="1"/>
        <v>2622</v>
      </c>
      <c r="K65" s="27">
        <f t="shared" si="8"/>
        <v>537</v>
      </c>
      <c r="L65" s="27">
        <f t="shared" si="9"/>
        <v>50</v>
      </c>
      <c r="M65" s="30">
        <f t="shared" si="10"/>
        <v>1179</v>
      </c>
      <c r="N65" s="29">
        <v>-1028</v>
      </c>
      <c r="O65" s="33">
        <f t="shared" si="2"/>
        <v>2207</v>
      </c>
      <c r="P65" s="27">
        <f t="shared" si="11"/>
        <v>378</v>
      </c>
      <c r="Q65" s="44"/>
      <c r="R65" s="35"/>
    </row>
    <row r="66" spans="1:18" x14ac:dyDescent="0.3">
      <c r="A66" s="204">
        <v>45790</v>
      </c>
      <c r="B66" s="27">
        <f t="shared" si="3"/>
        <v>51</v>
      </c>
      <c r="C66" s="30">
        <f t="shared" si="4"/>
        <v>1107</v>
      </c>
      <c r="D66" s="29">
        <v>-1418</v>
      </c>
      <c r="E66" s="30">
        <v>2534</v>
      </c>
      <c r="F66" s="31">
        <f t="shared" si="5"/>
        <v>438</v>
      </c>
      <c r="G66" s="27">
        <f t="shared" si="6"/>
        <v>51</v>
      </c>
      <c r="H66" s="30">
        <f t="shared" si="7"/>
        <v>932</v>
      </c>
      <c r="I66" s="29">
        <v>-1690</v>
      </c>
      <c r="J66" s="33">
        <f t="shared" si="1"/>
        <v>2622</v>
      </c>
      <c r="K66" s="27">
        <f t="shared" si="8"/>
        <v>540</v>
      </c>
      <c r="L66" s="27">
        <f t="shared" si="9"/>
        <v>51</v>
      </c>
      <c r="M66" s="30">
        <f t="shared" si="10"/>
        <v>1175</v>
      </c>
      <c r="N66" s="29">
        <v>-1032</v>
      </c>
      <c r="O66" s="33">
        <f t="shared" si="2"/>
        <v>2207</v>
      </c>
      <c r="P66" s="27">
        <f t="shared" si="11"/>
        <v>382</v>
      </c>
      <c r="Q66" s="44"/>
      <c r="R66" s="35"/>
    </row>
    <row r="67" spans="1:18" x14ac:dyDescent="0.3">
      <c r="A67" s="204">
        <v>45791</v>
      </c>
      <c r="B67" s="27">
        <f t="shared" si="3"/>
        <v>52</v>
      </c>
      <c r="C67" s="30">
        <f t="shared" si="4"/>
        <v>1093</v>
      </c>
      <c r="D67" s="29">
        <v>-1432</v>
      </c>
      <c r="E67" s="30">
        <v>2534</v>
      </c>
      <c r="F67" s="31">
        <f t="shared" si="5"/>
        <v>452</v>
      </c>
      <c r="G67" s="27">
        <f t="shared" si="6"/>
        <v>52</v>
      </c>
      <c r="H67" s="30">
        <f t="shared" si="7"/>
        <v>917</v>
      </c>
      <c r="I67" s="29">
        <v>-1705</v>
      </c>
      <c r="J67" s="33">
        <f t="shared" si="1"/>
        <v>2622</v>
      </c>
      <c r="K67" s="27">
        <f t="shared" si="8"/>
        <v>555</v>
      </c>
      <c r="L67" s="27">
        <f t="shared" si="9"/>
        <v>52</v>
      </c>
      <c r="M67" s="30">
        <f t="shared" si="10"/>
        <v>1162</v>
      </c>
      <c r="N67" s="29">
        <v>-1045</v>
      </c>
      <c r="O67" s="33">
        <f t="shared" si="2"/>
        <v>2207</v>
      </c>
      <c r="P67" s="27">
        <f t="shared" si="11"/>
        <v>395</v>
      </c>
      <c r="Q67" s="44"/>
      <c r="R67" s="35"/>
    </row>
    <row r="68" spans="1:18" x14ac:dyDescent="0.3">
      <c r="A68" s="204">
        <v>45792</v>
      </c>
      <c r="B68" s="27">
        <f t="shared" si="3"/>
        <v>53</v>
      </c>
      <c r="C68" s="30">
        <f t="shared" si="4"/>
        <v>1078</v>
      </c>
      <c r="D68" s="29">
        <v>-1447</v>
      </c>
      <c r="E68" s="30">
        <v>2534</v>
      </c>
      <c r="F68" s="31">
        <f t="shared" si="5"/>
        <v>467</v>
      </c>
      <c r="G68" s="27">
        <f t="shared" si="6"/>
        <v>53</v>
      </c>
      <c r="H68" s="30">
        <f t="shared" si="7"/>
        <v>902</v>
      </c>
      <c r="I68" s="29">
        <v>-1720</v>
      </c>
      <c r="J68" s="33">
        <f t="shared" si="1"/>
        <v>2622</v>
      </c>
      <c r="K68" s="27">
        <f t="shared" si="8"/>
        <v>570</v>
      </c>
      <c r="L68" s="27">
        <f t="shared" si="9"/>
        <v>53</v>
      </c>
      <c r="M68" s="30">
        <f t="shared" si="10"/>
        <v>1149</v>
      </c>
      <c r="N68" s="29">
        <v>-1058</v>
      </c>
      <c r="O68" s="33">
        <f t="shared" si="2"/>
        <v>2207</v>
      </c>
      <c r="P68" s="27">
        <f t="shared" si="11"/>
        <v>408</v>
      </c>
      <c r="Q68" s="44"/>
      <c r="R68" s="35"/>
    </row>
    <row r="69" spans="1:18" x14ac:dyDescent="0.3">
      <c r="A69" s="204">
        <v>45793</v>
      </c>
      <c r="B69" s="27">
        <f t="shared" si="3"/>
        <v>54</v>
      </c>
      <c r="C69" s="30">
        <f t="shared" si="4"/>
        <v>1075</v>
      </c>
      <c r="D69" s="29">
        <v>-1450</v>
      </c>
      <c r="E69" s="30">
        <v>2534</v>
      </c>
      <c r="F69" s="31">
        <f t="shared" si="5"/>
        <v>470</v>
      </c>
      <c r="G69" s="27">
        <f t="shared" si="6"/>
        <v>54</v>
      </c>
      <c r="H69" s="30">
        <f t="shared" si="7"/>
        <v>892</v>
      </c>
      <c r="I69" s="29">
        <v>-1730</v>
      </c>
      <c r="J69" s="33">
        <f t="shared" si="1"/>
        <v>2622</v>
      </c>
      <c r="K69" s="27">
        <f t="shared" si="8"/>
        <v>580</v>
      </c>
      <c r="L69" s="27">
        <f t="shared" si="9"/>
        <v>54</v>
      </c>
      <c r="M69" s="30">
        <f t="shared" si="10"/>
        <v>1144</v>
      </c>
      <c r="N69" s="29">
        <v>-1063</v>
      </c>
      <c r="O69" s="33">
        <f t="shared" si="2"/>
        <v>2207</v>
      </c>
      <c r="P69" s="27">
        <f t="shared" si="11"/>
        <v>413</v>
      </c>
      <c r="Q69" s="44"/>
      <c r="R69" s="35"/>
    </row>
    <row r="70" spans="1:18" x14ac:dyDescent="0.3">
      <c r="A70" s="204">
        <v>45794</v>
      </c>
      <c r="B70" s="27">
        <f t="shared" si="3"/>
        <v>55</v>
      </c>
      <c r="C70" s="30">
        <f t="shared" si="4"/>
        <v>1070</v>
      </c>
      <c r="D70" s="29">
        <v>-1455</v>
      </c>
      <c r="E70" s="30">
        <v>2534</v>
      </c>
      <c r="F70" s="31">
        <f t="shared" si="5"/>
        <v>475</v>
      </c>
      <c r="G70" s="27">
        <f t="shared" si="6"/>
        <v>55</v>
      </c>
      <c r="H70" s="30">
        <f t="shared" si="7"/>
        <v>888</v>
      </c>
      <c r="I70" s="29">
        <v>-1734</v>
      </c>
      <c r="J70" s="33">
        <f t="shared" si="1"/>
        <v>2622</v>
      </c>
      <c r="K70" s="27">
        <f t="shared" si="8"/>
        <v>584</v>
      </c>
      <c r="L70" s="27">
        <f t="shared" si="9"/>
        <v>55</v>
      </c>
      <c r="M70" s="30">
        <f t="shared" si="10"/>
        <v>1140</v>
      </c>
      <c r="N70" s="29">
        <v>-1067</v>
      </c>
      <c r="O70" s="33">
        <f t="shared" si="2"/>
        <v>2207</v>
      </c>
      <c r="P70" s="27">
        <f t="shared" si="11"/>
        <v>417</v>
      </c>
      <c r="Q70" s="44"/>
      <c r="R70" s="35"/>
    </row>
    <row r="71" spans="1:18" x14ac:dyDescent="0.3">
      <c r="A71" s="204">
        <v>45795</v>
      </c>
      <c r="B71" s="27">
        <f t="shared" si="3"/>
        <v>56</v>
      </c>
      <c r="C71" s="30">
        <f t="shared" si="4"/>
        <v>1067</v>
      </c>
      <c r="D71" s="29">
        <v>-1458</v>
      </c>
      <c r="E71" s="30">
        <v>2534</v>
      </c>
      <c r="F71" s="31">
        <f t="shared" si="5"/>
        <v>478</v>
      </c>
      <c r="G71" s="27">
        <f t="shared" si="6"/>
        <v>56</v>
      </c>
      <c r="H71" s="30">
        <f t="shared" si="7"/>
        <v>885</v>
      </c>
      <c r="I71" s="29">
        <v>-1737</v>
      </c>
      <c r="J71" s="33">
        <f t="shared" si="1"/>
        <v>2622</v>
      </c>
      <c r="K71" s="27">
        <f t="shared" si="8"/>
        <v>587</v>
      </c>
      <c r="L71" s="27">
        <f t="shared" si="9"/>
        <v>56</v>
      </c>
      <c r="M71" s="30">
        <f t="shared" si="10"/>
        <v>1137</v>
      </c>
      <c r="N71" s="29">
        <v>-1070</v>
      </c>
      <c r="O71" s="33">
        <f t="shared" si="2"/>
        <v>2207</v>
      </c>
      <c r="P71" s="27">
        <f t="shared" si="11"/>
        <v>420</v>
      </c>
      <c r="Q71" s="44"/>
      <c r="R71" s="35"/>
    </row>
    <row r="72" spans="1:18" x14ac:dyDescent="0.3">
      <c r="A72" s="204">
        <v>45796</v>
      </c>
      <c r="B72" s="27">
        <f t="shared" si="3"/>
        <v>57</v>
      </c>
      <c r="C72" s="30">
        <f t="shared" si="4"/>
        <v>1064</v>
      </c>
      <c r="D72" s="29">
        <v>-1461</v>
      </c>
      <c r="E72" s="30">
        <v>2534</v>
      </c>
      <c r="F72" s="31">
        <f t="shared" si="5"/>
        <v>481</v>
      </c>
      <c r="G72" s="27">
        <f t="shared" si="6"/>
        <v>57</v>
      </c>
      <c r="H72" s="30">
        <f t="shared" si="7"/>
        <v>881</v>
      </c>
      <c r="I72" s="29">
        <v>-1741</v>
      </c>
      <c r="J72" s="33">
        <f t="shared" si="1"/>
        <v>2622</v>
      </c>
      <c r="K72" s="27">
        <f t="shared" si="8"/>
        <v>591</v>
      </c>
      <c r="L72" s="27">
        <f t="shared" si="9"/>
        <v>57</v>
      </c>
      <c r="M72" s="30">
        <f t="shared" si="10"/>
        <v>1134</v>
      </c>
      <c r="N72" s="29">
        <v>-1073</v>
      </c>
      <c r="O72" s="33">
        <f t="shared" si="2"/>
        <v>2207</v>
      </c>
      <c r="P72" s="27">
        <f t="shared" si="11"/>
        <v>423</v>
      </c>
      <c r="Q72" s="44"/>
      <c r="R72" s="35"/>
    </row>
    <row r="73" spans="1:18" x14ac:dyDescent="0.3">
      <c r="A73" s="204">
        <v>45797</v>
      </c>
      <c r="B73" s="27">
        <f t="shared" si="3"/>
        <v>58</v>
      </c>
      <c r="C73" s="30">
        <f t="shared" si="4"/>
        <v>1061</v>
      </c>
      <c r="D73" s="29">
        <v>-1464</v>
      </c>
      <c r="E73" s="30">
        <v>2534</v>
      </c>
      <c r="F73" s="31">
        <f t="shared" si="5"/>
        <v>484</v>
      </c>
      <c r="G73" s="27">
        <f t="shared" si="6"/>
        <v>58</v>
      </c>
      <c r="H73" s="30">
        <f t="shared" si="7"/>
        <v>877</v>
      </c>
      <c r="I73" s="29">
        <v>-1745</v>
      </c>
      <c r="J73" s="33">
        <f t="shared" si="1"/>
        <v>2622</v>
      </c>
      <c r="K73" s="27">
        <f t="shared" si="8"/>
        <v>595</v>
      </c>
      <c r="L73" s="27">
        <f t="shared" si="9"/>
        <v>58</v>
      </c>
      <c r="M73" s="30">
        <f t="shared" si="10"/>
        <v>1131</v>
      </c>
      <c r="N73" s="29">
        <v>-1076</v>
      </c>
      <c r="O73" s="33">
        <f t="shared" si="2"/>
        <v>2207</v>
      </c>
      <c r="P73" s="27">
        <f t="shared" si="11"/>
        <v>426</v>
      </c>
      <c r="Q73" s="44"/>
      <c r="R73" s="35"/>
    </row>
    <row r="74" spans="1:18" x14ac:dyDescent="0.3">
      <c r="A74" s="204">
        <v>45798</v>
      </c>
      <c r="B74" s="27">
        <f t="shared" si="3"/>
        <v>59</v>
      </c>
      <c r="C74" s="30">
        <f t="shared" si="4"/>
        <v>1058</v>
      </c>
      <c r="D74" s="29">
        <v>-1467</v>
      </c>
      <c r="E74" s="30">
        <v>2534</v>
      </c>
      <c r="F74" s="31">
        <f t="shared" si="5"/>
        <v>487</v>
      </c>
      <c r="G74" s="27">
        <f t="shared" si="6"/>
        <v>59</v>
      </c>
      <c r="H74" s="30">
        <f t="shared" si="7"/>
        <v>873</v>
      </c>
      <c r="I74" s="29">
        <v>-1749</v>
      </c>
      <c r="J74" s="33">
        <f t="shared" si="1"/>
        <v>2622</v>
      </c>
      <c r="K74" s="27">
        <f t="shared" si="8"/>
        <v>599</v>
      </c>
      <c r="L74" s="27">
        <f t="shared" si="9"/>
        <v>59</v>
      </c>
      <c r="M74" s="30">
        <f t="shared" si="10"/>
        <v>1128</v>
      </c>
      <c r="N74" s="29">
        <v>-1079</v>
      </c>
      <c r="O74" s="33">
        <f t="shared" si="2"/>
        <v>2207</v>
      </c>
      <c r="P74" s="27">
        <f t="shared" si="11"/>
        <v>429</v>
      </c>
      <c r="Q74" s="44"/>
      <c r="R74" s="35"/>
    </row>
    <row r="75" spans="1:18" x14ac:dyDescent="0.3">
      <c r="A75" s="204">
        <v>45799</v>
      </c>
      <c r="B75" s="27">
        <f t="shared" si="3"/>
        <v>60</v>
      </c>
      <c r="C75" s="30">
        <f t="shared" si="4"/>
        <v>1055</v>
      </c>
      <c r="D75" s="29">
        <v>-1470</v>
      </c>
      <c r="E75" s="30">
        <v>2534</v>
      </c>
      <c r="F75" s="31">
        <f t="shared" si="5"/>
        <v>490</v>
      </c>
      <c r="G75" s="27">
        <f t="shared" si="6"/>
        <v>60</v>
      </c>
      <c r="H75" s="30">
        <f t="shared" si="7"/>
        <v>869</v>
      </c>
      <c r="I75" s="29">
        <v>-1753</v>
      </c>
      <c r="J75" s="33">
        <f t="shared" si="1"/>
        <v>2622</v>
      </c>
      <c r="K75" s="27">
        <f t="shared" si="8"/>
        <v>603</v>
      </c>
      <c r="L75" s="27">
        <f t="shared" si="9"/>
        <v>60</v>
      </c>
      <c r="M75" s="30">
        <f t="shared" si="10"/>
        <v>1125</v>
      </c>
      <c r="N75" s="29">
        <v>-1082</v>
      </c>
      <c r="O75" s="33">
        <f t="shared" si="2"/>
        <v>2207</v>
      </c>
      <c r="P75" s="27">
        <f t="shared" si="11"/>
        <v>432</v>
      </c>
      <c r="Q75" s="44"/>
      <c r="R75" s="35"/>
    </row>
    <row r="76" spans="1:18" x14ac:dyDescent="0.3">
      <c r="A76" s="204">
        <v>45800</v>
      </c>
      <c r="B76" s="27">
        <f t="shared" si="3"/>
        <v>61</v>
      </c>
      <c r="C76" s="30">
        <f t="shared" si="4"/>
        <v>1054</v>
      </c>
      <c r="D76" s="29">
        <v>-1471</v>
      </c>
      <c r="E76" s="30">
        <v>2534</v>
      </c>
      <c r="F76" s="31">
        <f t="shared" si="5"/>
        <v>491</v>
      </c>
      <c r="G76" s="27">
        <f t="shared" si="6"/>
        <v>61</v>
      </c>
      <c r="H76" s="30">
        <f t="shared" si="7"/>
        <v>865</v>
      </c>
      <c r="I76" s="29">
        <v>-1757</v>
      </c>
      <c r="J76" s="33">
        <f t="shared" si="1"/>
        <v>2622</v>
      </c>
      <c r="K76" s="27">
        <f t="shared" si="8"/>
        <v>607</v>
      </c>
      <c r="L76" s="27">
        <f t="shared" si="9"/>
        <v>61</v>
      </c>
      <c r="M76" s="30">
        <f t="shared" si="10"/>
        <v>1119</v>
      </c>
      <c r="N76" s="29">
        <v>-1088</v>
      </c>
      <c r="O76" s="33">
        <f t="shared" si="2"/>
        <v>2207</v>
      </c>
      <c r="P76" s="27">
        <f t="shared" si="11"/>
        <v>438</v>
      </c>
      <c r="Q76" s="44"/>
      <c r="R76" s="35"/>
    </row>
    <row r="77" spans="1:18" x14ac:dyDescent="0.3">
      <c r="A77" s="204">
        <v>45801</v>
      </c>
      <c r="B77" s="27">
        <f t="shared" si="3"/>
        <v>62</v>
      </c>
      <c r="C77" s="30">
        <f t="shared" si="4"/>
        <v>1053</v>
      </c>
      <c r="D77" s="29">
        <v>-1472</v>
      </c>
      <c r="E77" s="30">
        <v>2534</v>
      </c>
      <c r="F77" s="31">
        <f t="shared" si="5"/>
        <v>492</v>
      </c>
      <c r="G77" s="27">
        <f t="shared" si="6"/>
        <v>62</v>
      </c>
      <c r="H77" s="30">
        <f t="shared" si="7"/>
        <v>860</v>
      </c>
      <c r="I77" s="29">
        <v>-1762</v>
      </c>
      <c r="J77" s="33">
        <f t="shared" si="1"/>
        <v>2622</v>
      </c>
      <c r="K77" s="27">
        <f t="shared" si="8"/>
        <v>612</v>
      </c>
      <c r="L77" s="27">
        <f t="shared" si="9"/>
        <v>62</v>
      </c>
      <c r="M77" s="30">
        <f t="shared" si="10"/>
        <v>1112</v>
      </c>
      <c r="N77" s="29">
        <v>-1095</v>
      </c>
      <c r="O77" s="33">
        <f t="shared" si="2"/>
        <v>2207</v>
      </c>
      <c r="P77" s="27">
        <f t="shared" si="11"/>
        <v>445</v>
      </c>
      <c r="Q77" s="44"/>
      <c r="R77" s="35"/>
    </row>
    <row r="78" spans="1:18" x14ac:dyDescent="0.3">
      <c r="A78" s="204">
        <v>45802</v>
      </c>
      <c r="B78" s="27">
        <f t="shared" si="3"/>
        <v>63</v>
      </c>
      <c r="C78" s="30">
        <f t="shared" si="4"/>
        <v>1052</v>
      </c>
      <c r="D78" s="29">
        <v>-1473</v>
      </c>
      <c r="E78" s="30">
        <v>2534</v>
      </c>
      <c r="F78" s="31">
        <f t="shared" si="5"/>
        <v>493</v>
      </c>
      <c r="G78" s="27">
        <f t="shared" si="6"/>
        <v>63</v>
      </c>
      <c r="H78" s="30">
        <f t="shared" si="7"/>
        <v>855</v>
      </c>
      <c r="I78" s="29">
        <v>-1767</v>
      </c>
      <c r="J78" s="33">
        <f t="shared" si="1"/>
        <v>2622</v>
      </c>
      <c r="K78" s="27">
        <f t="shared" si="8"/>
        <v>617</v>
      </c>
      <c r="L78" s="27">
        <f t="shared" si="9"/>
        <v>63</v>
      </c>
      <c r="M78" s="30">
        <f t="shared" si="10"/>
        <v>1111</v>
      </c>
      <c r="N78" s="29">
        <v>-1096</v>
      </c>
      <c r="O78" s="33">
        <f t="shared" si="2"/>
        <v>2207</v>
      </c>
      <c r="P78" s="27">
        <f t="shared" si="11"/>
        <v>446</v>
      </c>
      <c r="Q78" s="44"/>
      <c r="R78" s="35"/>
    </row>
    <row r="79" spans="1:18" x14ac:dyDescent="0.3">
      <c r="A79" s="204">
        <v>45803</v>
      </c>
      <c r="B79" s="27">
        <f t="shared" si="3"/>
        <v>64</v>
      </c>
      <c r="C79" s="30">
        <f t="shared" si="4"/>
        <v>1051</v>
      </c>
      <c r="D79" s="29">
        <v>-1474</v>
      </c>
      <c r="E79" s="30">
        <v>2534</v>
      </c>
      <c r="F79" s="31">
        <f t="shared" si="5"/>
        <v>494</v>
      </c>
      <c r="G79" s="27">
        <f t="shared" si="6"/>
        <v>64</v>
      </c>
      <c r="H79" s="30">
        <f t="shared" si="7"/>
        <v>850</v>
      </c>
      <c r="I79" s="29">
        <v>-1772</v>
      </c>
      <c r="J79" s="33">
        <f t="shared" si="1"/>
        <v>2622</v>
      </c>
      <c r="K79" s="27">
        <f t="shared" si="8"/>
        <v>622</v>
      </c>
      <c r="L79" s="27">
        <f t="shared" si="9"/>
        <v>64</v>
      </c>
      <c r="M79" s="30">
        <f t="shared" si="10"/>
        <v>1110</v>
      </c>
      <c r="N79" s="29">
        <v>-1097</v>
      </c>
      <c r="O79" s="33">
        <f t="shared" si="2"/>
        <v>2207</v>
      </c>
      <c r="P79" s="27">
        <f t="shared" si="11"/>
        <v>447</v>
      </c>
      <c r="Q79" s="44"/>
      <c r="R79" s="35"/>
    </row>
    <row r="80" spans="1:18" x14ac:dyDescent="0.3">
      <c r="A80" s="204">
        <v>45804</v>
      </c>
      <c r="B80" s="27">
        <f t="shared" si="3"/>
        <v>65</v>
      </c>
      <c r="C80" s="30">
        <f t="shared" si="4"/>
        <v>1050</v>
      </c>
      <c r="D80" s="29">
        <v>-1475</v>
      </c>
      <c r="E80" s="30">
        <v>2534</v>
      </c>
      <c r="F80" s="31">
        <f t="shared" si="5"/>
        <v>495</v>
      </c>
      <c r="G80" s="27">
        <f t="shared" si="6"/>
        <v>65</v>
      </c>
      <c r="H80" s="30">
        <f t="shared" si="7"/>
        <v>845</v>
      </c>
      <c r="I80" s="29">
        <v>-1777</v>
      </c>
      <c r="J80" s="33">
        <f t="shared" si="1"/>
        <v>2622</v>
      </c>
      <c r="K80" s="27">
        <f t="shared" si="8"/>
        <v>627</v>
      </c>
      <c r="L80" s="27">
        <f t="shared" si="9"/>
        <v>65</v>
      </c>
      <c r="M80" s="30">
        <f t="shared" si="10"/>
        <v>1109</v>
      </c>
      <c r="N80" s="29">
        <v>-1098</v>
      </c>
      <c r="O80" s="33">
        <f t="shared" si="2"/>
        <v>2207</v>
      </c>
      <c r="P80" s="27">
        <f t="shared" si="11"/>
        <v>448</v>
      </c>
      <c r="Q80" s="44"/>
      <c r="R80" s="35"/>
    </row>
    <row r="81" spans="1:18" x14ac:dyDescent="0.3">
      <c r="A81" s="204">
        <v>45805</v>
      </c>
      <c r="B81" s="27">
        <f t="shared" si="3"/>
        <v>66</v>
      </c>
      <c r="C81" s="30">
        <f t="shared" si="4"/>
        <v>1050</v>
      </c>
      <c r="D81" s="29">
        <v>-1475</v>
      </c>
      <c r="E81" s="30">
        <v>2534</v>
      </c>
      <c r="F81" s="31">
        <f t="shared" si="5"/>
        <v>495</v>
      </c>
      <c r="G81" s="27">
        <f t="shared" si="6"/>
        <v>66</v>
      </c>
      <c r="H81" s="30">
        <f t="shared" si="7"/>
        <v>845</v>
      </c>
      <c r="I81" s="29">
        <v>-1777</v>
      </c>
      <c r="J81" s="33">
        <f t="shared" si="1"/>
        <v>2622</v>
      </c>
      <c r="K81" s="27">
        <f t="shared" si="8"/>
        <v>627</v>
      </c>
      <c r="L81" s="27">
        <f t="shared" si="9"/>
        <v>66</v>
      </c>
      <c r="M81" s="30">
        <f t="shared" si="10"/>
        <v>1108</v>
      </c>
      <c r="N81" s="29">
        <v>-1099</v>
      </c>
      <c r="O81" s="33">
        <f t="shared" si="2"/>
        <v>2207</v>
      </c>
      <c r="P81" s="27">
        <f t="shared" si="11"/>
        <v>449</v>
      </c>
      <c r="Q81" s="44"/>
      <c r="R81" s="35"/>
    </row>
    <row r="82" spans="1:18" x14ac:dyDescent="0.3">
      <c r="A82" s="204">
        <v>45806</v>
      </c>
      <c r="B82" s="27">
        <f t="shared" si="3"/>
        <v>67</v>
      </c>
      <c r="C82" s="30">
        <f t="shared" si="4"/>
        <v>1050</v>
      </c>
      <c r="D82" s="29">
        <v>-1475</v>
      </c>
      <c r="E82" s="30">
        <v>2534</v>
      </c>
      <c r="F82" s="31">
        <f t="shared" si="5"/>
        <v>495</v>
      </c>
      <c r="G82" s="27">
        <f t="shared" si="6"/>
        <v>67</v>
      </c>
      <c r="H82" s="30">
        <f t="shared" si="7"/>
        <v>845</v>
      </c>
      <c r="I82" s="29">
        <v>-1777</v>
      </c>
      <c r="J82" s="33">
        <f t="shared" si="1"/>
        <v>2622</v>
      </c>
      <c r="K82" s="27">
        <f t="shared" si="8"/>
        <v>627</v>
      </c>
      <c r="L82" s="27">
        <f t="shared" si="9"/>
        <v>67</v>
      </c>
      <c r="M82" s="30">
        <f t="shared" si="10"/>
        <v>1107</v>
      </c>
      <c r="N82" s="29">
        <v>-1100</v>
      </c>
      <c r="O82" s="33">
        <f t="shared" si="2"/>
        <v>2207</v>
      </c>
      <c r="P82" s="27">
        <f t="shared" si="11"/>
        <v>450</v>
      </c>
      <c r="Q82" s="44"/>
      <c r="R82" s="35"/>
    </row>
    <row r="83" spans="1:18" x14ac:dyDescent="0.3">
      <c r="A83" s="204">
        <v>45807</v>
      </c>
      <c r="B83" s="27">
        <f t="shared" si="3"/>
        <v>68</v>
      </c>
      <c r="C83" s="30">
        <f t="shared" si="4"/>
        <v>1050</v>
      </c>
      <c r="D83" s="29">
        <v>-1475</v>
      </c>
      <c r="E83" s="30">
        <v>2534</v>
      </c>
      <c r="F83" s="31">
        <f t="shared" si="5"/>
        <v>495</v>
      </c>
      <c r="G83" s="27">
        <f t="shared" si="6"/>
        <v>68</v>
      </c>
      <c r="H83" s="30">
        <f t="shared" si="7"/>
        <v>845</v>
      </c>
      <c r="I83" s="29">
        <v>-1777</v>
      </c>
      <c r="J83" s="33">
        <f t="shared" si="1"/>
        <v>2622</v>
      </c>
      <c r="K83" s="27">
        <f t="shared" si="8"/>
        <v>627</v>
      </c>
      <c r="L83" s="27">
        <f t="shared" si="9"/>
        <v>68</v>
      </c>
      <c r="M83" s="30">
        <f t="shared" si="10"/>
        <v>1106</v>
      </c>
      <c r="N83" s="29">
        <v>-1101</v>
      </c>
      <c r="O83" s="33">
        <f t="shared" si="2"/>
        <v>2207</v>
      </c>
      <c r="P83" s="27">
        <f t="shared" si="11"/>
        <v>451</v>
      </c>
      <c r="Q83" s="44"/>
      <c r="R83" s="35"/>
    </row>
    <row r="84" spans="1:18" x14ac:dyDescent="0.3">
      <c r="A84" s="204">
        <v>45808</v>
      </c>
      <c r="B84" s="27">
        <f t="shared" si="3"/>
        <v>69</v>
      </c>
      <c r="C84" s="30">
        <f t="shared" si="4"/>
        <v>1050</v>
      </c>
      <c r="D84" s="29">
        <v>-1475</v>
      </c>
      <c r="E84" s="30">
        <v>2534</v>
      </c>
      <c r="F84" s="31">
        <f t="shared" si="5"/>
        <v>495</v>
      </c>
      <c r="G84" s="27">
        <f t="shared" si="6"/>
        <v>69</v>
      </c>
      <c r="H84" s="30">
        <f t="shared" si="7"/>
        <v>845</v>
      </c>
      <c r="I84" s="29">
        <v>-1777</v>
      </c>
      <c r="J84" s="33">
        <f t="shared" si="1"/>
        <v>2622</v>
      </c>
      <c r="K84" s="27">
        <f t="shared" si="8"/>
        <v>627</v>
      </c>
      <c r="L84" s="27">
        <f t="shared" si="9"/>
        <v>69</v>
      </c>
      <c r="M84" s="30">
        <f t="shared" si="10"/>
        <v>1105</v>
      </c>
      <c r="N84" s="29">
        <v>-1102</v>
      </c>
      <c r="O84" s="33">
        <f t="shared" si="2"/>
        <v>2207</v>
      </c>
      <c r="P84" s="27">
        <f t="shared" si="11"/>
        <v>452</v>
      </c>
      <c r="Q84" s="44"/>
      <c r="R84" s="35"/>
    </row>
    <row r="85" spans="1:18" x14ac:dyDescent="0.3">
      <c r="A85" s="204">
        <v>45809</v>
      </c>
      <c r="B85" s="27">
        <f t="shared" si="3"/>
        <v>70</v>
      </c>
      <c r="C85" s="30">
        <f t="shared" si="4"/>
        <v>1029</v>
      </c>
      <c r="D85" s="29">
        <v>-1496</v>
      </c>
      <c r="E85" s="30">
        <v>2534</v>
      </c>
      <c r="F85" s="31">
        <f t="shared" si="5"/>
        <v>516</v>
      </c>
      <c r="G85" s="27">
        <f t="shared" si="6"/>
        <v>70</v>
      </c>
      <c r="H85" s="30">
        <f t="shared" si="7"/>
        <v>845</v>
      </c>
      <c r="I85" s="29">
        <v>-1777</v>
      </c>
      <c r="J85" s="33">
        <f t="shared" si="1"/>
        <v>2622</v>
      </c>
      <c r="K85" s="27">
        <f t="shared" si="8"/>
        <v>627</v>
      </c>
      <c r="L85" s="27">
        <f t="shared" si="9"/>
        <v>70</v>
      </c>
      <c r="M85" s="30">
        <f t="shared" si="10"/>
        <v>1104</v>
      </c>
      <c r="N85" s="29">
        <v>-1103</v>
      </c>
      <c r="O85" s="33">
        <f t="shared" si="2"/>
        <v>2207</v>
      </c>
      <c r="P85" s="27">
        <f t="shared" si="11"/>
        <v>453</v>
      </c>
      <c r="Q85" s="44"/>
      <c r="R85" s="35"/>
    </row>
    <row r="86" spans="1:18" x14ac:dyDescent="0.3">
      <c r="A86" s="204">
        <v>45810</v>
      </c>
      <c r="B86" s="27">
        <f t="shared" si="3"/>
        <v>71</v>
      </c>
      <c r="C86" s="30">
        <f t="shared" si="4"/>
        <v>1026</v>
      </c>
      <c r="D86" s="29">
        <v>-1499</v>
      </c>
      <c r="E86" s="30">
        <v>2534</v>
      </c>
      <c r="F86" s="31">
        <f t="shared" si="5"/>
        <v>519</v>
      </c>
      <c r="G86" s="27">
        <f t="shared" si="6"/>
        <v>71</v>
      </c>
      <c r="H86" s="30">
        <f t="shared" si="7"/>
        <v>845</v>
      </c>
      <c r="I86" s="29">
        <v>-1777</v>
      </c>
      <c r="J86" s="33">
        <f t="shared" si="1"/>
        <v>2622</v>
      </c>
      <c r="K86" s="27">
        <f t="shared" si="8"/>
        <v>627</v>
      </c>
      <c r="L86" s="27">
        <f t="shared" si="9"/>
        <v>71</v>
      </c>
      <c r="M86" s="30">
        <f t="shared" si="10"/>
        <v>1103</v>
      </c>
      <c r="N86" s="29">
        <v>-1104</v>
      </c>
      <c r="O86" s="33">
        <f t="shared" si="2"/>
        <v>2207</v>
      </c>
      <c r="P86" s="27">
        <f t="shared" si="11"/>
        <v>454</v>
      </c>
      <c r="Q86" s="44"/>
      <c r="R86" s="35"/>
    </row>
    <row r="87" spans="1:18" x14ac:dyDescent="0.3">
      <c r="A87" s="204">
        <v>45811</v>
      </c>
      <c r="B87" s="27">
        <f t="shared" si="3"/>
        <v>72</v>
      </c>
      <c r="C87" s="30">
        <f t="shared" si="4"/>
        <v>1023</v>
      </c>
      <c r="D87" s="29">
        <v>-1502</v>
      </c>
      <c r="E87" s="30">
        <v>2534</v>
      </c>
      <c r="F87" s="31">
        <f t="shared" si="5"/>
        <v>522</v>
      </c>
      <c r="G87" s="27">
        <f t="shared" si="6"/>
        <v>72</v>
      </c>
      <c r="H87" s="30">
        <f t="shared" si="7"/>
        <v>845</v>
      </c>
      <c r="I87" s="29">
        <v>-1777</v>
      </c>
      <c r="J87" s="33">
        <f t="shared" si="1"/>
        <v>2622</v>
      </c>
      <c r="K87" s="27">
        <f t="shared" si="8"/>
        <v>627</v>
      </c>
      <c r="L87" s="27">
        <f t="shared" si="9"/>
        <v>72</v>
      </c>
      <c r="M87" s="30">
        <f t="shared" si="10"/>
        <v>1102</v>
      </c>
      <c r="N87" s="29">
        <v>-1105</v>
      </c>
      <c r="O87" s="33">
        <f t="shared" si="2"/>
        <v>2207</v>
      </c>
      <c r="P87" s="27">
        <f t="shared" si="11"/>
        <v>455</v>
      </c>
      <c r="Q87" s="44"/>
      <c r="R87" s="35"/>
    </row>
    <row r="88" spans="1:18" x14ac:dyDescent="0.3">
      <c r="A88" s="204">
        <v>45812</v>
      </c>
      <c r="B88" s="27">
        <f t="shared" si="3"/>
        <v>73</v>
      </c>
      <c r="C88" s="30">
        <f t="shared" si="4"/>
        <v>1020</v>
      </c>
      <c r="D88" s="29">
        <v>-1505</v>
      </c>
      <c r="E88" s="30">
        <v>2534</v>
      </c>
      <c r="F88" s="31">
        <f t="shared" si="5"/>
        <v>525</v>
      </c>
      <c r="G88" s="27">
        <f t="shared" si="6"/>
        <v>73</v>
      </c>
      <c r="H88" s="30">
        <f t="shared" si="7"/>
        <v>844</v>
      </c>
      <c r="I88" s="29">
        <v>-1778</v>
      </c>
      <c r="J88" s="33">
        <f t="shared" si="1"/>
        <v>2622</v>
      </c>
      <c r="K88" s="27">
        <f t="shared" si="8"/>
        <v>628</v>
      </c>
      <c r="L88" s="27">
        <f t="shared" si="9"/>
        <v>73</v>
      </c>
      <c r="M88" s="30">
        <f t="shared" si="10"/>
        <v>1101</v>
      </c>
      <c r="N88" s="29">
        <v>-1106</v>
      </c>
      <c r="O88" s="33">
        <f t="shared" si="2"/>
        <v>2207</v>
      </c>
      <c r="P88" s="27">
        <f t="shared" si="11"/>
        <v>456</v>
      </c>
      <c r="Q88" s="44"/>
      <c r="R88" s="35"/>
    </row>
    <row r="89" spans="1:18" x14ac:dyDescent="0.3">
      <c r="A89" s="204">
        <v>45813</v>
      </c>
      <c r="B89" s="27">
        <f t="shared" si="3"/>
        <v>74</v>
      </c>
      <c r="C89" s="30">
        <f t="shared" si="4"/>
        <v>1017</v>
      </c>
      <c r="D89" s="29">
        <v>-1508</v>
      </c>
      <c r="E89" s="30">
        <v>2534</v>
      </c>
      <c r="F89" s="31">
        <f t="shared" si="5"/>
        <v>528</v>
      </c>
      <c r="G89" s="27">
        <f t="shared" si="6"/>
        <v>74</v>
      </c>
      <c r="H89" s="30">
        <f t="shared" si="7"/>
        <v>842</v>
      </c>
      <c r="I89" s="29">
        <v>-1780</v>
      </c>
      <c r="J89" s="33">
        <f t="shared" si="1"/>
        <v>2622</v>
      </c>
      <c r="K89" s="27">
        <f t="shared" si="8"/>
        <v>630</v>
      </c>
      <c r="L89" s="27">
        <f t="shared" si="9"/>
        <v>74</v>
      </c>
      <c r="M89" s="30">
        <f t="shared" si="10"/>
        <v>1100</v>
      </c>
      <c r="N89" s="29">
        <v>-1107</v>
      </c>
      <c r="O89" s="33">
        <f t="shared" si="2"/>
        <v>2207</v>
      </c>
      <c r="P89" s="27">
        <f t="shared" si="11"/>
        <v>457</v>
      </c>
      <c r="Q89" s="44"/>
      <c r="R89" s="35"/>
    </row>
    <row r="90" spans="1:18" x14ac:dyDescent="0.3">
      <c r="A90" s="204">
        <v>45814</v>
      </c>
      <c r="B90" s="27">
        <f t="shared" si="3"/>
        <v>75</v>
      </c>
      <c r="C90" s="30">
        <f t="shared" si="4"/>
        <v>1014</v>
      </c>
      <c r="D90" s="29">
        <v>-1511</v>
      </c>
      <c r="E90" s="30">
        <v>2534</v>
      </c>
      <c r="F90" s="31">
        <f t="shared" si="5"/>
        <v>531</v>
      </c>
      <c r="G90" s="27">
        <f t="shared" si="6"/>
        <v>75</v>
      </c>
      <c r="H90" s="30">
        <f t="shared" si="7"/>
        <v>840</v>
      </c>
      <c r="I90" s="29">
        <v>-1782</v>
      </c>
      <c r="J90" s="33">
        <f t="shared" si="1"/>
        <v>2622</v>
      </c>
      <c r="K90" s="27">
        <f t="shared" si="8"/>
        <v>632</v>
      </c>
      <c r="L90" s="27">
        <f t="shared" si="9"/>
        <v>75</v>
      </c>
      <c r="M90" s="30">
        <f t="shared" si="10"/>
        <v>1099</v>
      </c>
      <c r="N90" s="29">
        <v>-1108</v>
      </c>
      <c r="O90" s="33">
        <f t="shared" si="2"/>
        <v>2207</v>
      </c>
      <c r="P90" s="27">
        <f t="shared" si="11"/>
        <v>458</v>
      </c>
      <c r="Q90" s="44"/>
      <c r="R90" s="35"/>
    </row>
    <row r="91" spans="1:18" x14ac:dyDescent="0.3">
      <c r="A91" s="204">
        <v>45815</v>
      </c>
      <c r="B91" s="27">
        <f t="shared" si="3"/>
        <v>76</v>
      </c>
      <c r="C91" s="30">
        <f t="shared" si="4"/>
        <v>1011</v>
      </c>
      <c r="D91" s="29">
        <v>-1514</v>
      </c>
      <c r="E91" s="30">
        <v>2534</v>
      </c>
      <c r="F91" s="31">
        <f t="shared" si="5"/>
        <v>534</v>
      </c>
      <c r="G91" s="27">
        <f t="shared" si="6"/>
        <v>76</v>
      </c>
      <c r="H91" s="30">
        <f t="shared" si="7"/>
        <v>838</v>
      </c>
      <c r="I91" s="29">
        <v>-1784</v>
      </c>
      <c r="J91" s="33">
        <f t="shared" si="1"/>
        <v>2622</v>
      </c>
      <c r="K91" s="27">
        <f t="shared" si="8"/>
        <v>634</v>
      </c>
      <c r="L91" s="27">
        <f t="shared" si="9"/>
        <v>76</v>
      </c>
      <c r="M91" s="30">
        <f t="shared" si="10"/>
        <v>1098</v>
      </c>
      <c r="N91" s="29">
        <v>-1109</v>
      </c>
      <c r="O91" s="33">
        <f t="shared" si="2"/>
        <v>2207</v>
      </c>
      <c r="P91" s="27">
        <f t="shared" si="11"/>
        <v>459</v>
      </c>
      <c r="Q91" s="44"/>
      <c r="R91" s="35"/>
    </row>
    <row r="92" spans="1:18" x14ac:dyDescent="0.3">
      <c r="A92" s="204">
        <v>45816</v>
      </c>
      <c r="B92" s="27">
        <f t="shared" si="3"/>
        <v>77</v>
      </c>
      <c r="C92" s="30">
        <f t="shared" si="4"/>
        <v>1008</v>
      </c>
      <c r="D92" s="29">
        <v>-1517</v>
      </c>
      <c r="E92" s="30">
        <v>2534</v>
      </c>
      <c r="F92" s="31">
        <f t="shared" si="5"/>
        <v>537</v>
      </c>
      <c r="G92" s="27">
        <f t="shared" si="6"/>
        <v>77</v>
      </c>
      <c r="H92" s="30">
        <f t="shared" si="7"/>
        <v>836</v>
      </c>
      <c r="I92" s="29">
        <v>-1786</v>
      </c>
      <c r="J92" s="33">
        <f t="shared" si="1"/>
        <v>2622</v>
      </c>
      <c r="K92" s="27">
        <f t="shared" si="8"/>
        <v>636</v>
      </c>
      <c r="L92" s="27">
        <f t="shared" si="9"/>
        <v>77</v>
      </c>
      <c r="M92" s="30">
        <f t="shared" si="10"/>
        <v>1097</v>
      </c>
      <c r="N92" s="29">
        <v>-1110</v>
      </c>
      <c r="O92" s="33">
        <f t="shared" si="2"/>
        <v>2207</v>
      </c>
      <c r="P92" s="27">
        <f t="shared" si="11"/>
        <v>460</v>
      </c>
      <c r="Q92" s="44"/>
      <c r="R92" s="35"/>
    </row>
    <row r="93" spans="1:18" x14ac:dyDescent="0.3">
      <c r="A93" s="204">
        <v>45817</v>
      </c>
      <c r="B93" s="27">
        <f t="shared" si="3"/>
        <v>78</v>
      </c>
      <c r="C93" s="30">
        <f t="shared" si="4"/>
        <v>1005</v>
      </c>
      <c r="D93" s="29">
        <v>-1520</v>
      </c>
      <c r="E93" s="30">
        <v>2534</v>
      </c>
      <c r="F93" s="31">
        <f t="shared" si="5"/>
        <v>540</v>
      </c>
      <c r="G93" s="27">
        <f t="shared" si="6"/>
        <v>78</v>
      </c>
      <c r="H93" s="30">
        <f t="shared" si="7"/>
        <v>834</v>
      </c>
      <c r="I93" s="29">
        <v>-1788</v>
      </c>
      <c r="J93" s="33">
        <f t="shared" si="1"/>
        <v>2622</v>
      </c>
      <c r="K93" s="27">
        <f t="shared" si="8"/>
        <v>638</v>
      </c>
      <c r="L93" s="27">
        <f t="shared" si="9"/>
        <v>78</v>
      </c>
      <c r="M93" s="30">
        <f t="shared" si="10"/>
        <v>1097</v>
      </c>
      <c r="N93" s="29">
        <v>-1110</v>
      </c>
      <c r="O93" s="33">
        <f t="shared" si="2"/>
        <v>2207</v>
      </c>
      <c r="P93" s="27">
        <f t="shared" si="11"/>
        <v>460</v>
      </c>
      <c r="Q93" s="44"/>
      <c r="R93" s="35"/>
    </row>
    <row r="94" spans="1:18" x14ac:dyDescent="0.3">
      <c r="A94" s="204">
        <v>45818</v>
      </c>
      <c r="B94" s="27">
        <f t="shared" si="3"/>
        <v>79</v>
      </c>
      <c r="C94" s="30">
        <f t="shared" si="4"/>
        <v>1002</v>
      </c>
      <c r="D94" s="29">
        <v>-1523</v>
      </c>
      <c r="E94" s="30">
        <v>2534</v>
      </c>
      <c r="F94" s="31">
        <f t="shared" si="5"/>
        <v>543</v>
      </c>
      <c r="G94" s="27">
        <f t="shared" si="6"/>
        <v>79</v>
      </c>
      <c r="H94" s="30">
        <f t="shared" si="7"/>
        <v>828</v>
      </c>
      <c r="I94" s="29">
        <v>-1794</v>
      </c>
      <c r="J94" s="33">
        <f t="shared" si="1"/>
        <v>2622</v>
      </c>
      <c r="K94" s="27">
        <f t="shared" si="8"/>
        <v>644</v>
      </c>
      <c r="L94" s="27">
        <f t="shared" si="9"/>
        <v>79</v>
      </c>
      <c r="M94" s="30">
        <f t="shared" si="10"/>
        <v>1089</v>
      </c>
      <c r="N94" s="29">
        <v>-1118</v>
      </c>
      <c r="O94" s="33">
        <f t="shared" si="2"/>
        <v>2207</v>
      </c>
      <c r="P94" s="27">
        <f t="shared" si="11"/>
        <v>468</v>
      </c>
      <c r="Q94" s="44"/>
      <c r="R94" s="35"/>
    </row>
    <row r="95" spans="1:18" x14ac:dyDescent="0.3">
      <c r="A95" s="204">
        <v>45819</v>
      </c>
      <c r="B95" s="27">
        <f t="shared" si="3"/>
        <v>80</v>
      </c>
      <c r="C95" s="30">
        <f t="shared" si="4"/>
        <v>999</v>
      </c>
      <c r="D95" s="29">
        <v>-1526</v>
      </c>
      <c r="E95" s="30">
        <v>2534</v>
      </c>
      <c r="F95" s="31">
        <f t="shared" si="5"/>
        <v>546</v>
      </c>
      <c r="G95" s="27">
        <f t="shared" si="6"/>
        <v>80</v>
      </c>
      <c r="H95" s="30">
        <f t="shared" si="7"/>
        <v>822</v>
      </c>
      <c r="I95" s="29">
        <v>-1800</v>
      </c>
      <c r="J95" s="33">
        <f t="shared" si="1"/>
        <v>2622</v>
      </c>
      <c r="K95" s="27">
        <f t="shared" si="8"/>
        <v>650</v>
      </c>
      <c r="L95" s="27">
        <f t="shared" si="9"/>
        <v>80</v>
      </c>
      <c r="M95" s="30">
        <f t="shared" si="10"/>
        <v>1081</v>
      </c>
      <c r="N95" s="29">
        <v>-1126</v>
      </c>
      <c r="O95" s="33">
        <f t="shared" si="2"/>
        <v>2207</v>
      </c>
      <c r="P95" s="27">
        <f t="shared" si="11"/>
        <v>476</v>
      </c>
      <c r="Q95" s="44"/>
      <c r="R95" s="35"/>
    </row>
    <row r="96" spans="1:18" x14ac:dyDescent="0.3">
      <c r="A96" s="204">
        <v>45820</v>
      </c>
      <c r="B96" s="27">
        <f t="shared" si="3"/>
        <v>81</v>
      </c>
      <c r="C96" s="30">
        <f t="shared" si="4"/>
        <v>996</v>
      </c>
      <c r="D96" s="29">
        <v>-1529</v>
      </c>
      <c r="E96" s="30">
        <v>2534</v>
      </c>
      <c r="F96" s="31">
        <f t="shared" si="5"/>
        <v>549</v>
      </c>
      <c r="G96" s="27">
        <f t="shared" si="6"/>
        <v>81</v>
      </c>
      <c r="H96" s="30">
        <f t="shared" si="7"/>
        <v>816</v>
      </c>
      <c r="I96" s="29">
        <v>-1806</v>
      </c>
      <c r="J96" s="33">
        <f t="shared" si="1"/>
        <v>2622</v>
      </c>
      <c r="K96" s="27">
        <f t="shared" si="8"/>
        <v>656</v>
      </c>
      <c r="L96" s="27">
        <f t="shared" si="9"/>
        <v>81</v>
      </c>
      <c r="M96" s="30">
        <f t="shared" si="10"/>
        <v>1073</v>
      </c>
      <c r="N96" s="29">
        <v>-1134</v>
      </c>
      <c r="O96" s="33">
        <f t="shared" si="2"/>
        <v>2207</v>
      </c>
      <c r="P96" s="27">
        <f t="shared" si="11"/>
        <v>484</v>
      </c>
      <c r="Q96" s="44"/>
      <c r="R96" s="35"/>
    </row>
    <row r="97" spans="1:18" x14ac:dyDescent="0.3">
      <c r="A97" s="204">
        <v>45821</v>
      </c>
      <c r="B97" s="27">
        <f t="shared" si="3"/>
        <v>82</v>
      </c>
      <c r="C97" s="30">
        <f t="shared" si="4"/>
        <v>993</v>
      </c>
      <c r="D97" s="29">
        <v>-1532</v>
      </c>
      <c r="E97" s="30">
        <v>2534</v>
      </c>
      <c r="F97" s="31">
        <f t="shared" si="5"/>
        <v>552</v>
      </c>
      <c r="G97" s="27">
        <f t="shared" si="6"/>
        <v>82</v>
      </c>
      <c r="H97" s="30">
        <f t="shared" si="7"/>
        <v>810</v>
      </c>
      <c r="I97" s="29">
        <v>-1812</v>
      </c>
      <c r="J97" s="33">
        <f t="shared" si="1"/>
        <v>2622</v>
      </c>
      <c r="K97" s="27">
        <f t="shared" si="8"/>
        <v>662</v>
      </c>
      <c r="L97" s="27">
        <f t="shared" si="9"/>
        <v>82</v>
      </c>
      <c r="M97" s="30">
        <f t="shared" si="10"/>
        <v>1065</v>
      </c>
      <c r="N97" s="29">
        <v>-1142</v>
      </c>
      <c r="O97" s="33">
        <f t="shared" si="2"/>
        <v>2207</v>
      </c>
      <c r="P97" s="27">
        <f t="shared" si="11"/>
        <v>492</v>
      </c>
      <c r="Q97" s="44"/>
      <c r="R97" s="35"/>
    </row>
    <row r="98" spans="1:18" x14ac:dyDescent="0.3">
      <c r="A98" s="204">
        <v>45822</v>
      </c>
      <c r="B98" s="27">
        <f t="shared" si="3"/>
        <v>83</v>
      </c>
      <c r="C98" s="30">
        <f t="shared" si="4"/>
        <v>990</v>
      </c>
      <c r="D98" s="29">
        <v>-1535</v>
      </c>
      <c r="E98" s="30">
        <v>2534</v>
      </c>
      <c r="F98" s="31">
        <f t="shared" si="5"/>
        <v>555</v>
      </c>
      <c r="G98" s="27">
        <f t="shared" si="6"/>
        <v>83</v>
      </c>
      <c r="H98" s="30">
        <f t="shared" si="7"/>
        <v>804</v>
      </c>
      <c r="I98" s="29">
        <v>-1818</v>
      </c>
      <c r="J98" s="33">
        <f t="shared" si="1"/>
        <v>2622</v>
      </c>
      <c r="K98" s="27">
        <f t="shared" si="8"/>
        <v>668</v>
      </c>
      <c r="L98" s="27">
        <f t="shared" si="9"/>
        <v>83</v>
      </c>
      <c r="M98" s="30">
        <f t="shared" si="10"/>
        <v>1057</v>
      </c>
      <c r="N98" s="29">
        <v>-1150</v>
      </c>
      <c r="O98" s="33">
        <f t="shared" si="2"/>
        <v>2207</v>
      </c>
      <c r="P98" s="27">
        <f t="shared" si="11"/>
        <v>500</v>
      </c>
      <c r="Q98" s="44"/>
      <c r="R98" s="35"/>
    </row>
    <row r="99" spans="1:18" x14ac:dyDescent="0.3">
      <c r="A99" s="204">
        <v>45823</v>
      </c>
      <c r="B99" s="27">
        <f t="shared" si="3"/>
        <v>84</v>
      </c>
      <c r="C99" s="30">
        <f t="shared" si="4"/>
        <v>987</v>
      </c>
      <c r="D99" s="29">
        <v>-1538</v>
      </c>
      <c r="E99" s="30">
        <v>2534</v>
      </c>
      <c r="F99" s="31">
        <f t="shared" si="5"/>
        <v>558</v>
      </c>
      <c r="G99" s="27">
        <f t="shared" si="6"/>
        <v>84</v>
      </c>
      <c r="H99" s="30">
        <f t="shared" si="7"/>
        <v>798</v>
      </c>
      <c r="I99" s="29">
        <v>-1824</v>
      </c>
      <c r="J99" s="33">
        <f t="shared" si="1"/>
        <v>2622</v>
      </c>
      <c r="K99" s="27">
        <f t="shared" si="8"/>
        <v>674</v>
      </c>
      <c r="L99" s="27">
        <f t="shared" si="9"/>
        <v>84</v>
      </c>
      <c r="M99" s="30">
        <f t="shared" si="10"/>
        <v>1049</v>
      </c>
      <c r="N99" s="29">
        <v>-1158</v>
      </c>
      <c r="O99" s="33">
        <f t="shared" si="2"/>
        <v>2207</v>
      </c>
      <c r="P99" s="27">
        <f t="shared" si="11"/>
        <v>508</v>
      </c>
      <c r="Q99" s="44"/>
      <c r="R99" s="35"/>
    </row>
    <row r="100" spans="1:18" x14ac:dyDescent="0.3">
      <c r="A100" s="204">
        <v>45824</v>
      </c>
      <c r="B100" s="27">
        <f t="shared" si="3"/>
        <v>85</v>
      </c>
      <c r="C100" s="30">
        <f t="shared" si="4"/>
        <v>987</v>
      </c>
      <c r="D100" s="29">
        <v>-1538</v>
      </c>
      <c r="E100" s="30">
        <v>2534</v>
      </c>
      <c r="F100" s="31">
        <f t="shared" si="5"/>
        <v>558</v>
      </c>
      <c r="G100" s="27">
        <f t="shared" si="6"/>
        <v>85</v>
      </c>
      <c r="H100" s="30">
        <f t="shared" si="7"/>
        <v>798</v>
      </c>
      <c r="I100" s="29">
        <v>-1824</v>
      </c>
      <c r="J100" s="33">
        <f t="shared" si="1"/>
        <v>2622</v>
      </c>
      <c r="K100" s="27">
        <f t="shared" si="8"/>
        <v>674</v>
      </c>
      <c r="L100" s="27">
        <f t="shared" si="9"/>
        <v>85</v>
      </c>
      <c r="M100" s="30">
        <f t="shared" si="10"/>
        <v>1049</v>
      </c>
      <c r="N100" s="29">
        <v>-1158</v>
      </c>
      <c r="O100" s="33">
        <f t="shared" si="2"/>
        <v>2207</v>
      </c>
      <c r="P100" s="27">
        <f t="shared" si="11"/>
        <v>508</v>
      </c>
      <c r="Q100" s="44"/>
      <c r="R100" s="35"/>
    </row>
    <row r="101" spans="1:18" x14ac:dyDescent="0.3">
      <c r="A101" s="204">
        <v>45825</v>
      </c>
      <c r="B101" s="27">
        <f t="shared" si="3"/>
        <v>86</v>
      </c>
      <c r="C101" s="30">
        <f t="shared" si="4"/>
        <v>987</v>
      </c>
      <c r="D101" s="29">
        <v>-1538</v>
      </c>
      <c r="E101" s="30">
        <v>2534</v>
      </c>
      <c r="F101" s="31">
        <f t="shared" si="5"/>
        <v>558</v>
      </c>
      <c r="G101" s="27">
        <f t="shared" si="6"/>
        <v>86</v>
      </c>
      <c r="H101" s="30">
        <f t="shared" si="7"/>
        <v>798</v>
      </c>
      <c r="I101" s="29">
        <v>-1824</v>
      </c>
      <c r="J101" s="33">
        <f t="shared" si="1"/>
        <v>2622</v>
      </c>
      <c r="K101" s="27">
        <f t="shared" si="8"/>
        <v>674</v>
      </c>
      <c r="L101" s="27">
        <f t="shared" si="9"/>
        <v>86</v>
      </c>
      <c r="M101" s="30">
        <f t="shared" si="10"/>
        <v>1049</v>
      </c>
      <c r="N101" s="29">
        <v>-1158</v>
      </c>
      <c r="O101" s="33">
        <f t="shared" si="2"/>
        <v>2207</v>
      </c>
      <c r="P101" s="27">
        <f t="shared" si="11"/>
        <v>508</v>
      </c>
      <c r="Q101" s="44"/>
      <c r="R101" s="35"/>
    </row>
    <row r="102" spans="1:18" x14ac:dyDescent="0.3">
      <c r="A102" s="204">
        <v>45826</v>
      </c>
      <c r="B102" s="27">
        <f t="shared" si="3"/>
        <v>87</v>
      </c>
      <c r="C102" s="30">
        <f t="shared" si="4"/>
        <v>987</v>
      </c>
      <c r="D102" s="29">
        <v>-1538</v>
      </c>
      <c r="E102" s="30">
        <v>2534</v>
      </c>
      <c r="F102" s="31">
        <f t="shared" si="5"/>
        <v>558</v>
      </c>
      <c r="G102" s="27">
        <f t="shared" si="6"/>
        <v>87</v>
      </c>
      <c r="H102" s="30">
        <f t="shared" si="7"/>
        <v>798</v>
      </c>
      <c r="I102" s="29">
        <v>-1824</v>
      </c>
      <c r="J102" s="33">
        <f t="shared" si="1"/>
        <v>2622</v>
      </c>
      <c r="K102" s="27">
        <f t="shared" si="8"/>
        <v>674</v>
      </c>
      <c r="L102" s="27">
        <f t="shared" si="9"/>
        <v>87</v>
      </c>
      <c r="M102" s="30">
        <f t="shared" si="10"/>
        <v>1049</v>
      </c>
      <c r="N102" s="29">
        <v>-1158</v>
      </c>
      <c r="O102" s="33">
        <f t="shared" si="2"/>
        <v>2207</v>
      </c>
      <c r="P102" s="27">
        <f t="shared" si="11"/>
        <v>508</v>
      </c>
      <c r="Q102" s="44"/>
      <c r="R102" s="35"/>
    </row>
    <row r="103" spans="1:18" x14ac:dyDescent="0.3">
      <c r="A103" s="204">
        <v>45827</v>
      </c>
      <c r="B103" s="27">
        <f t="shared" si="3"/>
        <v>88</v>
      </c>
      <c r="C103" s="30">
        <f t="shared" si="4"/>
        <v>987</v>
      </c>
      <c r="D103" s="29">
        <v>-1538</v>
      </c>
      <c r="E103" s="30">
        <v>2534</v>
      </c>
      <c r="F103" s="31">
        <f t="shared" si="5"/>
        <v>558</v>
      </c>
      <c r="G103" s="27">
        <f t="shared" si="6"/>
        <v>88</v>
      </c>
      <c r="H103" s="30">
        <f t="shared" si="7"/>
        <v>798</v>
      </c>
      <c r="I103" s="29">
        <v>-1824</v>
      </c>
      <c r="J103" s="33">
        <f t="shared" si="1"/>
        <v>2622</v>
      </c>
      <c r="K103" s="27">
        <f t="shared" si="8"/>
        <v>674</v>
      </c>
      <c r="L103" s="27">
        <f t="shared" si="9"/>
        <v>88</v>
      </c>
      <c r="M103" s="30">
        <f t="shared" si="10"/>
        <v>1049</v>
      </c>
      <c r="N103" s="29">
        <v>-1158</v>
      </c>
      <c r="O103" s="33">
        <f t="shared" si="2"/>
        <v>2207</v>
      </c>
      <c r="P103" s="27">
        <f t="shared" si="11"/>
        <v>508</v>
      </c>
      <c r="Q103" s="44"/>
      <c r="R103" s="35"/>
    </row>
    <row r="104" spans="1:18" x14ac:dyDescent="0.3">
      <c r="A104" s="204">
        <v>45828</v>
      </c>
      <c r="B104" s="27">
        <f t="shared" si="3"/>
        <v>89</v>
      </c>
      <c r="C104" s="30">
        <f t="shared" si="4"/>
        <v>987</v>
      </c>
      <c r="D104" s="29">
        <v>-1538</v>
      </c>
      <c r="E104" s="30">
        <v>2534</v>
      </c>
      <c r="F104" s="31">
        <f t="shared" si="5"/>
        <v>558</v>
      </c>
      <c r="G104" s="27">
        <f t="shared" si="6"/>
        <v>89</v>
      </c>
      <c r="H104" s="30">
        <f t="shared" si="7"/>
        <v>798</v>
      </c>
      <c r="I104" s="29">
        <v>-1824</v>
      </c>
      <c r="J104" s="33">
        <f t="shared" si="1"/>
        <v>2622</v>
      </c>
      <c r="K104" s="27">
        <f t="shared" si="8"/>
        <v>674</v>
      </c>
      <c r="L104" s="27">
        <f t="shared" si="9"/>
        <v>89</v>
      </c>
      <c r="M104" s="30">
        <f t="shared" si="10"/>
        <v>1045</v>
      </c>
      <c r="N104" s="29">
        <v>-1162</v>
      </c>
      <c r="O104" s="33">
        <f t="shared" si="2"/>
        <v>2207</v>
      </c>
      <c r="P104" s="27">
        <f t="shared" si="11"/>
        <v>512</v>
      </c>
      <c r="Q104" s="44"/>
      <c r="R104" s="35"/>
    </row>
    <row r="105" spans="1:18" x14ac:dyDescent="0.3">
      <c r="A105" s="204">
        <v>45829</v>
      </c>
      <c r="B105" s="27">
        <f t="shared" si="3"/>
        <v>90</v>
      </c>
      <c r="C105" s="30">
        <f t="shared" si="4"/>
        <v>987</v>
      </c>
      <c r="D105" s="29">
        <v>-1538</v>
      </c>
      <c r="E105" s="30">
        <v>2534</v>
      </c>
      <c r="F105" s="31">
        <f t="shared" si="5"/>
        <v>558</v>
      </c>
      <c r="G105" s="27">
        <f t="shared" si="6"/>
        <v>90</v>
      </c>
      <c r="H105" s="30">
        <f t="shared" si="7"/>
        <v>798</v>
      </c>
      <c r="I105" s="29">
        <v>-1824</v>
      </c>
      <c r="J105" s="33">
        <f t="shared" si="1"/>
        <v>2622</v>
      </c>
      <c r="K105" s="27">
        <f t="shared" si="8"/>
        <v>674</v>
      </c>
      <c r="L105" s="27">
        <f t="shared" si="9"/>
        <v>90</v>
      </c>
      <c r="M105" s="30">
        <f t="shared" si="10"/>
        <v>1041</v>
      </c>
      <c r="N105" s="29">
        <v>-1166</v>
      </c>
      <c r="O105" s="33">
        <f t="shared" si="2"/>
        <v>2207</v>
      </c>
      <c r="P105" s="27">
        <f t="shared" si="11"/>
        <v>516</v>
      </c>
      <c r="Q105" s="44"/>
      <c r="R105" s="35"/>
    </row>
    <row r="106" spans="1:18" x14ac:dyDescent="0.3">
      <c r="A106" s="204">
        <v>45830</v>
      </c>
      <c r="B106" s="27">
        <f t="shared" si="3"/>
        <v>91</v>
      </c>
      <c r="C106" s="30">
        <f t="shared" si="4"/>
        <v>987</v>
      </c>
      <c r="D106" s="29">
        <v>-1538</v>
      </c>
      <c r="E106" s="30">
        <v>2534</v>
      </c>
      <c r="F106" s="31">
        <f t="shared" si="5"/>
        <v>558</v>
      </c>
      <c r="G106" s="27">
        <f t="shared" si="6"/>
        <v>91</v>
      </c>
      <c r="H106" s="30">
        <f t="shared" si="7"/>
        <v>798</v>
      </c>
      <c r="I106" s="29">
        <v>-1824</v>
      </c>
      <c r="J106" s="33">
        <f t="shared" si="1"/>
        <v>2622</v>
      </c>
      <c r="K106" s="27">
        <f t="shared" si="8"/>
        <v>674</v>
      </c>
      <c r="L106" s="27">
        <f t="shared" si="9"/>
        <v>91</v>
      </c>
      <c r="M106" s="30">
        <f t="shared" si="10"/>
        <v>1037</v>
      </c>
      <c r="N106" s="29">
        <v>-1170</v>
      </c>
      <c r="O106" s="33">
        <f t="shared" si="2"/>
        <v>2207</v>
      </c>
      <c r="P106" s="27">
        <f t="shared" si="11"/>
        <v>520</v>
      </c>
      <c r="Q106" s="44"/>
      <c r="R106" s="35"/>
    </row>
    <row r="107" spans="1:18" x14ac:dyDescent="0.3">
      <c r="A107" s="204">
        <v>45831</v>
      </c>
      <c r="B107" s="27">
        <f t="shared" si="3"/>
        <v>92</v>
      </c>
      <c r="C107" s="30">
        <f t="shared" si="4"/>
        <v>987</v>
      </c>
      <c r="D107" s="29">
        <v>-1538</v>
      </c>
      <c r="E107" s="30">
        <v>2534</v>
      </c>
      <c r="F107" s="31">
        <f t="shared" si="5"/>
        <v>558</v>
      </c>
      <c r="G107" s="27">
        <f t="shared" si="6"/>
        <v>92</v>
      </c>
      <c r="H107" s="30">
        <f t="shared" si="7"/>
        <v>798</v>
      </c>
      <c r="I107" s="29">
        <v>-1824</v>
      </c>
      <c r="J107" s="33">
        <f t="shared" si="1"/>
        <v>2622</v>
      </c>
      <c r="K107" s="27">
        <f t="shared" si="8"/>
        <v>674</v>
      </c>
      <c r="L107" s="27">
        <f t="shared" si="9"/>
        <v>92</v>
      </c>
      <c r="M107" s="30">
        <f t="shared" si="10"/>
        <v>1033</v>
      </c>
      <c r="N107" s="29">
        <v>-1174</v>
      </c>
      <c r="O107" s="33">
        <f t="shared" si="2"/>
        <v>2207</v>
      </c>
      <c r="P107" s="27">
        <f t="shared" si="11"/>
        <v>524</v>
      </c>
      <c r="Q107" s="44"/>
      <c r="R107" s="35"/>
    </row>
    <row r="108" spans="1:18" x14ac:dyDescent="0.3">
      <c r="A108" s="204">
        <v>45832</v>
      </c>
      <c r="B108" s="27">
        <f t="shared" si="3"/>
        <v>93</v>
      </c>
      <c r="C108" s="30">
        <f t="shared" si="4"/>
        <v>987</v>
      </c>
      <c r="D108" s="29">
        <v>-1538</v>
      </c>
      <c r="E108" s="30">
        <v>2534</v>
      </c>
      <c r="F108" s="31">
        <f t="shared" si="5"/>
        <v>558</v>
      </c>
      <c r="G108" s="27">
        <f t="shared" si="6"/>
        <v>93</v>
      </c>
      <c r="H108" s="30">
        <f t="shared" si="7"/>
        <v>798</v>
      </c>
      <c r="I108" s="29">
        <v>-1824</v>
      </c>
      <c r="J108" s="33">
        <f t="shared" si="1"/>
        <v>2622</v>
      </c>
      <c r="K108" s="27">
        <f t="shared" si="8"/>
        <v>674</v>
      </c>
      <c r="L108" s="27">
        <f t="shared" si="9"/>
        <v>93</v>
      </c>
      <c r="M108" s="30">
        <f t="shared" si="10"/>
        <v>1029</v>
      </c>
      <c r="N108" s="29">
        <v>-1178</v>
      </c>
      <c r="O108" s="33">
        <f t="shared" si="2"/>
        <v>2207</v>
      </c>
      <c r="P108" s="27">
        <f t="shared" si="11"/>
        <v>528</v>
      </c>
      <c r="Q108" s="44"/>
      <c r="R108" s="35"/>
    </row>
    <row r="109" spans="1:18" x14ac:dyDescent="0.3">
      <c r="A109" s="204">
        <v>45833</v>
      </c>
      <c r="B109" s="27">
        <f t="shared" si="3"/>
        <v>94</v>
      </c>
      <c r="C109" s="30">
        <f t="shared" si="4"/>
        <v>987</v>
      </c>
      <c r="D109" s="29">
        <v>-1538</v>
      </c>
      <c r="E109" s="30">
        <v>2534</v>
      </c>
      <c r="F109" s="31">
        <f t="shared" si="5"/>
        <v>558</v>
      </c>
      <c r="G109" s="27">
        <f t="shared" si="6"/>
        <v>94</v>
      </c>
      <c r="H109" s="30">
        <f t="shared" si="7"/>
        <v>798</v>
      </c>
      <c r="I109" s="29">
        <v>-1824</v>
      </c>
      <c r="J109" s="33">
        <f t="shared" si="1"/>
        <v>2622</v>
      </c>
      <c r="K109" s="27">
        <f t="shared" si="8"/>
        <v>674</v>
      </c>
      <c r="L109" s="27">
        <f t="shared" si="9"/>
        <v>94</v>
      </c>
      <c r="M109" s="30">
        <f t="shared" si="10"/>
        <v>1025</v>
      </c>
      <c r="N109" s="29">
        <v>-1182</v>
      </c>
      <c r="O109" s="33">
        <f t="shared" si="2"/>
        <v>2207</v>
      </c>
      <c r="P109" s="27">
        <f t="shared" si="11"/>
        <v>532</v>
      </c>
      <c r="Q109" s="44"/>
      <c r="R109" s="35"/>
    </row>
    <row r="110" spans="1:18" x14ac:dyDescent="0.3">
      <c r="A110" s="204">
        <v>45834</v>
      </c>
      <c r="B110" s="27">
        <f t="shared" si="3"/>
        <v>95</v>
      </c>
      <c r="C110" s="30">
        <f t="shared" si="4"/>
        <v>987</v>
      </c>
      <c r="D110" s="29">
        <v>-1538</v>
      </c>
      <c r="E110" s="30">
        <v>2534</v>
      </c>
      <c r="F110" s="31">
        <f t="shared" si="5"/>
        <v>558</v>
      </c>
      <c r="G110" s="27">
        <f t="shared" si="6"/>
        <v>95</v>
      </c>
      <c r="H110" s="30">
        <f t="shared" si="7"/>
        <v>798</v>
      </c>
      <c r="I110" s="29">
        <v>-1824</v>
      </c>
      <c r="J110" s="33">
        <f t="shared" si="1"/>
        <v>2622</v>
      </c>
      <c r="K110" s="27">
        <f t="shared" si="8"/>
        <v>674</v>
      </c>
      <c r="L110" s="27">
        <f t="shared" si="9"/>
        <v>95</v>
      </c>
      <c r="M110" s="30">
        <f t="shared" si="10"/>
        <v>1021</v>
      </c>
      <c r="N110" s="29">
        <v>-1186</v>
      </c>
      <c r="O110" s="33">
        <f t="shared" si="2"/>
        <v>2207</v>
      </c>
      <c r="P110" s="27">
        <f t="shared" si="11"/>
        <v>536</v>
      </c>
      <c r="Q110" s="44"/>
      <c r="R110" s="35"/>
    </row>
    <row r="111" spans="1:18" x14ac:dyDescent="0.3">
      <c r="A111" s="204">
        <v>45835</v>
      </c>
      <c r="B111" s="27">
        <f t="shared" si="3"/>
        <v>96</v>
      </c>
      <c r="C111" s="30">
        <f t="shared" si="4"/>
        <v>987</v>
      </c>
      <c r="D111" s="29">
        <v>-1538</v>
      </c>
      <c r="E111" s="30">
        <v>2534</v>
      </c>
      <c r="F111" s="31">
        <f t="shared" si="5"/>
        <v>558</v>
      </c>
      <c r="G111" s="27">
        <f t="shared" si="6"/>
        <v>96</v>
      </c>
      <c r="H111" s="30">
        <f t="shared" si="7"/>
        <v>798</v>
      </c>
      <c r="I111" s="29">
        <v>-1824</v>
      </c>
      <c r="J111" s="33">
        <f t="shared" si="1"/>
        <v>2622</v>
      </c>
      <c r="K111" s="27">
        <f t="shared" si="8"/>
        <v>674</v>
      </c>
      <c r="L111" s="27">
        <f t="shared" si="9"/>
        <v>96</v>
      </c>
      <c r="M111" s="30">
        <f t="shared" si="10"/>
        <v>1017</v>
      </c>
      <c r="N111" s="29">
        <v>-1190</v>
      </c>
      <c r="O111" s="33">
        <f t="shared" si="2"/>
        <v>2207</v>
      </c>
      <c r="P111" s="27">
        <f t="shared" si="11"/>
        <v>540</v>
      </c>
      <c r="Q111" s="44"/>
      <c r="R111" s="35"/>
    </row>
    <row r="112" spans="1:18" x14ac:dyDescent="0.3">
      <c r="A112" s="204">
        <v>45836</v>
      </c>
      <c r="B112" s="27">
        <f t="shared" si="3"/>
        <v>97</v>
      </c>
      <c r="C112" s="30">
        <f t="shared" si="4"/>
        <v>987</v>
      </c>
      <c r="D112" s="29">
        <v>-1538</v>
      </c>
      <c r="E112" s="30">
        <v>2534</v>
      </c>
      <c r="F112" s="31">
        <f t="shared" si="5"/>
        <v>558</v>
      </c>
      <c r="G112" s="27">
        <f t="shared" si="6"/>
        <v>97</v>
      </c>
      <c r="H112" s="30">
        <f t="shared" si="7"/>
        <v>798</v>
      </c>
      <c r="I112" s="29">
        <v>-1824</v>
      </c>
      <c r="J112" s="33">
        <f t="shared" si="1"/>
        <v>2622</v>
      </c>
      <c r="K112" s="27">
        <f t="shared" si="8"/>
        <v>674</v>
      </c>
      <c r="L112" s="27">
        <f t="shared" si="9"/>
        <v>97</v>
      </c>
      <c r="M112" s="30">
        <f t="shared" si="10"/>
        <v>1013</v>
      </c>
      <c r="N112" s="29">
        <v>-1194</v>
      </c>
      <c r="O112" s="33">
        <f t="shared" si="2"/>
        <v>2207</v>
      </c>
      <c r="P112" s="27">
        <f t="shared" si="11"/>
        <v>544</v>
      </c>
      <c r="Q112" s="44"/>
      <c r="R112" s="35"/>
    </row>
    <row r="113" spans="1:18" x14ac:dyDescent="0.3">
      <c r="A113" s="204">
        <v>45837</v>
      </c>
      <c r="B113" s="27">
        <f t="shared" si="3"/>
        <v>98</v>
      </c>
      <c r="C113" s="30">
        <f t="shared" si="4"/>
        <v>985</v>
      </c>
      <c r="D113" s="29">
        <v>-1540</v>
      </c>
      <c r="E113" s="30">
        <v>2534</v>
      </c>
      <c r="F113" s="31">
        <f t="shared" si="5"/>
        <v>560</v>
      </c>
      <c r="G113" s="27">
        <f t="shared" si="6"/>
        <v>98</v>
      </c>
      <c r="H113" s="30">
        <f t="shared" si="7"/>
        <v>798</v>
      </c>
      <c r="I113" s="29">
        <v>-1824</v>
      </c>
      <c r="J113" s="33">
        <f t="shared" si="1"/>
        <v>2622</v>
      </c>
      <c r="K113" s="27">
        <f t="shared" si="8"/>
        <v>674</v>
      </c>
      <c r="L113" s="27">
        <f t="shared" si="9"/>
        <v>98</v>
      </c>
      <c r="M113" s="30">
        <f t="shared" si="10"/>
        <v>1009</v>
      </c>
      <c r="N113" s="29">
        <v>-1198</v>
      </c>
      <c r="O113" s="33">
        <f t="shared" si="2"/>
        <v>2207</v>
      </c>
      <c r="P113" s="27">
        <f t="shared" si="11"/>
        <v>548</v>
      </c>
      <c r="Q113" s="44"/>
      <c r="R113" s="35"/>
    </row>
    <row r="114" spans="1:18" x14ac:dyDescent="0.3">
      <c r="A114" s="204">
        <v>45838</v>
      </c>
      <c r="B114" s="27">
        <f t="shared" si="3"/>
        <v>99</v>
      </c>
      <c r="C114" s="30">
        <f t="shared" si="4"/>
        <v>980</v>
      </c>
      <c r="D114" s="29">
        <v>-1545</v>
      </c>
      <c r="E114" s="30">
        <v>2534</v>
      </c>
      <c r="F114" s="31">
        <f t="shared" si="5"/>
        <v>565</v>
      </c>
      <c r="G114" s="27">
        <f t="shared" si="6"/>
        <v>99</v>
      </c>
      <c r="H114" s="30">
        <f t="shared" si="7"/>
        <v>798</v>
      </c>
      <c r="I114" s="29">
        <v>-1824</v>
      </c>
      <c r="J114" s="33">
        <f t="shared" si="1"/>
        <v>2622</v>
      </c>
      <c r="K114" s="27">
        <f t="shared" si="8"/>
        <v>674</v>
      </c>
      <c r="L114" s="27">
        <f t="shared" si="9"/>
        <v>99</v>
      </c>
      <c r="M114" s="30">
        <f t="shared" si="10"/>
        <v>1005</v>
      </c>
      <c r="N114" s="29">
        <v>-1202</v>
      </c>
      <c r="O114" s="33">
        <f t="shared" si="2"/>
        <v>2207</v>
      </c>
      <c r="P114" s="27">
        <f t="shared" si="11"/>
        <v>552</v>
      </c>
      <c r="Q114" s="44"/>
      <c r="R114" s="35"/>
    </row>
    <row r="115" spans="1:18" x14ac:dyDescent="0.3">
      <c r="A115" s="204">
        <v>45839</v>
      </c>
      <c r="B115" s="27">
        <f t="shared" si="3"/>
        <v>100</v>
      </c>
      <c r="C115" s="30">
        <f t="shared" si="4"/>
        <v>975</v>
      </c>
      <c r="D115" s="29">
        <v>-1550</v>
      </c>
      <c r="E115" s="30">
        <v>2534</v>
      </c>
      <c r="F115" s="31">
        <f t="shared" si="5"/>
        <v>570</v>
      </c>
      <c r="G115" s="27">
        <f t="shared" si="6"/>
        <v>100</v>
      </c>
      <c r="H115" s="30">
        <f t="shared" si="7"/>
        <v>792</v>
      </c>
      <c r="I115" s="29">
        <v>-1830</v>
      </c>
      <c r="J115" s="33">
        <f t="shared" si="1"/>
        <v>2622</v>
      </c>
      <c r="K115" s="27">
        <f t="shared" si="8"/>
        <v>680</v>
      </c>
      <c r="L115" s="27">
        <f t="shared" si="9"/>
        <v>100</v>
      </c>
      <c r="M115" s="30">
        <f t="shared" si="10"/>
        <v>1001</v>
      </c>
      <c r="N115" s="29">
        <v>-1206</v>
      </c>
      <c r="O115" s="33">
        <f t="shared" si="2"/>
        <v>2207</v>
      </c>
      <c r="P115" s="27">
        <f t="shared" si="11"/>
        <v>556</v>
      </c>
      <c r="Q115" s="44"/>
      <c r="R115" s="35"/>
    </row>
    <row r="116" spans="1:18" x14ac:dyDescent="0.3">
      <c r="A116" s="204">
        <v>45840</v>
      </c>
      <c r="B116" s="27">
        <f t="shared" si="3"/>
        <v>101</v>
      </c>
      <c r="C116" s="30">
        <f t="shared" si="4"/>
        <v>970</v>
      </c>
      <c r="D116" s="29">
        <v>-1555</v>
      </c>
      <c r="E116" s="30">
        <v>2534</v>
      </c>
      <c r="F116" s="31">
        <f t="shared" si="5"/>
        <v>575</v>
      </c>
      <c r="G116" s="27">
        <f t="shared" si="6"/>
        <v>101</v>
      </c>
      <c r="H116" s="30">
        <f t="shared" si="7"/>
        <v>784</v>
      </c>
      <c r="I116" s="29">
        <v>-1838</v>
      </c>
      <c r="J116" s="33">
        <f t="shared" si="1"/>
        <v>2622</v>
      </c>
      <c r="K116" s="27">
        <f t="shared" si="8"/>
        <v>688</v>
      </c>
      <c r="L116" s="27">
        <f t="shared" si="9"/>
        <v>101</v>
      </c>
      <c r="M116" s="30">
        <f t="shared" si="10"/>
        <v>997</v>
      </c>
      <c r="N116" s="29">
        <v>-1210</v>
      </c>
      <c r="O116" s="33">
        <f t="shared" si="2"/>
        <v>2207</v>
      </c>
      <c r="P116" s="27">
        <f t="shared" si="11"/>
        <v>560</v>
      </c>
      <c r="Q116" s="44"/>
      <c r="R116" s="35"/>
    </row>
    <row r="117" spans="1:18" x14ac:dyDescent="0.3">
      <c r="A117" s="204">
        <v>45841</v>
      </c>
      <c r="B117" s="27">
        <f t="shared" si="3"/>
        <v>102</v>
      </c>
      <c r="C117" s="30">
        <f t="shared" si="4"/>
        <v>965</v>
      </c>
      <c r="D117" s="29">
        <v>-1560</v>
      </c>
      <c r="E117" s="30">
        <v>2534</v>
      </c>
      <c r="F117" s="31">
        <f t="shared" si="5"/>
        <v>580</v>
      </c>
      <c r="G117" s="27">
        <f t="shared" si="6"/>
        <v>102</v>
      </c>
      <c r="H117" s="30">
        <f t="shared" si="7"/>
        <v>776</v>
      </c>
      <c r="I117" s="29">
        <v>-1846</v>
      </c>
      <c r="J117" s="33">
        <f t="shared" si="1"/>
        <v>2622</v>
      </c>
      <c r="K117" s="27">
        <f t="shared" si="8"/>
        <v>696</v>
      </c>
      <c r="L117" s="27">
        <f t="shared" si="9"/>
        <v>102</v>
      </c>
      <c r="M117" s="30">
        <f t="shared" si="10"/>
        <v>993</v>
      </c>
      <c r="N117" s="29">
        <v>-1214</v>
      </c>
      <c r="O117" s="33">
        <f t="shared" si="2"/>
        <v>2207</v>
      </c>
      <c r="P117" s="27">
        <f t="shared" si="11"/>
        <v>564</v>
      </c>
      <c r="Q117" s="44"/>
      <c r="R117" s="35"/>
    </row>
    <row r="118" spans="1:18" x14ac:dyDescent="0.3">
      <c r="A118" s="204">
        <v>45842</v>
      </c>
      <c r="B118" s="27">
        <f t="shared" si="3"/>
        <v>103</v>
      </c>
      <c r="C118" s="30">
        <f t="shared" si="4"/>
        <v>960</v>
      </c>
      <c r="D118" s="29">
        <v>-1565</v>
      </c>
      <c r="E118" s="30">
        <v>2534</v>
      </c>
      <c r="F118" s="31">
        <f t="shared" si="5"/>
        <v>585</v>
      </c>
      <c r="G118" s="27">
        <f t="shared" si="6"/>
        <v>103</v>
      </c>
      <c r="H118" s="30">
        <f t="shared" si="7"/>
        <v>768</v>
      </c>
      <c r="I118" s="29">
        <v>-1854</v>
      </c>
      <c r="J118" s="33">
        <f t="shared" si="1"/>
        <v>2622</v>
      </c>
      <c r="K118" s="27">
        <f t="shared" si="8"/>
        <v>704</v>
      </c>
      <c r="L118" s="27">
        <f t="shared" si="9"/>
        <v>103</v>
      </c>
      <c r="M118" s="30">
        <f t="shared" si="10"/>
        <v>989</v>
      </c>
      <c r="N118" s="29">
        <v>-1218</v>
      </c>
      <c r="O118" s="33">
        <f t="shared" si="2"/>
        <v>2207</v>
      </c>
      <c r="P118" s="27">
        <f t="shared" si="11"/>
        <v>568</v>
      </c>
      <c r="Q118" s="44"/>
      <c r="R118" s="35"/>
    </row>
    <row r="119" spans="1:18" x14ac:dyDescent="0.3">
      <c r="A119" s="204">
        <v>45843</v>
      </c>
      <c r="B119" s="27">
        <f t="shared" si="3"/>
        <v>104</v>
      </c>
      <c r="C119" s="30">
        <f t="shared" si="4"/>
        <v>955</v>
      </c>
      <c r="D119" s="29">
        <v>-1570</v>
      </c>
      <c r="E119" s="30">
        <v>2534</v>
      </c>
      <c r="F119" s="31">
        <f t="shared" si="5"/>
        <v>590</v>
      </c>
      <c r="G119" s="27">
        <f t="shared" si="6"/>
        <v>104</v>
      </c>
      <c r="H119" s="30">
        <f t="shared" si="7"/>
        <v>760</v>
      </c>
      <c r="I119" s="29">
        <v>-1862</v>
      </c>
      <c r="J119" s="33">
        <f t="shared" si="1"/>
        <v>2622</v>
      </c>
      <c r="K119" s="27">
        <f t="shared" si="8"/>
        <v>712</v>
      </c>
      <c r="L119" s="27">
        <f t="shared" si="9"/>
        <v>104</v>
      </c>
      <c r="M119" s="30">
        <f t="shared" si="10"/>
        <v>985</v>
      </c>
      <c r="N119" s="29">
        <v>-1222</v>
      </c>
      <c r="O119" s="33">
        <f t="shared" si="2"/>
        <v>2207</v>
      </c>
      <c r="P119" s="27">
        <f t="shared" si="11"/>
        <v>572</v>
      </c>
      <c r="Q119" s="44"/>
      <c r="R119" s="35"/>
    </row>
    <row r="120" spans="1:18" x14ac:dyDescent="0.3">
      <c r="A120" s="204">
        <v>45844</v>
      </c>
      <c r="B120" s="27">
        <f t="shared" si="3"/>
        <v>105</v>
      </c>
      <c r="C120" s="30">
        <f t="shared" si="4"/>
        <v>950</v>
      </c>
      <c r="D120" s="29">
        <v>-1575</v>
      </c>
      <c r="E120" s="30">
        <v>2534</v>
      </c>
      <c r="F120" s="31">
        <f t="shared" si="5"/>
        <v>595</v>
      </c>
      <c r="G120" s="27">
        <f t="shared" si="6"/>
        <v>105</v>
      </c>
      <c r="H120" s="30">
        <f t="shared" si="7"/>
        <v>752</v>
      </c>
      <c r="I120" s="29">
        <v>-1870</v>
      </c>
      <c r="J120" s="33">
        <f t="shared" si="1"/>
        <v>2622</v>
      </c>
      <c r="K120" s="27">
        <f t="shared" si="8"/>
        <v>720</v>
      </c>
      <c r="L120" s="27">
        <f t="shared" si="9"/>
        <v>105</v>
      </c>
      <c r="M120" s="30">
        <f t="shared" si="10"/>
        <v>981</v>
      </c>
      <c r="N120" s="29">
        <v>-1226</v>
      </c>
      <c r="O120" s="33">
        <f t="shared" si="2"/>
        <v>2207</v>
      </c>
      <c r="P120" s="27">
        <f t="shared" si="11"/>
        <v>576</v>
      </c>
      <c r="Q120" s="44"/>
      <c r="R120" s="35"/>
    </row>
    <row r="121" spans="1:18" x14ac:dyDescent="0.3">
      <c r="A121" s="204">
        <v>45845</v>
      </c>
      <c r="B121" s="27">
        <f t="shared" si="3"/>
        <v>106</v>
      </c>
      <c r="C121" s="30">
        <f t="shared" si="4"/>
        <v>945</v>
      </c>
      <c r="D121" s="29">
        <v>-1580</v>
      </c>
      <c r="E121" s="30">
        <v>2534</v>
      </c>
      <c r="F121" s="31">
        <f t="shared" si="5"/>
        <v>600</v>
      </c>
      <c r="G121" s="27">
        <f t="shared" si="6"/>
        <v>106</v>
      </c>
      <c r="H121" s="30">
        <f t="shared" si="7"/>
        <v>744</v>
      </c>
      <c r="I121" s="29">
        <v>-1878</v>
      </c>
      <c r="J121" s="33">
        <f t="shared" si="1"/>
        <v>2622</v>
      </c>
      <c r="K121" s="27">
        <f t="shared" si="8"/>
        <v>728</v>
      </c>
      <c r="L121" s="27">
        <f t="shared" si="9"/>
        <v>106</v>
      </c>
      <c r="M121" s="30">
        <f t="shared" si="10"/>
        <v>977</v>
      </c>
      <c r="N121" s="29">
        <v>-1230</v>
      </c>
      <c r="O121" s="33">
        <f t="shared" si="2"/>
        <v>2207</v>
      </c>
      <c r="P121" s="27">
        <f t="shared" si="11"/>
        <v>580</v>
      </c>
      <c r="Q121" s="44"/>
      <c r="R121" s="35"/>
    </row>
    <row r="122" spans="1:18" x14ac:dyDescent="0.3">
      <c r="A122" s="204">
        <v>45846</v>
      </c>
      <c r="B122" s="27">
        <f t="shared" si="3"/>
        <v>107</v>
      </c>
      <c r="C122" s="30">
        <f t="shared" si="4"/>
        <v>940</v>
      </c>
      <c r="D122" s="29">
        <v>-1585</v>
      </c>
      <c r="E122" s="30">
        <v>2534</v>
      </c>
      <c r="F122" s="31">
        <f t="shared" si="5"/>
        <v>605</v>
      </c>
      <c r="G122" s="27">
        <f t="shared" si="6"/>
        <v>107</v>
      </c>
      <c r="H122" s="30">
        <f t="shared" si="7"/>
        <v>736</v>
      </c>
      <c r="I122" s="29">
        <v>-1886</v>
      </c>
      <c r="J122" s="33">
        <f t="shared" si="1"/>
        <v>2622</v>
      </c>
      <c r="K122" s="27">
        <f t="shared" si="8"/>
        <v>736</v>
      </c>
      <c r="L122" s="27">
        <f t="shared" si="9"/>
        <v>107</v>
      </c>
      <c r="M122" s="30">
        <f t="shared" si="10"/>
        <v>973</v>
      </c>
      <c r="N122" s="29">
        <v>-1234</v>
      </c>
      <c r="O122" s="33">
        <f t="shared" si="2"/>
        <v>2207</v>
      </c>
      <c r="P122" s="27">
        <f t="shared" si="11"/>
        <v>584</v>
      </c>
      <c r="Q122" s="44"/>
      <c r="R122" s="35"/>
    </row>
    <row r="123" spans="1:18" x14ac:dyDescent="0.3">
      <c r="A123" s="204">
        <v>45847</v>
      </c>
      <c r="B123" s="27">
        <f t="shared" si="3"/>
        <v>108</v>
      </c>
      <c r="C123" s="30">
        <f t="shared" si="4"/>
        <v>935</v>
      </c>
      <c r="D123" s="29">
        <v>-1590</v>
      </c>
      <c r="E123" s="30">
        <v>2534</v>
      </c>
      <c r="F123" s="31">
        <f t="shared" si="5"/>
        <v>610</v>
      </c>
      <c r="G123" s="27">
        <f t="shared" si="6"/>
        <v>108</v>
      </c>
      <c r="H123" s="30">
        <f t="shared" si="7"/>
        <v>728</v>
      </c>
      <c r="I123" s="29">
        <v>-1894</v>
      </c>
      <c r="J123" s="33">
        <f t="shared" si="1"/>
        <v>2622</v>
      </c>
      <c r="K123" s="27">
        <f t="shared" si="8"/>
        <v>744</v>
      </c>
      <c r="L123" s="27">
        <f t="shared" si="9"/>
        <v>108</v>
      </c>
      <c r="M123" s="30">
        <f t="shared" si="10"/>
        <v>969</v>
      </c>
      <c r="N123" s="29">
        <v>-1238</v>
      </c>
      <c r="O123" s="33">
        <f t="shared" si="2"/>
        <v>2207</v>
      </c>
      <c r="P123" s="27">
        <f t="shared" si="11"/>
        <v>588</v>
      </c>
      <c r="Q123" s="44"/>
      <c r="R123" s="35"/>
    </row>
    <row r="124" spans="1:18" x14ac:dyDescent="0.3">
      <c r="A124" s="204">
        <v>45848</v>
      </c>
      <c r="B124" s="27">
        <f t="shared" si="3"/>
        <v>109</v>
      </c>
      <c r="C124" s="30">
        <f t="shared" si="4"/>
        <v>930</v>
      </c>
      <c r="D124" s="29">
        <v>-1595</v>
      </c>
      <c r="E124" s="30">
        <v>2534</v>
      </c>
      <c r="F124" s="31">
        <f t="shared" si="5"/>
        <v>615</v>
      </c>
      <c r="G124" s="27">
        <f t="shared" si="6"/>
        <v>109</v>
      </c>
      <c r="H124" s="30">
        <f t="shared" si="7"/>
        <v>720</v>
      </c>
      <c r="I124" s="29">
        <v>-1902</v>
      </c>
      <c r="J124" s="33">
        <f t="shared" si="1"/>
        <v>2622</v>
      </c>
      <c r="K124" s="27">
        <f t="shared" si="8"/>
        <v>752</v>
      </c>
      <c r="L124" s="27">
        <f t="shared" si="9"/>
        <v>109</v>
      </c>
      <c r="M124" s="30">
        <f t="shared" si="10"/>
        <v>965</v>
      </c>
      <c r="N124" s="29">
        <v>-1242</v>
      </c>
      <c r="O124" s="33">
        <f t="shared" si="2"/>
        <v>2207</v>
      </c>
      <c r="P124" s="27">
        <f t="shared" si="11"/>
        <v>592</v>
      </c>
      <c r="Q124" s="44"/>
      <c r="R124" s="35"/>
    </row>
    <row r="125" spans="1:18" x14ac:dyDescent="0.3">
      <c r="A125" s="204">
        <v>45849</v>
      </c>
      <c r="B125" s="27">
        <f t="shared" si="3"/>
        <v>110</v>
      </c>
      <c r="C125" s="30">
        <f t="shared" si="4"/>
        <v>925</v>
      </c>
      <c r="D125" s="29">
        <v>-1600</v>
      </c>
      <c r="E125" s="30">
        <v>2534</v>
      </c>
      <c r="F125" s="31">
        <f t="shared" si="5"/>
        <v>620</v>
      </c>
      <c r="G125" s="27">
        <f t="shared" si="6"/>
        <v>110</v>
      </c>
      <c r="H125" s="30">
        <f t="shared" si="7"/>
        <v>712</v>
      </c>
      <c r="I125" s="29">
        <v>-1910</v>
      </c>
      <c r="J125" s="33">
        <f t="shared" si="1"/>
        <v>2622</v>
      </c>
      <c r="K125" s="27">
        <f t="shared" si="8"/>
        <v>760</v>
      </c>
      <c r="L125" s="27">
        <f t="shared" si="9"/>
        <v>110</v>
      </c>
      <c r="M125" s="30">
        <f t="shared" si="10"/>
        <v>961</v>
      </c>
      <c r="N125" s="29">
        <v>-1246</v>
      </c>
      <c r="O125" s="33">
        <f t="shared" si="2"/>
        <v>2207</v>
      </c>
      <c r="P125" s="27">
        <f t="shared" si="11"/>
        <v>596</v>
      </c>
      <c r="Q125" s="44"/>
      <c r="R125" s="35"/>
    </row>
    <row r="126" spans="1:18" x14ac:dyDescent="0.3">
      <c r="A126" s="204">
        <v>45850</v>
      </c>
      <c r="B126" s="27">
        <f t="shared" si="3"/>
        <v>111</v>
      </c>
      <c r="C126" s="30">
        <f t="shared" si="4"/>
        <v>920</v>
      </c>
      <c r="D126" s="29">
        <v>-1605</v>
      </c>
      <c r="E126" s="30">
        <v>2534</v>
      </c>
      <c r="F126" s="31">
        <f t="shared" si="5"/>
        <v>625</v>
      </c>
      <c r="G126" s="27">
        <f t="shared" si="6"/>
        <v>111</v>
      </c>
      <c r="H126" s="30">
        <f t="shared" si="7"/>
        <v>704</v>
      </c>
      <c r="I126" s="29">
        <v>-1918</v>
      </c>
      <c r="J126" s="33">
        <f t="shared" si="1"/>
        <v>2622</v>
      </c>
      <c r="K126" s="27">
        <f t="shared" si="8"/>
        <v>768</v>
      </c>
      <c r="L126" s="27">
        <f t="shared" si="9"/>
        <v>111</v>
      </c>
      <c r="M126" s="30">
        <f t="shared" si="10"/>
        <v>957</v>
      </c>
      <c r="N126" s="29">
        <v>-1250</v>
      </c>
      <c r="O126" s="33">
        <f t="shared" si="2"/>
        <v>2207</v>
      </c>
      <c r="P126" s="27">
        <f t="shared" si="11"/>
        <v>600</v>
      </c>
      <c r="Q126" s="44"/>
      <c r="R126" s="35"/>
    </row>
    <row r="127" spans="1:18" x14ac:dyDescent="0.3">
      <c r="A127" s="204">
        <v>45851</v>
      </c>
      <c r="B127" s="27">
        <f t="shared" si="3"/>
        <v>112</v>
      </c>
      <c r="C127" s="30">
        <f t="shared" si="4"/>
        <v>915</v>
      </c>
      <c r="D127" s="29">
        <v>-1610</v>
      </c>
      <c r="E127" s="30">
        <v>2534</v>
      </c>
      <c r="F127" s="31">
        <f t="shared" si="5"/>
        <v>630</v>
      </c>
      <c r="G127" s="27">
        <f t="shared" si="6"/>
        <v>112</v>
      </c>
      <c r="H127" s="30">
        <f t="shared" si="7"/>
        <v>696</v>
      </c>
      <c r="I127" s="29">
        <v>-1926</v>
      </c>
      <c r="J127" s="33">
        <f t="shared" si="1"/>
        <v>2622</v>
      </c>
      <c r="K127" s="27">
        <f t="shared" si="8"/>
        <v>776</v>
      </c>
      <c r="L127" s="27">
        <f t="shared" si="9"/>
        <v>112</v>
      </c>
      <c r="M127" s="30">
        <f t="shared" si="10"/>
        <v>953</v>
      </c>
      <c r="N127" s="29">
        <v>-1254</v>
      </c>
      <c r="O127" s="33">
        <f t="shared" si="2"/>
        <v>2207</v>
      </c>
      <c r="P127" s="27">
        <f t="shared" si="11"/>
        <v>604</v>
      </c>
      <c r="Q127" s="44"/>
      <c r="R127" s="35"/>
    </row>
    <row r="128" spans="1:18" x14ac:dyDescent="0.3">
      <c r="A128" s="204">
        <v>45852</v>
      </c>
      <c r="B128" s="27">
        <f t="shared" si="3"/>
        <v>113</v>
      </c>
      <c r="C128" s="30">
        <f t="shared" si="4"/>
        <v>910</v>
      </c>
      <c r="D128" s="29">
        <v>-1615</v>
      </c>
      <c r="E128" s="30">
        <v>2534</v>
      </c>
      <c r="F128" s="31">
        <f t="shared" si="5"/>
        <v>635</v>
      </c>
      <c r="G128" s="27">
        <f t="shared" si="6"/>
        <v>113</v>
      </c>
      <c r="H128" s="30">
        <f t="shared" si="7"/>
        <v>688</v>
      </c>
      <c r="I128" s="29">
        <v>-1934</v>
      </c>
      <c r="J128" s="33">
        <f t="shared" si="1"/>
        <v>2622</v>
      </c>
      <c r="K128" s="27">
        <f t="shared" si="8"/>
        <v>784</v>
      </c>
      <c r="L128" s="27">
        <f t="shared" si="9"/>
        <v>113</v>
      </c>
      <c r="M128" s="30">
        <f t="shared" si="10"/>
        <v>949</v>
      </c>
      <c r="N128" s="29">
        <v>-1258</v>
      </c>
      <c r="O128" s="33">
        <f t="shared" si="2"/>
        <v>2207</v>
      </c>
      <c r="P128" s="27">
        <f t="shared" si="11"/>
        <v>608</v>
      </c>
      <c r="Q128" s="44"/>
      <c r="R128" s="35"/>
    </row>
    <row r="129" spans="1:18" x14ac:dyDescent="0.3">
      <c r="A129" s="204">
        <v>45853</v>
      </c>
      <c r="B129" s="27">
        <f t="shared" si="3"/>
        <v>114</v>
      </c>
      <c r="C129" s="30">
        <f t="shared" si="4"/>
        <v>905</v>
      </c>
      <c r="D129" s="29">
        <v>-1620</v>
      </c>
      <c r="E129" s="30">
        <v>2534</v>
      </c>
      <c r="F129" s="31">
        <f t="shared" si="5"/>
        <v>640</v>
      </c>
      <c r="G129" s="27">
        <f t="shared" si="6"/>
        <v>114</v>
      </c>
      <c r="H129" s="30">
        <f t="shared" si="7"/>
        <v>680</v>
      </c>
      <c r="I129" s="29">
        <v>-1942</v>
      </c>
      <c r="J129" s="33">
        <f t="shared" si="1"/>
        <v>2622</v>
      </c>
      <c r="K129" s="27">
        <f t="shared" si="8"/>
        <v>792</v>
      </c>
      <c r="L129" s="27">
        <f t="shared" si="9"/>
        <v>114</v>
      </c>
      <c r="M129" s="30">
        <f t="shared" si="10"/>
        <v>945</v>
      </c>
      <c r="N129" s="29">
        <v>-1262</v>
      </c>
      <c r="O129" s="33">
        <f t="shared" si="2"/>
        <v>2207</v>
      </c>
      <c r="P129" s="27">
        <f t="shared" si="11"/>
        <v>612</v>
      </c>
      <c r="Q129" s="44"/>
      <c r="R129" s="35"/>
    </row>
    <row r="130" spans="1:18" x14ac:dyDescent="0.3">
      <c r="A130" s="204">
        <v>45854</v>
      </c>
      <c r="B130" s="27">
        <f t="shared" si="3"/>
        <v>115</v>
      </c>
      <c r="C130" s="30">
        <f t="shared" si="4"/>
        <v>900</v>
      </c>
      <c r="D130" s="29">
        <v>-1625</v>
      </c>
      <c r="E130" s="30">
        <v>2534</v>
      </c>
      <c r="F130" s="31">
        <f t="shared" si="5"/>
        <v>645</v>
      </c>
      <c r="G130" s="27">
        <f t="shared" si="6"/>
        <v>115</v>
      </c>
      <c r="H130" s="30">
        <f t="shared" si="7"/>
        <v>672</v>
      </c>
      <c r="I130" s="29">
        <v>-1950</v>
      </c>
      <c r="J130" s="33">
        <f t="shared" si="1"/>
        <v>2622</v>
      </c>
      <c r="K130" s="27">
        <f t="shared" si="8"/>
        <v>800</v>
      </c>
      <c r="L130" s="27">
        <f t="shared" si="9"/>
        <v>115</v>
      </c>
      <c r="M130" s="30">
        <f t="shared" si="10"/>
        <v>941</v>
      </c>
      <c r="N130" s="29">
        <v>-1266</v>
      </c>
      <c r="O130" s="33">
        <f t="shared" si="2"/>
        <v>2207</v>
      </c>
      <c r="P130" s="27">
        <f t="shared" si="11"/>
        <v>616</v>
      </c>
      <c r="Q130" s="44"/>
      <c r="R130" s="35"/>
    </row>
    <row r="131" spans="1:18" x14ac:dyDescent="0.3">
      <c r="A131" s="204">
        <v>45855</v>
      </c>
      <c r="B131" s="27">
        <f t="shared" si="3"/>
        <v>116</v>
      </c>
      <c r="C131" s="30">
        <f t="shared" si="4"/>
        <v>895</v>
      </c>
      <c r="D131" s="29">
        <v>-1630</v>
      </c>
      <c r="E131" s="30">
        <v>2534</v>
      </c>
      <c r="F131" s="31">
        <f t="shared" si="5"/>
        <v>650</v>
      </c>
      <c r="G131" s="27">
        <f t="shared" si="6"/>
        <v>116</v>
      </c>
      <c r="H131" s="30">
        <f t="shared" si="7"/>
        <v>664</v>
      </c>
      <c r="I131" s="29">
        <v>-1958</v>
      </c>
      <c r="J131" s="33">
        <f t="shared" si="1"/>
        <v>2622</v>
      </c>
      <c r="K131" s="27">
        <f t="shared" si="8"/>
        <v>808</v>
      </c>
      <c r="L131" s="27">
        <f t="shared" si="9"/>
        <v>116</v>
      </c>
      <c r="M131" s="30">
        <f t="shared" si="10"/>
        <v>937</v>
      </c>
      <c r="N131" s="29">
        <v>-1270</v>
      </c>
      <c r="O131" s="33">
        <f t="shared" si="2"/>
        <v>2207</v>
      </c>
      <c r="P131" s="27">
        <f t="shared" si="11"/>
        <v>620</v>
      </c>
      <c r="Q131" s="44"/>
      <c r="R131" s="35"/>
    </row>
    <row r="132" spans="1:18" x14ac:dyDescent="0.3">
      <c r="A132" s="204">
        <v>45856</v>
      </c>
      <c r="B132" s="27">
        <f t="shared" si="3"/>
        <v>117</v>
      </c>
      <c r="C132" s="30">
        <f t="shared" si="4"/>
        <v>890</v>
      </c>
      <c r="D132" s="29">
        <v>-1635</v>
      </c>
      <c r="E132" s="30">
        <v>2534</v>
      </c>
      <c r="F132" s="31">
        <f t="shared" si="5"/>
        <v>655</v>
      </c>
      <c r="G132" s="27">
        <f t="shared" si="6"/>
        <v>117</v>
      </c>
      <c r="H132" s="30">
        <f t="shared" si="7"/>
        <v>662</v>
      </c>
      <c r="I132" s="29">
        <v>-1960</v>
      </c>
      <c r="J132" s="33">
        <f t="shared" si="1"/>
        <v>2622</v>
      </c>
      <c r="K132" s="27">
        <f t="shared" si="8"/>
        <v>810</v>
      </c>
      <c r="L132" s="27">
        <f t="shared" si="9"/>
        <v>117</v>
      </c>
      <c r="M132" s="30">
        <f t="shared" si="10"/>
        <v>933</v>
      </c>
      <c r="N132" s="29">
        <v>-1274</v>
      </c>
      <c r="O132" s="33">
        <f t="shared" si="2"/>
        <v>2207</v>
      </c>
      <c r="P132" s="27">
        <f t="shared" si="11"/>
        <v>624</v>
      </c>
      <c r="Q132" s="44"/>
      <c r="R132" s="35"/>
    </row>
    <row r="133" spans="1:18" x14ac:dyDescent="0.3">
      <c r="A133" s="204">
        <v>45857</v>
      </c>
      <c r="B133" s="27">
        <f t="shared" si="3"/>
        <v>118</v>
      </c>
      <c r="C133" s="30">
        <f t="shared" si="4"/>
        <v>885</v>
      </c>
      <c r="D133" s="29">
        <v>-1640</v>
      </c>
      <c r="E133" s="30">
        <v>2534</v>
      </c>
      <c r="F133" s="31">
        <f t="shared" si="5"/>
        <v>660</v>
      </c>
      <c r="G133" s="27">
        <f t="shared" si="6"/>
        <v>118</v>
      </c>
      <c r="H133" s="30">
        <f t="shared" si="7"/>
        <v>660</v>
      </c>
      <c r="I133" s="29">
        <v>-1962</v>
      </c>
      <c r="J133" s="33">
        <f t="shared" si="1"/>
        <v>2622</v>
      </c>
      <c r="K133" s="27">
        <f t="shared" si="8"/>
        <v>812</v>
      </c>
      <c r="L133" s="27">
        <f t="shared" si="9"/>
        <v>118</v>
      </c>
      <c r="M133" s="30">
        <f t="shared" si="10"/>
        <v>929</v>
      </c>
      <c r="N133" s="29">
        <v>-1278</v>
      </c>
      <c r="O133" s="33">
        <f t="shared" si="2"/>
        <v>2207</v>
      </c>
      <c r="P133" s="27">
        <f t="shared" si="11"/>
        <v>628</v>
      </c>
      <c r="Q133" s="44"/>
      <c r="R133" s="35"/>
    </row>
    <row r="134" spans="1:18" x14ac:dyDescent="0.3">
      <c r="A134" s="204">
        <v>45858</v>
      </c>
      <c r="B134" s="27">
        <f t="shared" si="3"/>
        <v>119</v>
      </c>
      <c r="C134" s="30">
        <f t="shared" si="4"/>
        <v>880</v>
      </c>
      <c r="D134" s="29">
        <v>-1645</v>
      </c>
      <c r="E134" s="30">
        <v>2534</v>
      </c>
      <c r="F134" s="31">
        <f t="shared" si="5"/>
        <v>665</v>
      </c>
      <c r="G134" s="27">
        <f t="shared" si="6"/>
        <v>119</v>
      </c>
      <c r="H134" s="30">
        <f t="shared" si="7"/>
        <v>658</v>
      </c>
      <c r="I134" s="29">
        <v>-1964</v>
      </c>
      <c r="J134" s="33">
        <f t="shared" si="1"/>
        <v>2622</v>
      </c>
      <c r="K134" s="27">
        <f t="shared" si="8"/>
        <v>814</v>
      </c>
      <c r="L134" s="27">
        <f t="shared" si="9"/>
        <v>119</v>
      </c>
      <c r="M134" s="30">
        <f t="shared" si="10"/>
        <v>925</v>
      </c>
      <c r="N134" s="29">
        <v>-1282</v>
      </c>
      <c r="O134" s="33">
        <f t="shared" si="2"/>
        <v>2207</v>
      </c>
      <c r="P134" s="27">
        <f t="shared" si="11"/>
        <v>632</v>
      </c>
      <c r="Q134" s="44"/>
      <c r="R134" s="35"/>
    </row>
    <row r="135" spans="1:18" x14ac:dyDescent="0.3">
      <c r="A135" s="204">
        <v>45859</v>
      </c>
      <c r="B135" s="27">
        <f t="shared" si="3"/>
        <v>120</v>
      </c>
      <c r="C135" s="30">
        <f t="shared" si="4"/>
        <v>829</v>
      </c>
      <c r="D135" s="29">
        <v>-1696</v>
      </c>
      <c r="E135" s="30">
        <v>2534</v>
      </c>
      <c r="F135" s="31">
        <f t="shared" si="5"/>
        <v>716</v>
      </c>
      <c r="G135" s="27">
        <f t="shared" si="6"/>
        <v>120</v>
      </c>
      <c r="H135" s="30">
        <f t="shared" si="7"/>
        <v>656</v>
      </c>
      <c r="I135" s="29">
        <v>-1966</v>
      </c>
      <c r="J135" s="33">
        <f t="shared" si="1"/>
        <v>2622</v>
      </c>
      <c r="K135" s="27">
        <f t="shared" si="8"/>
        <v>816</v>
      </c>
      <c r="L135" s="27">
        <f t="shared" si="9"/>
        <v>120</v>
      </c>
      <c r="M135" s="30">
        <f t="shared" si="10"/>
        <v>916</v>
      </c>
      <c r="N135" s="29">
        <v>-1291</v>
      </c>
      <c r="O135" s="33">
        <f t="shared" si="2"/>
        <v>2207</v>
      </c>
      <c r="P135" s="27">
        <f t="shared" si="11"/>
        <v>641</v>
      </c>
      <c r="Q135" s="44"/>
      <c r="R135" s="35"/>
    </row>
    <row r="136" spans="1:18" x14ac:dyDescent="0.3">
      <c r="A136" s="204">
        <v>45860</v>
      </c>
      <c r="B136" s="27">
        <f t="shared" si="3"/>
        <v>121</v>
      </c>
      <c r="C136" s="30">
        <f t="shared" si="4"/>
        <v>826</v>
      </c>
      <c r="D136" s="29">
        <v>-1699</v>
      </c>
      <c r="E136" s="30">
        <v>2534</v>
      </c>
      <c r="F136" s="31">
        <f t="shared" si="5"/>
        <v>719</v>
      </c>
      <c r="G136" s="27">
        <f t="shared" si="6"/>
        <v>121</v>
      </c>
      <c r="H136" s="30">
        <f t="shared" si="7"/>
        <v>654</v>
      </c>
      <c r="I136" s="29">
        <v>-1968</v>
      </c>
      <c r="J136" s="33">
        <f t="shared" si="1"/>
        <v>2622</v>
      </c>
      <c r="K136" s="27">
        <f t="shared" si="8"/>
        <v>818</v>
      </c>
      <c r="L136" s="27">
        <f t="shared" si="9"/>
        <v>121</v>
      </c>
      <c r="M136" s="30">
        <f t="shared" si="10"/>
        <v>913</v>
      </c>
      <c r="N136" s="29">
        <v>-1294</v>
      </c>
      <c r="O136" s="33">
        <f t="shared" si="2"/>
        <v>2207</v>
      </c>
      <c r="P136" s="27">
        <f t="shared" si="11"/>
        <v>644</v>
      </c>
      <c r="Q136" s="44"/>
      <c r="R136" s="35"/>
    </row>
    <row r="137" spans="1:18" x14ac:dyDescent="0.3">
      <c r="A137" s="204">
        <v>45861</v>
      </c>
      <c r="B137" s="27">
        <f t="shared" si="3"/>
        <v>122</v>
      </c>
      <c r="C137" s="30">
        <f t="shared" si="4"/>
        <v>823</v>
      </c>
      <c r="D137" s="29">
        <v>-1702</v>
      </c>
      <c r="E137" s="30">
        <v>2534</v>
      </c>
      <c r="F137" s="31">
        <f t="shared" si="5"/>
        <v>722</v>
      </c>
      <c r="G137" s="27">
        <f t="shared" si="6"/>
        <v>122</v>
      </c>
      <c r="H137" s="30">
        <f t="shared" si="7"/>
        <v>652</v>
      </c>
      <c r="I137" s="29">
        <v>-1970</v>
      </c>
      <c r="J137" s="33">
        <f t="shared" si="1"/>
        <v>2622</v>
      </c>
      <c r="K137" s="27">
        <f t="shared" si="8"/>
        <v>820</v>
      </c>
      <c r="L137" s="27">
        <f t="shared" si="9"/>
        <v>122</v>
      </c>
      <c r="M137" s="30">
        <f t="shared" si="10"/>
        <v>910</v>
      </c>
      <c r="N137" s="29">
        <v>-1297</v>
      </c>
      <c r="O137" s="33">
        <f t="shared" si="2"/>
        <v>2207</v>
      </c>
      <c r="P137" s="27">
        <f t="shared" si="11"/>
        <v>647</v>
      </c>
      <c r="Q137" s="44"/>
      <c r="R137" s="35"/>
    </row>
    <row r="138" spans="1:18" x14ac:dyDescent="0.3">
      <c r="A138" s="204">
        <v>45862</v>
      </c>
      <c r="B138" s="27">
        <f t="shared" si="3"/>
        <v>123</v>
      </c>
      <c r="C138" s="30">
        <f t="shared" si="4"/>
        <v>820</v>
      </c>
      <c r="D138" s="29">
        <v>-1705</v>
      </c>
      <c r="E138" s="30">
        <v>2534</v>
      </c>
      <c r="F138" s="31">
        <f t="shared" si="5"/>
        <v>725</v>
      </c>
      <c r="G138" s="27">
        <f t="shared" si="6"/>
        <v>123</v>
      </c>
      <c r="H138" s="30">
        <f t="shared" si="7"/>
        <v>650</v>
      </c>
      <c r="I138" s="29">
        <v>-1972</v>
      </c>
      <c r="J138" s="33">
        <f t="shared" si="1"/>
        <v>2622</v>
      </c>
      <c r="K138" s="27">
        <f t="shared" si="8"/>
        <v>822</v>
      </c>
      <c r="L138" s="27">
        <f t="shared" si="9"/>
        <v>123</v>
      </c>
      <c r="M138" s="30">
        <f t="shared" si="10"/>
        <v>907</v>
      </c>
      <c r="N138" s="29">
        <v>-1300</v>
      </c>
      <c r="O138" s="33">
        <f t="shared" si="2"/>
        <v>2207</v>
      </c>
      <c r="P138" s="27">
        <f t="shared" si="11"/>
        <v>650</v>
      </c>
      <c r="Q138" s="44"/>
      <c r="R138" s="35"/>
    </row>
    <row r="139" spans="1:18" x14ac:dyDescent="0.3">
      <c r="A139" s="204">
        <v>45863</v>
      </c>
      <c r="B139" s="27">
        <f t="shared" si="3"/>
        <v>124</v>
      </c>
      <c r="C139" s="30">
        <f t="shared" si="4"/>
        <v>817</v>
      </c>
      <c r="D139" s="29">
        <v>-1708</v>
      </c>
      <c r="E139" s="30">
        <v>2534</v>
      </c>
      <c r="F139" s="31">
        <f t="shared" si="5"/>
        <v>728</v>
      </c>
      <c r="G139" s="27">
        <f t="shared" si="6"/>
        <v>124</v>
      </c>
      <c r="H139" s="30">
        <f t="shared" si="7"/>
        <v>648</v>
      </c>
      <c r="I139" s="29">
        <v>-1974</v>
      </c>
      <c r="J139" s="33">
        <f t="shared" si="1"/>
        <v>2622</v>
      </c>
      <c r="K139" s="27">
        <f t="shared" si="8"/>
        <v>824</v>
      </c>
      <c r="L139" s="27">
        <f t="shared" si="9"/>
        <v>124</v>
      </c>
      <c r="M139" s="30">
        <f t="shared" si="10"/>
        <v>904</v>
      </c>
      <c r="N139" s="29">
        <v>-1303</v>
      </c>
      <c r="O139" s="33">
        <f t="shared" si="2"/>
        <v>2207</v>
      </c>
      <c r="P139" s="27">
        <f t="shared" si="11"/>
        <v>653</v>
      </c>
      <c r="Q139" s="44"/>
      <c r="R139" s="35"/>
    </row>
    <row r="140" spans="1:18" x14ac:dyDescent="0.3">
      <c r="A140" s="204">
        <v>45864</v>
      </c>
      <c r="B140" s="27">
        <f t="shared" si="3"/>
        <v>125</v>
      </c>
      <c r="C140" s="30">
        <f t="shared" si="4"/>
        <v>814</v>
      </c>
      <c r="D140" s="29">
        <v>-1711</v>
      </c>
      <c r="E140" s="30">
        <v>2534</v>
      </c>
      <c r="F140" s="31">
        <f t="shared" si="5"/>
        <v>731</v>
      </c>
      <c r="G140" s="27">
        <f t="shared" si="6"/>
        <v>125</v>
      </c>
      <c r="H140" s="30">
        <f t="shared" si="7"/>
        <v>646</v>
      </c>
      <c r="I140" s="29">
        <v>-1976</v>
      </c>
      <c r="J140" s="33">
        <f t="shared" si="1"/>
        <v>2622</v>
      </c>
      <c r="K140" s="27">
        <f t="shared" si="8"/>
        <v>826</v>
      </c>
      <c r="L140" s="27">
        <f t="shared" si="9"/>
        <v>125</v>
      </c>
      <c r="M140" s="30">
        <f t="shared" si="10"/>
        <v>901</v>
      </c>
      <c r="N140" s="29">
        <v>-1306</v>
      </c>
      <c r="O140" s="33">
        <f t="shared" si="2"/>
        <v>2207</v>
      </c>
      <c r="P140" s="27">
        <f t="shared" si="11"/>
        <v>656</v>
      </c>
      <c r="Q140" s="44"/>
      <c r="R140" s="35"/>
    </row>
    <row r="141" spans="1:18" x14ac:dyDescent="0.3">
      <c r="A141" s="204">
        <v>45865</v>
      </c>
      <c r="B141" s="27">
        <f t="shared" si="3"/>
        <v>126</v>
      </c>
      <c r="C141" s="30">
        <f t="shared" si="4"/>
        <v>811</v>
      </c>
      <c r="D141" s="29">
        <v>-1714</v>
      </c>
      <c r="E141" s="30">
        <v>2534</v>
      </c>
      <c r="F141" s="31">
        <f t="shared" si="5"/>
        <v>734</v>
      </c>
      <c r="G141" s="27">
        <f t="shared" si="6"/>
        <v>126</v>
      </c>
      <c r="H141" s="30">
        <f t="shared" si="7"/>
        <v>644</v>
      </c>
      <c r="I141" s="29">
        <v>-1978</v>
      </c>
      <c r="J141" s="33">
        <f t="shared" si="1"/>
        <v>2622</v>
      </c>
      <c r="K141" s="27">
        <f t="shared" si="8"/>
        <v>828</v>
      </c>
      <c r="L141" s="27">
        <f t="shared" si="9"/>
        <v>126</v>
      </c>
      <c r="M141" s="30">
        <f t="shared" si="10"/>
        <v>898</v>
      </c>
      <c r="N141" s="29">
        <v>-1309</v>
      </c>
      <c r="O141" s="33">
        <f t="shared" si="2"/>
        <v>2207</v>
      </c>
      <c r="P141" s="27">
        <f t="shared" si="11"/>
        <v>659</v>
      </c>
      <c r="Q141" s="44"/>
      <c r="R141" s="35"/>
    </row>
    <row r="142" spans="1:18" x14ac:dyDescent="0.3">
      <c r="A142" s="204">
        <v>45866</v>
      </c>
      <c r="B142" s="27">
        <f t="shared" si="3"/>
        <v>127</v>
      </c>
      <c r="C142" s="30">
        <f t="shared" si="4"/>
        <v>808</v>
      </c>
      <c r="D142" s="29">
        <v>-1717</v>
      </c>
      <c r="E142" s="30">
        <v>2534</v>
      </c>
      <c r="F142" s="31">
        <f t="shared" si="5"/>
        <v>737</v>
      </c>
      <c r="G142" s="27">
        <f t="shared" si="6"/>
        <v>127</v>
      </c>
      <c r="H142" s="30">
        <f t="shared" si="7"/>
        <v>642</v>
      </c>
      <c r="I142" s="29">
        <v>-1980</v>
      </c>
      <c r="J142" s="33">
        <f t="shared" si="1"/>
        <v>2622</v>
      </c>
      <c r="K142" s="27">
        <f t="shared" si="8"/>
        <v>830</v>
      </c>
      <c r="L142" s="27">
        <f t="shared" si="9"/>
        <v>127</v>
      </c>
      <c r="M142" s="30">
        <f t="shared" si="10"/>
        <v>895</v>
      </c>
      <c r="N142" s="29">
        <v>-1312</v>
      </c>
      <c r="O142" s="33">
        <f t="shared" si="2"/>
        <v>2207</v>
      </c>
      <c r="P142" s="27">
        <f t="shared" si="11"/>
        <v>662</v>
      </c>
      <c r="Q142" s="44"/>
      <c r="R142" s="35"/>
    </row>
    <row r="143" spans="1:18" x14ac:dyDescent="0.3">
      <c r="A143" s="204">
        <v>45867</v>
      </c>
      <c r="B143" s="27">
        <f t="shared" si="3"/>
        <v>128</v>
      </c>
      <c r="C143" s="28">
        <v>1609</v>
      </c>
      <c r="D143" s="29">
        <v>-1720</v>
      </c>
      <c r="E143" s="30">
        <v>2534</v>
      </c>
      <c r="F143" s="31">
        <f t="shared" si="5"/>
        <v>740</v>
      </c>
      <c r="G143" s="27">
        <f t="shared" si="6"/>
        <v>128</v>
      </c>
      <c r="H143" s="30">
        <v>1559</v>
      </c>
      <c r="I143" s="29">
        <v>-1982</v>
      </c>
      <c r="J143" s="33">
        <f t="shared" si="1"/>
        <v>3541</v>
      </c>
      <c r="K143" s="27">
        <f t="shared" si="8"/>
        <v>832</v>
      </c>
      <c r="L143" s="27">
        <f t="shared" si="9"/>
        <v>128</v>
      </c>
      <c r="M143" s="28">
        <v>1612</v>
      </c>
      <c r="N143" s="29">
        <v>-1315</v>
      </c>
      <c r="O143" s="33">
        <f t="shared" si="2"/>
        <v>2927</v>
      </c>
      <c r="P143" s="27">
        <f t="shared" si="11"/>
        <v>665</v>
      </c>
      <c r="Q143" s="44"/>
      <c r="R143" s="35"/>
    </row>
    <row r="144" spans="1:18" x14ac:dyDescent="0.3">
      <c r="A144" s="204">
        <v>45868</v>
      </c>
      <c r="B144" s="27">
        <f t="shared" si="3"/>
        <v>129</v>
      </c>
      <c r="C144" s="30">
        <f>$C$16-F144</f>
        <v>802</v>
      </c>
      <c r="D144" s="29">
        <v>-1723</v>
      </c>
      <c r="E144" s="30">
        <v>2534</v>
      </c>
      <c r="F144" s="31">
        <f t="shared" si="5"/>
        <v>743</v>
      </c>
      <c r="G144" s="27">
        <f t="shared" si="6"/>
        <v>129</v>
      </c>
      <c r="H144" s="30">
        <f>$H$16-K144</f>
        <v>638</v>
      </c>
      <c r="I144" s="29">
        <v>-1984</v>
      </c>
      <c r="J144" s="33">
        <f t="shared" si="1"/>
        <v>2622</v>
      </c>
      <c r="K144" s="27">
        <f t="shared" si="8"/>
        <v>834</v>
      </c>
      <c r="L144" s="27">
        <f t="shared" si="9"/>
        <v>129</v>
      </c>
      <c r="M144" s="30">
        <f>$M$16-P144</f>
        <v>889</v>
      </c>
      <c r="N144" s="29">
        <v>-1318</v>
      </c>
      <c r="O144" s="33">
        <f t="shared" si="2"/>
        <v>2207</v>
      </c>
      <c r="P144" s="27">
        <f t="shared" si="11"/>
        <v>668</v>
      </c>
      <c r="Q144" s="44"/>
      <c r="R144" s="35"/>
    </row>
    <row r="145" spans="1:18" x14ac:dyDescent="0.3">
      <c r="A145" s="204">
        <v>45869</v>
      </c>
      <c r="B145" s="27">
        <f t="shared" si="3"/>
        <v>130</v>
      </c>
      <c r="C145" s="28">
        <v>1610</v>
      </c>
      <c r="D145" s="29">
        <v>-1726</v>
      </c>
      <c r="E145" s="30">
        <v>2534</v>
      </c>
      <c r="F145" s="31">
        <f t="shared" si="5"/>
        <v>746</v>
      </c>
      <c r="G145" s="27">
        <f t="shared" si="6"/>
        <v>130</v>
      </c>
      <c r="H145" s="30">
        <v>1560</v>
      </c>
      <c r="I145" s="29">
        <v>-1986</v>
      </c>
      <c r="J145" s="33">
        <f t="shared" si="1"/>
        <v>3546</v>
      </c>
      <c r="K145" s="27">
        <f t="shared" si="8"/>
        <v>836</v>
      </c>
      <c r="L145" s="27">
        <f t="shared" si="9"/>
        <v>130</v>
      </c>
      <c r="M145" s="28">
        <v>1613</v>
      </c>
      <c r="N145" s="29">
        <v>-1321</v>
      </c>
      <c r="O145" s="33">
        <f t="shared" si="2"/>
        <v>2934</v>
      </c>
      <c r="P145" s="27">
        <f t="shared" si="11"/>
        <v>671</v>
      </c>
      <c r="Q145" s="44"/>
      <c r="R145" s="35"/>
    </row>
    <row r="146" spans="1:18" x14ac:dyDescent="0.3">
      <c r="A146" s="204">
        <v>45870</v>
      </c>
      <c r="B146" s="27">
        <f t="shared" si="3"/>
        <v>131</v>
      </c>
      <c r="C146" s="30">
        <f>$C$16-F146</f>
        <v>796</v>
      </c>
      <c r="D146" s="29">
        <v>-1729</v>
      </c>
      <c r="E146" s="30">
        <v>2534</v>
      </c>
      <c r="F146" s="31">
        <f t="shared" si="5"/>
        <v>749</v>
      </c>
      <c r="G146" s="27">
        <f t="shared" si="6"/>
        <v>131</v>
      </c>
      <c r="H146" s="30">
        <f>$H$16-K146</f>
        <v>634</v>
      </c>
      <c r="I146" s="29">
        <v>-1988</v>
      </c>
      <c r="J146" s="33">
        <f t="shared" si="1"/>
        <v>2622</v>
      </c>
      <c r="K146" s="27">
        <f t="shared" si="8"/>
        <v>838</v>
      </c>
      <c r="L146" s="27">
        <f t="shared" si="9"/>
        <v>131</v>
      </c>
      <c r="M146" s="30">
        <f>$M$16-P146</f>
        <v>883</v>
      </c>
      <c r="N146" s="29">
        <v>-1324</v>
      </c>
      <c r="O146" s="33">
        <f t="shared" si="2"/>
        <v>2207</v>
      </c>
      <c r="P146" s="27">
        <f t="shared" si="11"/>
        <v>674</v>
      </c>
      <c r="Q146" s="44"/>
      <c r="R146" s="35"/>
    </row>
    <row r="147" spans="1:18" x14ac:dyDescent="0.3">
      <c r="A147" s="204">
        <v>45871</v>
      </c>
      <c r="B147" s="27">
        <f t="shared" si="3"/>
        <v>132</v>
      </c>
      <c r="C147" s="28">
        <v>1611</v>
      </c>
      <c r="D147" s="29">
        <v>-1732</v>
      </c>
      <c r="E147" s="30">
        <v>2534</v>
      </c>
      <c r="F147" s="31">
        <f t="shared" si="5"/>
        <v>752</v>
      </c>
      <c r="G147" s="27">
        <f t="shared" si="6"/>
        <v>132</v>
      </c>
      <c r="H147" s="30">
        <v>1561</v>
      </c>
      <c r="I147" s="29">
        <v>-2001</v>
      </c>
      <c r="J147" s="33">
        <f t="shared" si="1"/>
        <v>3562</v>
      </c>
      <c r="K147" s="27">
        <f t="shared" si="8"/>
        <v>851</v>
      </c>
      <c r="L147" s="27">
        <f t="shared" si="9"/>
        <v>132</v>
      </c>
      <c r="M147" s="28">
        <v>1614</v>
      </c>
      <c r="N147" s="29">
        <v>-1327</v>
      </c>
      <c r="O147" s="33">
        <f t="shared" si="2"/>
        <v>2941</v>
      </c>
      <c r="P147" s="27">
        <f t="shared" si="11"/>
        <v>677</v>
      </c>
      <c r="Q147" s="44"/>
      <c r="R147" s="35"/>
    </row>
    <row r="148" spans="1:18" x14ac:dyDescent="0.3">
      <c r="A148" s="204">
        <v>45872</v>
      </c>
      <c r="B148" s="27">
        <f t="shared" si="3"/>
        <v>133</v>
      </c>
      <c r="C148" s="30">
        <f>$C$16-F148</f>
        <v>790</v>
      </c>
      <c r="D148" s="29">
        <v>-1735</v>
      </c>
      <c r="E148" s="30">
        <v>2534</v>
      </c>
      <c r="F148" s="31">
        <f t="shared" si="5"/>
        <v>755</v>
      </c>
      <c r="G148" s="27">
        <f t="shared" si="6"/>
        <v>133</v>
      </c>
      <c r="H148" s="30">
        <f>$H$16-K148</f>
        <v>608</v>
      </c>
      <c r="I148" s="29">
        <v>-2014</v>
      </c>
      <c r="J148" s="33">
        <f t="shared" si="1"/>
        <v>2622</v>
      </c>
      <c r="K148" s="27">
        <f t="shared" si="8"/>
        <v>864</v>
      </c>
      <c r="L148" s="27">
        <f t="shared" si="9"/>
        <v>133</v>
      </c>
      <c r="M148" s="30">
        <f>$M$16-P148</f>
        <v>877</v>
      </c>
      <c r="N148" s="29">
        <v>-1330</v>
      </c>
      <c r="O148" s="33">
        <f t="shared" si="2"/>
        <v>2207</v>
      </c>
      <c r="P148" s="27">
        <f t="shared" si="11"/>
        <v>680</v>
      </c>
      <c r="Q148" s="44"/>
      <c r="R148" s="35"/>
    </row>
    <row r="149" spans="1:18" x14ac:dyDescent="0.3">
      <c r="A149" s="204">
        <v>45873</v>
      </c>
      <c r="B149" s="27">
        <f t="shared" si="3"/>
        <v>134</v>
      </c>
      <c r="C149" s="28">
        <v>1612</v>
      </c>
      <c r="D149" s="29">
        <v>-1738</v>
      </c>
      <c r="E149" s="30">
        <v>2534</v>
      </c>
      <c r="F149" s="31">
        <f t="shared" si="5"/>
        <v>758</v>
      </c>
      <c r="G149" s="27">
        <f t="shared" si="6"/>
        <v>134</v>
      </c>
      <c r="H149" s="30">
        <v>1562</v>
      </c>
      <c r="I149" s="29">
        <v>-2027</v>
      </c>
      <c r="J149" s="33">
        <f t="shared" si="1"/>
        <v>3589</v>
      </c>
      <c r="K149" s="27">
        <f t="shared" si="8"/>
        <v>877</v>
      </c>
      <c r="L149" s="27">
        <f t="shared" si="9"/>
        <v>134</v>
      </c>
      <c r="M149" s="28">
        <v>1615</v>
      </c>
      <c r="N149" s="29">
        <v>-1333</v>
      </c>
      <c r="O149" s="33">
        <f t="shared" si="2"/>
        <v>2948</v>
      </c>
      <c r="P149" s="27">
        <f t="shared" si="11"/>
        <v>683</v>
      </c>
      <c r="Q149" s="44"/>
      <c r="R149" s="35"/>
    </row>
    <row r="150" spans="1:18" x14ac:dyDescent="0.3">
      <c r="A150" s="204">
        <v>45874</v>
      </c>
      <c r="B150" s="27">
        <f t="shared" si="3"/>
        <v>135</v>
      </c>
      <c r="C150" s="30">
        <f>$C$16-F150</f>
        <v>784</v>
      </c>
      <c r="D150" s="29">
        <v>-1741</v>
      </c>
      <c r="E150" s="30">
        <v>2534</v>
      </c>
      <c r="F150" s="31">
        <f t="shared" si="5"/>
        <v>761</v>
      </c>
      <c r="G150" s="27">
        <f t="shared" si="6"/>
        <v>135</v>
      </c>
      <c r="H150" s="30">
        <f>$H$16-K150</f>
        <v>582</v>
      </c>
      <c r="I150" s="29">
        <v>-2040</v>
      </c>
      <c r="J150" s="33">
        <f t="shared" si="1"/>
        <v>2622</v>
      </c>
      <c r="K150" s="27">
        <f t="shared" si="8"/>
        <v>890</v>
      </c>
      <c r="L150" s="27">
        <f t="shared" si="9"/>
        <v>135</v>
      </c>
      <c r="M150" s="30">
        <f>$M$16-P150</f>
        <v>871</v>
      </c>
      <c r="N150" s="29">
        <v>-1336</v>
      </c>
      <c r="O150" s="33">
        <f t="shared" si="2"/>
        <v>2207</v>
      </c>
      <c r="P150" s="27">
        <f t="shared" si="11"/>
        <v>686</v>
      </c>
      <c r="Q150" s="44"/>
      <c r="R150" s="35"/>
    </row>
    <row r="151" spans="1:18" x14ac:dyDescent="0.3">
      <c r="A151" s="204">
        <v>45875</v>
      </c>
      <c r="B151" s="27">
        <f t="shared" si="3"/>
        <v>136</v>
      </c>
      <c r="C151" s="28">
        <v>1613</v>
      </c>
      <c r="D151" s="29">
        <v>-1744</v>
      </c>
      <c r="E151" s="30">
        <v>2534</v>
      </c>
      <c r="F151" s="31">
        <f t="shared" si="5"/>
        <v>764</v>
      </c>
      <c r="G151" s="27">
        <f t="shared" si="6"/>
        <v>136</v>
      </c>
      <c r="H151" s="30">
        <v>1563</v>
      </c>
      <c r="I151" s="29">
        <v>-2053</v>
      </c>
      <c r="J151" s="33">
        <f t="shared" si="1"/>
        <v>3616</v>
      </c>
      <c r="K151" s="27">
        <f t="shared" si="8"/>
        <v>903</v>
      </c>
      <c r="L151" s="27">
        <f t="shared" si="9"/>
        <v>136</v>
      </c>
      <c r="M151" s="28">
        <v>1616</v>
      </c>
      <c r="N151" s="29">
        <v>-1339</v>
      </c>
      <c r="O151" s="33">
        <f t="shared" si="2"/>
        <v>2955</v>
      </c>
      <c r="P151" s="27">
        <f t="shared" si="11"/>
        <v>689</v>
      </c>
      <c r="Q151" s="44"/>
      <c r="R151" s="35"/>
    </row>
    <row r="152" spans="1:18" x14ac:dyDescent="0.3">
      <c r="A152" s="204">
        <v>45876</v>
      </c>
      <c r="B152" s="27">
        <f t="shared" si="3"/>
        <v>137</v>
      </c>
      <c r="C152" s="30">
        <f>$C$16-F152</f>
        <v>778</v>
      </c>
      <c r="D152" s="29">
        <v>-1747</v>
      </c>
      <c r="E152" s="30">
        <v>2534</v>
      </c>
      <c r="F152" s="31">
        <f t="shared" si="5"/>
        <v>767</v>
      </c>
      <c r="G152" s="27">
        <f t="shared" si="6"/>
        <v>137</v>
      </c>
      <c r="H152" s="30">
        <f>$H$16-K152</f>
        <v>560</v>
      </c>
      <c r="I152" s="29">
        <v>-2062</v>
      </c>
      <c r="J152" s="33">
        <f t="shared" si="1"/>
        <v>2622</v>
      </c>
      <c r="K152" s="27">
        <f t="shared" si="8"/>
        <v>912</v>
      </c>
      <c r="L152" s="27">
        <f t="shared" si="9"/>
        <v>137</v>
      </c>
      <c r="M152" s="30">
        <f>$M$16-P152</f>
        <v>865</v>
      </c>
      <c r="N152" s="29">
        <v>-1342</v>
      </c>
      <c r="O152" s="33">
        <f t="shared" si="2"/>
        <v>2207</v>
      </c>
      <c r="P152" s="27">
        <f t="shared" si="11"/>
        <v>692</v>
      </c>
      <c r="Q152" s="44"/>
      <c r="R152" s="35"/>
    </row>
    <row r="153" spans="1:18" x14ac:dyDescent="0.3">
      <c r="A153" s="204">
        <v>45877</v>
      </c>
      <c r="B153" s="27">
        <f t="shared" si="3"/>
        <v>138</v>
      </c>
      <c r="C153" s="28">
        <v>1614</v>
      </c>
      <c r="D153" s="29">
        <v>-1750</v>
      </c>
      <c r="E153" s="30">
        <v>2534</v>
      </c>
      <c r="F153" s="31">
        <f t="shared" si="5"/>
        <v>770</v>
      </c>
      <c r="G153" s="27">
        <f t="shared" si="6"/>
        <v>138</v>
      </c>
      <c r="H153" s="30">
        <v>1564</v>
      </c>
      <c r="I153" s="29">
        <v>-2071</v>
      </c>
      <c r="J153" s="33">
        <f t="shared" si="1"/>
        <v>3635</v>
      </c>
      <c r="K153" s="27">
        <f t="shared" si="8"/>
        <v>921</v>
      </c>
      <c r="L153" s="27">
        <f t="shared" si="9"/>
        <v>138</v>
      </c>
      <c r="M153" s="28">
        <v>1617</v>
      </c>
      <c r="N153" s="29">
        <v>-1345</v>
      </c>
      <c r="O153" s="33">
        <f t="shared" si="2"/>
        <v>2962</v>
      </c>
      <c r="P153" s="27">
        <f t="shared" si="11"/>
        <v>695</v>
      </c>
      <c r="Q153" s="44"/>
      <c r="R153" s="35"/>
    </row>
    <row r="154" spans="1:18" x14ac:dyDescent="0.3">
      <c r="A154" s="204">
        <v>45878</v>
      </c>
      <c r="B154" s="27">
        <f t="shared" si="3"/>
        <v>139</v>
      </c>
      <c r="C154" s="30">
        <f>$C$16-F154</f>
        <v>772</v>
      </c>
      <c r="D154" s="29">
        <v>-1753</v>
      </c>
      <c r="E154" s="30">
        <v>2534</v>
      </c>
      <c r="F154" s="31">
        <f t="shared" si="5"/>
        <v>773</v>
      </c>
      <c r="G154" s="27">
        <f t="shared" si="6"/>
        <v>139</v>
      </c>
      <c r="H154" s="30">
        <f>$H$16-K154</f>
        <v>542</v>
      </c>
      <c r="I154" s="29">
        <v>-2080</v>
      </c>
      <c r="J154" s="33">
        <f t="shared" si="1"/>
        <v>2622</v>
      </c>
      <c r="K154" s="27">
        <f t="shared" si="8"/>
        <v>930</v>
      </c>
      <c r="L154" s="27">
        <f t="shared" si="9"/>
        <v>139</v>
      </c>
      <c r="M154" s="30">
        <f>$M$16-P154</f>
        <v>859</v>
      </c>
      <c r="N154" s="29">
        <v>-1348</v>
      </c>
      <c r="O154" s="33">
        <f t="shared" si="2"/>
        <v>2207</v>
      </c>
      <c r="P154" s="27">
        <f t="shared" si="11"/>
        <v>698</v>
      </c>
      <c r="Q154" s="44"/>
      <c r="R154" s="35"/>
    </row>
    <row r="155" spans="1:18" x14ac:dyDescent="0.3">
      <c r="A155" s="204">
        <v>45879</v>
      </c>
      <c r="B155" s="27">
        <f t="shared" si="3"/>
        <v>140</v>
      </c>
      <c r="C155" s="28">
        <v>1615</v>
      </c>
      <c r="D155" s="29">
        <v>-1756</v>
      </c>
      <c r="E155" s="30">
        <v>2534</v>
      </c>
      <c r="F155" s="31">
        <f t="shared" si="5"/>
        <v>776</v>
      </c>
      <c r="G155" s="27">
        <f t="shared" si="6"/>
        <v>140</v>
      </c>
      <c r="H155" s="30">
        <v>1565</v>
      </c>
      <c r="I155" s="29">
        <v>-2089</v>
      </c>
      <c r="J155" s="33">
        <f t="shared" si="1"/>
        <v>3654</v>
      </c>
      <c r="K155" s="27">
        <f t="shared" si="8"/>
        <v>939</v>
      </c>
      <c r="L155" s="27">
        <f t="shared" si="9"/>
        <v>140</v>
      </c>
      <c r="M155" s="28">
        <v>1618</v>
      </c>
      <c r="N155" s="29">
        <v>-1351</v>
      </c>
      <c r="O155" s="33">
        <f t="shared" si="2"/>
        <v>2969</v>
      </c>
      <c r="P155" s="27">
        <f t="shared" si="11"/>
        <v>701</v>
      </c>
      <c r="Q155" s="44"/>
      <c r="R155" s="35"/>
    </row>
    <row r="156" spans="1:18" x14ac:dyDescent="0.3">
      <c r="A156" s="204">
        <v>45880</v>
      </c>
      <c r="B156" s="27">
        <f t="shared" si="3"/>
        <v>141</v>
      </c>
      <c r="C156" s="30">
        <f>$C$16-F156</f>
        <v>766</v>
      </c>
      <c r="D156" s="29">
        <v>-1759</v>
      </c>
      <c r="E156" s="30">
        <v>2534</v>
      </c>
      <c r="F156" s="31">
        <f t="shared" si="5"/>
        <v>779</v>
      </c>
      <c r="G156" s="27">
        <f t="shared" si="6"/>
        <v>141</v>
      </c>
      <c r="H156" s="30">
        <f>$H$16-K156</f>
        <v>524</v>
      </c>
      <c r="I156" s="29">
        <v>-2098</v>
      </c>
      <c r="J156" s="33">
        <f t="shared" si="1"/>
        <v>2622</v>
      </c>
      <c r="K156" s="27">
        <f t="shared" si="8"/>
        <v>948</v>
      </c>
      <c r="L156" s="27">
        <f t="shared" si="9"/>
        <v>141</v>
      </c>
      <c r="M156" s="30">
        <f>$M$16-P156</f>
        <v>853</v>
      </c>
      <c r="N156" s="29">
        <v>-1354</v>
      </c>
      <c r="O156" s="33">
        <f t="shared" si="2"/>
        <v>2207</v>
      </c>
      <c r="P156" s="27">
        <f t="shared" si="11"/>
        <v>704</v>
      </c>
      <c r="Q156" s="44"/>
      <c r="R156" s="35"/>
    </row>
    <row r="157" spans="1:18" x14ac:dyDescent="0.3">
      <c r="A157" s="204"/>
      <c r="B157" s="27"/>
      <c r="C157" s="28"/>
      <c r="D157" s="29"/>
      <c r="E157" s="30"/>
      <c r="F157" s="31"/>
      <c r="G157" s="27"/>
      <c r="H157" s="30"/>
      <c r="I157" s="29"/>
      <c r="J157" s="33"/>
      <c r="K157" s="27"/>
      <c r="L157" s="27"/>
      <c r="M157" s="28"/>
      <c r="N157" s="29"/>
      <c r="O157" s="33"/>
      <c r="P157" s="27"/>
      <c r="Q157" s="44"/>
      <c r="R157" s="35"/>
    </row>
    <row r="158" spans="1:18" x14ac:dyDescent="0.3">
      <c r="A158" s="204"/>
      <c r="B158" s="27"/>
      <c r="C158" s="28"/>
      <c r="D158" s="29"/>
      <c r="E158" s="30"/>
      <c r="F158" s="31"/>
      <c r="G158" s="27"/>
      <c r="H158" s="30"/>
      <c r="I158" s="29"/>
      <c r="J158" s="33"/>
      <c r="K158" s="27"/>
      <c r="L158" s="27"/>
      <c r="M158" s="28"/>
      <c r="N158" s="29"/>
      <c r="O158" s="33"/>
      <c r="P158" s="27"/>
      <c r="Q158" s="44"/>
      <c r="R158" s="35"/>
    </row>
    <row r="159" spans="1:18" x14ac:dyDescent="0.3">
      <c r="A159" s="45"/>
      <c r="B159" s="46"/>
      <c r="C159" s="47"/>
      <c r="D159" s="48"/>
      <c r="E159" s="49"/>
      <c r="F159" s="46"/>
      <c r="G159" s="46"/>
      <c r="H159" s="49"/>
      <c r="I159" s="48"/>
      <c r="J159" s="49"/>
      <c r="K159" s="46"/>
      <c r="L159" s="46"/>
      <c r="M159" s="47"/>
      <c r="N159" s="48"/>
      <c r="O159" s="50"/>
      <c r="P159" s="46"/>
      <c r="Q159" s="51"/>
      <c r="R159" s="52"/>
    </row>
    <row r="160" spans="1:18" x14ac:dyDescent="0.3">
      <c r="A160" s="45"/>
      <c r="B160" s="46"/>
      <c r="C160" s="47"/>
      <c r="D160" s="48"/>
      <c r="E160" s="49"/>
      <c r="F160" s="46"/>
      <c r="G160" s="46"/>
      <c r="H160" s="49"/>
      <c r="I160" s="48"/>
      <c r="J160" s="49"/>
      <c r="K160" s="46"/>
      <c r="L160" s="46"/>
      <c r="M160" s="47"/>
      <c r="N160" s="48"/>
      <c r="O160" s="50"/>
      <c r="P160" s="46"/>
      <c r="Q160" s="51"/>
      <c r="R160" s="52"/>
    </row>
    <row r="161" spans="1:18" x14ac:dyDescent="0.3">
      <c r="A161" s="45"/>
      <c r="B161" s="46"/>
      <c r="C161" s="47"/>
      <c r="D161" s="48"/>
      <c r="E161" s="49"/>
      <c r="F161" s="46"/>
      <c r="G161" s="46"/>
      <c r="H161" s="49"/>
      <c r="I161" s="48">
        <f>K156-K147</f>
        <v>97</v>
      </c>
      <c r="J161" s="49"/>
      <c r="K161" s="46"/>
      <c r="L161" s="46"/>
      <c r="M161" s="47"/>
      <c r="N161" s="48"/>
      <c r="O161" s="50"/>
      <c r="P161" s="46"/>
      <c r="Q161" s="51"/>
      <c r="R161" s="52"/>
    </row>
    <row r="162" spans="1:18" x14ac:dyDescent="0.3">
      <c r="A162" s="45"/>
      <c r="B162" s="46"/>
      <c r="C162" s="47"/>
      <c r="D162" s="48"/>
      <c r="E162" s="49"/>
      <c r="F162" s="46"/>
      <c r="G162" s="46"/>
      <c r="H162" s="49"/>
      <c r="I162" s="48"/>
      <c r="J162" s="49"/>
      <c r="K162" s="46"/>
      <c r="L162" s="46"/>
      <c r="M162" s="47"/>
      <c r="N162" s="48"/>
      <c r="O162" s="50"/>
      <c r="P162" s="46"/>
      <c r="Q162" s="51"/>
      <c r="R162" s="52"/>
    </row>
    <row r="163" spans="1:18" x14ac:dyDescent="0.3">
      <c r="A163" s="53"/>
      <c r="B163" s="54"/>
      <c r="C163" s="55"/>
      <c r="D163" s="55"/>
      <c r="E163" s="56"/>
      <c r="F163" s="57"/>
      <c r="G163" s="54"/>
      <c r="H163" s="55"/>
      <c r="I163" s="55"/>
      <c r="J163" s="56"/>
      <c r="K163" s="57"/>
      <c r="L163" s="54"/>
      <c r="M163" s="55"/>
      <c r="N163" s="55"/>
      <c r="O163" s="56"/>
      <c r="P163" s="57"/>
      <c r="Q163" s="58"/>
      <c r="R163" s="59"/>
    </row>
    <row r="164" spans="1:18" x14ac:dyDescent="0.3">
      <c r="A164" s="289" t="s">
        <v>247</v>
      </c>
      <c r="B164" s="210"/>
      <c r="C164" s="285" t="s">
        <v>248</v>
      </c>
      <c r="D164" s="211"/>
      <c r="E164" s="211"/>
      <c r="F164" s="211"/>
      <c r="G164" s="211"/>
      <c r="H164" s="211"/>
      <c r="I164" s="213"/>
      <c r="J164" s="289" t="s">
        <v>249</v>
      </c>
      <c r="K164" s="211"/>
      <c r="L164" s="285" t="s">
        <v>250</v>
      </c>
      <c r="M164" s="211"/>
      <c r="N164" s="211"/>
      <c r="O164" s="211"/>
      <c r="P164" s="211"/>
      <c r="Q164" s="211"/>
      <c r="R164" s="213"/>
    </row>
    <row r="165" spans="1:18" x14ac:dyDescent="0.3">
      <c r="A165" s="287" t="s">
        <v>251</v>
      </c>
      <c r="B165" s="210"/>
      <c r="C165" s="272" t="s">
        <v>252</v>
      </c>
      <c r="D165" s="211"/>
      <c r="E165" s="211"/>
      <c r="F165" s="211"/>
      <c r="G165" s="282"/>
      <c r="H165" s="211"/>
      <c r="I165" s="213"/>
      <c r="J165" s="287" t="s">
        <v>253</v>
      </c>
      <c r="K165" s="211"/>
      <c r="L165" s="288" t="s">
        <v>254</v>
      </c>
      <c r="M165" s="211"/>
      <c r="N165" s="211"/>
      <c r="O165" s="210"/>
      <c r="P165" s="272" t="s">
        <v>255</v>
      </c>
      <c r="Q165" s="211"/>
      <c r="R165" s="213"/>
    </row>
    <row r="166" spans="1:18" x14ac:dyDescent="0.3">
      <c r="A166" s="287" t="s">
        <v>256</v>
      </c>
      <c r="B166" s="210"/>
      <c r="C166" s="253" t="s">
        <v>48</v>
      </c>
      <c r="D166" s="211"/>
      <c r="E166" s="211"/>
      <c r="F166" s="211"/>
      <c r="G166" s="282"/>
      <c r="H166" s="211"/>
      <c r="I166" s="213"/>
      <c r="J166" s="287" t="s">
        <v>257</v>
      </c>
      <c r="K166" s="211"/>
      <c r="L166" s="253" t="s">
        <v>49</v>
      </c>
      <c r="M166" s="211"/>
      <c r="N166" s="211"/>
      <c r="O166" s="210"/>
      <c r="P166" s="253" t="s">
        <v>50</v>
      </c>
      <c r="Q166" s="211"/>
      <c r="R166" s="213"/>
    </row>
    <row r="167" spans="1:18" x14ac:dyDescent="0.3">
      <c r="A167" s="291" t="s">
        <v>258</v>
      </c>
      <c r="B167" s="212"/>
      <c r="C167" s="292"/>
      <c r="D167" s="262"/>
      <c r="E167" s="262"/>
      <c r="F167" s="212"/>
      <c r="G167" s="290"/>
      <c r="H167" s="262"/>
      <c r="I167" s="231"/>
      <c r="J167" s="291" t="s">
        <v>259</v>
      </c>
      <c r="K167" s="262"/>
      <c r="L167" s="292"/>
      <c r="M167" s="262"/>
      <c r="N167" s="262"/>
      <c r="O167" s="212"/>
      <c r="P167" s="292"/>
      <c r="Q167" s="262"/>
      <c r="R167" s="231"/>
    </row>
    <row r="168" spans="1:18" x14ac:dyDescent="0.3">
      <c r="A168" s="236"/>
      <c r="B168" s="294"/>
      <c r="C168" s="293"/>
      <c r="D168" s="234"/>
      <c r="E168" s="234"/>
      <c r="F168" s="294"/>
      <c r="G168" s="234"/>
      <c r="H168" s="234"/>
      <c r="I168" s="235"/>
      <c r="J168" s="236"/>
      <c r="K168" s="234"/>
      <c r="L168" s="293"/>
      <c r="M168" s="234"/>
      <c r="N168" s="234"/>
      <c r="O168" s="294"/>
      <c r="P168" s="293"/>
      <c r="Q168" s="234"/>
      <c r="R168" s="235"/>
    </row>
  </sheetData>
  <mergeCells count="76">
    <mergeCell ref="A167:B168"/>
    <mergeCell ref="G167:I168"/>
    <mergeCell ref="J167:K168"/>
    <mergeCell ref="A11:A14"/>
    <mergeCell ref="B12:B13"/>
    <mergeCell ref="A164:B164"/>
    <mergeCell ref="A165:B165"/>
    <mergeCell ref="A166:B166"/>
    <mergeCell ref="N7:O7"/>
    <mergeCell ref="P7:R7"/>
    <mergeCell ref="G5:H5"/>
    <mergeCell ref="I5:J5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L5:M5"/>
    <mergeCell ref="N5:O5"/>
    <mergeCell ref="L6:M6"/>
    <mergeCell ref="N6:O6"/>
    <mergeCell ref="P6:R6"/>
    <mergeCell ref="L167:O168"/>
    <mergeCell ref="P167:R168"/>
    <mergeCell ref="C165:F165"/>
    <mergeCell ref="C166:F166"/>
    <mergeCell ref="G166:I166"/>
    <mergeCell ref="J166:K166"/>
    <mergeCell ref="L166:O166"/>
    <mergeCell ref="P166:R166"/>
    <mergeCell ref="C167:F168"/>
    <mergeCell ref="Q11:Q13"/>
    <mergeCell ref="R11:R14"/>
    <mergeCell ref="J165:K165"/>
    <mergeCell ref="L165:O165"/>
    <mergeCell ref="C12:C13"/>
    <mergeCell ref="D12:D13"/>
    <mergeCell ref="C164:I164"/>
    <mergeCell ref="J164:K164"/>
    <mergeCell ref="L164:R164"/>
    <mergeCell ref="G165:I165"/>
    <mergeCell ref="P165:R165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  <mergeCell ref="L8:M8"/>
    <mergeCell ref="N8:O8"/>
    <mergeCell ref="P8:R8"/>
  </mergeCells>
  <conditionalFormatting sqref="Q3 Q9:Q14 Q16:Q163">
    <cfRule type="cellIs" dxfId="23" priority="1" operator="lessThan">
      <formula>60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outlinePr summaryBelow="0" summaryRight="0"/>
  </sheetPr>
  <dimension ref="A1:R164"/>
  <sheetViews>
    <sheetView workbookViewId="0"/>
  </sheetViews>
  <sheetFormatPr defaultColWidth="14.44140625" defaultRowHeight="15" customHeight="1" x14ac:dyDescent="0.3"/>
  <cols>
    <col min="3" max="3" width="12.109375" customWidth="1"/>
    <col min="4" max="4" width="12.44140625" customWidth="1"/>
    <col min="7" max="7" width="12.6640625" customWidth="1"/>
    <col min="8" max="8" width="11.5546875" customWidth="1"/>
    <col min="9" max="9" width="11.6640625" customWidth="1"/>
    <col min="10" max="10" width="12.6640625" customWidth="1"/>
    <col min="11" max="11" width="12" customWidth="1"/>
    <col min="12" max="12" width="11.6640625" customWidth="1"/>
    <col min="13" max="14" width="13" customWidth="1"/>
    <col min="15" max="15" width="12.44140625" customWidth="1"/>
    <col min="16" max="16" width="11" customWidth="1"/>
  </cols>
  <sheetData>
    <row r="1" spans="1:18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2"/>
    </row>
    <row r="2" spans="1:18" x14ac:dyDescent="0.3">
      <c r="A2" s="259" t="s">
        <v>18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7"/>
    </row>
    <row r="3" spans="1:18" x14ac:dyDescent="0.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</row>
    <row r="4" spans="1:18" x14ac:dyDescent="0.3">
      <c r="A4" s="260" t="s">
        <v>20</v>
      </c>
      <c r="B4" s="261" t="s">
        <v>21</v>
      </c>
      <c r="C4" s="212"/>
      <c r="D4" s="261" t="s">
        <v>22</v>
      </c>
      <c r="E4" s="262"/>
      <c r="F4" s="263" t="str">
        <f>+"Cao trình nghiệm thu [m] ("&amp;TEXT(A16,"dd/mm/yy")&amp;")"</f>
        <v>Cao trình nghiệm thu [m] (24/03/25)</v>
      </c>
      <c r="G4" s="211"/>
      <c r="H4" s="211"/>
      <c r="I4" s="211"/>
      <c r="J4" s="211"/>
      <c r="K4" s="211"/>
      <c r="L4" s="253" t="s">
        <v>23</v>
      </c>
      <c r="M4" s="211"/>
      <c r="N4" s="211"/>
      <c r="O4" s="211"/>
      <c r="P4" s="261" t="s">
        <v>24</v>
      </c>
      <c r="Q4" s="262"/>
      <c r="R4" s="231"/>
    </row>
    <row r="5" spans="1:18" x14ac:dyDescent="0.3">
      <c r="A5" s="233"/>
      <c r="B5" s="229"/>
      <c r="C5" s="230"/>
      <c r="D5" s="229"/>
      <c r="E5" s="219"/>
      <c r="F5" s="7" t="s">
        <v>25</v>
      </c>
      <c r="G5" s="272" t="s">
        <v>26</v>
      </c>
      <c r="H5" s="210"/>
      <c r="I5" s="272" t="s">
        <v>27</v>
      </c>
      <c r="J5" s="210"/>
      <c r="K5" s="7" t="s">
        <v>28</v>
      </c>
      <c r="L5" s="253" t="s">
        <v>29</v>
      </c>
      <c r="M5" s="210"/>
      <c r="N5" s="253" t="s">
        <v>30</v>
      </c>
      <c r="O5" s="211"/>
      <c r="P5" s="229"/>
      <c r="Q5" s="219"/>
      <c r="R5" s="220"/>
    </row>
    <row r="6" spans="1:18" x14ac:dyDescent="0.3">
      <c r="A6" s="274" t="s">
        <v>31</v>
      </c>
      <c r="B6" s="277" t="s">
        <v>32</v>
      </c>
      <c r="C6" s="255"/>
      <c r="D6" s="278"/>
      <c r="E6" s="255"/>
      <c r="F6" s="8"/>
      <c r="G6" s="279"/>
      <c r="H6" s="255"/>
      <c r="I6" s="279"/>
      <c r="J6" s="255"/>
      <c r="K6" s="9"/>
      <c r="L6" s="254"/>
      <c r="M6" s="255"/>
      <c r="N6" s="254"/>
      <c r="O6" s="255"/>
      <c r="P6" s="256" t="s">
        <v>33</v>
      </c>
      <c r="Q6" s="257"/>
      <c r="R6" s="258"/>
    </row>
    <row r="7" spans="1:18" x14ac:dyDescent="0.3">
      <c r="A7" s="275"/>
      <c r="B7" s="264" t="s">
        <v>34</v>
      </c>
      <c r="C7" s="265"/>
      <c r="D7" s="266"/>
      <c r="E7" s="265"/>
      <c r="F7" s="11"/>
      <c r="G7" s="267"/>
      <c r="H7" s="265"/>
      <c r="I7" s="267"/>
      <c r="J7" s="265"/>
      <c r="K7" s="12"/>
      <c r="L7" s="269"/>
      <c r="M7" s="265"/>
      <c r="N7" s="269"/>
      <c r="O7" s="265"/>
      <c r="P7" s="266" t="s">
        <v>260</v>
      </c>
      <c r="Q7" s="270"/>
      <c r="R7" s="271"/>
    </row>
    <row r="8" spans="1:18" x14ac:dyDescent="0.3">
      <c r="A8" s="276"/>
      <c r="B8" s="246" t="s">
        <v>35</v>
      </c>
      <c r="C8" s="238"/>
      <c r="D8" s="247"/>
      <c r="E8" s="238"/>
      <c r="F8" s="14"/>
      <c r="G8" s="237"/>
      <c r="H8" s="238"/>
      <c r="I8" s="237"/>
      <c r="J8" s="238"/>
      <c r="K8" s="15"/>
      <c r="L8" s="240"/>
      <c r="M8" s="238"/>
      <c r="N8" s="240"/>
      <c r="O8" s="238"/>
      <c r="P8" s="241"/>
      <c r="Q8" s="242"/>
      <c r="R8" s="243"/>
    </row>
    <row r="9" spans="1:18" x14ac:dyDescent="0.3">
      <c r="A9" s="1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" t="s">
        <v>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3">
      <c r="A11" s="281" t="s">
        <v>37</v>
      </c>
      <c r="B11" s="248" t="s">
        <v>38</v>
      </c>
      <c r="C11" s="211"/>
      <c r="D11" s="211"/>
      <c r="E11" s="211"/>
      <c r="F11" s="211"/>
      <c r="G11" s="248" t="s">
        <v>39</v>
      </c>
      <c r="H11" s="211"/>
      <c r="I11" s="211"/>
      <c r="J11" s="211"/>
      <c r="K11" s="211"/>
      <c r="L11" s="248" t="s">
        <v>40</v>
      </c>
      <c r="M11" s="211"/>
      <c r="N11" s="211"/>
      <c r="O11" s="211"/>
      <c r="P11" s="211"/>
      <c r="Q11" s="244" t="s">
        <v>261</v>
      </c>
      <c r="R11" s="250" t="s">
        <v>262</v>
      </c>
    </row>
    <row r="12" spans="1:18" x14ac:dyDescent="0.3">
      <c r="A12" s="275"/>
      <c r="B12" s="244" t="s">
        <v>41</v>
      </c>
      <c r="C12" s="244" t="s">
        <v>54</v>
      </c>
      <c r="D12" s="244" t="s">
        <v>42</v>
      </c>
      <c r="E12" s="244" t="s">
        <v>55</v>
      </c>
      <c r="F12" s="244" t="s">
        <v>43</v>
      </c>
      <c r="G12" s="244" t="s">
        <v>41</v>
      </c>
      <c r="H12" s="244" t="s">
        <v>54</v>
      </c>
      <c r="I12" s="244" t="s">
        <v>42</v>
      </c>
      <c r="J12" s="244" t="s">
        <v>55</v>
      </c>
      <c r="K12" s="244" t="s">
        <v>43</v>
      </c>
      <c r="L12" s="244" t="s">
        <v>41</v>
      </c>
      <c r="M12" s="244" t="s">
        <v>54</v>
      </c>
      <c r="N12" s="244" t="s">
        <v>42</v>
      </c>
      <c r="O12" s="244" t="s">
        <v>55</v>
      </c>
      <c r="P12" s="244" t="s">
        <v>43</v>
      </c>
      <c r="Q12" s="249"/>
      <c r="R12" s="251"/>
    </row>
    <row r="13" spans="1:18" x14ac:dyDescent="0.3">
      <c r="A13" s="275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51"/>
    </row>
    <row r="14" spans="1:18" x14ac:dyDescent="0.3">
      <c r="A14" s="276"/>
      <c r="B14" s="19" t="s">
        <v>46</v>
      </c>
      <c r="C14" s="20" t="s">
        <v>44</v>
      </c>
      <c r="D14" s="20" t="s">
        <v>45</v>
      </c>
      <c r="E14" s="20" t="s">
        <v>44</v>
      </c>
      <c r="F14" s="20" t="s">
        <v>45</v>
      </c>
      <c r="G14" s="19" t="s">
        <v>46</v>
      </c>
      <c r="H14" s="20" t="s">
        <v>44</v>
      </c>
      <c r="I14" s="20" t="s">
        <v>45</v>
      </c>
      <c r="J14" s="20" t="s">
        <v>44</v>
      </c>
      <c r="K14" s="20" t="s">
        <v>45</v>
      </c>
      <c r="L14" s="19" t="s">
        <v>46</v>
      </c>
      <c r="M14" s="20" t="s">
        <v>44</v>
      </c>
      <c r="N14" s="20" t="s">
        <v>45</v>
      </c>
      <c r="O14" s="20" t="s">
        <v>44</v>
      </c>
      <c r="P14" s="20" t="s">
        <v>45</v>
      </c>
      <c r="Q14" s="22" t="s">
        <v>47</v>
      </c>
      <c r="R14" s="252"/>
    </row>
    <row r="15" spans="1:18" x14ac:dyDescent="0.3">
      <c r="A15" s="23">
        <v>1</v>
      </c>
      <c r="B15" s="24">
        <f t="shared" ref="B15:R15" si="0">+A15+1</f>
        <v>2</v>
      </c>
      <c r="C15" s="24">
        <f t="shared" si="0"/>
        <v>3</v>
      </c>
      <c r="D15" s="24">
        <f t="shared" si="0"/>
        <v>4</v>
      </c>
      <c r="E15" s="24">
        <f t="shared" si="0"/>
        <v>5</v>
      </c>
      <c r="F15" s="24">
        <f t="shared" si="0"/>
        <v>6</v>
      </c>
      <c r="G15" s="24">
        <f t="shared" si="0"/>
        <v>7</v>
      </c>
      <c r="H15" s="24">
        <f t="shared" si="0"/>
        <v>8</v>
      </c>
      <c r="I15" s="24">
        <f t="shared" si="0"/>
        <v>9</v>
      </c>
      <c r="J15" s="24">
        <f t="shared" si="0"/>
        <v>10</v>
      </c>
      <c r="K15" s="24">
        <f t="shared" si="0"/>
        <v>11</v>
      </c>
      <c r="L15" s="24">
        <f t="shared" si="0"/>
        <v>12</v>
      </c>
      <c r="M15" s="24">
        <f t="shared" si="0"/>
        <v>13</v>
      </c>
      <c r="N15" s="24">
        <f t="shared" si="0"/>
        <v>14</v>
      </c>
      <c r="O15" s="24">
        <f t="shared" si="0"/>
        <v>15</v>
      </c>
      <c r="P15" s="24">
        <f t="shared" si="0"/>
        <v>16</v>
      </c>
      <c r="Q15" s="24">
        <f t="shared" si="0"/>
        <v>17</v>
      </c>
      <c r="R15" s="24">
        <f t="shared" si="0"/>
        <v>18</v>
      </c>
    </row>
    <row r="16" spans="1:18" x14ac:dyDescent="0.3">
      <c r="A16" s="204">
        <v>45740</v>
      </c>
      <c r="B16" s="27">
        <v>1</v>
      </c>
      <c r="C16" s="28">
        <v>1662</v>
      </c>
      <c r="D16" s="29">
        <v>-780</v>
      </c>
      <c r="E16" s="30">
        <f t="shared" ref="E16:E17" si="1">C16-D16</f>
        <v>2442</v>
      </c>
      <c r="F16" s="27">
        <v>0</v>
      </c>
      <c r="G16" s="27">
        <v>1</v>
      </c>
      <c r="H16" s="30">
        <v>1687</v>
      </c>
      <c r="I16" s="29">
        <v>-1142</v>
      </c>
      <c r="J16" s="33">
        <f t="shared" ref="J16:J17" si="2">H16-I16</f>
        <v>2829</v>
      </c>
      <c r="K16" s="27">
        <v>0</v>
      </c>
      <c r="L16" s="27">
        <v>1</v>
      </c>
      <c r="M16" s="28">
        <v>1612</v>
      </c>
      <c r="N16" s="29">
        <v>-999</v>
      </c>
      <c r="O16" s="33">
        <f t="shared" ref="O16:O17" si="3">M16-N16</f>
        <v>2611</v>
      </c>
      <c r="P16" s="27">
        <v>0</v>
      </c>
      <c r="Q16" s="34"/>
      <c r="R16" s="35"/>
    </row>
    <row r="17" spans="1:18" x14ac:dyDescent="0.3">
      <c r="A17" s="204">
        <v>45741</v>
      </c>
      <c r="B17" s="27">
        <f t="shared" ref="B17:B156" si="4">B16+1</f>
        <v>2</v>
      </c>
      <c r="C17" s="30">
        <f t="shared" ref="C17:C142" si="5">$C$16-F17</f>
        <v>1662</v>
      </c>
      <c r="D17" s="29">
        <v>-780</v>
      </c>
      <c r="E17" s="30">
        <f t="shared" si="1"/>
        <v>2442</v>
      </c>
      <c r="F17" s="31">
        <f t="shared" ref="F17:F156" si="6">$D$16-D17</f>
        <v>0</v>
      </c>
      <c r="G17" s="27">
        <f t="shared" ref="G17:G156" si="7">G16+1</f>
        <v>2</v>
      </c>
      <c r="H17" s="30">
        <f t="shared" ref="H17:H142" si="8">$H$16-K17</f>
        <v>1687</v>
      </c>
      <c r="I17" s="29">
        <v>-1142</v>
      </c>
      <c r="J17" s="33">
        <f t="shared" si="2"/>
        <v>2829</v>
      </c>
      <c r="K17" s="27">
        <f t="shared" ref="K17:K156" si="9">$I$16-I17</f>
        <v>0</v>
      </c>
      <c r="L17" s="27">
        <f t="shared" ref="L17:L156" si="10">L16+1</f>
        <v>2</v>
      </c>
      <c r="M17" s="30">
        <f t="shared" ref="M17:M142" si="11">$M$16-P17</f>
        <v>1612</v>
      </c>
      <c r="N17" s="29">
        <v>-999</v>
      </c>
      <c r="O17" s="33">
        <f t="shared" si="3"/>
        <v>2611</v>
      </c>
      <c r="P17" s="27">
        <f t="shared" ref="P17:P156" si="12">$N$16-N17</f>
        <v>0</v>
      </c>
      <c r="Q17" s="34"/>
      <c r="R17" s="35"/>
    </row>
    <row r="18" spans="1:18" x14ac:dyDescent="0.3">
      <c r="A18" s="204">
        <v>45742</v>
      </c>
      <c r="B18" s="27">
        <f t="shared" si="4"/>
        <v>3</v>
      </c>
      <c r="C18" s="30">
        <f t="shared" si="5"/>
        <v>1607</v>
      </c>
      <c r="D18" s="29">
        <v>-835</v>
      </c>
      <c r="E18" s="30">
        <v>2452</v>
      </c>
      <c r="F18" s="31">
        <f t="shared" si="6"/>
        <v>55</v>
      </c>
      <c r="G18" s="27">
        <f t="shared" si="7"/>
        <v>3</v>
      </c>
      <c r="H18" s="30">
        <f t="shared" si="8"/>
        <v>1639</v>
      </c>
      <c r="I18" s="29">
        <v>-1190</v>
      </c>
      <c r="J18" s="30">
        <v>2829</v>
      </c>
      <c r="K18" s="27">
        <f t="shared" si="9"/>
        <v>48</v>
      </c>
      <c r="L18" s="27">
        <f t="shared" si="10"/>
        <v>3</v>
      </c>
      <c r="M18" s="30">
        <f t="shared" si="11"/>
        <v>1588</v>
      </c>
      <c r="N18" s="29">
        <v>-1023</v>
      </c>
      <c r="O18" s="30">
        <v>2611</v>
      </c>
      <c r="P18" s="27">
        <f t="shared" si="12"/>
        <v>24</v>
      </c>
      <c r="Q18" s="34"/>
      <c r="R18" s="35"/>
    </row>
    <row r="19" spans="1:18" x14ac:dyDescent="0.3">
      <c r="A19" s="204">
        <v>45743</v>
      </c>
      <c r="B19" s="27">
        <f t="shared" si="4"/>
        <v>4</v>
      </c>
      <c r="C19" s="30">
        <f t="shared" si="5"/>
        <v>1580</v>
      </c>
      <c r="D19" s="29">
        <v>-862</v>
      </c>
      <c r="E19" s="30">
        <v>2452</v>
      </c>
      <c r="F19" s="31">
        <f t="shared" si="6"/>
        <v>82</v>
      </c>
      <c r="G19" s="27">
        <f t="shared" si="7"/>
        <v>4</v>
      </c>
      <c r="H19" s="30">
        <f t="shared" si="8"/>
        <v>1601</v>
      </c>
      <c r="I19" s="29">
        <v>-1228</v>
      </c>
      <c r="J19" s="30">
        <v>2829</v>
      </c>
      <c r="K19" s="27">
        <f t="shared" si="9"/>
        <v>86</v>
      </c>
      <c r="L19" s="27">
        <f t="shared" si="10"/>
        <v>4</v>
      </c>
      <c r="M19" s="30">
        <f t="shared" si="11"/>
        <v>1564</v>
      </c>
      <c r="N19" s="29">
        <v>-1047</v>
      </c>
      <c r="O19" s="30">
        <v>2611</v>
      </c>
      <c r="P19" s="27">
        <f t="shared" si="12"/>
        <v>48</v>
      </c>
      <c r="Q19" s="34"/>
      <c r="R19" s="35"/>
    </row>
    <row r="20" spans="1:18" x14ac:dyDescent="0.3">
      <c r="A20" s="204">
        <v>45744</v>
      </c>
      <c r="B20" s="27">
        <f t="shared" si="4"/>
        <v>5</v>
      </c>
      <c r="C20" s="30">
        <f t="shared" si="5"/>
        <v>1554</v>
      </c>
      <c r="D20" s="29">
        <v>-888</v>
      </c>
      <c r="E20" s="30">
        <v>2452</v>
      </c>
      <c r="F20" s="31">
        <f t="shared" si="6"/>
        <v>108</v>
      </c>
      <c r="G20" s="27">
        <f t="shared" si="7"/>
        <v>5</v>
      </c>
      <c r="H20" s="30">
        <f t="shared" si="8"/>
        <v>1571</v>
      </c>
      <c r="I20" s="29">
        <v>-1258</v>
      </c>
      <c r="J20" s="30">
        <v>2829</v>
      </c>
      <c r="K20" s="27">
        <f t="shared" si="9"/>
        <v>116</v>
      </c>
      <c r="L20" s="27">
        <f t="shared" si="10"/>
        <v>5</v>
      </c>
      <c r="M20" s="30">
        <f t="shared" si="11"/>
        <v>1541</v>
      </c>
      <c r="N20" s="29">
        <v>-1070</v>
      </c>
      <c r="O20" s="30">
        <v>2611</v>
      </c>
      <c r="P20" s="27">
        <f t="shared" si="12"/>
        <v>71</v>
      </c>
      <c r="Q20" s="34"/>
      <c r="R20" s="35"/>
    </row>
    <row r="21" spans="1:18" x14ac:dyDescent="0.3">
      <c r="A21" s="204">
        <v>45745</v>
      </c>
      <c r="B21" s="27">
        <f t="shared" si="4"/>
        <v>6</v>
      </c>
      <c r="C21" s="30">
        <f t="shared" si="5"/>
        <v>1524</v>
      </c>
      <c r="D21" s="29">
        <v>-918</v>
      </c>
      <c r="E21" s="30">
        <v>2452</v>
      </c>
      <c r="F21" s="31">
        <f t="shared" si="6"/>
        <v>138</v>
      </c>
      <c r="G21" s="27">
        <f t="shared" si="7"/>
        <v>6</v>
      </c>
      <c r="H21" s="30">
        <f t="shared" si="8"/>
        <v>1551</v>
      </c>
      <c r="I21" s="29">
        <v>-1278</v>
      </c>
      <c r="J21" s="30">
        <v>2829</v>
      </c>
      <c r="K21" s="27">
        <f t="shared" si="9"/>
        <v>136</v>
      </c>
      <c r="L21" s="27">
        <f t="shared" si="10"/>
        <v>6</v>
      </c>
      <c r="M21" s="30">
        <f t="shared" si="11"/>
        <v>1526</v>
      </c>
      <c r="N21" s="29">
        <v>-1085</v>
      </c>
      <c r="O21" s="30">
        <v>2611</v>
      </c>
      <c r="P21" s="27">
        <f t="shared" si="12"/>
        <v>86</v>
      </c>
      <c r="Q21" s="34"/>
      <c r="R21" s="35"/>
    </row>
    <row r="22" spans="1:18" x14ac:dyDescent="0.3">
      <c r="A22" s="204">
        <v>45746</v>
      </c>
      <c r="B22" s="27">
        <f t="shared" si="4"/>
        <v>7</v>
      </c>
      <c r="C22" s="30">
        <f t="shared" si="5"/>
        <v>1494</v>
      </c>
      <c r="D22" s="29">
        <v>-948</v>
      </c>
      <c r="E22" s="30">
        <v>2452</v>
      </c>
      <c r="F22" s="31">
        <f t="shared" si="6"/>
        <v>168</v>
      </c>
      <c r="G22" s="27">
        <f t="shared" si="7"/>
        <v>7</v>
      </c>
      <c r="H22" s="30">
        <f t="shared" si="8"/>
        <v>1531</v>
      </c>
      <c r="I22" s="29">
        <v>-1298</v>
      </c>
      <c r="J22" s="30">
        <v>2829</v>
      </c>
      <c r="K22" s="27">
        <f t="shared" si="9"/>
        <v>156</v>
      </c>
      <c r="L22" s="27">
        <f t="shared" si="10"/>
        <v>7</v>
      </c>
      <c r="M22" s="30">
        <f t="shared" si="11"/>
        <v>1511</v>
      </c>
      <c r="N22" s="29">
        <v>-1100</v>
      </c>
      <c r="O22" s="30">
        <v>2611</v>
      </c>
      <c r="P22" s="27">
        <f t="shared" si="12"/>
        <v>101</v>
      </c>
      <c r="Q22" s="34"/>
      <c r="R22" s="35"/>
    </row>
    <row r="23" spans="1:18" x14ac:dyDescent="0.3">
      <c r="A23" s="204">
        <v>45747</v>
      </c>
      <c r="B23" s="27">
        <f t="shared" si="4"/>
        <v>8</v>
      </c>
      <c r="C23" s="30">
        <f t="shared" si="5"/>
        <v>1462</v>
      </c>
      <c r="D23" s="29">
        <v>-980</v>
      </c>
      <c r="E23" s="30">
        <v>2452</v>
      </c>
      <c r="F23" s="31">
        <f t="shared" si="6"/>
        <v>200</v>
      </c>
      <c r="G23" s="27">
        <f t="shared" si="7"/>
        <v>8</v>
      </c>
      <c r="H23" s="30">
        <f t="shared" si="8"/>
        <v>1509</v>
      </c>
      <c r="I23" s="29">
        <v>-1320</v>
      </c>
      <c r="J23" s="30">
        <v>2829</v>
      </c>
      <c r="K23" s="27">
        <f t="shared" si="9"/>
        <v>178</v>
      </c>
      <c r="L23" s="27">
        <f t="shared" si="10"/>
        <v>8</v>
      </c>
      <c r="M23" s="30">
        <f t="shared" si="11"/>
        <v>1491</v>
      </c>
      <c r="N23" s="29">
        <v>-1120</v>
      </c>
      <c r="O23" s="30">
        <v>2611</v>
      </c>
      <c r="P23" s="27">
        <f t="shared" si="12"/>
        <v>121</v>
      </c>
      <c r="Q23" s="34"/>
      <c r="R23" s="35"/>
    </row>
    <row r="24" spans="1:18" x14ac:dyDescent="0.3">
      <c r="A24" s="204">
        <v>45748</v>
      </c>
      <c r="B24" s="27">
        <f t="shared" si="4"/>
        <v>9</v>
      </c>
      <c r="C24" s="30">
        <f t="shared" si="5"/>
        <v>1457</v>
      </c>
      <c r="D24" s="29">
        <v>-985</v>
      </c>
      <c r="E24" s="30">
        <v>2452</v>
      </c>
      <c r="F24" s="31">
        <f t="shared" si="6"/>
        <v>205</v>
      </c>
      <c r="G24" s="27">
        <f t="shared" si="7"/>
        <v>9</v>
      </c>
      <c r="H24" s="30">
        <f t="shared" si="8"/>
        <v>1479</v>
      </c>
      <c r="I24" s="29">
        <v>-1350</v>
      </c>
      <c r="J24" s="30">
        <v>2829</v>
      </c>
      <c r="K24" s="27">
        <f t="shared" si="9"/>
        <v>208</v>
      </c>
      <c r="L24" s="27">
        <f t="shared" si="10"/>
        <v>9</v>
      </c>
      <c r="M24" s="30">
        <f t="shared" si="11"/>
        <v>1479</v>
      </c>
      <c r="N24" s="29">
        <v>-1132</v>
      </c>
      <c r="O24" s="30">
        <v>2611</v>
      </c>
      <c r="P24" s="27">
        <f t="shared" si="12"/>
        <v>133</v>
      </c>
      <c r="Q24" s="34"/>
      <c r="R24" s="35"/>
    </row>
    <row r="25" spans="1:18" x14ac:dyDescent="0.3">
      <c r="A25" s="204">
        <v>45749</v>
      </c>
      <c r="B25" s="27">
        <f t="shared" si="4"/>
        <v>10</v>
      </c>
      <c r="C25" s="30">
        <f t="shared" si="5"/>
        <v>1452</v>
      </c>
      <c r="D25" s="29">
        <v>-990</v>
      </c>
      <c r="E25" s="30">
        <v>2452</v>
      </c>
      <c r="F25" s="31">
        <f t="shared" si="6"/>
        <v>210</v>
      </c>
      <c r="G25" s="27">
        <f t="shared" si="7"/>
        <v>10</v>
      </c>
      <c r="H25" s="30">
        <f t="shared" si="8"/>
        <v>1459</v>
      </c>
      <c r="I25" s="29">
        <v>-1370</v>
      </c>
      <c r="J25" s="30">
        <v>2829</v>
      </c>
      <c r="K25" s="27">
        <f t="shared" si="9"/>
        <v>228</v>
      </c>
      <c r="L25" s="27">
        <f t="shared" si="10"/>
        <v>10</v>
      </c>
      <c r="M25" s="30">
        <f t="shared" si="11"/>
        <v>1468</v>
      </c>
      <c r="N25" s="29">
        <v>-1143</v>
      </c>
      <c r="O25" s="30">
        <v>2611</v>
      </c>
      <c r="P25" s="27">
        <f t="shared" si="12"/>
        <v>144</v>
      </c>
      <c r="Q25" s="34"/>
      <c r="R25" s="35"/>
    </row>
    <row r="26" spans="1:18" x14ac:dyDescent="0.3">
      <c r="A26" s="204">
        <v>45750</v>
      </c>
      <c r="B26" s="27">
        <f t="shared" si="4"/>
        <v>11</v>
      </c>
      <c r="C26" s="30">
        <f t="shared" si="5"/>
        <v>1443</v>
      </c>
      <c r="D26" s="29">
        <v>-999</v>
      </c>
      <c r="E26" s="30">
        <v>2452</v>
      </c>
      <c r="F26" s="31">
        <f t="shared" si="6"/>
        <v>219</v>
      </c>
      <c r="G26" s="27">
        <f t="shared" si="7"/>
        <v>11</v>
      </c>
      <c r="H26" s="30">
        <f t="shared" si="8"/>
        <v>1444</v>
      </c>
      <c r="I26" s="29">
        <v>-1385</v>
      </c>
      <c r="J26" s="30">
        <v>2829</v>
      </c>
      <c r="K26" s="27">
        <f t="shared" si="9"/>
        <v>243</v>
      </c>
      <c r="L26" s="27">
        <f t="shared" si="10"/>
        <v>11</v>
      </c>
      <c r="M26" s="30">
        <f t="shared" si="11"/>
        <v>1451</v>
      </c>
      <c r="N26" s="29">
        <v>-1160</v>
      </c>
      <c r="O26" s="30">
        <v>2611</v>
      </c>
      <c r="P26" s="27">
        <f t="shared" si="12"/>
        <v>161</v>
      </c>
      <c r="Q26" s="34"/>
      <c r="R26" s="35"/>
    </row>
    <row r="27" spans="1:18" x14ac:dyDescent="0.3">
      <c r="A27" s="204">
        <v>45751</v>
      </c>
      <c r="B27" s="27">
        <f t="shared" si="4"/>
        <v>12</v>
      </c>
      <c r="C27" s="30">
        <f t="shared" si="5"/>
        <v>1435</v>
      </c>
      <c r="D27" s="29">
        <v>-1007</v>
      </c>
      <c r="E27" s="30">
        <v>2452</v>
      </c>
      <c r="F27" s="31">
        <f t="shared" si="6"/>
        <v>227</v>
      </c>
      <c r="G27" s="27">
        <f t="shared" si="7"/>
        <v>12</v>
      </c>
      <c r="H27" s="30">
        <f t="shared" si="8"/>
        <v>1427</v>
      </c>
      <c r="I27" s="29">
        <v>-1402</v>
      </c>
      <c r="J27" s="30">
        <v>2829</v>
      </c>
      <c r="K27" s="27">
        <f t="shared" si="9"/>
        <v>260</v>
      </c>
      <c r="L27" s="27">
        <f t="shared" si="10"/>
        <v>12</v>
      </c>
      <c r="M27" s="30">
        <f t="shared" si="11"/>
        <v>1438</v>
      </c>
      <c r="N27" s="29">
        <v>-1173</v>
      </c>
      <c r="O27" s="30">
        <v>2611</v>
      </c>
      <c r="P27" s="27">
        <f t="shared" si="12"/>
        <v>174</v>
      </c>
      <c r="Q27" s="34"/>
      <c r="R27" s="35"/>
    </row>
    <row r="28" spans="1:18" x14ac:dyDescent="0.3">
      <c r="A28" s="204">
        <v>45752</v>
      </c>
      <c r="B28" s="27">
        <f t="shared" si="4"/>
        <v>13</v>
      </c>
      <c r="C28" s="30">
        <f t="shared" si="5"/>
        <v>1425</v>
      </c>
      <c r="D28" s="29">
        <v>-1017</v>
      </c>
      <c r="E28" s="30">
        <v>2452</v>
      </c>
      <c r="F28" s="31">
        <f t="shared" si="6"/>
        <v>237</v>
      </c>
      <c r="G28" s="27">
        <f t="shared" si="7"/>
        <v>13</v>
      </c>
      <c r="H28" s="30">
        <f t="shared" si="8"/>
        <v>1415</v>
      </c>
      <c r="I28" s="29">
        <v>-1414</v>
      </c>
      <c r="J28" s="30">
        <v>2829</v>
      </c>
      <c r="K28" s="27">
        <f t="shared" si="9"/>
        <v>272</v>
      </c>
      <c r="L28" s="27">
        <f t="shared" si="10"/>
        <v>13</v>
      </c>
      <c r="M28" s="30">
        <f t="shared" si="11"/>
        <v>1426</v>
      </c>
      <c r="N28" s="29">
        <v>-1185</v>
      </c>
      <c r="O28" s="30">
        <v>2611</v>
      </c>
      <c r="P28" s="27">
        <f t="shared" si="12"/>
        <v>186</v>
      </c>
      <c r="Q28" s="34"/>
      <c r="R28" s="35"/>
    </row>
    <row r="29" spans="1:18" x14ac:dyDescent="0.3">
      <c r="A29" s="204">
        <v>45753</v>
      </c>
      <c r="B29" s="27">
        <f t="shared" si="4"/>
        <v>14</v>
      </c>
      <c r="C29" s="30">
        <f t="shared" si="5"/>
        <v>1416</v>
      </c>
      <c r="D29" s="29">
        <v>-1026</v>
      </c>
      <c r="E29" s="30">
        <v>2452</v>
      </c>
      <c r="F29" s="31">
        <f t="shared" si="6"/>
        <v>246</v>
      </c>
      <c r="G29" s="27">
        <f t="shared" si="7"/>
        <v>14</v>
      </c>
      <c r="H29" s="30">
        <f t="shared" si="8"/>
        <v>1404</v>
      </c>
      <c r="I29" s="29">
        <v>-1425</v>
      </c>
      <c r="J29" s="30">
        <v>2829</v>
      </c>
      <c r="K29" s="27">
        <f t="shared" si="9"/>
        <v>283</v>
      </c>
      <c r="L29" s="27">
        <f t="shared" si="10"/>
        <v>14</v>
      </c>
      <c r="M29" s="30">
        <f t="shared" si="11"/>
        <v>1413</v>
      </c>
      <c r="N29" s="29">
        <v>-1198</v>
      </c>
      <c r="O29" s="30">
        <v>2611</v>
      </c>
      <c r="P29" s="27">
        <f t="shared" si="12"/>
        <v>199</v>
      </c>
      <c r="Q29" s="34"/>
      <c r="R29" s="35"/>
    </row>
    <row r="30" spans="1:18" x14ac:dyDescent="0.3">
      <c r="A30" s="204">
        <v>45754</v>
      </c>
      <c r="B30" s="27">
        <f t="shared" si="4"/>
        <v>15</v>
      </c>
      <c r="C30" s="30">
        <f t="shared" si="5"/>
        <v>1407</v>
      </c>
      <c r="D30" s="29">
        <v>-1035</v>
      </c>
      <c r="E30" s="30">
        <v>2452</v>
      </c>
      <c r="F30" s="31">
        <f t="shared" si="6"/>
        <v>255</v>
      </c>
      <c r="G30" s="27">
        <f t="shared" si="7"/>
        <v>15</v>
      </c>
      <c r="H30" s="30">
        <f t="shared" si="8"/>
        <v>1395</v>
      </c>
      <c r="I30" s="29">
        <v>-1434</v>
      </c>
      <c r="J30" s="30">
        <v>2829</v>
      </c>
      <c r="K30" s="27">
        <f t="shared" si="9"/>
        <v>292</v>
      </c>
      <c r="L30" s="27">
        <f t="shared" si="10"/>
        <v>15</v>
      </c>
      <c r="M30" s="30">
        <f t="shared" si="11"/>
        <v>1402</v>
      </c>
      <c r="N30" s="29">
        <v>-1209</v>
      </c>
      <c r="O30" s="30">
        <v>2611</v>
      </c>
      <c r="P30" s="27">
        <f t="shared" si="12"/>
        <v>210</v>
      </c>
      <c r="Q30" s="44"/>
      <c r="R30" s="35"/>
    </row>
    <row r="31" spans="1:18" x14ac:dyDescent="0.3">
      <c r="A31" s="204">
        <v>45755</v>
      </c>
      <c r="B31" s="27">
        <f t="shared" si="4"/>
        <v>16</v>
      </c>
      <c r="C31" s="30">
        <f t="shared" si="5"/>
        <v>1392</v>
      </c>
      <c r="D31" s="29">
        <v>-1050</v>
      </c>
      <c r="E31" s="30">
        <v>2452</v>
      </c>
      <c r="F31" s="31">
        <f t="shared" si="6"/>
        <v>270</v>
      </c>
      <c r="G31" s="27">
        <f t="shared" si="7"/>
        <v>16</v>
      </c>
      <c r="H31" s="30">
        <f t="shared" si="8"/>
        <v>1375</v>
      </c>
      <c r="I31" s="29">
        <v>-1454</v>
      </c>
      <c r="J31" s="30">
        <v>2829</v>
      </c>
      <c r="K31" s="27">
        <f t="shared" si="9"/>
        <v>312</v>
      </c>
      <c r="L31" s="27">
        <f t="shared" si="10"/>
        <v>16</v>
      </c>
      <c r="M31" s="30">
        <f t="shared" si="11"/>
        <v>1396</v>
      </c>
      <c r="N31" s="29">
        <v>-1215</v>
      </c>
      <c r="O31" s="30">
        <v>2611</v>
      </c>
      <c r="P31" s="27">
        <f t="shared" si="12"/>
        <v>216</v>
      </c>
      <c r="Q31" s="44"/>
      <c r="R31" s="35"/>
    </row>
    <row r="32" spans="1:18" x14ac:dyDescent="0.3">
      <c r="A32" s="204">
        <v>45756</v>
      </c>
      <c r="B32" s="27">
        <f t="shared" si="4"/>
        <v>17</v>
      </c>
      <c r="C32" s="30">
        <f t="shared" si="5"/>
        <v>1377</v>
      </c>
      <c r="D32" s="29">
        <v>-1065</v>
      </c>
      <c r="E32" s="30">
        <v>2452</v>
      </c>
      <c r="F32" s="31">
        <f t="shared" si="6"/>
        <v>285</v>
      </c>
      <c r="G32" s="27">
        <f t="shared" si="7"/>
        <v>17</v>
      </c>
      <c r="H32" s="30">
        <f t="shared" si="8"/>
        <v>1354</v>
      </c>
      <c r="I32" s="29">
        <v>-1475</v>
      </c>
      <c r="J32" s="30">
        <v>2829</v>
      </c>
      <c r="K32" s="27">
        <f t="shared" si="9"/>
        <v>333</v>
      </c>
      <c r="L32" s="27">
        <f t="shared" si="10"/>
        <v>17</v>
      </c>
      <c r="M32" s="30">
        <f t="shared" si="11"/>
        <v>1390</v>
      </c>
      <c r="N32" s="29">
        <v>-1221</v>
      </c>
      <c r="O32" s="30">
        <v>2611</v>
      </c>
      <c r="P32" s="27">
        <f t="shared" si="12"/>
        <v>222</v>
      </c>
      <c r="Q32" s="44"/>
      <c r="R32" s="35"/>
    </row>
    <row r="33" spans="1:18" x14ac:dyDescent="0.3">
      <c r="A33" s="204">
        <v>45757</v>
      </c>
      <c r="B33" s="27">
        <f t="shared" si="4"/>
        <v>18</v>
      </c>
      <c r="C33" s="30">
        <f t="shared" si="5"/>
        <v>1365</v>
      </c>
      <c r="D33" s="29">
        <v>-1077</v>
      </c>
      <c r="E33" s="30">
        <v>2452</v>
      </c>
      <c r="F33" s="31">
        <f t="shared" si="6"/>
        <v>297</v>
      </c>
      <c r="G33" s="27">
        <f t="shared" si="7"/>
        <v>18</v>
      </c>
      <c r="H33" s="30">
        <f t="shared" si="8"/>
        <v>1339</v>
      </c>
      <c r="I33" s="29">
        <v>-1490</v>
      </c>
      <c r="J33" s="30">
        <v>2829</v>
      </c>
      <c r="K33" s="27">
        <f t="shared" si="9"/>
        <v>348</v>
      </c>
      <c r="L33" s="27">
        <f t="shared" si="10"/>
        <v>18</v>
      </c>
      <c r="M33" s="30">
        <f t="shared" si="11"/>
        <v>1384</v>
      </c>
      <c r="N33" s="29">
        <v>-1227</v>
      </c>
      <c r="O33" s="30">
        <v>2611</v>
      </c>
      <c r="P33" s="27">
        <f t="shared" si="12"/>
        <v>228</v>
      </c>
      <c r="Q33" s="44"/>
      <c r="R33" s="35"/>
    </row>
    <row r="34" spans="1:18" x14ac:dyDescent="0.3">
      <c r="A34" s="204">
        <v>45758</v>
      </c>
      <c r="B34" s="27">
        <f t="shared" si="4"/>
        <v>19</v>
      </c>
      <c r="C34" s="30">
        <f t="shared" si="5"/>
        <v>1352</v>
      </c>
      <c r="D34" s="29">
        <v>-1090</v>
      </c>
      <c r="E34" s="30">
        <v>2452</v>
      </c>
      <c r="F34" s="31">
        <f t="shared" si="6"/>
        <v>310</v>
      </c>
      <c r="G34" s="27">
        <f t="shared" si="7"/>
        <v>19</v>
      </c>
      <c r="H34" s="30">
        <f t="shared" si="8"/>
        <v>1325</v>
      </c>
      <c r="I34" s="29">
        <v>-1504</v>
      </c>
      <c r="J34" s="30">
        <v>2829</v>
      </c>
      <c r="K34" s="27">
        <f t="shared" si="9"/>
        <v>362</v>
      </c>
      <c r="L34" s="27">
        <f t="shared" si="10"/>
        <v>19</v>
      </c>
      <c r="M34" s="30">
        <f t="shared" si="11"/>
        <v>1376</v>
      </c>
      <c r="N34" s="29">
        <v>-1235</v>
      </c>
      <c r="O34" s="30">
        <v>2611</v>
      </c>
      <c r="P34" s="27">
        <f t="shared" si="12"/>
        <v>236</v>
      </c>
      <c r="Q34" s="44"/>
      <c r="R34" s="35"/>
    </row>
    <row r="35" spans="1:18" x14ac:dyDescent="0.3">
      <c r="A35" s="204">
        <v>45759</v>
      </c>
      <c r="B35" s="27">
        <f t="shared" si="4"/>
        <v>20</v>
      </c>
      <c r="C35" s="30">
        <f t="shared" si="5"/>
        <v>1337</v>
      </c>
      <c r="D35" s="29">
        <v>-1105</v>
      </c>
      <c r="E35" s="30">
        <v>2452</v>
      </c>
      <c r="F35" s="31">
        <f t="shared" si="6"/>
        <v>325</v>
      </c>
      <c r="G35" s="27">
        <f t="shared" si="7"/>
        <v>20</v>
      </c>
      <c r="H35" s="30">
        <f t="shared" si="8"/>
        <v>1315</v>
      </c>
      <c r="I35" s="29">
        <v>-1514</v>
      </c>
      <c r="J35" s="30">
        <v>2829</v>
      </c>
      <c r="K35" s="27">
        <f t="shared" si="9"/>
        <v>372</v>
      </c>
      <c r="L35" s="27">
        <f t="shared" si="10"/>
        <v>20</v>
      </c>
      <c r="M35" s="30">
        <f t="shared" si="11"/>
        <v>1370</v>
      </c>
      <c r="N35" s="29">
        <v>-1241</v>
      </c>
      <c r="O35" s="30">
        <v>2611</v>
      </c>
      <c r="P35" s="27">
        <f t="shared" si="12"/>
        <v>242</v>
      </c>
      <c r="Q35" s="44"/>
      <c r="R35" s="35"/>
    </row>
    <row r="36" spans="1:18" x14ac:dyDescent="0.3">
      <c r="A36" s="204">
        <v>45760</v>
      </c>
      <c r="B36" s="27">
        <f t="shared" si="4"/>
        <v>21</v>
      </c>
      <c r="C36" s="30">
        <f t="shared" si="5"/>
        <v>1330</v>
      </c>
      <c r="D36" s="29">
        <v>-1112</v>
      </c>
      <c r="E36" s="30">
        <v>2452</v>
      </c>
      <c r="F36" s="31">
        <f t="shared" si="6"/>
        <v>332</v>
      </c>
      <c r="G36" s="27">
        <f t="shared" si="7"/>
        <v>21</v>
      </c>
      <c r="H36" s="30">
        <f t="shared" si="8"/>
        <v>1300</v>
      </c>
      <c r="I36" s="29">
        <v>-1529</v>
      </c>
      <c r="J36" s="30">
        <v>2829</v>
      </c>
      <c r="K36" s="27">
        <f t="shared" si="9"/>
        <v>387</v>
      </c>
      <c r="L36" s="27">
        <f t="shared" si="10"/>
        <v>21</v>
      </c>
      <c r="M36" s="30">
        <f t="shared" si="11"/>
        <v>1361</v>
      </c>
      <c r="N36" s="29">
        <v>-1250</v>
      </c>
      <c r="O36" s="30">
        <v>2611</v>
      </c>
      <c r="P36" s="27">
        <f t="shared" si="12"/>
        <v>251</v>
      </c>
      <c r="Q36" s="44"/>
      <c r="R36" s="35"/>
    </row>
    <row r="37" spans="1:18" x14ac:dyDescent="0.3">
      <c r="A37" s="204">
        <v>45761</v>
      </c>
      <c r="B37" s="27">
        <f t="shared" si="4"/>
        <v>22</v>
      </c>
      <c r="C37" s="30">
        <f t="shared" si="5"/>
        <v>1317</v>
      </c>
      <c r="D37" s="29">
        <v>-1125</v>
      </c>
      <c r="E37" s="30">
        <v>2452</v>
      </c>
      <c r="F37" s="31">
        <f t="shared" si="6"/>
        <v>345</v>
      </c>
      <c r="G37" s="27">
        <f t="shared" si="7"/>
        <v>22</v>
      </c>
      <c r="H37" s="30">
        <f t="shared" si="8"/>
        <v>1289</v>
      </c>
      <c r="I37" s="29">
        <v>-1540</v>
      </c>
      <c r="J37" s="30">
        <v>2829</v>
      </c>
      <c r="K37" s="27">
        <f t="shared" si="9"/>
        <v>398</v>
      </c>
      <c r="L37" s="27">
        <f t="shared" si="10"/>
        <v>22</v>
      </c>
      <c r="M37" s="30">
        <f t="shared" si="11"/>
        <v>1346</v>
      </c>
      <c r="N37" s="29">
        <v>-1265</v>
      </c>
      <c r="O37" s="30">
        <v>2611</v>
      </c>
      <c r="P37" s="27">
        <f t="shared" si="12"/>
        <v>266</v>
      </c>
      <c r="Q37" s="44"/>
      <c r="R37" s="35"/>
    </row>
    <row r="38" spans="1:18" x14ac:dyDescent="0.3">
      <c r="A38" s="204">
        <v>45762</v>
      </c>
      <c r="B38" s="27">
        <f t="shared" si="4"/>
        <v>23</v>
      </c>
      <c r="C38" s="30">
        <f t="shared" si="5"/>
        <v>1302</v>
      </c>
      <c r="D38" s="29">
        <v>-1140</v>
      </c>
      <c r="E38" s="30">
        <v>2452</v>
      </c>
      <c r="F38" s="31">
        <f t="shared" si="6"/>
        <v>360</v>
      </c>
      <c r="G38" s="27">
        <f t="shared" si="7"/>
        <v>23</v>
      </c>
      <c r="H38" s="30">
        <f t="shared" si="8"/>
        <v>1274</v>
      </c>
      <c r="I38" s="29">
        <v>-1555</v>
      </c>
      <c r="J38" s="30">
        <v>2829</v>
      </c>
      <c r="K38" s="27">
        <f t="shared" si="9"/>
        <v>413</v>
      </c>
      <c r="L38" s="27">
        <f t="shared" si="10"/>
        <v>23</v>
      </c>
      <c r="M38" s="30">
        <f t="shared" si="11"/>
        <v>1330</v>
      </c>
      <c r="N38" s="29">
        <v>-1281</v>
      </c>
      <c r="O38" s="30">
        <v>2611</v>
      </c>
      <c r="P38" s="27">
        <f t="shared" si="12"/>
        <v>282</v>
      </c>
      <c r="Q38" s="44"/>
      <c r="R38" s="35"/>
    </row>
    <row r="39" spans="1:18" x14ac:dyDescent="0.3">
      <c r="A39" s="204">
        <v>45763</v>
      </c>
      <c r="B39" s="27">
        <f t="shared" si="4"/>
        <v>24</v>
      </c>
      <c r="C39" s="30">
        <f t="shared" si="5"/>
        <v>1292</v>
      </c>
      <c r="D39" s="29">
        <v>-1150</v>
      </c>
      <c r="E39" s="30">
        <v>2452</v>
      </c>
      <c r="F39" s="31">
        <f t="shared" si="6"/>
        <v>370</v>
      </c>
      <c r="G39" s="27">
        <f t="shared" si="7"/>
        <v>24</v>
      </c>
      <c r="H39" s="30">
        <f t="shared" si="8"/>
        <v>1264</v>
      </c>
      <c r="I39" s="29">
        <v>-1565</v>
      </c>
      <c r="J39" s="30">
        <v>2829</v>
      </c>
      <c r="K39" s="27">
        <f t="shared" si="9"/>
        <v>423</v>
      </c>
      <c r="L39" s="27">
        <f t="shared" si="10"/>
        <v>24</v>
      </c>
      <c r="M39" s="30">
        <f t="shared" si="11"/>
        <v>1323</v>
      </c>
      <c r="N39" s="29">
        <v>-1288</v>
      </c>
      <c r="O39" s="30">
        <v>2611</v>
      </c>
      <c r="P39" s="27">
        <f t="shared" si="12"/>
        <v>289</v>
      </c>
      <c r="Q39" s="44"/>
      <c r="R39" s="35"/>
    </row>
    <row r="40" spans="1:18" x14ac:dyDescent="0.3">
      <c r="A40" s="204">
        <v>45764</v>
      </c>
      <c r="B40" s="27">
        <f t="shared" si="4"/>
        <v>25</v>
      </c>
      <c r="C40" s="30">
        <f t="shared" si="5"/>
        <v>1282</v>
      </c>
      <c r="D40" s="29">
        <v>-1160</v>
      </c>
      <c r="E40" s="30">
        <v>2452</v>
      </c>
      <c r="F40" s="31">
        <f t="shared" si="6"/>
        <v>380</v>
      </c>
      <c r="G40" s="27">
        <f t="shared" si="7"/>
        <v>25</v>
      </c>
      <c r="H40" s="30">
        <f t="shared" si="8"/>
        <v>1254</v>
      </c>
      <c r="I40" s="29">
        <v>-1575</v>
      </c>
      <c r="J40" s="30">
        <v>2829</v>
      </c>
      <c r="K40" s="27">
        <f t="shared" si="9"/>
        <v>433</v>
      </c>
      <c r="L40" s="27">
        <f t="shared" si="10"/>
        <v>25</v>
      </c>
      <c r="M40" s="30">
        <f t="shared" si="11"/>
        <v>1316</v>
      </c>
      <c r="N40" s="29">
        <v>-1295</v>
      </c>
      <c r="O40" s="30">
        <v>2611</v>
      </c>
      <c r="P40" s="27">
        <f t="shared" si="12"/>
        <v>296</v>
      </c>
      <c r="Q40" s="44"/>
      <c r="R40" s="35"/>
    </row>
    <row r="41" spans="1:18" x14ac:dyDescent="0.3">
      <c r="A41" s="204">
        <v>45765</v>
      </c>
      <c r="B41" s="27">
        <f t="shared" si="4"/>
        <v>26</v>
      </c>
      <c r="C41" s="30">
        <f t="shared" si="5"/>
        <v>1272</v>
      </c>
      <c r="D41" s="29">
        <v>-1170</v>
      </c>
      <c r="E41" s="30">
        <v>2452</v>
      </c>
      <c r="F41" s="31">
        <f t="shared" si="6"/>
        <v>390</v>
      </c>
      <c r="G41" s="27">
        <f t="shared" si="7"/>
        <v>26</v>
      </c>
      <c r="H41" s="30">
        <f t="shared" si="8"/>
        <v>1244</v>
      </c>
      <c r="I41" s="29">
        <v>-1585</v>
      </c>
      <c r="J41" s="30">
        <v>2829</v>
      </c>
      <c r="K41" s="27">
        <f t="shared" si="9"/>
        <v>443</v>
      </c>
      <c r="L41" s="27">
        <f t="shared" si="10"/>
        <v>26</v>
      </c>
      <c r="M41" s="30">
        <f t="shared" si="11"/>
        <v>1312</v>
      </c>
      <c r="N41" s="29">
        <v>-1299</v>
      </c>
      <c r="O41" s="30">
        <v>2611</v>
      </c>
      <c r="P41" s="27">
        <f t="shared" si="12"/>
        <v>300</v>
      </c>
      <c r="Q41" s="44"/>
      <c r="R41" s="35"/>
    </row>
    <row r="42" spans="1:18" x14ac:dyDescent="0.3">
      <c r="A42" s="204">
        <v>45766</v>
      </c>
      <c r="B42" s="27">
        <f t="shared" si="4"/>
        <v>27</v>
      </c>
      <c r="C42" s="30">
        <f t="shared" si="5"/>
        <v>1262</v>
      </c>
      <c r="D42" s="29">
        <v>-1180</v>
      </c>
      <c r="E42" s="30">
        <v>2452</v>
      </c>
      <c r="F42" s="31">
        <f t="shared" si="6"/>
        <v>400</v>
      </c>
      <c r="G42" s="27">
        <f t="shared" si="7"/>
        <v>27</v>
      </c>
      <c r="H42" s="30">
        <f t="shared" si="8"/>
        <v>1234</v>
      </c>
      <c r="I42" s="29">
        <v>-1595</v>
      </c>
      <c r="J42" s="30">
        <v>2829</v>
      </c>
      <c r="K42" s="27">
        <f t="shared" si="9"/>
        <v>453</v>
      </c>
      <c r="L42" s="27">
        <f t="shared" si="10"/>
        <v>27</v>
      </c>
      <c r="M42" s="30">
        <f t="shared" si="11"/>
        <v>1306</v>
      </c>
      <c r="N42" s="29">
        <v>-1305</v>
      </c>
      <c r="O42" s="30">
        <v>2611</v>
      </c>
      <c r="P42" s="27">
        <f t="shared" si="12"/>
        <v>306</v>
      </c>
      <c r="Q42" s="44"/>
      <c r="R42" s="35"/>
    </row>
    <row r="43" spans="1:18" x14ac:dyDescent="0.3">
      <c r="A43" s="204">
        <v>45767</v>
      </c>
      <c r="B43" s="27">
        <f t="shared" si="4"/>
        <v>28</v>
      </c>
      <c r="C43" s="30">
        <f t="shared" si="5"/>
        <v>1252</v>
      </c>
      <c r="D43" s="29">
        <v>-1190</v>
      </c>
      <c r="E43" s="30">
        <v>2452</v>
      </c>
      <c r="F43" s="31">
        <f t="shared" si="6"/>
        <v>410</v>
      </c>
      <c r="G43" s="27">
        <f t="shared" si="7"/>
        <v>28</v>
      </c>
      <c r="H43" s="30">
        <f t="shared" si="8"/>
        <v>1224</v>
      </c>
      <c r="I43" s="29">
        <v>-1605</v>
      </c>
      <c r="J43" s="30">
        <v>2829</v>
      </c>
      <c r="K43" s="27">
        <f t="shared" si="9"/>
        <v>463</v>
      </c>
      <c r="L43" s="27">
        <f t="shared" si="10"/>
        <v>28</v>
      </c>
      <c r="M43" s="30">
        <f t="shared" si="11"/>
        <v>1299</v>
      </c>
      <c r="N43" s="29">
        <v>-1312</v>
      </c>
      <c r="O43" s="30">
        <v>2611</v>
      </c>
      <c r="P43" s="27">
        <f t="shared" si="12"/>
        <v>313</v>
      </c>
      <c r="Q43" s="44"/>
      <c r="R43" s="35"/>
    </row>
    <row r="44" spans="1:18" x14ac:dyDescent="0.3">
      <c r="A44" s="204">
        <v>45768</v>
      </c>
      <c r="B44" s="27">
        <f t="shared" si="4"/>
        <v>29</v>
      </c>
      <c r="C44" s="30">
        <f t="shared" si="5"/>
        <v>1242</v>
      </c>
      <c r="D44" s="29">
        <v>-1200</v>
      </c>
      <c r="E44" s="30">
        <v>2452</v>
      </c>
      <c r="F44" s="31">
        <f t="shared" si="6"/>
        <v>420</v>
      </c>
      <c r="G44" s="27">
        <f t="shared" si="7"/>
        <v>29</v>
      </c>
      <c r="H44" s="30">
        <f t="shared" si="8"/>
        <v>1214</v>
      </c>
      <c r="I44" s="29">
        <v>-1615</v>
      </c>
      <c r="J44" s="30">
        <v>2829</v>
      </c>
      <c r="K44" s="27">
        <f t="shared" si="9"/>
        <v>473</v>
      </c>
      <c r="L44" s="27">
        <f t="shared" si="10"/>
        <v>29</v>
      </c>
      <c r="M44" s="30">
        <f t="shared" si="11"/>
        <v>1293</v>
      </c>
      <c r="N44" s="29">
        <v>-1318</v>
      </c>
      <c r="O44" s="30">
        <v>2611</v>
      </c>
      <c r="P44" s="27">
        <f t="shared" si="12"/>
        <v>319</v>
      </c>
      <c r="Q44" s="44"/>
      <c r="R44" s="35"/>
    </row>
    <row r="45" spans="1:18" x14ac:dyDescent="0.3">
      <c r="A45" s="204">
        <v>45769</v>
      </c>
      <c r="B45" s="27">
        <f t="shared" si="4"/>
        <v>30</v>
      </c>
      <c r="C45" s="30">
        <f t="shared" si="5"/>
        <v>1234</v>
      </c>
      <c r="D45" s="29">
        <v>-1208</v>
      </c>
      <c r="E45" s="30">
        <v>2452</v>
      </c>
      <c r="F45" s="31">
        <f t="shared" si="6"/>
        <v>428</v>
      </c>
      <c r="G45" s="27">
        <f t="shared" si="7"/>
        <v>30</v>
      </c>
      <c r="H45" s="30">
        <f t="shared" si="8"/>
        <v>1201</v>
      </c>
      <c r="I45" s="29">
        <v>-1628</v>
      </c>
      <c r="J45" s="30">
        <v>2829</v>
      </c>
      <c r="K45" s="27">
        <f t="shared" si="9"/>
        <v>486</v>
      </c>
      <c r="L45" s="27">
        <f t="shared" si="10"/>
        <v>30</v>
      </c>
      <c r="M45" s="30">
        <f t="shared" si="11"/>
        <v>1278</v>
      </c>
      <c r="N45" s="29">
        <v>-1333</v>
      </c>
      <c r="O45" s="30">
        <v>2611</v>
      </c>
      <c r="P45" s="27">
        <f t="shared" si="12"/>
        <v>334</v>
      </c>
      <c r="Q45" s="44"/>
      <c r="R45" s="35"/>
    </row>
    <row r="46" spans="1:18" x14ac:dyDescent="0.3">
      <c r="A46" s="204">
        <v>45770</v>
      </c>
      <c r="B46" s="27">
        <f t="shared" si="4"/>
        <v>31</v>
      </c>
      <c r="C46" s="30">
        <f t="shared" si="5"/>
        <v>1226</v>
      </c>
      <c r="D46" s="29">
        <v>-1216</v>
      </c>
      <c r="E46" s="30">
        <v>2452</v>
      </c>
      <c r="F46" s="31">
        <f t="shared" si="6"/>
        <v>436</v>
      </c>
      <c r="G46" s="27">
        <f t="shared" si="7"/>
        <v>31</v>
      </c>
      <c r="H46" s="30">
        <f t="shared" si="8"/>
        <v>1189</v>
      </c>
      <c r="I46" s="29">
        <v>-1640</v>
      </c>
      <c r="J46" s="30">
        <v>2829</v>
      </c>
      <c r="K46" s="27">
        <f t="shared" si="9"/>
        <v>498</v>
      </c>
      <c r="L46" s="27">
        <f t="shared" si="10"/>
        <v>31</v>
      </c>
      <c r="M46" s="30">
        <f t="shared" si="11"/>
        <v>1266</v>
      </c>
      <c r="N46" s="29">
        <v>-1345</v>
      </c>
      <c r="O46" s="30">
        <v>2611</v>
      </c>
      <c r="P46" s="27">
        <f t="shared" si="12"/>
        <v>346</v>
      </c>
      <c r="Q46" s="44"/>
      <c r="R46" s="35"/>
    </row>
    <row r="47" spans="1:18" x14ac:dyDescent="0.3">
      <c r="A47" s="204">
        <v>45771</v>
      </c>
      <c r="B47" s="27">
        <f t="shared" si="4"/>
        <v>32</v>
      </c>
      <c r="C47" s="30">
        <f t="shared" si="5"/>
        <v>1220</v>
      </c>
      <c r="D47" s="29">
        <v>-1222</v>
      </c>
      <c r="E47" s="30">
        <v>2452</v>
      </c>
      <c r="F47" s="31">
        <f t="shared" si="6"/>
        <v>442</v>
      </c>
      <c r="G47" s="27">
        <f t="shared" si="7"/>
        <v>32</v>
      </c>
      <c r="H47" s="30">
        <f t="shared" si="8"/>
        <v>1177</v>
      </c>
      <c r="I47" s="29">
        <v>-1652</v>
      </c>
      <c r="J47" s="30">
        <v>2829</v>
      </c>
      <c r="K47" s="27">
        <f t="shared" si="9"/>
        <v>510</v>
      </c>
      <c r="L47" s="27">
        <f t="shared" si="10"/>
        <v>32</v>
      </c>
      <c r="M47" s="30">
        <f t="shared" si="11"/>
        <v>1254</v>
      </c>
      <c r="N47" s="29">
        <v>-1357</v>
      </c>
      <c r="O47" s="30">
        <v>2611</v>
      </c>
      <c r="P47" s="27">
        <f t="shared" si="12"/>
        <v>358</v>
      </c>
      <c r="Q47" s="44"/>
      <c r="R47" s="35"/>
    </row>
    <row r="48" spans="1:18" x14ac:dyDescent="0.3">
      <c r="A48" s="204">
        <v>45772</v>
      </c>
      <c r="B48" s="27">
        <f t="shared" si="4"/>
        <v>33</v>
      </c>
      <c r="C48" s="30">
        <f t="shared" si="5"/>
        <v>1215</v>
      </c>
      <c r="D48" s="29">
        <v>-1227</v>
      </c>
      <c r="E48" s="30">
        <v>2452</v>
      </c>
      <c r="F48" s="31">
        <f t="shared" si="6"/>
        <v>447</v>
      </c>
      <c r="G48" s="27">
        <f t="shared" si="7"/>
        <v>33</v>
      </c>
      <c r="H48" s="30">
        <f t="shared" si="8"/>
        <v>1167</v>
      </c>
      <c r="I48" s="29">
        <v>-1662</v>
      </c>
      <c r="J48" s="30">
        <v>2829</v>
      </c>
      <c r="K48" s="27">
        <f t="shared" si="9"/>
        <v>520</v>
      </c>
      <c r="L48" s="27">
        <f t="shared" si="10"/>
        <v>33</v>
      </c>
      <c r="M48" s="30">
        <f t="shared" si="11"/>
        <v>1251</v>
      </c>
      <c r="N48" s="29">
        <v>-1360</v>
      </c>
      <c r="O48" s="30">
        <v>2611</v>
      </c>
      <c r="P48" s="27">
        <f t="shared" si="12"/>
        <v>361</v>
      </c>
      <c r="Q48" s="44"/>
      <c r="R48" s="35"/>
    </row>
    <row r="49" spans="1:18" x14ac:dyDescent="0.3">
      <c r="A49" s="204">
        <v>45773</v>
      </c>
      <c r="B49" s="27">
        <f t="shared" si="4"/>
        <v>34</v>
      </c>
      <c r="C49" s="30">
        <f t="shared" si="5"/>
        <v>1209</v>
      </c>
      <c r="D49" s="29">
        <v>-1233</v>
      </c>
      <c r="E49" s="30">
        <v>2452</v>
      </c>
      <c r="F49" s="31">
        <f t="shared" si="6"/>
        <v>453</v>
      </c>
      <c r="G49" s="27">
        <f t="shared" si="7"/>
        <v>34</v>
      </c>
      <c r="H49" s="30">
        <f t="shared" si="8"/>
        <v>1158</v>
      </c>
      <c r="I49" s="29">
        <v>-1671</v>
      </c>
      <c r="J49" s="30">
        <v>2829</v>
      </c>
      <c r="K49" s="27">
        <f t="shared" si="9"/>
        <v>529</v>
      </c>
      <c r="L49" s="27">
        <f t="shared" si="10"/>
        <v>34</v>
      </c>
      <c r="M49" s="30">
        <f t="shared" si="11"/>
        <v>1249</v>
      </c>
      <c r="N49" s="29">
        <v>-1362</v>
      </c>
      <c r="O49" s="30">
        <v>2611</v>
      </c>
      <c r="P49" s="27">
        <f t="shared" si="12"/>
        <v>363</v>
      </c>
      <c r="Q49" s="44"/>
      <c r="R49" s="35"/>
    </row>
    <row r="50" spans="1:18" x14ac:dyDescent="0.3">
      <c r="A50" s="204">
        <v>45774</v>
      </c>
      <c r="B50" s="27">
        <f t="shared" si="4"/>
        <v>35</v>
      </c>
      <c r="C50" s="30">
        <f t="shared" si="5"/>
        <v>1204</v>
      </c>
      <c r="D50" s="29">
        <v>-1238</v>
      </c>
      <c r="E50" s="30">
        <v>2452</v>
      </c>
      <c r="F50" s="31">
        <f t="shared" si="6"/>
        <v>458</v>
      </c>
      <c r="G50" s="27">
        <f t="shared" si="7"/>
        <v>35</v>
      </c>
      <c r="H50" s="30">
        <f t="shared" si="8"/>
        <v>1148</v>
      </c>
      <c r="I50" s="29">
        <v>-1681</v>
      </c>
      <c r="J50" s="30">
        <v>2829</v>
      </c>
      <c r="K50" s="27">
        <f t="shared" si="9"/>
        <v>539</v>
      </c>
      <c r="L50" s="27">
        <f t="shared" si="10"/>
        <v>35</v>
      </c>
      <c r="M50" s="30">
        <f t="shared" si="11"/>
        <v>1246</v>
      </c>
      <c r="N50" s="29">
        <v>-1365</v>
      </c>
      <c r="O50" s="30">
        <v>2611</v>
      </c>
      <c r="P50" s="27">
        <f t="shared" si="12"/>
        <v>366</v>
      </c>
      <c r="Q50" s="44"/>
      <c r="R50" s="35"/>
    </row>
    <row r="51" spans="1:18" x14ac:dyDescent="0.3">
      <c r="A51" s="204">
        <v>45775</v>
      </c>
      <c r="B51" s="27">
        <f t="shared" si="4"/>
        <v>36</v>
      </c>
      <c r="C51" s="30">
        <f t="shared" si="5"/>
        <v>1197</v>
      </c>
      <c r="D51" s="29">
        <v>-1245</v>
      </c>
      <c r="E51" s="30">
        <v>2452</v>
      </c>
      <c r="F51" s="31">
        <f t="shared" si="6"/>
        <v>465</v>
      </c>
      <c r="G51" s="27">
        <f t="shared" si="7"/>
        <v>36</v>
      </c>
      <c r="H51" s="30">
        <f t="shared" si="8"/>
        <v>1138</v>
      </c>
      <c r="I51" s="29">
        <v>-1691</v>
      </c>
      <c r="J51" s="30">
        <v>2829</v>
      </c>
      <c r="K51" s="27">
        <f t="shared" si="9"/>
        <v>549</v>
      </c>
      <c r="L51" s="27">
        <f t="shared" si="10"/>
        <v>36</v>
      </c>
      <c r="M51" s="30">
        <f t="shared" si="11"/>
        <v>1243</v>
      </c>
      <c r="N51" s="29">
        <v>-1368</v>
      </c>
      <c r="O51" s="30">
        <v>2611</v>
      </c>
      <c r="P51" s="27">
        <f t="shared" si="12"/>
        <v>369</v>
      </c>
      <c r="Q51" s="44"/>
      <c r="R51" s="35"/>
    </row>
    <row r="52" spans="1:18" x14ac:dyDescent="0.3">
      <c r="A52" s="204">
        <v>45776</v>
      </c>
      <c r="B52" s="27">
        <f t="shared" si="4"/>
        <v>37</v>
      </c>
      <c r="C52" s="30">
        <f t="shared" si="5"/>
        <v>1187</v>
      </c>
      <c r="D52" s="29">
        <v>-1255</v>
      </c>
      <c r="E52" s="30">
        <v>2452</v>
      </c>
      <c r="F52" s="31">
        <f t="shared" si="6"/>
        <v>475</v>
      </c>
      <c r="G52" s="27">
        <f t="shared" si="7"/>
        <v>37</v>
      </c>
      <c r="H52" s="30">
        <f t="shared" si="8"/>
        <v>1133</v>
      </c>
      <c r="I52" s="29">
        <v>-1696</v>
      </c>
      <c r="J52" s="30">
        <v>2829</v>
      </c>
      <c r="K52" s="27">
        <f t="shared" si="9"/>
        <v>554</v>
      </c>
      <c r="L52" s="27">
        <f t="shared" si="10"/>
        <v>37</v>
      </c>
      <c r="M52" s="30">
        <f t="shared" si="11"/>
        <v>1235</v>
      </c>
      <c r="N52" s="29">
        <v>-1376</v>
      </c>
      <c r="O52" s="30">
        <v>2611</v>
      </c>
      <c r="P52" s="27">
        <f t="shared" si="12"/>
        <v>377</v>
      </c>
      <c r="Q52" s="44"/>
      <c r="R52" s="35"/>
    </row>
    <row r="53" spans="1:18" x14ac:dyDescent="0.3">
      <c r="A53" s="204">
        <v>45777</v>
      </c>
      <c r="B53" s="27">
        <f t="shared" si="4"/>
        <v>38</v>
      </c>
      <c r="C53" s="30">
        <f t="shared" si="5"/>
        <v>1177</v>
      </c>
      <c r="D53" s="29">
        <v>-1265</v>
      </c>
      <c r="E53" s="30">
        <v>2452</v>
      </c>
      <c r="F53" s="31">
        <f t="shared" si="6"/>
        <v>485</v>
      </c>
      <c r="G53" s="27">
        <f t="shared" si="7"/>
        <v>38</v>
      </c>
      <c r="H53" s="30">
        <f t="shared" si="8"/>
        <v>1126</v>
      </c>
      <c r="I53" s="29">
        <v>-1703</v>
      </c>
      <c r="J53" s="30">
        <v>2829</v>
      </c>
      <c r="K53" s="27">
        <f t="shared" si="9"/>
        <v>561</v>
      </c>
      <c r="L53" s="27">
        <f t="shared" si="10"/>
        <v>38</v>
      </c>
      <c r="M53" s="30">
        <f t="shared" si="11"/>
        <v>1229</v>
      </c>
      <c r="N53" s="29">
        <v>-1382</v>
      </c>
      <c r="O53" s="30">
        <v>2611</v>
      </c>
      <c r="P53" s="27">
        <f t="shared" si="12"/>
        <v>383</v>
      </c>
      <c r="Q53" s="44"/>
      <c r="R53" s="35"/>
    </row>
    <row r="54" spans="1:18" x14ac:dyDescent="0.3">
      <c r="A54" s="204">
        <v>45778</v>
      </c>
      <c r="B54" s="27">
        <f t="shared" si="4"/>
        <v>39</v>
      </c>
      <c r="C54" s="30">
        <f t="shared" si="5"/>
        <v>1167</v>
      </c>
      <c r="D54" s="29">
        <v>-1275</v>
      </c>
      <c r="E54" s="30">
        <v>2452</v>
      </c>
      <c r="F54" s="31">
        <f t="shared" si="6"/>
        <v>495</v>
      </c>
      <c r="G54" s="27">
        <f t="shared" si="7"/>
        <v>39</v>
      </c>
      <c r="H54" s="30">
        <f t="shared" si="8"/>
        <v>1120</v>
      </c>
      <c r="I54" s="29">
        <v>-1709</v>
      </c>
      <c r="J54" s="30">
        <v>2829</v>
      </c>
      <c r="K54" s="27">
        <f t="shared" si="9"/>
        <v>567</v>
      </c>
      <c r="L54" s="27">
        <f t="shared" si="10"/>
        <v>39</v>
      </c>
      <c r="M54" s="30">
        <f t="shared" si="11"/>
        <v>1223</v>
      </c>
      <c r="N54" s="29">
        <v>-1388</v>
      </c>
      <c r="O54" s="30">
        <v>2611</v>
      </c>
      <c r="P54" s="27">
        <f t="shared" si="12"/>
        <v>389</v>
      </c>
      <c r="Q54" s="44"/>
      <c r="R54" s="35"/>
    </row>
    <row r="55" spans="1:18" x14ac:dyDescent="0.3">
      <c r="A55" s="204">
        <v>45779</v>
      </c>
      <c r="B55" s="27">
        <f t="shared" si="4"/>
        <v>40</v>
      </c>
      <c r="C55" s="30">
        <f t="shared" si="5"/>
        <v>1158</v>
      </c>
      <c r="D55" s="29">
        <v>-1284</v>
      </c>
      <c r="E55" s="30">
        <v>2452</v>
      </c>
      <c r="F55" s="31">
        <f t="shared" si="6"/>
        <v>504</v>
      </c>
      <c r="G55" s="27">
        <f t="shared" si="7"/>
        <v>40</v>
      </c>
      <c r="H55" s="30">
        <f t="shared" si="8"/>
        <v>1114</v>
      </c>
      <c r="I55" s="29">
        <v>-1715</v>
      </c>
      <c r="J55" s="30">
        <v>2829</v>
      </c>
      <c r="K55" s="27">
        <f t="shared" si="9"/>
        <v>573</v>
      </c>
      <c r="L55" s="27">
        <f t="shared" si="10"/>
        <v>40</v>
      </c>
      <c r="M55" s="30">
        <f t="shared" si="11"/>
        <v>1215</v>
      </c>
      <c r="N55" s="29">
        <v>-1396</v>
      </c>
      <c r="O55" s="30">
        <v>2611</v>
      </c>
      <c r="P55" s="27">
        <f t="shared" si="12"/>
        <v>397</v>
      </c>
      <c r="Q55" s="44"/>
      <c r="R55" s="35"/>
    </row>
    <row r="56" spans="1:18" x14ac:dyDescent="0.3">
      <c r="A56" s="204">
        <v>45780</v>
      </c>
      <c r="B56" s="27">
        <f t="shared" si="4"/>
        <v>41</v>
      </c>
      <c r="C56" s="30">
        <f t="shared" si="5"/>
        <v>1149</v>
      </c>
      <c r="D56" s="29">
        <v>-1293</v>
      </c>
      <c r="E56" s="30">
        <v>2452</v>
      </c>
      <c r="F56" s="31">
        <f t="shared" si="6"/>
        <v>513</v>
      </c>
      <c r="G56" s="27">
        <f t="shared" si="7"/>
        <v>41</v>
      </c>
      <c r="H56" s="30">
        <f t="shared" si="8"/>
        <v>1108</v>
      </c>
      <c r="I56" s="29">
        <v>-1721</v>
      </c>
      <c r="J56" s="30">
        <v>2829</v>
      </c>
      <c r="K56" s="27">
        <f t="shared" si="9"/>
        <v>579</v>
      </c>
      <c r="L56" s="27">
        <f t="shared" si="10"/>
        <v>41</v>
      </c>
      <c r="M56" s="30">
        <f t="shared" si="11"/>
        <v>1209</v>
      </c>
      <c r="N56" s="29">
        <v>-1402</v>
      </c>
      <c r="O56" s="30">
        <v>2611</v>
      </c>
      <c r="P56" s="27">
        <f t="shared" si="12"/>
        <v>403</v>
      </c>
      <c r="Q56" s="44"/>
      <c r="R56" s="35"/>
    </row>
    <row r="57" spans="1:18" x14ac:dyDescent="0.3">
      <c r="A57" s="204">
        <v>45781</v>
      </c>
      <c r="B57" s="27">
        <f t="shared" si="4"/>
        <v>42</v>
      </c>
      <c r="C57" s="30">
        <f t="shared" si="5"/>
        <v>1144</v>
      </c>
      <c r="D57" s="29">
        <v>-1298</v>
      </c>
      <c r="E57" s="30">
        <v>2452</v>
      </c>
      <c r="F57" s="31">
        <f t="shared" si="6"/>
        <v>518</v>
      </c>
      <c r="G57" s="27">
        <f t="shared" si="7"/>
        <v>42</v>
      </c>
      <c r="H57" s="30">
        <f t="shared" si="8"/>
        <v>1101</v>
      </c>
      <c r="I57" s="29">
        <v>-1728</v>
      </c>
      <c r="J57" s="30">
        <v>2829</v>
      </c>
      <c r="K57" s="27">
        <f t="shared" si="9"/>
        <v>586</v>
      </c>
      <c r="L57" s="27">
        <f t="shared" si="10"/>
        <v>42</v>
      </c>
      <c r="M57" s="30">
        <f t="shared" si="11"/>
        <v>1204</v>
      </c>
      <c r="N57" s="29">
        <v>-1407</v>
      </c>
      <c r="O57" s="30">
        <v>2611</v>
      </c>
      <c r="P57" s="27">
        <f t="shared" si="12"/>
        <v>408</v>
      </c>
      <c r="Q57" s="44"/>
      <c r="R57" s="35"/>
    </row>
    <row r="58" spans="1:18" x14ac:dyDescent="0.3">
      <c r="A58" s="204">
        <v>45782</v>
      </c>
      <c r="B58" s="27">
        <f t="shared" si="4"/>
        <v>43</v>
      </c>
      <c r="C58" s="30">
        <f t="shared" si="5"/>
        <v>1239</v>
      </c>
      <c r="D58" s="29">
        <v>-1203</v>
      </c>
      <c r="E58" s="30">
        <v>2452</v>
      </c>
      <c r="F58" s="31">
        <f t="shared" si="6"/>
        <v>423</v>
      </c>
      <c r="G58" s="27">
        <f t="shared" si="7"/>
        <v>43</v>
      </c>
      <c r="H58" s="30">
        <f t="shared" si="8"/>
        <v>1094</v>
      </c>
      <c r="I58" s="29">
        <v>-1735</v>
      </c>
      <c r="J58" s="30">
        <v>2829</v>
      </c>
      <c r="K58" s="27">
        <f t="shared" si="9"/>
        <v>593</v>
      </c>
      <c r="L58" s="27">
        <f t="shared" si="10"/>
        <v>43</v>
      </c>
      <c r="M58" s="30">
        <f t="shared" si="11"/>
        <v>1200</v>
      </c>
      <c r="N58" s="29">
        <v>-1411</v>
      </c>
      <c r="O58" s="30">
        <v>2611</v>
      </c>
      <c r="P58" s="27">
        <f t="shared" si="12"/>
        <v>412</v>
      </c>
      <c r="Q58" s="44"/>
      <c r="R58" s="35"/>
    </row>
    <row r="59" spans="1:18" x14ac:dyDescent="0.3">
      <c r="A59" s="204">
        <v>45783</v>
      </c>
      <c r="B59" s="27">
        <f t="shared" si="4"/>
        <v>44</v>
      </c>
      <c r="C59" s="30">
        <f t="shared" si="5"/>
        <v>1137</v>
      </c>
      <c r="D59" s="29">
        <v>-1305</v>
      </c>
      <c r="E59" s="30">
        <v>2452</v>
      </c>
      <c r="F59" s="31">
        <f t="shared" si="6"/>
        <v>525</v>
      </c>
      <c r="G59" s="27">
        <f t="shared" si="7"/>
        <v>44</v>
      </c>
      <c r="H59" s="30">
        <f t="shared" si="8"/>
        <v>1084</v>
      </c>
      <c r="I59" s="29">
        <v>-1745</v>
      </c>
      <c r="J59" s="30">
        <v>2829</v>
      </c>
      <c r="K59" s="27">
        <f t="shared" si="9"/>
        <v>603</v>
      </c>
      <c r="L59" s="27">
        <f t="shared" si="10"/>
        <v>44</v>
      </c>
      <c r="M59" s="30">
        <f t="shared" si="11"/>
        <v>1197</v>
      </c>
      <c r="N59" s="29">
        <v>-1414</v>
      </c>
      <c r="O59" s="30">
        <v>2611</v>
      </c>
      <c r="P59" s="27">
        <f t="shared" si="12"/>
        <v>415</v>
      </c>
      <c r="Q59" s="44"/>
      <c r="R59" s="35"/>
    </row>
    <row r="60" spans="1:18" x14ac:dyDescent="0.3">
      <c r="A60" s="204">
        <v>45784</v>
      </c>
      <c r="B60" s="27">
        <f t="shared" si="4"/>
        <v>45</v>
      </c>
      <c r="C60" s="30">
        <f t="shared" si="5"/>
        <v>1134</v>
      </c>
      <c r="D60" s="29">
        <v>-1308</v>
      </c>
      <c r="E60" s="30">
        <v>2452</v>
      </c>
      <c r="F60" s="31">
        <f t="shared" si="6"/>
        <v>528</v>
      </c>
      <c r="G60" s="27">
        <f t="shared" si="7"/>
        <v>45</v>
      </c>
      <c r="H60" s="30">
        <f t="shared" si="8"/>
        <v>1081</v>
      </c>
      <c r="I60" s="29">
        <v>-1748</v>
      </c>
      <c r="J60" s="30">
        <v>2829</v>
      </c>
      <c r="K60" s="27">
        <f t="shared" si="9"/>
        <v>606</v>
      </c>
      <c r="L60" s="27">
        <f t="shared" si="10"/>
        <v>45</v>
      </c>
      <c r="M60" s="30">
        <f t="shared" si="11"/>
        <v>1193</v>
      </c>
      <c r="N60" s="29">
        <v>-1418</v>
      </c>
      <c r="O60" s="30">
        <v>2611</v>
      </c>
      <c r="P60" s="27">
        <f t="shared" si="12"/>
        <v>419</v>
      </c>
      <c r="Q60" s="44"/>
      <c r="R60" s="35"/>
    </row>
    <row r="61" spans="1:18" x14ac:dyDescent="0.3">
      <c r="A61" s="204">
        <v>45785</v>
      </c>
      <c r="B61" s="27">
        <f t="shared" si="4"/>
        <v>46</v>
      </c>
      <c r="C61" s="30">
        <f t="shared" si="5"/>
        <v>1132</v>
      </c>
      <c r="D61" s="29">
        <v>-1310</v>
      </c>
      <c r="E61" s="30">
        <v>2452</v>
      </c>
      <c r="F61" s="31">
        <f t="shared" si="6"/>
        <v>530</v>
      </c>
      <c r="G61" s="27">
        <f t="shared" si="7"/>
        <v>46</v>
      </c>
      <c r="H61" s="30">
        <f t="shared" si="8"/>
        <v>1078</v>
      </c>
      <c r="I61" s="29">
        <v>-1751</v>
      </c>
      <c r="J61" s="30">
        <v>2829</v>
      </c>
      <c r="K61" s="27">
        <f t="shared" si="9"/>
        <v>609</v>
      </c>
      <c r="L61" s="27">
        <f t="shared" si="10"/>
        <v>46</v>
      </c>
      <c r="M61" s="30">
        <f t="shared" si="11"/>
        <v>1191</v>
      </c>
      <c r="N61" s="29">
        <v>-1420</v>
      </c>
      <c r="O61" s="30">
        <v>2611</v>
      </c>
      <c r="P61" s="27">
        <f t="shared" si="12"/>
        <v>421</v>
      </c>
      <c r="Q61" s="44"/>
      <c r="R61" s="35"/>
    </row>
    <row r="62" spans="1:18" x14ac:dyDescent="0.3">
      <c r="A62" s="204">
        <v>45786</v>
      </c>
      <c r="B62" s="27">
        <f t="shared" si="4"/>
        <v>47</v>
      </c>
      <c r="C62" s="30">
        <f t="shared" si="5"/>
        <v>1129</v>
      </c>
      <c r="D62" s="29">
        <v>-1313</v>
      </c>
      <c r="E62" s="30">
        <v>2452</v>
      </c>
      <c r="F62" s="31">
        <f t="shared" si="6"/>
        <v>533</v>
      </c>
      <c r="G62" s="27">
        <f t="shared" si="7"/>
        <v>47</v>
      </c>
      <c r="H62" s="30">
        <f t="shared" si="8"/>
        <v>1075</v>
      </c>
      <c r="I62" s="29">
        <v>-1754</v>
      </c>
      <c r="J62" s="30">
        <v>2829</v>
      </c>
      <c r="K62" s="27">
        <f t="shared" si="9"/>
        <v>612</v>
      </c>
      <c r="L62" s="27">
        <f t="shared" si="10"/>
        <v>47</v>
      </c>
      <c r="M62" s="30">
        <f t="shared" si="11"/>
        <v>1188</v>
      </c>
      <c r="N62" s="29">
        <v>-1423</v>
      </c>
      <c r="O62" s="30">
        <v>2611</v>
      </c>
      <c r="P62" s="27">
        <f t="shared" si="12"/>
        <v>424</v>
      </c>
      <c r="Q62" s="44"/>
      <c r="R62" s="35"/>
    </row>
    <row r="63" spans="1:18" x14ac:dyDescent="0.3">
      <c r="A63" s="204">
        <v>45787</v>
      </c>
      <c r="B63" s="27">
        <f t="shared" si="4"/>
        <v>48</v>
      </c>
      <c r="C63" s="30">
        <f t="shared" si="5"/>
        <v>1126</v>
      </c>
      <c r="D63" s="29">
        <v>-1316</v>
      </c>
      <c r="E63" s="30">
        <v>2452</v>
      </c>
      <c r="F63" s="31">
        <f t="shared" si="6"/>
        <v>536</v>
      </c>
      <c r="G63" s="27">
        <f t="shared" si="7"/>
        <v>48</v>
      </c>
      <c r="H63" s="30">
        <f t="shared" si="8"/>
        <v>1071</v>
      </c>
      <c r="I63" s="29">
        <v>-1758</v>
      </c>
      <c r="J63" s="30">
        <v>2829</v>
      </c>
      <c r="K63" s="27">
        <f t="shared" si="9"/>
        <v>616</v>
      </c>
      <c r="L63" s="27">
        <f t="shared" si="10"/>
        <v>48</v>
      </c>
      <c r="M63" s="30">
        <f t="shared" si="11"/>
        <v>1184</v>
      </c>
      <c r="N63" s="29">
        <v>-1427</v>
      </c>
      <c r="O63" s="30">
        <v>2611</v>
      </c>
      <c r="P63" s="27">
        <f t="shared" si="12"/>
        <v>428</v>
      </c>
      <c r="Q63" s="44"/>
      <c r="R63" s="35"/>
    </row>
    <row r="64" spans="1:18" x14ac:dyDescent="0.3">
      <c r="A64" s="204">
        <v>45788</v>
      </c>
      <c r="B64" s="27">
        <f t="shared" si="4"/>
        <v>49</v>
      </c>
      <c r="C64" s="30">
        <f t="shared" si="5"/>
        <v>1123</v>
      </c>
      <c r="D64" s="29">
        <v>-1319</v>
      </c>
      <c r="E64" s="30">
        <v>2452</v>
      </c>
      <c r="F64" s="31">
        <f t="shared" si="6"/>
        <v>539</v>
      </c>
      <c r="G64" s="27">
        <f t="shared" si="7"/>
        <v>49</v>
      </c>
      <c r="H64" s="30">
        <f t="shared" si="8"/>
        <v>1068</v>
      </c>
      <c r="I64" s="29">
        <v>-1761</v>
      </c>
      <c r="J64" s="30">
        <v>2829</v>
      </c>
      <c r="K64" s="27">
        <f t="shared" si="9"/>
        <v>619</v>
      </c>
      <c r="L64" s="27">
        <f t="shared" si="10"/>
        <v>49</v>
      </c>
      <c r="M64" s="30">
        <f t="shared" si="11"/>
        <v>1180</v>
      </c>
      <c r="N64" s="29">
        <v>-1431</v>
      </c>
      <c r="O64" s="30">
        <v>2611</v>
      </c>
      <c r="P64" s="27">
        <f t="shared" si="12"/>
        <v>432</v>
      </c>
      <c r="Q64" s="44"/>
      <c r="R64" s="35"/>
    </row>
    <row r="65" spans="1:18" x14ac:dyDescent="0.3">
      <c r="A65" s="204">
        <v>45789</v>
      </c>
      <c r="B65" s="27">
        <f t="shared" si="4"/>
        <v>50</v>
      </c>
      <c r="C65" s="30">
        <f t="shared" si="5"/>
        <v>1119</v>
      </c>
      <c r="D65" s="29">
        <v>-1323</v>
      </c>
      <c r="E65" s="30">
        <v>2452</v>
      </c>
      <c r="F65" s="31">
        <f t="shared" si="6"/>
        <v>543</v>
      </c>
      <c r="G65" s="27">
        <f t="shared" si="7"/>
        <v>50</v>
      </c>
      <c r="H65" s="30">
        <f t="shared" si="8"/>
        <v>1064</v>
      </c>
      <c r="I65" s="29">
        <v>-1765</v>
      </c>
      <c r="J65" s="30">
        <v>2829</v>
      </c>
      <c r="K65" s="27">
        <f t="shared" si="9"/>
        <v>623</v>
      </c>
      <c r="L65" s="27">
        <f t="shared" si="10"/>
        <v>50</v>
      </c>
      <c r="M65" s="30">
        <f t="shared" si="11"/>
        <v>1176</v>
      </c>
      <c r="N65" s="29">
        <v>-1435</v>
      </c>
      <c r="O65" s="30">
        <v>2611</v>
      </c>
      <c r="P65" s="27">
        <f t="shared" si="12"/>
        <v>436</v>
      </c>
      <c r="Q65" s="44"/>
      <c r="R65" s="35"/>
    </row>
    <row r="66" spans="1:18" x14ac:dyDescent="0.3">
      <c r="A66" s="204">
        <v>45790</v>
      </c>
      <c r="B66" s="27">
        <f t="shared" si="4"/>
        <v>51</v>
      </c>
      <c r="C66" s="30">
        <f t="shared" si="5"/>
        <v>1115</v>
      </c>
      <c r="D66" s="29">
        <v>-1327</v>
      </c>
      <c r="E66" s="30">
        <v>2452</v>
      </c>
      <c r="F66" s="31">
        <f t="shared" si="6"/>
        <v>547</v>
      </c>
      <c r="G66" s="27">
        <f t="shared" si="7"/>
        <v>51</v>
      </c>
      <c r="H66" s="30">
        <f t="shared" si="8"/>
        <v>1060</v>
      </c>
      <c r="I66" s="29">
        <v>-1769</v>
      </c>
      <c r="J66" s="30">
        <v>2829</v>
      </c>
      <c r="K66" s="27">
        <f t="shared" si="9"/>
        <v>627</v>
      </c>
      <c r="L66" s="27">
        <f t="shared" si="10"/>
        <v>51</v>
      </c>
      <c r="M66" s="30">
        <f t="shared" si="11"/>
        <v>1172</v>
      </c>
      <c r="N66" s="29">
        <v>-1439</v>
      </c>
      <c r="O66" s="30">
        <v>2611</v>
      </c>
      <c r="P66" s="27">
        <f t="shared" si="12"/>
        <v>440</v>
      </c>
      <c r="Q66" s="44"/>
      <c r="R66" s="35"/>
    </row>
    <row r="67" spans="1:18" x14ac:dyDescent="0.3">
      <c r="A67" s="204">
        <v>45791</v>
      </c>
      <c r="B67" s="27">
        <f t="shared" si="4"/>
        <v>52</v>
      </c>
      <c r="C67" s="30">
        <f t="shared" si="5"/>
        <v>1103</v>
      </c>
      <c r="D67" s="29">
        <v>-1339</v>
      </c>
      <c r="E67" s="30">
        <v>2452</v>
      </c>
      <c r="F67" s="31">
        <f t="shared" si="6"/>
        <v>559</v>
      </c>
      <c r="G67" s="27">
        <f t="shared" si="7"/>
        <v>52</v>
      </c>
      <c r="H67" s="30">
        <f t="shared" si="8"/>
        <v>1056</v>
      </c>
      <c r="I67" s="29">
        <v>-1773</v>
      </c>
      <c r="J67" s="30">
        <v>2829</v>
      </c>
      <c r="K67" s="27">
        <f t="shared" si="9"/>
        <v>631</v>
      </c>
      <c r="L67" s="27">
        <f t="shared" si="10"/>
        <v>52</v>
      </c>
      <c r="M67" s="30">
        <f t="shared" si="11"/>
        <v>1163</v>
      </c>
      <c r="N67" s="29">
        <v>-1448</v>
      </c>
      <c r="O67" s="30">
        <v>2611</v>
      </c>
      <c r="P67" s="27">
        <f t="shared" si="12"/>
        <v>449</v>
      </c>
      <c r="Q67" s="44"/>
      <c r="R67" s="35"/>
    </row>
    <row r="68" spans="1:18" x14ac:dyDescent="0.3">
      <c r="A68" s="204">
        <v>45792</v>
      </c>
      <c r="B68" s="27">
        <f t="shared" si="4"/>
        <v>53</v>
      </c>
      <c r="C68" s="30">
        <f t="shared" si="5"/>
        <v>1097</v>
      </c>
      <c r="D68" s="29">
        <v>-1345</v>
      </c>
      <c r="E68" s="30">
        <v>2452</v>
      </c>
      <c r="F68" s="31">
        <f t="shared" si="6"/>
        <v>565</v>
      </c>
      <c r="G68" s="27">
        <f t="shared" si="7"/>
        <v>53</v>
      </c>
      <c r="H68" s="30">
        <f t="shared" si="8"/>
        <v>1051</v>
      </c>
      <c r="I68" s="29">
        <v>-1778</v>
      </c>
      <c r="J68" s="30">
        <v>2829</v>
      </c>
      <c r="K68" s="27">
        <f t="shared" si="9"/>
        <v>636</v>
      </c>
      <c r="L68" s="27">
        <f t="shared" si="10"/>
        <v>53</v>
      </c>
      <c r="M68" s="30">
        <f t="shared" si="11"/>
        <v>1156</v>
      </c>
      <c r="N68" s="29">
        <v>-1455</v>
      </c>
      <c r="O68" s="30">
        <v>2611</v>
      </c>
      <c r="P68" s="27">
        <f t="shared" si="12"/>
        <v>456</v>
      </c>
      <c r="Q68" s="44"/>
      <c r="R68" s="35"/>
    </row>
    <row r="69" spans="1:18" x14ac:dyDescent="0.3">
      <c r="A69" s="204">
        <v>45793</v>
      </c>
      <c r="B69" s="27">
        <f t="shared" si="4"/>
        <v>54</v>
      </c>
      <c r="C69" s="30">
        <f t="shared" si="5"/>
        <v>1089</v>
      </c>
      <c r="D69" s="29">
        <v>-1353</v>
      </c>
      <c r="E69" s="30">
        <v>2452</v>
      </c>
      <c r="F69" s="31">
        <f t="shared" si="6"/>
        <v>573</v>
      </c>
      <c r="G69" s="27">
        <f t="shared" si="7"/>
        <v>54</v>
      </c>
      <c r="H69" s="30">
        <f t="shared" si="8"/>
        <v>1027</v>
      </c>
      <c r="I69" s="29">
        <v>-1802</v>
      </c>
      <c r="J69" s="30">
        <v>2829</v>
      </c>
      <c r="K69" s="27">
        <f t="shared" si="9"/>
        <v>660</v>
      </c>
      <c r="L69" s="27">
        <f t="shared" si="10"/>
        <v>54</v>
      </c>
      <c r="M69" s="30">
        <f t="shared" si="11"/>
        <v>1148</v>
      </c>
      <c r="N69" s="29">
        <v>-1463</v>
      </c>
      <c r="O69" s="30">
        <v>2611</v>
      </c>
      <c r="P69" s="27">
        <f t="shared" si="12"/>
        <v>464</v>
      </c>
      <c r="Q69" s="44"/>
      <c r="R69" s="35"/>
    </row>
    <row r="70" spans="1:18" x14ac:dyDescent="0.3">
      <c r="A70" s="204">
        <v>45794</v>
      </c>
      <c r="B70" s="27">
        <f t="shared" si="4"/>
        <v>55</v>
      </c>
      <c r="C70" s="30">
        <f t="shared" si="5"/>
        <v>1083</v>
      </c>
      <c r="D70" s="29">
        <v>-1359</v>
      </c>
      <c r="E70" s="30">
        <v>2452</v>
      </c>
      <c r="F70" s="31">
        <f t="shared" si="6"/>
        <v>579</v>
      </c>
      <c r="G70" s="27">
        <f t="shared" si="7"/>
        <v>55</v>
      </c>
      <c r="H70" s="30">
        <f t="shared" si="8"/>
        <v>1020</v>
      </c>
      <c r="I70" s="29">
        <v>-1809</v>
      </c>
      <c r="J70" s="30">
        <v>2829</v>
      </c>
      <c r="K70" s="27">
        <f t="shared" si="9"/>
        <v>667</v>
      </c>
      <c r="L70" s="27">
        <f t="shared" si="10"/>
        <v>55</v>
      </c>
      <c r="M70" s="30">
        <f t="shared" si="11"/>
        <v>1143</v>
      </c>
      <c r="N70" s="29">
        <v>-1468</v>
      </c>
      <c r="O70" s="30">
        <v>2611</v>
      </c>
      <c r="P70" s="27">
        <f t="shared" si="12"/>
        <v>469</v>
      </c>
      <c r="Q70" s="44"/>
      <c r="R70" s="35"/>
    </row>
    <row r="71" spans="1:18" x14ac:dyDescent="0.3">
      <c r="A71" s="204">
        <v>45795</v>
      </c>
      <c r="B71" s="27">
        <f t="shared" si="4"/>
        <v>56</v>
      </c>
      <c r="C71" s="30">
        <f t="shared" si="5"/>
        <v>1076</v>
      </c>
      <c r="D71" s="29">
        <v>-1366</v>
      </c>
      <c r="E71" s="30">
        <v>2452</v>
      </c>
      <c r="F71" s="31">
        <f t="shared" si="6"/>
        <v>586</v>
      </c>
      <c r="G71" s="27">
        <f t="shared" si="7"/>
        <v>56</v>
      </c>
      <c r="H71" s="30">
        <f t="shared" si="8"/>
        <v>1013</v>
      </c>
      <c r="I71" s="29">
        <v>-1816</v>
      </c>
      <c r="J71" s="30">
        <v>2829</v>
      </c>
      <c r="K71" s="27">
        <f t="shared" si="9"/>
        <v>674</v>
      </c>
      <c r="L71" s="27">
        <f t="shared" si="10"/>
        <v>56</v>
      </c>
      <c r="M71" s="30">
        <f t="shared" si="11"/>
        <v>1138</v>
      </c>
      <c r="N71" s="29">
        <v>-1473</v>
      </c>
      <c r="O71" s="30">
        <v>2611</v>
      </c>
      <c r="P71" s="27">
        <f t="shared" si="12"/>
        <v>474</v>
      </c>
      <c r="Q71" s="44"/>
      <c r="R71" s="35"/>
    </row>
    <row r="72" spans="1:18" x14ac:dyDescent="0.3">
      <c r="A72" s="204">
        <v>45796</v>
      </c>
      <c r="B72" s="27">
        <f t="shared" si="4"/>
        <v>57</v>
      </c>
      <c r="C72" s="30">
        <f t="shared" si="5"/>
        <v>1070</v>
      </c>
      <c r="D72" s="29">
        <v>-1372</v>
      </c>
      <c r="E72" s="30">
        <v>2452</v>
      </c>
      <c r="F72" s="31">
        <f t="shared" si="6"/>
        <v>592</v>
      </c>
      <c r="G72" s="27">
        <f t="shared" si="7"/>
        <v>57</v>
      </c>
      <c r="H72" s="30">
        <f t="shared" si="8"/>
        <v>1007</v>
      </c>
      <c r="I72" s="29">
        <v>-1822</v>
      </c>
      <c r="J72" s="30">
        <v>2829</v>
      </c>
      <c r="K72" s="27">
        <f t="shared" si="9"/>
        <v>680</v>
      </c>
      <c r="L72" s="27">
        <f t="shared" si="10"/>
        <v>57</v>
      </c>
      <c r="M72" s="30">
        <f t="shared" si="11"/>
        <v>1133</v>
      </c>
      <c r="N72" s="29">
        <v>-1478</v>
      </c>
      <c r="O72" s="30">
        <v>2611</v>
      </c>
      <c r="P72" s="27">
        <f t="shared" si="12"/>
        <v>479</v>
      </c>
      <c r="Q72" s="44"/>
      <c r="R72" s="35"/>
    </row>
    <row r="73" spans="1:18" x14ac:dyDescent="0.3">
      <c r="A73" s="204">
        <v>45797</v>
      </c>
      <c r="B73" s="27">
        <f t="shared" si="4"/>
        <v>58</v>
      </c>
      <c r="C73" s="30">
        <f t="shared" si="5"/>
        <v>1064</v>
      </c>
      <c r="D73" s="29">
        <v>-1378</v>
      </c>
      <c r="E73" s="30">
        <v>2452</v>
      </c>
      <c r="F73" s="31">
        <f t="shared" si="6"/>
        <v>598</v>
      </c>
      <c r="G73" s="27">
        <f t="shared" si="7"/>
        <v>58</v>
      </c>
      <c r="H73" s="30">
        <f t="shared" si="8"/>
        <v>1001</v>
      </c>
      <c r="I73" s="29">
        <v>-1828</v>
      </c>
      <c r="J73" s="30">
        <v>2829</v>
      </c>
      <c r="K73" s="27">
        <f t="shared" si="9"/>
        <v>686</v>
      </c>
      <c r="L73" s="27">
        <f t="shared" si="10"/>
        <v>58</v>
      </c>
      <c r="M73" s="30">
        <f t="shared" si="11"/>
        <v>1128</v>
      </c>
      <c r="N73" s="29">
        <v>-1483</v>
      </c>
      <c r="O73" s="30">
        <v>2611</v>
      </c>
      <c r="P73" s="27">
        <f t="shared" si="12"/>
        <v>484</v>
      </c>
      <c r="Q73" s="44"/>
      <c r="R73" s="35"/>
    </row>
    <row r="74" spans="1:18" x14ac:dyDescent="0.3">
      <c r="A74" s="204">
        <v>45798</v>
      </c>
      <c r="B74" s="27">
        <f t="shared" si="4"/>
        <v>59</v>
      </c>
      <c r="C74" s="30">
        <f t="shared" si="5"/>
        <v>1058</v>
      </c>
      <c r="D74" s="29">
        <v>-1384</v>
      </c>
      <c r="E74" s="30">
        <v>2452</v>
      </c>
      <c r="F74" s="31">
        <f t="shared" si="6"/>
        <v>604</v>
      </c>
      <c r="G74" s="27">
        <f t="shared" si="7"/>
        <v>59</v>
      </c>
      <c r="H74" s="30">
        <f t="shared" si="8"/>
        <v>995</v>
      </c>
      <c r="I74" s="29">
        <v>-1834</v>
      </c>
      <c r="J74" s="30">
        <v>2829</v>
      </c>
      <c r="K74" s="27">
        <f t="shared" si="9"/>
        <v>692</v>
      </c>
      <c r="L74" s="27">
        <f t="shared" si="10"/>
        <v>59</v>
      </c>
      <c r="M74" s="30">
        <f t="shared" si="11"/>
        <v>1123</v>
      </c>
      <c r="N74" s="29">
        <v>-1488</v>
      </c>
      <c r="O74" s="30">
        <v>2611</v>
      </c>
      <c r="P74" s="27">
        <f t="shared" si="12"/>
        <v>489</v>
      </c>
      <c r="Q74" s="44"/>
      <c r="R74" s="35"/>
    </row>
    <row r="75" spans="1:18" x14ac:dyDescent="0.3">
      <c r="A75" s="204">
        <v>45799</v>
      </c>
      <c r="B75" s="27">
        <f t="shared" si="4"/>
        <v>60</v>
      </c>
      <c r="C75" s="30">
        <f t="shared" si="5"/>
        <v>1052</v>
      </c>
      <c r="D75" s="29">
        <v>-1390</v>
      </c>
      <c r="E75" s="30">
        <v>2452</v>
      </c>
      <c r="F75" s="31">
        <f t="shared" si="6"/>
        <v>610</v>
      </c>
      <c r="G75" s="27">
        <f t="shared" si="7"/>
        <v>60</v>
      </c>
      <c r="H75" s="30">
        <f t="shared" si="8"/>
        <v>989</v>
      </c>
      <c r="I75" s="29">
        <v>-1840</v>
      </c>
      <c r="J75" s="30">
        <v>2829</v>
      </c>
      <c r="K75" s="27">
        <f t="shared" si="9"/>
        <v>698</v>
      </c>
      <c r="L75" s="27">
        <f t="shared" si="10"/>
        <v>60</v>
      </c>
      <c r="M75" s="30">
        <f t="shared" si="11"/>
        <v>1118</v>
      </c>
      <c r="N75" s="29">
        <v>-1493</v>
      </c>
      <c r="O75" s="30">
        <v>2611</v>
      </c>
      <c r="P75" s="27">
        <f t="shared" si="12"/>
        <v>494</v>
      </c>
      <c r="Q75" s="44"/>
      <c r="R75" s="35"/>
    </row>
    <row r="76" spans="1:18" x14ac:dyDescent="0.3">
      <c r="A76" s="204">
        <v>45800</v>
      </c>
      <c r="B76" s="27">
        <f t="shared" si="4"/>
        <v>61</v>
      </c>
      <c r="C76" s="30">
        <f t="shared" si="5"/>
        <v>1045</v>
      </c>
      <c r="D76" s="29">
        <v>-1397</v>
      </c>
      <c r="E76" s="30">
        <v>2452</v>
      </c>
      <c r="F76" s="31">
        <f t="shared" si="6"/>
        <v>617</v>
      </c>
      <c r="G76" s="27">
        <f t="shared" si="7"/>
        <v>61</v>
      </c>
      <c r="H76" s="30">
        <f t="shared" si="8"/>
        <v>983</v>
      </c>
      <c r="I76" s="29">
        <v>-1846</v>
      </c>
      <c r="J76" s="30">
        <v>2829</v>
      </c>
      <c r="K76" s="27">
        <f t="shared" si="9"/>
        <v>704</v>
      </c>
      <c r="L76" s="27">
        <f t="shared" si="10"/>
        <v>61</v>
      </c>
      <c r="M76" s="30">
        <f t="shared" si="11"/>
        <v>1113</v>
      </c>
      <c r="N76" s="29">
        <v>-1498</v>
      </c>
      <c r="O76" s="30">
        <v>2611</v>
      </c>
      <c r="P76" s="27">
        <f t="shared" si="12"/>
        <v>499</v>
      </c>
      <c r="Q76" s="44"/>
      <c r="R76" s="35"/>
    </row>
    <row r="77" spans="1:18" x14ac:dyDescent="0.3">
      <c r="A77" s="204">
        <v>45801</v>
      </c>
      <c r="B77" s="27">
        <f t="shared" si="4"/>
        <v>62</v>
      </c>
      <c r="C77" s="30">
        <f t="shared" si="5"/>
        <v>1042</v>
      </c>
      <c r="D77" s="29">
        <v>-1400</v>
      </c>
      <c r="E77" s="30">
        <v>2452</v>
      </c>
      <c r="F77" s="31">
        <f t="shared" si="6"/>
        <v>620</v>
      </c>
      <c r="G77" s="27">
        <f t="shared" si="7"/>
        <v>62</v>
      </c>
      <c r="H77" s="30">
        <f t="shared" si="8"/>
        <v>979</v>
      </c>
      <c r="I77" s="29">
        <v>-1850</v>
      </c>
      <c r="J77" s="30">
        <v>2829</v>
      </c>
      <c r="K77" s="27">
        <f t="shared" si="9"/>
        <v>708</v>
      </c>
      <c r="L77" s="27">
        <f t="shared" si="10"/>
        <v>62</v>
      </c>
      <c r="M77" s="30">
        <f t="shared" si="11"/>
        <v>1110</v>
      </c>
      <c r="N77" s="29">
        <v>-1501</v>
      </c>
      <c r="O77" s="30">
        <v>2611</v>
      </c>
      <c r="P77" s="27">
        <f t="shared" si="12"/>
        <v>502</v>
      </c>
      <c r="Q77" s="44"/>
      <c r="R77" s="35"/>
    </row>
    <row r="78" spans="1:18" x14ac:dyDescent="0.3">
      <c r="A78" s="204">
        <v>45802</v>
      </c>
      <c r="B78" s="27">
        <f t="shared" si="4"/>
        <v>63</v>
      </c>
      <c r="C78" s="30">
        <f t="shared" si="5"/>
        <v>1039</v>
      </c>
      <c r="D78" s="29">
        <v>-1403</v>
      </c>
      <c r="E78" s="30">
        <v>2452</v>
      </c>
      <c r="F78" s="31">
        <f t="shared" si="6"/>
        <v>623</v>
      </c>
      <c r="G78" s="27">
        <f t="shared" si="7"/>
        <v>63</v>
      </c>
      <c r="H78" s="30">
        <f t="shared" si="8"/>
        <v>975</v>
      </c>
      <c r="I78" s="29">
        <v>-1854</v>
      </c>
      <c r="J78" s="30">
        <v>2829</v>
      </c>
      <c r="K78" s="27">
        <f t="shared" si="9"/>
        <v>712</v>
      </c>
      <c r="L78" s="27">
        <f t="shared" si="10"/>
        <v>63</v>
      </c>
      <c r="M78" s="30">
        <f t="shared" si="11"/>
        <v>1107</v>
      </c>
      <c r="N78" s="29">
        <v>-1504</v>
      </c>
      <c r="O78" s="30">
        <v>2611</v>
      </c>
      <c r="P78" s="27">
        <f t="shared" si="12"/>
        <v>505</v>
      </c>
      <c r="Q78" s="44"/>
      <c r="R78" s="35"/>
    </row>
    <row r="79" spans="1:18" x14ac:dyDescent="0.3">
      <c r="A79" s="204">
        <v>45803</v>
      </c>
      <c r="B79" s="27">
        <f t="shared" si="4"/>
        <v>64</v>
      </c>
      <c r="C79" s="30">
        <f t="shared" si="5"/>
        <v>1036</v>
      </c>
      <c r="D79" s="29">
        <v>-1406</v>
      </c>
      <c r="E79" s="30">
        <v>2452</v>
      </c>
      <c r="F79" s="31">
        <f t="shared" si="6"/>
        <v>626</v>
      </c>
      <c r="G79" s="27">
        <f t="shared" si="7"/>
        <v>64</v>
      </c>
      <c r="H79" s="30">
        <f t="shared" si="8"/>
        <v>971</v>
      </c>
      <c r="I79" s="29">
        <v>-1858</v>
      </c>
      <c r="J79" s="30">
        <v>2829</v>
      </c>
      <c r="K79" s="27">
        <f t="shared" si="9"/>
        <v>716</v>
      </c>
      <c r="L79" s="27">
        <f t="shared" si="10"/>
        <v>64</v>
      </c>
      <c r="M79" s="30">
        <f t="shared" si="11"/>
        <v>1104</v>
      </c>
      <c r="N79" s="29">
        <v>-1507</v>
      </c>
      <c r="O79" s="30">
        <v>2611</v>
      </c>
      <c r="P79" s="27">
        <f t="shared" si="12"/>
        <v>508</v>
      </c>
      <c r="Q79" s="44"/>
      <c r="R79" s="35"/>
    </row>
    <row r="80" spans="1:18" x14ac:dyDescent="0.3">
      <c r="A80" s="204">
        <v>45804</v>
      </c>
      <c r="B80" s="27">
        <f t="shared" si="4"/>
        <v>65</v>
      </c>
      <c r="C80" s="30">
        <f t="shared" si="5"/>
        <v>1033</v>
      </c>
      <c r="D80" s="29">
        <v>-1409</v>
      </c>
      <c r="E80" s="30">
        <v>2452</v>
      </c>
      <c r="F80" s="31">
        <f t="shared" si="6"/>
        <v>629</v>
      </c>
      <c r="G80" s="27">
        <f t="shared" si="7"/>
        <v>65</v>
      </c>
      <c r="H80" s="30">
        <f t="shared" si="8"/>
        <v>967</v>
      </c>
      <c r="I80" s="29">
        <v>-1862</v>
      </c>
      <c r="J80" s="30">
        <v>2829</v>
      </c>
      <c r="K80" s="27">
        <f t="shared" si="9"/>
        <v>720</v>
      </c>
      <c r="L80" s="27">
        <f t="shared" si="10"/>
        <v>65</v>
      </c>
      <c r="M80" s="30">
        <f t="shared" si="11"/>
        <v>1101</v>
      </c>
      <c r="N80" s="29">
        <v>-1510</v>
      </c>
      <c r="O80" s="30">
        <v>2611</v>
      </c>
      <c r="P80" s="27">
        <f t="shared" si="12"/>
        <v>511</v>
      </c>
      <c r="Q80" s="44"/>
      <c r="R80" s="35"/>
    </row>
    <row r="81" spans="1:18" x14ac:dyDescent="0.3">
      <c r="A81" s="204">
        <v>45805</v>
      </c>
      <c r="B81" s="27">
        <f t="shared" si="4"/>
        <v>66</v>
      </c>
      <c r="C81" s="30">
        <f t="shared" si="5"/>
        <v>1033</v>
      </c>
      <c r="D81" s="29">
        <v>-1409</v>
      </c>
      <c r="E81" s="30">
        <v>2452</v>
      </c>
      <c r="F81" s="31">
        <f t="shared" si="6"/>
        <v>629</v>
      </c>
      <c r="G81" s="27">
        <f t="shared" si="7"/>
        <v>66</v>
      </c>
      <c r="H81" s="30">
        <f t="shared" si="8"/>
        <v>967</v>
      </c>
      <c r="I81" s="29">
        <v>-1862</v>
      </c>
      <c r="J81" s="30">
        <v>2829</v>
      </c>
      <c r="K81" s="27">
        <f t="shared" si="9"/>
        <v>720</v>
      </c>
      <c r="L81" s="27">
        <f t="shared" si="10"/>
        <v>66</v>
      </c>
      <c r="M81" s="30">
        <f t="shared" si="11"/>
        <v>1101</v>
      </c>
      <c r="N81" s="29">
        <v>-1510</v>
      </c>
      <c r="O81" s="30">
        <v>2611</v>
      </c>
      <c r="P81" s="27">
        <f t="shared" si="12"/>
        <v>511</v>
      </c>
      <c r="Q81" s="44"/>
      <c r="R81" s="35"/>
    </row>
    <row r="82" spans="1:18" x14ac:dyDescent="0.3">
      <c r="A82" s="204">
        <v>45806</v>
      </c>
      <c r="B82" s="27">
        <f t="shared" si="4"/>
        <v>67</v>
      </c>
      <c r="C82" s="30">
        <f t="shared" si="5"/>
        <v>1033</v>
      </c>
      <c r="D82" s="29">
        <v>-1409</v>
      </c>
      <c r="E82" s="30">
        <v>2452</v>
      </c>
      <c r="F82" s="31">
        <f t="shared" si="6"/>
        <v>629</v>
      </c>
      <c r="G82" s="27">
        <f t="shared" si="7"/>
        <v>67</v>
      </c>
      <c r="H82" s="30">
        <f t="shared" si="8"/>
        <v>967</v>
      </c>
      <c r="I82" s="29">
        <v>-1862</v>
      </c>
      <c r="J82" s="30">
        <v>2829</v>
      </c>
      <c r="K82" s="27">
        <f t="shared" si="9"/>
        <v>720</v>
      </c>
      <c r="L82" s="27">
        <f t="shared" si="10"/>
        <v>67</v>
      </c>
      <c r="M82" s="30">
        <f t="shared" si="11"/>
        <v>1101</v>
      </c>
      <c r="N82" s="29">
        <v>-1510</v>
      </c>
      <c r="O82" s="30">
        <v>2611</v>
      </c>
      <c r="P82" s="27">
        <f t="shared" si="12"/>
        <v>511</v>
      </c>
      <c r="Q82" s="44"/>
      <c r="R82" s="35"/>
    </row>
    <row r="83" spans="1:18" x14ac:dyDescent="0.3">
      <c r="A83" s="204">
        <v>45807</v>
      </c>
      <c r="B83" s="27">
        <f t="shared" si="4"/>
        <v>68</v>
      </c>
      <c r="C83" s="30">
        <f t="shared" si="5"/>
        <v>1033</v>
      </c>
      <c r="D83" s="29">
        <v>-1409</v>
      </c>
      <c r="E83" s="30">
        <v>2452</v>
      </c>
      <c r="F83" s="31">
        <f t="shared" si="6"/>
        <v>629</v>
      </c>
      <c r="G83" s="27">
        <f t="shared" si="7"/>
        <v>68</v>
      </c>
      <c r="H83" s="30">
        <f t="shared" si="8"/>
        <v>967</v>
      </c>
      <c r="I83" s="29">
        <v>-1862</v>
      </c>
      <c r="J83" s="30">
        <v>2829</v>
      </c>
      <c r="K83" s="27">
        <f t="shared" si="9"/>
        <v>720</v>
      </c>
      <c r="L83" s="27">
        <f t="shared" si="10"/>
        <v>68</v>
      </c>
      <c r="M83" s="30">
        <f t="shared" si="11"/>
        <v>1101</v>
      </c>
      <c r="N83" s="29">
        <v>-1510</v>
      </c>
      <c r="O83" s="30">
        <v>2611</v>
      </c>
      <c r="P83" s="27">
        <f t="shared" si="12"/>
        <v>511</v>
      </c>
      <c r="Q83" s="44"/>
      <c r="R83" s="35"/>
    </row>
    <row r="84" spans="1:18" x14ac:dyDescent="0.3">
      <c r="A84" s="204">
        <v>45808</v>
      </c>
      <c r="B84" s="27">
        <f t="shared" si="4"/>
        <v>69</v>
      </c>
      <c r="C84" s="30">
        <f t="shared" si="5"/>
        <v>1033</v>
      </c>
      <c r="D84" s="29">
        <v>-1409</v>
      </c>
      <c r="E84" s="30">
        <v>2452</v>
      </c>
      <c r="F84" s="31">
        <f t="shared" si="6"/>
        <v>629</v>
      </c>
      <c r="G84" s="27">
        <f t="shared" si="7"/>
        <v>69</v>
      </c>
      <c r="H84" s="30">
        <f t="shared" si="8"/>
        <v>967</v>
      </c>
      <c r="I84" s="29">
        <v>-1862</v>
      </c>
      <c r="J84" s="30">
        <v>2829</v>
      </c>
      <c r="K84" s="27">
        <f t="shared" si="9"/>
        <v>720</v>
      </c>
      <c r="L84" s="27">
        <f t="shared" si="10"/>
        <v>69</v>
      </c>
      <c r="M84" s="30">
        <f t="shared" si="11"/>
        <v>1101</v>
      </c>
      <c r="N84" s="29">
        <v>-1510</v>
      </c>
      <c r="O84" s="30">
        <v>2611</v>
      </c>
      <c r="P84" s="27">
        <f t="shared" si="12"/>
        <v>511</v>
      </c>
      <c r="Q84" s="44"/>
      <c r="R84" s="35"/>
    </row>
    <row r="85" spans="1:18" x14ac:dyDescent="0.3">
      <c r="A85" s="204">
        <v>45809</v>
      </c>
      <c r="B85" s="27">
        <f t="shared" si="4"/>
        <v>70</v>
      </c>
      <c r="C85" s="30">
        <f t="shared" si="5"/>
        <v>1033</v>
      </c>
      <c r="D85" s="29">
        <v>-1409</v>
      </c>
      <c r="E85" s="30">
        <v>2452</v>
      </c>
      <c r="F85" s="31">
        <f t="shared" si="6"/>
        <v>629</v>
      </c>
      <c r="G85" s="27">
        <f t="shared" si="7"/>
        <v>70</v>
      </c>
      <c r="H85" s="30">
        <f t="shared" si="8"/>
        <v>967</v>
      </c>
      <c r="I85" s="29">
        <v>-1862</v>
      </c>
      <c r="J85" s="30">
        <v>2829</v>
      </c>
      <c r="K85" s="27">
        <f t="shared" si="9"/>
        <v>720</v>
      </c>
      <c r="L85" s="27">
        <f t="shared" si="10"/>
        <v>70</v>
      </c>
      <c r="M85" s="30">
        <f t="shared" si="11"/>
        <v>1101</v>
      </c>
      <c r="N85" s="29">
        <v>-1510</v>
      </c>
      <c r="O85" s="30">
        <v>2611</v>
      </c>
      <c r="P85" s="27">
        <f t="shared" si="12"/>
        <v>511</v>
      </c>
      <c r="Q85" s="44"/>
      <c r="R85" s="35"/>
    </row>
    <row r="86" spans="1:18" x14ac:dyDescent="0.3">
      <c r="A86" s="204">
        <v>45810</v>
      </c>
      <c r="B86" s="27">
        <f t="shared" si="4"/>
        <v>71</v>
      </c>
      <c r="C86" s="30">
        <f t="shared" si="5"/>
        <v>1031</v>
      </c>
      <c r="D86" s="29">
        <v>-1411</v>
      </c>
      <c r="E86" s="30">
        <v>2452</v>
      </c>
      <c r="F86" s="31">
        <f t="shared" si="6"/>
        <v>631</v>
      </c>
      <c r="G86" s="27">
        <f t="shared" si="7"/>
        <v>71</v>
      </c>
      <c r="H86" s="30">
        <f t="shared" si="8"/>
        <v>967</v>
      </c>
      <c r="I86" s="29">
        <v>-1862</v>
      </c>
      <c r="J86" s="30">
        <v>2829</v>
      </c>
      <c r="K86" s="27">
        <f t="shared" si="9"/>
        <v>720</v>
      </c>
      <c r="L86" s="27">
        <f t="shared" si="10"/>
        <v>71</v>
      </c>
      <c r="M86" s="30">
        <f t="shared" si="11"/>
        <v>1101</v>
      </c>
      <c r="N86" s="29">
        <v>-1510</v>
      </c>
      <c r="O86" s="30">
        <v>2611</v>
      </c>
      <c r="P86" s="27">
        <f t="shared" si="12"/>
        <v>511</v>
      </c>
      <c r="Q86" s="44"/>
      <c r="R86" s="35"/>
    </row>
    <row r="87" spans="1:18" x14ac:dyDescent="0.3">
      <c r="A87" s="204">
        <v>45811</v>
      </c>
      <c r="B87" s="27">
        <f t="shared" si="4"/>
        <v>72</v>
      </c>
      <c r="C87" s="30">
        <f t="shared" si="5"/>
        <v>1029</v>
      </c>
      <c r="D87" s="29">
        <v>-1413</v>
      </c>
      <c r="E87" s="30">
        <v>2452</v>
      </c>
      <c r="F87" s="31">
        <f t="shared" si="6"/>
        <v>633</v>
      </c>
      <c r="G87" s="27">
        <f t="shared" si="7"/>
        <v>72</v>
      </c>
      <c r="H87" s="30">
        <f t="shared" si="8"/>
        <v>967</v>
      </c>
      <c r="I87" s="29">
        <v>-1862</v>
      </c>
      <c r="J87" s="30">
        <v>2829</v>
      </c>
      <c r="K87" s="27">
        <f t="shared" si="9"/>
        <v>720</v>
      </c>
      <c r="L87" s="27">
        <f t="shared" si="10"/>
        <v>72</v>
      </c>
      <c r="M87" s="30">
        <f t="shared" si="11"/>
        <v>1101</v>
      </c>
      <c r="N87" s="29">
        <v>-1510</v>
      </c>
      <c r="O87" s="30">
        <v>2611</v>
      </c>
      <c r="P87" s="27">
        <f t="shared" si="12"/>
        <v>511</v>
      </c>
      <c r="Q87" s="44"/>
      <c r="R87" s="35"/>
    </row>
    <row r="88" spans="1:18" x14ac:dyDescent="0.3">
      <c r="A88" s="204">
        <v>45812</v>
      </c>
      <c r="B88" s="27">
        <f t="shared" si="4"/>
        <v>73</v>
      </c>
      <c r="C88" s="30">
        <f t="shared" si="5"/>
        <v>1027</v>
      </c>
      <c r="D88" s="29">
        <v>-1415</v>
      </c>
      <c r="E88" s="30">
        <v>2452</v>
      </c>
      <c r="F88" s="31">
        <f t="shared" si="6"/>
        <v>635</v>
      </c>
      <c r="G88" s="27">
        <f t="shared" si="7"/>
        <v>73</v>
      </c>
      <c r="H88" s="30">
        <f t="shared" si="8"/>
        <v>967</v>
      </c>
      <c r="I88" s="29">
        <v>-1862</v>
      </c>
      <c r="J88" s="30">
        <v>2829</v>
      </c>
      <c r="K88" s="27">
        <f t="shared" si="9"/>
        <v>720</v>
      </c>
      <c r="L88" s="27">
        <f t="shared" si="10"/>
        <v>73</v>
      </c>
      <c r="M88" s="30">
        <f t="shared" si="11"/>
        <v>1101</v>
      </c>
      <c r="N88" s="29">
        <v>-1510</v>
      </c>
      <c r="O88" s="30">
        <v>2611</v>
      </c>
      <c r="P88" s="27">
        <f t="shared" si="12"/>
        <v>511</v>
      </c>
      <c r="Q88" s="44"/>
      <c r="R88" s="35"/>
    </row>
    <row r="89" spans="1:18" x14ac:dyDescent="0.3">
      <c r="A89" s="204">
        <v>45813</v>
      </c>
      <c r="B89" s="27">
        <f t="shared" si="4"/>
        <v>74</v>
      </c>
      <c r="C89" s="30">
        <f t="shared" si="5"/>
        <v>1025</v>
      </c>
      <c r="D89" s="29">
        <v>-1417</v>
      </c>
      <c r="E89" s="30">
        <v>2452</v>
      </c>
      <c r="F89" s="31">
        <f t="shared" si="6"/>
        <v>637</v>
      </c>
      <c r="G89" s="27">
        <f t="shared" si="7"/>
        <v>74</v>
      </c>
      <c r="H89" s="30">
        <f t="shared" si="8"/>
        <v>967</v>
      </c>
      <c r="I89" s="29">
        <v>-1862</v>
      </c>
      <c r="J89" s="30">
        <v>2829</v>
      </c>
      <c r="K89" s="27">
        <f t="shared" si="9"/>
        <v>720</v>
      </c>
      <c r="L89" s="27">
        <f t="shared" si="10"/>
        <v>74</v>
      </c>
      <c r="M89" s="30">
        <f t="shared" si="11"/>
        <v>1101</v>
      </c>
      <c r="N89" s="29">
        <v>-1510</v>
      </c>
      <c r="O89" s="30">
        <v>2611</v>
      </c>
      <c r="P89" s="27">
        <f t="shared" si="12"/>
        <v>511</v>
      </c>
      <c r="Q89" s="44"/>
      <c r="R89" s="35"/>
    </row>
    <row r="90" spans="1:18" x14ac:dyDescent="0.3">
      <c r="A90" s="204">
        <v>45814</v>
      </c>
      <c r="B90" s="27">
        <f t="shared" si="4"/>
        <v>75</v>
      </c>
      <c r="C90" s="30">
        <f t="shared" si="5"/>
        <v>1023</v>
      </c>
      <c r="D90" s="29">
        <v>-1419</v>
      </c>
      <c r="E90" s="30">
        <v>2452</v>
      </c>
      <c r="F90" s="31">
        <f t="shared" si="6"/>
        <v>639</v>
      </c>
      <c r="G90" s="27">
        <f t="shared" si="7"/>
        <v>75</v>
      </c>
      <c r="H90" s="30">
        <f t="shared" si="8"/>
        <v>967</v>
      </c>
      <c r="I90" s="29">
        <v>-1862</v>
      </c>
      <c r="J90" s="30">
        <v>2829</v>
      </c>
      <c r="K90" s="27">
        <f t="shared" si="9"/>
        <v>720</v>
      </c>
      <c r="L90" s="27">
        <f t="shared" si="10"/>
        <v>75</v>
      </c>
      <c r="M90" s="30">
        <f t="shared" si="11"/>
        <v>1100</v>
      </c>
      <c r="N90" s="29">
        <v>-1511</v>
      </c>
      <c r="O90" s="30">
        <v>2611</v>
      </c>
      <c r="P90" s="27">
        <f t="shared" si="12"/>
        <v>512</v>
      </c>
      <c r="Q90" s="44"/>
      <c r="R90" s="35"/>
    </row>
    <row r="91" spans="1:18" x14ac:dyDescent="0.3">
      <c r="A91" s="204">
        <v>45815</v>
      </c>
      <c r="B91" s="27">
        <f t="shared" si="4"/>
        <v>76</v>
      </c>
      <c r="C91" s="30">
        <f t="shared" si="5"/>
        <v>1021</v>
      </c>
      <c r="D91" s="29">
        <v>-1421</v>
      </c>
      <c r="E91" s="30">
        <v>2452</v>
      </c>
      <c r="F91" s="31">
        <f t="shared" si="6"/>
        <v>641</v>
      </c>
      <c r="G91" s="27">
        <f t="shared" si="7"/>
        <v>76</v>
      </c>
      <c r="H91" s="30">
        <f t="shared" si="8"/>
        <v>967</v>
      </c>
      <c r="I91" s="29">
        <v>-1862</v>
      </c>
      <c r="J91" s="30">
        <v>2829</v>
      </c>
      <c r="K91" s="27">
        <f t="shared" si="9"/>
        <v>720</v>
      </c>
      <c r="L91" s="27">
        <f t="shared" si="10"/>
        <v>76</v>
      </c>
      <c r="M91" s="30">
        <f t="shared" si="11"/>
        <v>1097</v>
      </c>
      <c r="N91" s="29">
        <v>-1514</v>
      </c>
      <c r="O91" s="30">
        <v>2611</v>
      </c>
      <c r="P91" s="27">
        <f t="shared" si="12"/>
        <v>515</v>
      </c>
      <c r="Q91" s="44"/>
      <c r="R91" s="35"/>
    </row>
    <row r="92" spans="1:18" x14ac:dyDescent="0.3">
      <c r="A92" s="204">
        <v>45816</v>
      </c>
      <c r="B92" s="27">
        <f t="shared" si="4"/>
        <v>77</v>
      </c>
      <c r="C92" s="30">
        <f t="shared" si="5"/>
        <v>1019</v>
      </c>
      <c r="D92" s="29">
        <v>-1423</v>
      </c>
      <c r="E92" s="30">
        <v>2452</v>
      </c>
      <c r="F92" s="31">
        <f t="shared" si="6"/>
        <v>643</v>
      </c>
      <c r="G92" s="27">
        <f t="shared" si="7"/>
        <v>77</v>
      </c>
      <c r="H92" s="30">
        <f t="shared" si="8"/>
        <v>967</v>
      </c>
      <c r="I92" s="29">
        <v>-1862</v>
      </c>
      <c r="J92" s="30">
        <v>2829</v>
      </c>
      <c r="K92" s="27">
        <f t="shared" si="9"/>
        <v>720</v>
      </c>
      <c r="L92" s="27">
        <f t="shared" si="10"/>
        <v>77</v>
      </c>
      <c r="M92" s="30">
        <f t="shared" si="11"/>
        <v>1094</v>
      </c>
      <c r="N92" s="29">
        <v>-1517</v>
      </c>
      <c r="O92" s="30">
        <v>2611</v>
      </c>
      <c r="P92" s="27">
        <f t="shared" si="12"/>
        <v>518</v>
      </c>
      <c r="Q92" s="44"/>
      <c r="R92" s="35"/>
    </row>
    <row r="93" spans="1:18" x14ac:dyDescent="0.3">
      <c r="A93" s="204">
        <v>45817</v>
      </c>
      <c r="B93" s="27">
        <f t="shared" si="4"/>
        <v>78</v>
      </c>
      <c r="C93" s="30">
        <f t="shared" si="5"/>
        <v>1017</v>
      </c>
      <c r="D93" s="29">
        <v>-1425</v>
      </c>
      <c r="E93" s="30">
        <v>2452</v>
      </c>
      <c r="F93" s="31">
        <f t="shared" si="6"/>
        <v>645</v>
      </c>
      <c r="G93" s="27">
        <f t="shared" si="7"/>
        <v>78</v>
      </c>
      <c r="H93" s="30">
        <f t="shared" si="8"/>
        <v>965</v>
      </c>
      <c r="I93" s="29">
        <v>-1864</v>
      </c>
      <c r="J93" s="30">
        <v>2829</v>
      </c>
      <c r="K93" s="27">
        <f t="shared" si="9"/>
        <v>722</v>
      </c>
      <c r="L93" s="27">
        <f t="shared" si="10"/>
        <v>78</v>
      </c>
      <c r="M93" s="30">
        <f t="shared" si="11"/>
        <v>1091</v>
      </c>
      <c r="N93" s="29">
        <v>-1520</v>
      </c>
      <c r="O93" s="30">
        <v>2611</v>
      </c>
      <c r="P93" s="27">
        <f t="shared" si="12"/>
        <v>521</v>
      </c>
      <c r="Q93" s="44"/>
      <c r="R93" s="35"/>
    </row>
    <row r="94" spans="1:18" x14ac:dyDescent="0.3">
      <c r="A94" s="204">
        <v>45818</v>
      </c>
      <c r="B94" s="27">
        <f t="shared" si="4"/>
        <v>79</v>
      </c>
      <c r="C94" s="30">
        <f t="shared" si="5"/>
        <v>1015</v>
      </c>
      <c r="D94" s="29">
        <v>-1427</v>
      </c>
      <c r="E94" s="30">
        <v>2452</v>
      </c>
      <c r="F94" s="31">
        <f t="shared" si="6"/>
        <v>647</v>
      </c>
      <c r="G94" s="27">
        <f t="shared" si="7"/>
        <v>79</v>
      </c>
      <c r="H94" s="30">
        <f t="shared" si="8"/>
        <v>962</v>
      </c>
      <c r="I94" s="29">
        <v>-1867</v>
      </c>
      <c r="J94" s="30">
        <v>2829</v>
      </c>
      <c r="K94" s="27">
        <f t="shared" si="9"/>
        <v>725</v>
      </c>
      <c r="L94" s="27">
        <f t="shared" si="10"/>
        <v>79</v>
      </c>
      <c r="M94" s="30">
        <f t="shared" si="11"/>
        <v>1088</v>
      </c>
      <c r="N94" s="29">
        <v>-1523</v>
      </c>
      <c r="O94" s="30">
        <v>2611</v>
      </c>
      <c r="P94" s="27">
        <f t="shared" si="12"/>
        <v>524</v>
      </c>
      <c r="Q94" s="44"/>
      <c r="R94" s="35"/>
    </row>
    <row r="95" spans="1:18" x14ac:dyDescent="0.3">
      <c r="A95" s="204">
        <v>45819</v>
      </c>
      <c r="B95" s="27">
        <f t="shared" si="4"/>
        <v>80</v>
      </c>
      <c r="C95" s="30">
        <f t="shared" si="5"/>
        <v>1013</v>
      </c>
      <c r="D95" s="29">
        <v>-1429</v>
      </c>
      <c r="E95" s="30">
        <v>2452</v>
      </c>
      <c r="F95" s="31">
        <f t="shared" si="6"/>
        <v>649</v>
      </c>
      <c r="G95" s="27">
        <f t="shared" si="7"/>
        <v>80</v>
      </c>
      <c r="H95" s="30">
        <f t="shared" si="8"/>
        <v>959</v>
      </c>
      <c r="I95" s="29">
        <v>-1870</v>
      </c>
      <c r="J95" s="30">
        <v>2829</v>
      </c>
      <c r="K95" s="27">
        <f t="shared" si="9"/>
        <v>728</v>
      </c>
      <c r="L95" s="27">
        <f t="shared" si="10"/>
        <v>80</v>
      </c>
      <c r="M95" s="30">
        <f t="shared" si="11"/>
        <v>1085</v>
      </c>
      <c r="N95" s="29">
        <v>-1526</v>
      </c>
      <c r="O95" s="30">
        <v>2611</v>
      </c>
      <c r="P95" s="27">
        <f t="shared" si="12"/>
        <v>527</v>
      </c>
      <c r="Q95" s="44"/>
      <c r="R95" s="35"/>
    </row>
    <row r="96" spans="1:18" x14ac:dyDescent="0.3">
      <c r="A96" s="204">
        <v>45820</v>
      </c>
      <c r="B96" s="27">
        <f t="shared" si="4"/>
        <v>81</v>
      </c>
      <c r="C96" s="30">
        <f t="shared" si="5"/>
        <v>1011</v>
      </c>
      <c r="D96" s="29">
        <v>-1431</v>
      </c>
      <c r="E96" s="30">
        <v>2452</v>
      </c>
      <c r="F96" s="31">
        <f t="shared" si="6"/>
        <v>651</v>
      </c>
      <c r="G96" s="27">
        <f t="shared" si="7"/>
        <v>81</v>
      </c>
      <c r="H96" s="30">
        <f t="shared" si="8"/>
        <v>956</v>
      </c>
      <c r="I96" s="29">
        <v>-1873</v>
      </c>
      <c r="J96" s="30">
        <v>2829</v>
      </c>
      <c r="K96" s="27">
        <f t="shared" si="9"/>
        <v>731</v>
      </c>
      <c r="L96" s="27">
        <f t="shared" si="10"/>
        <v>81</v>
      </c>
      <c r="M96" s="30">
        <f t="shared" si="11"/>
        <v>1082</v>
      </c>
      <c r="N96" s="29">
        <v>-1529</v>
      </c>
      <c r="O96" s="30">
        <v>2611</v>
      </c>
      <c r="P96" s="27">
        <f t="shared" si="12"/>
        <v>530</v>
      </c>
      <c r="Q96" s="44"/>
      <c r="R96" s="35"/>
    </row>
    <row r="97" spans="1:18" x14ac:dyDescent="0.3">
      <c r="A97" s="204">
        <v>45821</v>
      </c>
      <c r="B97" s="27">
        <f t="shared" si="4"/>
        <v>82</v>
      </c>
      <c r="C97" s="30">
        <f t="shared" si="5"/>
        <v>1009</v>
      </c>
      <c r="D97" s="29">
        <v>-1433</v>
      </c>
      <c r="E97" s="30">
        <v>2452</v>
      </c>
      <c r="F97" s="31">
        <f t="shared" si="6"/>
        <v>653</v>
      </c>
      <c r="G97" s="27">
        <f t="shared" si="7"/>
        <v>82</v>
      </c>
      <c r="H97" s="30">
        <f t="shared" si="8"/>
        <v>953</v>
      </c>
      <c r="I97" s="29">
        <v>-1876</v>
      </c>
      <c r="J97" s="30">
        <v>2829</v>
      </c>
      <c r="K97" s="27">
        <f t="shared" si="9"/>
        <v>734</v>
      </c>
      <c r="L97" s="27">
        <f t="shared" si="10"/>
        <v>82</v>
      </c>
      <c r="M97" s="30">
        <f t="shared" si="11"/>
        <v>1079</v>
      </c>
      <c r="N97" s="29">
        <v>-1532</v>
      </c>
      <c r="O97" s="30">
        <v>2611</v>
      </c>
      <c r="P97" s="27">
        <f t="shared" si="12"/>
        <v>533</v>
      </c>
      <c r="Q97" s="44"/>
      <c r="R97" s="35"/>
    </row>
    <row r="98" spans="1:18" x14ac:dyDescent="0.3">
      <c r="A98" s="204">
        <v>45822</v>
      </c>
      <c r="B98" s="27">
        <f t="shared" si="4"/>
        <v>83</v>
      </c>
      <c r="C98" s="30">
        <f t="shared" si="5"/>
        <v>1007</v>
      </c>
      <c r="D98" s="29">
        <v>-1435</v>
      </c>
      <c r="E98" s="30">
        <v>2452</v>
      </c>
      <c r="F98" s="31">
        <f t="shared" si="6"/>
        <v>655</v>
      </c>
      <c r="G98" s="27">
        <f t="shared" si="7"/>
        <v>83</v>
      </c>
      <c r="H98" s="30">
        <f t="shared" si="8"/>
        <v>950</v>
      </c>
      <c r="I98" s="29">
        <v>-1879</v>
      </c>
      <c r="J98" s="30">
        <v>2829</v>
      </c>
      <c r="K98" s="27">
        <f t="shared" si="9"/>
        <v>737</v>
      </c>
      <c r="L98" s="27">
        <f t="shared" si="10"/>
        <v>83</v>
      </c>
      <c r="M98" s="30">
        <f t="shared" si="11"/>
        <v>1076</v>
      </c>
      <c r="N98" s="29">
        <v>-1535</v>
      </c>
      <c r="O98" s="30">
        <v>2611</v>
      </c>
      <c r="P98" s="27">
        <f t="shared" si="12"/>
        <v>536</v>
      </c>
      <c r="Q98" s="44"/>
      <c r="R98" s="35"/>
    </row>
    <row r="99" spans="1:18" x14ac:dyDescent="0.3">
      <c r="A99" s="204">
        <v>45823</v>
      </c>
      <c r="B99" s="27">
        <f t="shared" si="4"/>
        <v>84</v>
      </c>
      <c r="C99" s="30">
        <f t="shared" si="5"/>
        <v>1005</v>
      </c>
      <c r="D99" s="29">
        <v>-1437</v>
      </c>
      <c r="E99" s="30">
        <v>2452</v>
      </c>
      <c r="F99" s="31">
        <f t="shared" si="6"/>
        <v>657</v>
      </c>
      <c r="G99" s="27">
        <f t="shared" si="7"/>
        <v>84</v>
      </c>
      <c r="H99" s="30">
        <f t="shared" si="8"/>
        <v>947</v>
      </c>
      <c r="I99" s="29">
        <v>-1882</v>
      </c>
      <c r="J99" s="30">
        <v>2829</v>
      </c>
      <c r="K99" s="27">
        <f t="shared" si="9"/>
        <v>740</v>
      </c>
      <c r="L99" s="27">
        <f t="shared" si="10"/>
        <v>84</v>
      </c>
      <c r="M99" s="30">
        <f t="shared" si="11"/>
        <v>1073</v>
      </c>
      <c r="N99" s="29">
        <v>-1538</v>
      </c>
      <c r="O99" s="30">
        <v>2611</v>
      </c>
      <c r="P99" s="27">
        <f t="shared" si="12"/>
        <v>539</v>
      </c>
      <c r="Q99" s="44"/>
      <c r="R99" s="35"/>
    </row>
    <row r="100" spans="1:18" x14ac:dyDescent="0.3">
      <c r="A100" s="204">
        <v>45824</v>
      </c>
      <c r="B100" s="27">
        <f t="shared" si="4"/>
        <v>85</v>
      </c>
      <c r="C100" s="30">
        <f t="shared" si="5"/>
        <v>1005</v>
      </c>
      <c r="D100" s="29">
        <v>-1437</v>
      </c>
      <c r="E100" s="30">
        <v>2452</v>
      </c>
      <c r="F100" s="31">
        <f t="shared" si="6"/>
        <v>657</v>
      </c>
      <c r="G100" s="27">
        <f t="shared" si="7"/>
        <v>85</v>
      </c>
      <c r="H100" s="30">
        <f t="shared" si="8"/>
        <v>947</v>
      </c>
      <c r="I100" s="29">
        <v>-1882</v>
      </c>
      <c r="J100" s="30">
        <v>2829</v>
      </c>
      <c r="K100" s="27">
        <f t="shared" si="9"/>
        <v>740</v>
      </c>
      <c r="L100" s="27">
        <f t="shared" si="10"/>
        <v>85</v>
      </c>
      <c r="M100" s="30">
        <f t="shared" si="11"/>
        <v>1073</v>
      </c>
      <c r="N100" s="29">
        <v>-1538</v>
      </c>
      <c r="O100" s="30">
        <v>2611</v>
      </c>
      <c r="P100" s="27">
        <f t="shared" si="12"/>
        <v>539</v>
      </c>
      <c r="Q100" s="44"/>
      <c r="R100" s="35"/>
    </row>
    <row r="101" spans="1:18" x14ac:dyDescent="0.3">
      <c r="A101" s="204">
        <v>45825</v>
      </c>
      <c r="B101" s="27">
        <f t="shared" si="4"/>
        <v>86</v>
      </c>
      <c r="C101" s="30">
        <f t="shared" si="5"/>
        <v>1005</v>
      </c>
      <c r="D101" s="29">
        <v>-1437</v>
      </c>
      <c r="E101" s="30">
        <v>2452</v>
      </c>
      <c r="F101" s="31">
        <f t="shared" si="6"/>
        <v>657</v>
      </c>
      <c r="G101" s="27">
        <f t="shared" si="7"/>
        <v>86</v>
      </c>
      <c r="H101" s="30">
        <f t="shared" si="8"/>
        <v>947</v>
      </c>
      <c r="I101" s="29">
        <v>-1882</v>
      </c>
      <c r="J101" s="30">
        <v>2829</v>
      </c>
      <c r="K101" s="27">
        <f t="shared" si="9"/>
        <v>740</v>
      </c>
      <c r="L101" s="27">
        <f t="shared" si="10"/>
        <v>86</v>
      </c>
      <c r="M101" s="30">
        <f t="shared" si="11"/>
        <v>1073</v>
      </c>
      <c r="N101" s="29">
        <v>-1538</v>
      </c>
      <c r="O101" s="30">
        <v>2611</v>
      </c>
      <c r="P101" s="27">
        <f t="shared" si="12"/>
        <v>539</v>
      </c>
      <c r="Q101" s="44"/>
      <c r="R101" s="35"/>
    </row>
    <row r="102" spans="1:18" x14ac:dyDescent="0.3">
      <c r="A102" s="204">
        <v>45826</v>
      </c>
      <c r="B102" s="27">
        <f t="shared" si="4"/>
        <v>87</v>
      </c>
      <c r="C102" s="30">
        <f t="shared" si="5"/>
        <v>1005</v>
      </c>
      <c r="D102" s="29">
        <v>-1437</v>
      </c>
      <c r="E102" s="30">
        <v>2452</v>
      </c>
      <c r="F102" s="31">
        <f t="shared" si="6"/>
        <v>657</v>
      </c>
      <c r="G102" s="27">
        <f t="shared" si="7"/>
        <v>87</v>
      </c>
      <c r="H102" s="30">
        <f t="shared" si="8"/>
        <v>947</v>
      </c>
      <c r="I102" s="29">
        <v>-1882</v>
      </c>
      <c r="J102" s="30">
        <v>2829</v>
      </c>
      <c r="K102" s="27">
        <f t="shared" si="9"/>
        <v>740</v>
      </c>
      <c r="L102" s="27">
        <f t="shared" si="10"/>
        <v>87</v>
      </c>
      <c r="M102" s="30">
        <f t="shared" si="11"/>
        <v>1073</v>
      </c>
      <c r="N102" s="29">
        <v>-1538</v>
      </c>
      <c r="O102" s="30">
        <v>2611</v>
      </c>
      <c r="P102" s="27">
        <f t="shared" si="12"/>
        <v>539</v>
      </c>
      <c r="Q102" s="44"/>
      <c r="R102" s="35"/>
    </row>
    <row r="103" spans="1:18" x14ac:dyDescent="0.3">
      <c r="A103" s="204">
        <v>45827</v>
      </c>
      <c r="B103" s="27">
        <f t="shared" si="4"/>
        <v>88</v>
      </c>
      <c r="C103" s="30">
        <f t="shared" si="5"/>
        <v>1005</v>
      </c>
      <c r="D103" s="29">
        <v>-1437</v>
      </c>
      <c r="E103" s="30">
        <v>2452</v>
      </c>
      <c r="F103" s="31">
        <f t="shared" si="6"/>
        <v>657</v>
      </c>
      <c r="G103" s="27">
        <f t="shared" si="7"/>
        <v>88</v>
      </c>
      <c r="H103" s="30">
        <f t="shared" si="8"/>
        <v>947</v>
      </c>
      <c r="I103" s="29">
        <v>-1882</v>
      </c>
      <c r="J103" s="30">
        <v>2829</v>
      </c>
      <c r="K103" s="27">
        <f t="shared" si="9"/>
        <v>740</v>
      </c>
      <c r="L103" s="27">
        <f t="shared" si="10"/>
        <v>88</v>
      </c>
      <c r="M103" s="30">
        <f t="shared" si="11"/>
        <v>1073</v>
      </c>
      <c r="N103" s="29">
        <v>-1538</v>
      </c>
      <c r="O103" s="30">
        <v>2611</v>
      </c>
      <c r="P103" s="27">
        <f t="shared" si="12"/>
        <v>539</v>
      </c>
      <c r="Q103" s="44"/>
      <c r="R103" s="35"/>
    </row>
    <row r="104" spans="1:18" x14ac:dyDescent="0.3">
      <c r="A104" s="204">
        <v>45828</v>
      </c>
      <c r="B104" s="27">
        <f t="shared" si="4"/>
        <v>89</v>
      </c>
      <c r="C104" s="30">
        <f t="shared" si="5"/>
        <v>1005</v>
      </c>
      <c r="D104" s="29">
        <v>-1437</v>
      </c>
      <c r="E104" s="30">
        <v>2452</v>
      </c>
      <c r="F104" s="31">
        <f t="shared" si="6"/>
        <v>657</v>
      </c>
      <c r="G104" s="27">
        <f t="shared" si="7"/>
        <v>89</v>
      </c>
      <c r="H104" s="30">
        <f t="shared" si="8"/>
        <v>947</v>
      </c>
      <c r="I104" s="29">
        <v>-1882</v>
      </c>
      <c r="J104" s="30">
        <v>2829</v>
      </c>
      <c r="K104" s="27">
        <f t="shared" si="9"/>
        <v>740</v>
      </c>
      <c r="L104" s="27">
        <f t="shared" si="10"/>
        <v>89</v>
      </c>
      <c r="M104" s="30">
        <f t="shared" si="11"/>
        <v>1073</v>
      </c>
      <c r="N104" s="29">
        <v>-1538</v>
      </c>
      <c r="O104" s="30">
        <v>2611</v>
      </c>
      <c r="P104" s="27">
        <f t="shared" si="12"/>
        <v>539</v>
      </c>
      <c r="Q104" s="44"/>
      <c r="R104" s="35"/>
    </row>
    <row r="105" spans="1:18" x14ac:dyDescent="0.3">
      <c r="A105" s="204">
        <v>45829</v>
      </c>
      <c r="B105" s="27">
        <f t="shared" si="4"/>
        <v>90</v>
      </c>
      <c r="C105" s="30">
        <f t="shared" si="5"/>
        <v>1005</v>
      </c>
      <c r="D105" s="29">
        <v>-1437</v>
      </c>
      <c r="E105" s="30">
        <v>2452</v>
      </c>
      <c r="F105" s="31">
        <f t="shared" si="6"/>
        <v>657</v>
      </c>
      <c r="G105" s="27">
        <f t="shared" si="7"/>
        <v>90</v>
      </c>
      <c r="H105" s="30">
        <f t="shared" si="8"/>
        <v>947</v>
      </c>
      <c r="I105" s="29">
        <v>-1882</v>
      </c>
      <c r="J105" s="30">
        <v>2829</v>
      </c>
      <c r="K105" s="27">
        <f t="shared" si="9"/>
        <v>740</v>
      </c>
      <c r="L105" s="27">
        <f t="shared" si="10"/>
        <v>90</v>
      </c>
      <c r="M105" s="30">
        <f t="shared" si="11"/>
        <v>1073</v>
      </c>
      <c r="N105" s="29">
        <v>-1538</v>
      </c>
      <c r="O105" s="30">
        <v>2611</v>
      </c>
      <c r="P105" s="27">
        <f t="shared" si="12"/>
        <v>539</v>
      </c>
      <c r="Q105" s="44"/>
      <c r="R105" s="35"/>
    </row>
    <row r="106" spans="1:18" x14ac:dyDescent="0.3">
      <c r="A106" s="204">
        <v>45830</v>
      </c>
      <c r="B106" s="27">
        <f t="shared" si="4"/>
        <v>91</v>
      </c>
      <c r="C106" s="30">
        <f t="shared" si="5"/>
        <v>1005</v>
      </c>
      <c r="D106" s="29">
        <v>-1437</v>
      </c>
      <c r="E106" s="30">
        <v>2452</v>
      </c>
      <c r="F106" s="31">
        <f t="shared" si="6"/>
        <v>657</v>
      </c>
      <c r="G106" s="27">
        <f t="shared" si="7"/>
        <v>91</v>
      </c>
      <c r="H106" s="30">
        <f t="shared" si="8"/>
        <v>947</v>
      </c>
      <c r="I106" s="29">
        <v>-1882</v>
      </c>
      <c r="J106" s="30">
        <v>2829</v>
      </c>
      <c r="K106" s="27">
        <f t="shared" si="9"/>
        <v>740</v>
      </c>
      <c r="L106" s="27">
        <f t="shared" si="10"/>
        <v>91</v>
      </c>
      <c r="M106" s="30">
        <f t="shared" si="11"/>
        <v>1073</v>
      </c>
      <c r="N106" s="29">
        <v>-1538</v>
      </c>
      <c r="O106" s="30">
        <v>2611</v>
      </c>
      <c r="P106" s="27">
        <f t="shared" si="12"/>
        <v>539</v>
      </c>
      <c r="Q106" s="44"/>
      <c r="R106" s="35"/>
    </row>
    <row r="107" spans="1:18" x14ac:dyDescent="0.3">
      <c r="A107" s="204">
        <v>45831</v>
      </c>
      <c r="B107" s="27">
        <f t="shared" si="4"/>
        <v>92</v>
      </c>
      <c r="C107" s="30">
        <f t="shared" si="5"/>
        <v>1005</v>
      </c>
      <c r="D107" s="29">
        <v>-1437</v>
      </c>
      <c r="E107" s="30">
        <v>2452</v>
      </c>
      <c r="F107" s="31">
        <f t="shared" si="6"/>
        <v>657</v>
      </c>
      <c r="G107" s="27">
        <f t="shared" si="7"/>
        <v>92</v>
      </c>
      <c r="H107" s="30">
        <f t="shared" si="8"/>
        <v>947</v>
      </c>
      <c r="I107" s="29">
        <v>-1882</v>
      </c>
      <c r="J107" s="30">
        <v>2829</v>
      </c>
      <c r="K107" s="27">
        <f t="shared" si="9"/>
        <v>740</v>
      </c>
      <c r="L107" s="27">
        <f t="shared" si="10"/>
        <v>92</v>
      </c>
      <c r="M107" s="30">
        <f t="shared" si="11"/>
        <v>1073</v>
      </c>
      <c r="N107" s="29">
        <v>-1538</v>
      </c>
      <c r="O107" s="30">
        <v>2611</v>
      </c>
      <c r="P107" s="27">
        <f t="shared" si="12"/>
        <v>539</v>
      </c>
      <c r="Q107" s="44"/>
      <c r="R107" s="35"/>
    </row>
    <row r="108" spans="1:18" x14ac:dyDescent="0.3">
      <c r="A108" s="204">
        <v>45832</v>
      </c>
      <c r="B108" s="27">
        <f t="shared" si="4"/>
        <v>93</v>
      </c>
      <c r="C108" s="30">
        <f t="shared" si="5"/>
        <v>1005</v>
      </c>
      <c r="D108" s="29">
        <v>-1437</v>
      </c>
      <c r="E108" s="30">
        <v>2452</v>
      </c>
      <c r="F108" s="31">
        <f t="shared" si="6"/>
        <v>657</v>
      </c>
      <c r="G108" s="27">
        <f t="shared" si="7"/>
        <v>93</v>
      </c>
      <c r="H108" s="30">
        <f t="shared" si="8"/>
        <v>947</v>
      </c>
      <c r="I108" s="29">
        <v>-1882</v>
      </c>
      <c r="J108" s="30">
        <v>2829</v>
      </c>
      <c r="K108" s="27">
        <f t="shared" si="9"/>
        <v>740</v>
      </c>
      <c r="L108" s="27">
        <f t="shared" si="10"/>
        <v>93</v>
      </c>
      <c r="M108" s="30">
        <f t="shared" si="11"/>
        <v>1073</v>
      </c>
      <c r="N108" s="29">
        <v>-1538</v>
      </c>
      <c r="O108" s="30">
        <v>2611</v>
      </c>
      <c r="P108" s="27">
        <f t="shared" si="12"/>
        <v>539</v>
      </c>
      <c r="Q108" s="44"/>
      <c r="R108" s="35"/>
    </row>
    <row r="109" spans="1:18" x14ac:dyDescent="0.3">
      <c r="A109" s="204">
        <v>45833</v>
      </c>
      <c r="B109" s="27">
        <f t="shared" si="4"/>
        <v>94</v>
      </c>
      <c r="C109" s="30">
        <f t="shared" si="5"/>
        <v>1005</v>
      </c>
      <c r="D109" s="29">
        <v>-1437</v>
      </c>
      <c r="E109" s="30">
        <v>2452</v>
      </c>
      <c r="F109" s="31">
        <f t="shared" si="6"/>
        <v>657</v>
      </c>
      <c r="G109" s="27">
        <f t="shared" si="7"/>
        <v>94</v>
      </c>
      <c r="H109" s="30">
        <f t="shared" si="8"/>
        <v>947</v>
      </c>
      <c r="I109" s="29">
        <v>-1882</v>
      </c>
      <c r="J109" s="30">
        <v>2829</v>
      </c>
      <c r="K109" s="27">
        <f t="shared" si="9"/>
        <v>740</v>
      </c>
      <c r="L109" s="27">
        <f t="shared" si="10"/>
        <v>94</v>
      </c>
      <c r="M109" s="30">
        <f t="shared" si="11"/>
        <v>1073</v>
      </c>
      <c r="N109" s="29">
        <v>-1538</v>
      </c>
      <c r="O109" s="30">
        <v>2611</v>
      </c>
      <c r="P109" s="27">
        <f t="shared" si="12"/>
        <v>539</v>
      </c>
      <c r="Q109" s="44"/>
      <c r="R109" s="35"/>
    </row>
    <row r="110" spans="1:18" x14ac:dyDescent="0.3">
      <c r="A110" s="204">
        <v>45834</v>
      </c>
      <c r="B110" s="27">
        <f t="shared" si="4"/>
        <v>95</v>
      </c>
      <c r="C110" s="30">
        <f t="shared" si="5"/>
        <v>1005</v>
      </c>
      <c r="D110" s="29">
        <v>-1437</v>
      </c>
      <c r="E110" s="30">
        <v>2452</v>
      </c>
      <c r="F110" s="31">
        <f t="shared" si="6"/>
        <v>657</v>
      </c>
      <c r="G110" s="27">
        <f t="shared" si="7"/>
        <v>95</v>
      </c>
      <c r="H110" s="30">
        <f t="shared" si="8"/>
        <v>947</v>
      </c>
      <c r="I110" s="29">
        <v>-1882</v>
      </c>
      <c r="J110" s="30">
        <v>2829</v>
      </c>
      <c r="K110" s="27">
        <f t="shared" si="9"/>
        <v>740</v>
      </c>
      <c r="L110" s="27">
        <f t="shared" si="10"/>
        <v>95</v>
      </c>
      <c r="M110" s="30">
        <f t="shared" si="11"/>
        <v>1073</v>
      </c>
      <c r="N110" s="29">
        <v>-1538</v>
      </c>
      <c r="O110" s="30">
        <v>2611</v>
      </c>
      <c r="P110" s="27">
        <f t="shared" si="12"/>
        <v>539</v>
      </c>
      <c r="Q110" s="44"/>
      <c r="R110" s="35"/>
    </row>
    <row r="111" spans="1:18" x14ac:dyDescent="0.3">
      <c r="A111" s="204">
        <v>45835</v>
      </c>
      <c r="B111" s="27">
        <f t="shared" si="4"/>
        <v>96</v>
      </c>
      <c r="C111" s="30">
        <f t="shared" si="5"/>
        <v>1005</v>
      </c>
      <c r="D111" s="29">
        <v>-1437</v>
      </c>
      <c r="E111" s="30">
        <v>2452</v>
      </c>
      <c r="F111" s="31">
        <f t="shared" si="6"/>
        <v>657</v>
      </c>
      <c r="G111" s="27">
        <f t="shared" si="7"/>
        <v>96</v>
      </c>
      <c r="H111" s="30">
        <f t="shared" si="8"/>
        <v>947</v>
      </c>
      <c r="I111" s="29">
        <v>-1882</v>
      </c>
      <c r="J111" s="30">
        <v>2829</v>
      </c>
      <c r="K111" s="27">
        <f t="shared" si="9"/>
        <v>740</v>
      </c>
      <c r="L111" s="27">
        <f t="shared" si="10"/>
        <v>96</v>
      </c>
      <c r="M111" s="30">
        <f t="shared" si="11"/>
        <v>1073</v>
      </c>
      <c r="N111" s="29">
        <v>-1538</v>
      </c>
      <c r="O111" s="30">
        <v>2611</v>
      </c>
      <c r="P111" s="27">
        <f t="shared" si="12"/>
        <v>539</v>
      </c>
      <c r="Q111" s="44"/>
      <c r="R111" s="35"/>
    </row>
    <row r="112" spans="1:18" x14ac:dyDescent="0.3">
      <c r="A112" s="204">
        <v>45836</v>
      </c>
      <c r="B112" s="27">
        <f t="shared" si="4"/>
        <v>97</v>
      </c>
      <c r="C112" s="30">
        <f t="shared" si="5"/>
        <v>1005</v>
      </c>
      <c r="D112" s="29">
        <v>-1437</v>
      </c>
      <c r="E112" s="30">
        <v>2452</v>
      </c>
      <c r="F112" s="31">
        <f t="shared" si="6"/>
        <v>657</v>
      </c>
      <c r="G112" s="27">
        <f t="shared" si="7"/>
        <v>97</v>
      </c>
      <c r="H112" s="30">
        <f t="shared" si="8"/>
        <v>946</v>
      </c>
      <c r="I112" s="29">
        <v>-1883</v>
      </c>
      <c r="J112" s="30">
        <v>2829</v>
      </c>
      <c r="K112" s="27">
        <f t="shared" si="9"/>
        <v>741</v>
      </c>
      <c r="L112" s="27">
        <f t="shared" si="10"/>
        <v>97</v>
      </c>
      <c r="M112" s="30">
        <f t="shared" si="11"/>
        <v>1073</v>
      </c>
      <c r="N112" s="29">
        <v>-1538</v>
      </c>
      <c r="O112" s="30">
        <v>2611</v>
      </c>
      <c r="P112" s="27">
        <f t="shared" si="12"/>
        <v>539</v>
      </c>
      <c r="Q112" s="44"/>
      <c r="R112" s="35"/>
    </row>
    <row r="113" spans="1:18" x14ac:dyDescent="0.3">
      <c r="A113" s="204">
        <v>45837</v>
      </c>
      <c r="B113" s="27">
        <f t="shared" si="4"/>
        <v>98</v>
      </c>
      <c r="C113" s="30">
        <f t="shared" si="5"/>
        <v>1005</v>
      </c>
      <c r="D113" s="29">
        <v>-1437</v>
      </c>
      <c r="E113" s="30">
        <v>2452</v>
      </c>
      <c r="F113" s="31">
        <f t="shared" si="6"/>
        <v>657</v>
      </c>
      <c r="G113" s="27">
        <f t="shared" si="7"/>
        <v>98</v>
      </c>
      <c r="H113" s="30">
        <f t="shared" si="8"/>
        <v>939</v>
      </c>
      <c r="I113" s="29">
        <v>-1890</v>
      </c>
      <c r="J113" s="30">
        <v>2829</v>
      </c>
      <c r="K113" s="27">
        <f t="shared" si="9"/>
        <v>748</v>
      </c>
      <c r="L113" s="27">
        <f t="shared" si="10"/>
        <v>98</v>
      </c>
      <c r="M113" s="30">
        <f t="shared" si="11"/>
        <v>1073</v>
      </c>
      <c r="N113" s="29">
        <v>-1538</v>
      </c>
      <c r="O113" s="30">
        <v>2611</v>
      </c>
      <c r="P113" s="27">
        <f t="shared" si="12"/>
        <v>539</v>
      </c>
      <c r="Q113" s="44"/>
      <c r="R113" s="35"/>
    </row>
    <row r="114" spans="1:18" x14ac:dyDescent="0.3">
      <c r="A114" s="204">
        <v>45838</v>
      </c>
      <c r="B114" s="27">
        <f t="shared" si="4"/>
        <v>99</v>
      </c>
      <c r="C114" s="30">
        <f t="shared" si="5"/>
        <v>1005</v>
      </c>
      <c r="D114" s="29">
        <v>-1437</v>
      </c>
      <c r="E114" s="30">
        <v>2452</v>
      </c>
      <c r="F114" s="31">
        <f t="shared" si="6"/>
        <v>657</v>
      </c>
      <c r="G114" s="27">
        <f t="shared" si="7"/>
        <v>99</v>
      </c>
      <c r="H114" s="30">
        <f t="shared" si="8"/>
        <v>932</v>
      </c>
      <c r="I114" s="29">
        <v>-1897</v>
      </c>
      <c r="J114" s="30">
        <v>2829</v>
      </c>
      <c r="K114" s="27">
        <f t="shared" si="9"/>
        <v>755</v>
      </c>
      <c r="L114" s="27">
        <f t="shared" si="10"/>
        <v>99</v>
      </c>
      <c r="M114" s="30">
        <f t="shared" si="11"/>
        <v>1073</v>
      </c>
      <c r="N114" s="29">
        <v>-1538</v>
      </c>
      <c r="O114" s="30">
        <v>2611</v>
      </c>
      <c r="P114" s="27">
        <f t="shared" si="12"/>
        <v>539</v>
      </c>
      <c r="Q114" s="44"/>
      <c r="R114" s="35"/>
    </row>
    <row r="115" spans="1:18" x14ac:dyDescent="0.3">
      <c r="A115" s="204">
        <v>45839</v>
      </c>
      <c r="B115" s="27">
        <f t="shared" si="4"/>
        <v>100</v>
      </c>
      <c r="C115" s="30">
        <f t="shared" si="5"/>
        <v>1005</v>
      </c>
      <c r="D115" s="29">
        <v>-1437</v>
      </c>
      <c r="E115" s="30">
        <v>2452</v>
      </c>
      <c r="F115" s="31">
        <f t="shared" si="6"/>
        <v>657</v>
      </c>
      <c r="G115" s="27">
        <f t="shared" si="7"/>
        <v>100</v>
      </c>
      <c r="H115" s="30">
        <f t="shared" si="8"/>
        <v>925</v>
      </c>
      <c r="I115" s="29">
        <v>-1904</v>
      </c>
      <c r="J115" s="30">
        <v>2829</v>
      </c>
      <c r="K115" s="27">
        <f t="shared" si="9"/>
        <v>762</v>
      </c>
      <c r="L115" s="27">
        <f t="shared" si="10"/>
        <v>100</v>
      </c>
      <c r="M115" s="30">
        <f t="shared" si="11"/>
        <v>1073</v>
      </c>
      <c r="N115" s="29">
        <v>-1538</v>
      </c>
      <c r="O115" s="30">
        <v>2611</v>
      </c>
      <c r="P115" s="27">
        <f t="shared" si="12"/>
        <v>539</v>
      </c>
      <c r="Q115" s="44"/>
      <c r="R115" s="35"/>
    </row>
    <row r="116" spans="1:18" x14ac:dyDescent="0.3">
      <c r="A116" s="204">
        <v>45840</v>
      </c>
      <c r="B116" s="27">
        <f t="shared" si="4"/>
        <v>101</v>
      </c>
      <c r="C116" s="30">
        <f t="shared" si="5"/>
        <v>1005</v>
      </c>
      <c r="D116" s="29">
        <v>-1437</v>
      </c>
      <c r="E116" s="30">
        <v>2452</v>
      </c>
      <c r="F116" s="31">
        <f t="shared" si="6"/>
        <v>657</v>
      </c>
      <c r="G116" s="27">
        <f t="shared" si="7"/>
        <v>101</v>
      </c>
      <c r="H116" s="30">
        <f t="shared" si="8"/>
        <v>918</v>
      </c>
      <c r="I116" s="29">
        <v>-1911</v>
      </c>
      <c r="J116" s="30">
        <v>2829</v>
      </c>
      <c r="K116" s="27">
        <f t="shared" si="9"/>
        <v>769</v>
      </c>
      <c r="L116" s="27">
        <f t="shared" si="10"/>
        <v>101</v>
      </c>
      <c r="M116" s="30">
        <f t="shared" si="11"/>
        <v>1073</v>
      </c>
      <c r="N116" s="29">
        <v>-1538</v>
      </c>
      <c r="O116" s="30">
        <v>2611</v>
      </c>
      <c r="P116" s="27">
        <f t="shared" si="12"/>
        <v>539</v>
      </c>
      <c r="Q116" s="44"/>
      <c r="R116" s="35"/>
    </row>
    <row r="117" spans="1:18" x14ac:dyDescent="0.3">
      <c r="A117" s="204">
        <v>45841</v>
      </c>
      <c r="B117" s="27">
        <f t="shared" si="4"/>
        <v>102</v>
      </c>
      <c r="C117" s="30">
        <f t="shared" si="5"/>
        <v>1005</v>
      </c>
      <c r="D117" s="29">
        <v>-1437</v>
      </c>
      <c r="E117" s="30">
        <v>2452</v>
      </c>
      <c r="F117" s="31">
        <f t="shared" si="6"/>
        <v>657</v>
      </c>
      <c r="G117" s="27">
        <f t="shared" si="7"/>
        <v>102</v>
      </c>
      <c r="H117" s="30">
        <f t="shared" si="8"/>
        <v>911</v>
      </c>
      <c r="I117" s="29">
        <v>-1918</v>
      </c>
      <c r="J117" s="30">
        <v>2829</v>
      </c>
      <c r="K117" s="27">
        <f t="shared" si="9"/>
        <v>776</v>
      </c>
      <c r="L117" s="27">
        <f t="shared" si="10"/>
        <v>102</v>
      </c>
      <c r="M117" s="30">
        <f t="shared" si="11"/>
        <v>1073</v>
      </c>
      <c r="N117" s="29">
        <v>-1538</v>
      </c>
      <c r="O117" s="30">
        <v>2611</v>
      </c>
      <c r="P117" s="27">
        <f t="shared" si="12"/>
        <v>539</v>
      </c>
      <c r="Q117" s="44"/>
      <c r="R117" s="35"/>
    </row>
    <row r="118" spans="1:18" x14ac:dyDescent="0.3">
      <c r="A118" s="204">
        <v>45842</v>
      </c>
      <c r="B118" s="27">
        <f t="shared" si="4"/>
        <v>103</v>
      </c>
      <c r="C118" s="30">
        <f t="shared" si="5"/>
        <v>1005</v>
      </c>
      <c r="D118" s="29">
        <v>-1437</v>
      </c>
      <c r="E118" s="30">
        <v>2452</v>
      </c>
      <c r="F118" s="31">
        <f t="shared" si="6"/>
        <v>657</v>
      </c>
      <c r="G118" s="27">
        <f t="shared" si="7"/>
        <v>103</v>
      </c>
      <c r="H118" s="30">
        <f t="shared" si="8"/>
        <v>904</v>
      </c>
      <c r="I118" s="29">
        <v>-1925</v>
      </c>
      <c r="J118" s="30">
        <v>2829</v>
      </c>
      <c r="K118" s="27">
        <f t="shared" si="9"/>
        <v>783</v>
      </c>
      <c r="L118" s="27">
        <f t="shared" si="10"/>
        <v>103</v>
      </c>
      <c r="M118" s="30">
        <f t="shared" si="11"/>
        <v>1073</v>
      </c>
      <c r="N118" s="29">
        <v>-1538</v>
      </c>
      <c r="O118" s="30">
        <v>2611</v>
      </c>
      <c r="P118" s="27">
        <f t="shared" si="12"/>
        <v>539</v>
      </c>
      <c r="Q118" s="44"/>
      <c r="R118" s="35"/>
    </row>
    <row r="119" spans="1:18" x14ac:dyDescent="0.3">
      <c r="A119" s="204">
        <v>45843</v>
      </c>
      <c r="B119" s="27">
        <f t="shared" si="4"/>
        <v>104</v>
      </c>
      <c r="C119" s="30">
        <f t="shared" si="5"/>
        <v>1005</v>
      </c>
      <c r="D119" s="29">
        <v>-1437</v>
      </c>
      <c r="E119" s="30">
        <v>2452</v>
      </c>
      <c r="F119" s="31">
        <f t="shared" si="6"/>
        <v>657</v>
      </c>
      <c r="G119" s="27">
        <f t="shared" si="7"/>
        <v>104</v>
      </c>
      <c r="H119" s="30">
        <f t="shared" si="8"/>
        <v>897</v>
      </c>
      <c r="I119" s="29">
        <v>-1932</v>
      </c>
      <c r="J119" s="30">
        <v>2829</v>
      </c>
      <c r="K119" s="27">
        <f t="shared" si="9"/>
        <v>790</v>
      </c>
      <c r="L119" s="27">
        <f t="shared" si="10"/>
        <v>104</v>
      </c>
      <c r="M119" s="30">
        <f t="shared" si="11"/>
        <v>1073</v>
      </c>
      <c r="N119" s="29">
        <v>-1538</v>
      </c>
      <c r="O119" s="30">
        <v>2611</v>
      </c>
      <c r="P119" s="27">
        <f t="shared" si="12"/>
        <v>539</v>
      </c>
      <c r="Q119" s="44"/>
      <c r="R119" s="35"/>
    </row>
    <row r="120" spans="1:18" x14ac:dyDescent="0.3">
      <c r="A120" s="204">
        <v>45844</v>
      </c>
      <c r="B120" s="27">
        <f t="shared" si="4"/>
        <v>105</v>
      </c>
      <c r="C120" s="30">
        <f t="shared" si="5"/>
        <v>1005</v>
      </c>
      <c r="D120" s="29">
        <v>-1437</v>
      </c>
      <c r="E120" s="30">
        <v>2452</v>
      </c>
      <c r="F120" s="31">
        <f t="shared" si="6"/>
        <v>657</v>
      </c>
      <c r="G120" s="27">
        <f t="shared" si="7"/>
        <v>105</v>
      </c>
      <c r="H120" s="30">
        <f t="shared" si="8"/>
        <v>890</v>
      </c>
      <c r="I120" s="29">
        <v>-1939</v>
      </c>
      <c r="J120" s="30">
        <v>2829</v>
      </c>
      <c r="K120" s="27">
        <f t="shared" si="9"/>
        <v>797</v>
      </c>
      <c r="L120" s="27">
        <f t="shared" si="10"/>
        <v>105</v>
      </c>
      <c r="M120" s="30">
        <f t="shared" si="11"/>
        <v>1073</v>
      </c>
      <c r="N120" s="29">
        <v>-1538</v>
      </c>
      <c r="O120" s="30">
        <v>2611</v>
      </c>
      <c r="P120" s="27">
        <f t="shared" si="12"/>
        <v>539</v>
      </c>
      <c r="Q120" s="44"/>
      <c r="R120" s="35"/>
    </row>
    <row r="121" spans="1:18" x14ac:dyDescent="0.3">
      <c r="A121" s="204">
        <v>45845</v>
      </c>
      <c r="B121" s="27">
        <f t="shared" si="4"/>
        <v>106</v>
      </c>
      <c r="C121" s="30">
        <f t="shared" si="5"/>
        <v>1002</v>
      </c>
      <c r="D121" s="29">
        <v>-1440</v>
      </c>
      <c r="E121" s="30">
        <v>2452</v>
      </c>
      <c r="F121" s="31">
        <f t="shared" si="6"/>
        <v>660</v>
      </c>
      <c r="G121" s="27">
        <f t="shared" si="7"/>
        <v>106</v>
      </c>
      <c r="H121" s="30">
        <f t="shared" si="8"/>
        <v>883</v>
      </c>
      <c r="I121" s="29">
        <v>-1946</v>
      </c>
      <c r="J121" s="30">
        <v>2829</v>
      </c>
      <c r="K121" s="27">
        <f t="shared" si="9"/>
        <v>804</v>
      </c>
      <c r="L121" s="27">
        <f t="shared" si="10"/>
        <v>106</v>
      </c>
      <c r="M121" s="30">
        <f t="shared" si="11"/>
        <v>1067</v>
      </c>
      <c r="N121" s="29">
        <v>-1544</v>
      </c>
      <c r="O121" s="30">
        <v>2611</v>
      </c>
      <c r="P121" s="27">
        <f t="shared" si="12"/>
        <v>545</v>
      </c>
      <c r="Q121" s="44"/>
      <c r="R121" s="35"/>
    </row>
    <row r="122" spans="1:18" x14ac:dyDescent="0.3">
      <c r="A122" s="204">
        <v>45846</v>
      </c>
      <c r="B122" s="27">
        <f t="shared" si="4"/>
        <v>107</v>
      </c>
      <c r="C122" s="30">
        <f t="shared" si="5"/>
        <v>992</v>
      </c>
      <c r="D122" s="29">
        <v>-1450</v>
      </c>
      <c r="E122" s="30">
        <v>2452</v>
      </c>
      <c r="F122" s="31">
        <f t="shared" si="6"/>
        <v>670</v>
      </c>
      <c r="G122" s="27">
        <f t="shared" si="7"/>
        <v>107</v>
      </c>
      <c r="H122" s="30">
        <f t="shared" si="8"/>
        <v>876</v>
      </c>
      <c r="I122" s="29">
        <v>-1953</v>
      </c>
      <c r="J122" s="30">
        <v>2829</v>
      </c>
      <c r="K122" s="27">
        <f t="shared" si="9"/>
        <v>811</v>
      </c>
      <c r="L122" s="27">
        <f t="shared" si="10"/>
        <v>107</v>
      </c>
      <c r="M122" s="30">
        <f t="shared" si="11"/>
        <v>1059</v>
      </c>
      <c r="N122" s="29">
        <v>-1552</v>
      </c>
      <c r="O122" s="30">
        <v>2611</v>
      </c>
      <c r="P122" s="27">
        <f t="shared" si="12"/>
        <v>553</v>
      </c>
      <c r="Q122" s="44"/>
      <c r="R122" s="35"/>
    </row>
    <row r="123" spans="1:18" x14ac:dyDescent="0.3">
      <c r="A123" s="204">
        <v>45847</v>
      </c>
      <c r="B123" s="27">
        <f t="shared" si="4"/>
        <v>108</v>
      </c>
      <c r="C123" s="30">
        <f t="shared" si="5"/>
        <v>982</v>
      </c>
      <c r="D123" s="29">
        <v>-1460</v>
      </c>
      <c r="E123" s="30">
        <v>2452</v>
      </c>
      <c r="F123" s="31">
        <f t="shared" si="6"/>
        <v>680</v>
      </c>
      <c r="G123" s="27">
        <f t="shared" si="7"/>
        <v>108</v>
      </c>
      <c r="H123" s="30">
        <f t="shared" si="8"/>
        <v>869</v>
      </c>
      <c r="I123" s="29">
        <v>-1960</v>
      </c>
      <c r="J123" s="30">
        <v>2829</v>
      </c>
      <c r="K123" s="27">
        <f t="shared" si="9"/>
        <v>818</v>
      </c>
      <c r="L123" s="27">
        <f t="shared" si="10"/>
        <v>108</v>
      </c>
      <c r="M123" s="30">
        <f t="shared" si="11"/>
        <v>1051</v>
      </c>
      <c r="N123" s="29">
        <v>-1560</v>
      </c>
      <c r="O123" s="30">
        <v>2611</v>
      </c>
      <c r="P123" s="27">
        <f t="shared" si="12"/>
        <v>561</v>
      </c>
      <c r="Q123" s="44"/>
      <c r="R123" s="35"/>
    </row>
    <row r="124" spans="1:18" x14ac:dyDescent="0.3">
      <c r="A124" s="204">
        <v>45848</v>
      </c>
      <c r="B124" s="27">
        <f t="shared" si="4"/>
        <v>109</v>
      </c>
      <c r="C124" s="30">
        <f t="shared" si="5"/>
        <v>972</v>
      </c>
      <c r="D124" s="29">
        <v>-1470</v>
      </c>
      <c r="E124" s="30">
        <v>2452</v>
      </c>
      <c r="F124" s="31">
        <f t="shared" si="6"/>
        <v>690</v>
      </c>
      <c r="G124" s="27">
        <f t="shared" si="7"/>
        <v>109</v>
      </c>
      <c r="H124" s="30">
        <f t="shared" si="8"/>
        <v>862</v>
      </c>
      <c r="I124" s="29">
        <v>-1967</v>
      </c>
      <c r="J124" s="30">
        <v>2829</v>
      </c>
      <c r="K124" s="27">
        <f t="shared" si="9"/>
        <v>825</v>
      </c>
      <c r="L124" s="27">
        <f t="shared" si="10"/>
        <v>109</v>
      </c>
      <c r="M124" s="30">
        <f t="shared" si="11"/>
        <v>1043</v>
      </c>
      <c r="N124" s="29">
        <v>-1568</v>
      </c>
      <c r="O124" s="30">
        <v>2611</v>
      </c>
      <c r="P124" s="27">
        <f t="shared" si="12"/>
        <v>569</v>
      </c>
      <c r="Q124" s="44"/>
      <c r="R124" s="35"/>
    </row>
    <row r="125" spans="1:18" x14ac:dyDescent="0.3">
      <c r="A125" s="204">
        <v>45849</v>
      </c>
      <c r="B125" s="27">
        <f t="shared" si="4"/>
        <v>110</v>
      </c>
      <c r="C125" s="30">
        <f t="shared" si="5"/>
        <v>962</v>
      </c>
      <c r="D125" s="29">
        <v>-1480</v>
      </c>
      <c r="E125" s="30">
        <v>2452</v>
      </c>
      <c r="F125" s="31">
        <f t="shared" si="6"/>
        <v>700</v>
      </c>
      <c r="G125" s="27">
        <f t="shared" si="7"/>
        <v>110</v>
      </c>
      <c r="H125" s="30">
        <f t="shared" si="8"/>
        <v>855</v>
      </c>
      <c r="I125" s="29">
        <v>-1974</v>
      </c>
      <c r="J125" s="30">
        <v>2829</v>
      </c>
      <c r="K125" s="27">
        <f t="shared" si="9"/>
        <v>832</v>
      </c>
      <c r="L125" s="27">
        <f t="shared" si="10"/>
        <v>110</v>
      </c>
      <c r="M125" s="30">
        <f t="shared" si="11"/>
        <v>1035</v>
      </c>
      <c r="N125" s="29">
        <v>-1576</v>
      </c>
      <c r="O125" s="30">
        <v>2611</v>
      </c>
      <c r="P125" s="27">
        <f t="shared" si="12"/>
        <v>577</v>
      </c>
      <c r="Q125" s="44"/>
      <c r="R125" s="35"/>
    </row>
    <row r="126" spans="1:18" x14ac:dyDescent="0.3">
      <c r="A126" s="204">
        <v>45850</v>
      </c>
      <c r="B126" s="27">
        <f t="shared" si="4"/>
        <v>111</v>
      </c>
      <c r="C126" s="30">
        <f t="shared" si="5"/>
        <v>952</v>
      </c>
      <c r="D126" s="29">
        <v>-1490</v>
      </c>
      <c r="E126" s="30">
        <v>2452</v>
      </c>
      <c r="F126" s="31">
        <f t="shared" si="6"/>
        <v>710</v>
      </c>
      <c r="G126" s="27">
        <f t="shared" si="7"/>
        <v>111</v>
      </c>
      <c r="H126" s="30">
        <f t="shared" si="8"/>
        <v>848</v>
      </c>
      <c r="I126" s="29">
        <v>-1981</v>
      </c>
      <c r="J126" s="30">
        <v>2829</v>
      </c>
      <c r="K126" s="27">
        <f t="shared" si="9"/>
        <v>839</v>
      </c>
      <c r="L126" s="27">
        <f t="shared" si="10"/>
        <v>111</v>
      </c>
      <c r="M126" s="30">
        <f t="shared" si="11"/>
        <v>1027</v>
      </c>
      <c r="N126" s="29">
        <v>-1584</v>
      </c>
      <c r="O126" s="30">
        <v>2611</v>
      </c>
      <c r="P126" s="27">
        <f t="shared" si="12"/>
        <v>585</v>
      </c>
      <c r="Q126" s="44"/>
      <c r="R126" s="35"/>
    </row>
    <row r="127" spans="1:18" x14ac:dyDescent="0.3">
      <c r="A127" s="204">
        <v>45851</v>
      </c>
      <c r="B127" s="27">
        <f t="shared" si="4"/>
        <v>112</v>
      </c>
      <c r="C127" s="30">
        <f t="shared" si="5"/>
        <v>942</v>
      </c>
      <c r="D127" s="29">
        <v>-1500</v>
      </c>
      <c r="E127" s="30">
        <v>2452</v>
      </c>
      <c r="F127" s="31">
        <f t="shared" si="6"/>
        <v>720</v>
      </c>
      <c r="G127" s="27">
        <f t="shared" si="7"/>
        <v>112</v>
      </c>
      <c r="H127" s="30">
        <f t="shared" si="8"/>
        <v>841</v>
      </c>
      <c r="I127" s="29">
        <v>-1988</v>
      </c>
      <c r="J127" s="30">
        <v>2829</v>
      </c>
      <c r="K127" s="27">
        <f t="shared" si="9"/>
        <v>846</v>
      </c>
      <c r="L127" s="27">
        <f t="shared" si="10"/>
        <v>112</v>
      </c>
      <c r="M127" s="30">
        <f t="shared" si="11"/>
        <v>1019</v>
      </c>
      <c r="N127" s="29">
        <v>-1592</v>
      </c>
      <c r="O127" s="30">
        <v>2611</v>
      </c>
      <c r="P127" s="27">
        <f t="shared" si="12"/>
        <v>593</v>
      </c>
      <c r="Q127" s="44"/>
      <c r="R127" s="35"/>
    </row>
    <row r="128" spans="1:18" x14ac:dyDescent="0.3">
      <c r="A128" s="204">
        <v>45852</v>
      </c>
      <c r="B128" s="27">
        <f t="shared" si="4"/>
        <v>113</v>
      </c>
      <c r="C128" s="30">
        <f t="shared" si="5"/>
        <v>932</v>
      </c>
      <c r="D128" s="29">
        <v>-1510</v>
      </c>
      <c r="E128" s="30">
        <v>2452</v>
      </c>
      <c r="F128" s="31">
        <f t="shared" si="6"/>
        <v>730</v>
      </c>
      <c r="G128" s="27">
        <f t="shared" si="7"/>
        <v>113</v>
      </c>
      <c r="H128" s="30">
        <f t="shared" si="8"/>
        <v>834</v>
      </c>
      <c r="I128" s="29">
        <v>-1995</v>
      </c>
      <c r="J128" s="30">
        <v>2829</v>
      </c>
      <c r="K128" s="27">
        <f t="shared" si="9"/>
        <v>853</v>
      </c>
      <c r="L128" s="27">
        <f t="shared" si="10"/>
        <v>113</v>
      </c>
      <c r="M128" s="30">
        <f t="shared" si="11"/>
        <v>1011</v>
      </c>
      <c r="N128" s="29">
        <v>-1600</v>
      </c>
      <c r="O128" s="30">
        <v>2611</v>
      </c>
      <c r="P128" s="27">
        <f t="shared" si="12"/>
        <v>601</v>
      </c>
      <c r="Q128" s="44"/>
      <c r="R128" s="35"/>
    </row>
    <row r="129" spans="1:18" x14ac:dyDescent="0.3">
      <c r="A129" s="204">
        <v>45853</v>
      </c>
      <c r="B129" s="27">
        <f t="shared" si="4"/>
        <v>114</v>
      </c>
      <c r="C129" s="30">
        <f t="shared" si="5"/>
        <v>922</v>
      </c>
      <c r="D129" s="29">
        <v>-1520</v>
      </c>
      <c r="E129" s="30">
        <v>2452</v>
      </c>
      <c r="F129" s="31">
        <f t="shared" si="6"/>
        <v>740</v>
      </c>
      <c r="G129" s="27">
        <f t="shared" si="7"/>
        <v>114</v>
      </c>
      <c r="H129" s="30">
        <f t="shared" si="8"/>
        <v>827</v>
      </c>
      <c r="I129" s="29">
        <v>-2002</v>
      </c>
      <c r="J129" s="30">
        <v>2829</v>
      </c>
      <c r="K129" s="27">
        <f t="shared" si="9"/>
        <v>860</v>
      </c>
      <c r="L129" s="27">
        <f t="shared" si="10"/>
        <v>114</v>
      </c>
      <c r="M129" s="30">
        <f t="shared" si="11"/>
        <v>1003</v>
      </c>
      <c r="N129" s="29">
        <v>-1608</v>
      </c>
      <c r="O129" s="30">
        <v>2611</v>
      </c>
      <c r="P129" s="27">
        <f t="shared" si="12"/>
        <v>609</v>
      </c>
      <c r="Q129" s="44"/>
      <c r="R129" s="35"/>
    </row>
    <row r="130" spans="1:18" x14ac:dyDescent="0.3">
      <c r="A130" s="204">
        <v>45854</v>
      </c>
      <c r="B130" s="27">
        <f t="shared" si="4"/>
        <v>115</v>
      </c>
      <c r="C130" s="30">
        <f t="shared" si="5"/>
        <v>912</v>
      </c>
      <c r="D130" s="29">
        <v>-1530</v>
      </c>
      <c r="E130" s="30">
        <v>2452</v>
      </c>
      <c r="F130" s="31">
        <f t="shared" si="6"/>
        <v>750</v>
      </c>
      <c r="G130" s="27">
        <f t="shared" si="7"/>
        <v>115</v>
      </c>
      <c r="H130" s="30">
        <f t="shared" si="8"/>
        <v>820</v>
      </c>
      <c r="I130" s="29">
        <v>-2009</v>
      </c>
      <c r="J130" s="30">
        <v>2829</v>
      </c>
      <c r="K130" s="27">
        <f t="shared" si="9"/>
        <v>867</v>
      </c>
      <c r="L130" s="27">
        <f t="shared" si="10"/>
        <v>115</v>
      </c>
      <c r="M130" s="30">
        <f t="shared" si="11"/>
        <v>995</v>
      </c>
      <c r="N130" s="29">
        <v>-1616</v>
      </c>
      <c r="O130" s="30">
        <v>2611</v>
      </c>
      <c r="P130" s="27">
        <f t="shared" si="12"/>
        <v>617</v>
      </c>
      <c r="Q130" s="44"/>
      <c r="R130" s="35"/>
    </row>
    <row r="131" spans="1:18" x14ac:dyDescent="0.3">
      <c r="A131" s="204">
        <v>45855</v>
      </c>
      <c r="B131" s="27">
        <f t="shared" si="4"/>
        <v>116</v>
      </c>
      <c r="C131" s="30">
        <f t="shared" si="5"/>
        <v>902</v>
      </c>
      <c r="D131" s="29">
        <v>-1540</v>
      </c>
      <c r="E131" s="30">
        <v>2452</v>
      </c>
      <c r="F131" s="31">
        <f t="shared" si="6"/>
        <v>760</v>
      </c>
      <c r="G131" s="27">
        <f t="shared" si="7"/>
        <v>116</v>
      </c>
      <c r="H131" s="30">
        <f t="shared" si="8"/>
        <v>813</v>
      </c>
      <c r="I131" s="29">
        <v>-2016</v>
      </c>
      <c r="J131" s="30">
        <v>2829</v>
      </c>
      <c r="K131" s="27">
        <f t="shared" si="9"/>
        <v>874</v>
      </c>
      <c r="L131" s="27">
        <f t="shared" si="10"/>
        <v>116</v>
      </c>
      <c r="M131" s="30">
        <f t="shared" si="11"/>
        <v>987</v>
      </c>
      <c r="N131" s="29">
        <v>-1624</v>
      </c>
      <c r="O131" s="30">
        <v>2611</v>
      </c>
      <c r="P131" s="27">
        <f t="shared" si="12"/>
        <v>625</v>
      </c>
      <c r="Q131" s="44"/>
      <c r="R131" s="35"/>
    </row>
    <row r="132" spans="1:18" x14ac:dyDescent="0.3">
      <c r="A132" s="204">
        <v>45856</v>
      </c>
      <c r="B132" s="27">
        <f t="shared" si="4"/>
        <v>117</v>
      </c>
      <c r="C132" s="30">
        <f t="shared" si="5"/>
        <v>892</v>
      </c>
      <c r="D132" s="29">
        <v>-1550</v>
      </c>
      <c r="E132" s="30">
        <v>2452</v>
      </c>
      <c r="F132" s="31">
        <f t="shared" si="6"/>
        <v>770</v>
      </c>
      <c r="G132" s="27">
        <f t="shared" si="7"/>
        <v>117</v>
      </c>
      <c r="H132" s="30">
        <f t="shared" si="8"/>
        <v>806</v>
      </c>
      <c r="I132" s="29">
        <v>-2023</v>
      </c>
      <c r="J132" s="30">
        <v>2829</v>
      </c>
      <c r="K132" s="27">
        <f t="shared" si="9"/>
        <v>881</v>
      </c>
      <c r="L132" s="27">
        <f t="shared" si="10"/>
        <v>117</v>
      </c>
      <c r="M132" s="30">
        <f t="shared" si="11"/>
        <v>979</v>
      </c>
      <c r="N132" s="29">
        <v>-1632</v>
      </c>
      <c r="O132" s="30">
        <v>2611</v>
      </c>
      <c r="P132" s="27">
        <f t="shared" si="12"/>
        <v>633</v>
      </c>
      <c r="Q132" s="44"/>
      <c r="R132" s="35"/>
    </row>
    <row r="133" spans="1:18" x14ac:dyDescent="0.3">
      <c r="A133" s="204">
        <v>45857</v>
      </c>
      <c r="B133" s="27">
        <f t="shared" si="4"/>
        <v>118</v>
      </c>
      <c r="C133" s="30">
        <f t="shared" si="5"/>
        <v>882</v>
      </c>
      <c r="D133" s="29">
        <v>-1560</v>
      </c>
      <c r="E133" s="30">
        <v>2452</v>
      </c>
      <c r="F133" s="31">
        <f t="shared" si="6"/>
        <v>780</v>
      </c>
      <c r="G133" s="27">
        <f t="shared" si="7"/>
        <v>118</v>
      </c>
      <c r="H133" s="30">
        <f t="shared" si="8"/>
        <v>799</v>
      </c>
      <c r="I133" s="29">
        <v>-2030</v>
      </c>
      <c r="J133" s="30">
        <v>2829</v>
      </c>
      <c r="K133" s="27">
        <f t="shared" si="9"/>
        <v>888</v>
      </c>
      <c r="L133" s="27">
        <f t="shared" si="10"/>
        <v>118</v>
      </c>
      <c r="M133" s="30">
        <f t="shared" si="11"/>
        <v>971</v>
      </c>
      <c r="N133" s="29">
        <v>-1640</v>
      </c>
      <c r="O133" s="30">
        <v>2611</v>
      </c>
      <c r="P133" s="27">
        <f t="shared" si="12"/>
        <v>641</v>
      </c>
      <c r="Q133" s="44"/>
      <c r="R133" s="35"/>
    </row>
    <row r="134" spans="1:18" x14ac:dyDescent="0.3">
      <c r="A134" s="204">
        <v>45858</v>
      </c>
      <c r="B134" s="27">
        <f t="shared" si="4"/>
        <v>119</v>
      </c>
      <c r="C134" s="30">
        <f t="shared" si="5"/>
        <v>882</v>
      </c>
      <c r="D134" s="29">
        <v>-1560</v>
      </c>
      <c r="E134" s="30">
        <v>2452</v>
      </c>
      <c r="F134" s="31">
        <f t="shared" si="6"/>
        <v>780</v>
      </c>
      <c r="G134" s="27">
        <f t="shared" si="7"/>
        <v>119</v>
      </c>
      <c r="H134" s="30">
        <f t="shared" si="8"/>
        <v>799</v>
      </c>
      <c r="I134" s="29">
        <v>-2030</v>
      </c>
      <c r="J134" s="30">
        <v>2829</v>
      </c>
      <c r="K134" s="27">
        <f t="shared" si="9"/>
        <v>888</v>
      </c>
      <c r="L134" s="27">
        <f t="shared" si="10"/>
        <v>119</v>
      </c>
      <c r="M134" s="30">
        <f t="shared" si="11"/>
        <v>956</v>
      </c>
      <c r="N134" s="29">
        <v>-1655</v>
      </c>
      <c r="O134" s="30">
        <v>2611</v>
      </c>
      <c r="P134" s="27">
        <f t="shared" si="12"/>
        <v>656</v>
      </c>
      <c r="Q134" s="44"/>
      <c r="R134" s="35"/>
    </row>
    <row r="135" spans="1:18" x14ac:dyDescent="0.3">
      <c r="A135" s="204">
        <v>45859</v>
      </c>
      <c r="B135" s="27">
        <f t="shared" si="4"/>
        <v>120</v>
      </c>
      <c r="C135" s="30">
        <f t="shared" si="5"/>
        <v>879</v>
      </c>
      <c r="D135" s="29">
        <v>-1563</v>
      </c>
      <c r="E135" s="30">
        <v>2452</v>
      </c>
      <c r="F135" s="31">
        <f t="shared" si="6"/>
        <v>783</v>
      </c>
      <c r="G135" s="27">
        <f t="shared" si="7"/>
        <v>120</v>
      </c>
      <c r="H135" s="30">
        <f t="shared" si="8"/>
        <v>793</v>
      </c>
      <c r="I135" s="29">
        <v>-2036</v>
      </c>
      <c r="J135" s="30">
        <v>2829</v>
      </c>
      <c r="K135" s="27">
        <f t="shared" si="9"/>
        <v>894</v>
      </c>
      <c r="L135" s="27">
        <f t="shared" si="10"/>
        <v>120</v>
      </c>
      <c r="M135" s="30">
        <f t="shared" si="11"/>
        <v>952</v>
      </c>
      <c r="N135" s="29">
        <v>-1659</v>
      </c>
      <c r="O135" s="30">
        <v>2611</v>
      </c>
      <c r="P135" s="27">
        <f t="shared" si="12"/>
        <v>660</v>
      </c>
      <c r="Q135" s="44"/>
      <c r="R135" s="35"/>
    </row>
    <row r="136" spans="1:18" x14ac:dyDescent="0.3">
      <c r="A136" s="204">
        <v>45860</v>
      </c>
      <c r="B136" s="27">
        <f t="shared" si="4"/>
        <v>121</v>
      </c>
      <c r="C136" s="30">
        <f t="shared" si="5"/>
        <v>872</v>
      </c>
      <c r="D136" s="29">
        <v>-1570</v>
      </c>
      <c r="E136" s="30">
        <v>2452</v>
      </c>
      <c r="F136" s="31">
        <f t="shared" si="6"/>
        <v>790</v>
      </c>
      <c r="G136" s="27">
        <f t="shared" si="7"/>
        <v>121</v>
      </c>
      <c r="H136" s="30">
        <f t="shared" si="8"/>
        <v>785</v>
      </c>
      <c r="I136" s="29">
        <v>-2044</v>
      </c>
      <c r="J136" s="30">
        <v>2829</v>
      </c>
      <c r="K136" s="27">
        <f t="shared" si="9"/>
        <v>902</v>
      </c>
      <c r="L136" s="27">
        <f t="shared" si="10"/>
        <v>121</v>
      </c>
      <c r="M136" s="30">
        <f t="shared" si="11"/>
        <v>948</v>
      </c>
      <c r="N136" s="29">
        <v>-1663</v>
      </c>
      <c r="O136" s="30">
        <v>2611</v>
      </c>
      <c r="P136" s="27">
        <f t="shared" si="12"/>
        <v>664</v>
      </c>
      <c r="Q136" s="44"/>
      <c r="R136" s="35"/>
    </row>
    <row r="137" spans="1:18" x14ac:dyDescent="0.3">
      <c r="A137" s="204">
        <v>45861</v>
      </c>
      <c r="B137" s="27">
        <f t="shared" si="4"/>
        <v>122</v>
      </c>
      <c r="C137" s="30">
        <f t="shared" si="5"/>
        <v>865</v>
      </c>
      <c r="D137" s="29">
        <v>-1577</v>
      </c>
      <c r="E137" s="30">
        <v>2452</v>
      </c>
      <c r="F137" s="31">
        <f t="shared" si="6"/>
        <v>797</v>
      </c>
      <c r="G137" s="27">
        <f t="shared" si="7"/>
        <v>122</v>
      </c>
      <c r="H137" s="30">
        <f t="shared" si="8"/>
        <v>777</v>
      </c>
      <c r="I137" s="29">
        <v>-2052</v>
      </c>
      <c r="J137" s="30">
        <v>2829</v>
      </c>
      <c r="K137" s="27">
        <f t="shared" si="9"/>
        <v>910</v>
      </c>
      <c r="L137" s="27">
        <f t="shared" si="10"/>
        <v>122</v>
      </c>
      <c r="M137" s="30">
        <f t="shared" si="11"/>
        <v>944</v>
      </c>
      <c r="N137" s="29">
        <v>-1667</v>
      </c>
      <c r="O137" s="30">
        <v>2611</v>
      </c>
      <c r="P137" s="27">
        <f t="shared" si="12"/>
        <v>668</v>
      </c>
      <c r="Q137" s="44"/>
      <c r="R137" s="35"/>
    </row>
    <row r="138" spans="1:18" x14ac:dyDescent="0.3">
      <c r="A138" s="204">
        <v>45862</v>
      </c>
      <c r="B138" s="27">
        <f t="shared" si="4"/>
        <v>123</v>
      </c>
      <c r="C138" s="30">
        <f t="shared" si="5"/>
        <v>858</v>
      </c>
      <c r="D138" s="29">
        <v>-1584</v>
      </c>
      <c r="E138" s="30">
        <v>2452</v>
      </c>
      <c r="F138" s="31">
        <f t="shared" si="6"/>
        <v>804</v>
      </c>
      <c r="G138" s="27">
        <f t="shared" si="7"/>
        <v>123</v>
      </c>
      <c r="H138" s="30">
        <f t="shared" si="8"/>
        <v>769</v>
      </c>
      <c r="I138" s="29">
        <v>-2060</v>
      </c>
      <c r="J138" s="30">
        <v>2829</v>
      </c>
      <c r="K138" s="27">
        <f t="shared" si="9"/>
        <v>918</v>
      </c>
      <c r="L138" s="27">
        <f t="shared" si="10"/>
        <v>123</v>
      </c>
      <c r="M138" s="30">
        <f t="shared" si="11"/>
        <v>940</v>
      </c>
      <c r="N138" s="29">
        <v>-1671</v>
      </c>
      <c r="O138" s="30">
        <v>2611</v>
      </c>
      <c r="P138" s="27">
        <f t="shared" si="12"/>
        <v>672</v>
      </c>
      <c r="Q138" s="44"/>
      <c r="R138" s="35"/>
    </row>
    <row r="139" spans="1:18" x14ac:dyDescent="0.3">
      <c r="A139" s="204">
        <v>45863</v>
      </c>
      <c r="B139" s="27">
        <f t="shared" si="4"/>
        <v>124</v>
      </c>
      <c r="C139" s="30">
        <f t="shared" si="5"/>
        <v>851</v>
      </c>
      <c r="D139" s="29">
        <v>-1591</v>
      </c>
      <c r="E139" s="30">
        <v>2452</v>
      </c>
      <c r="F139" s="31">
        <f t="shared" si="6"/>
        <v>811</v>
      </c>
      <c r="G139" s="27">
        <f t="shared" si="7"/>
        <v>124</v>
      </c>
      <c r="H139" s="30">
        <f t="shared" si="8"/>
        <v>761</v>
      </c>
      <c r="I139" s="29">
        <v>-2068</v>
      </c>
      <c r="J139" s="30">
        <v>2829</v>
      </c>
      <c r="K139" s="27">
        <f t="shared" si="9"/>
        <v>926</v>
      </c>
      <c r="L139" s="27">
        <f t="shared" si="10"/>
        <v>124</v>
      </c>
      <c r="M139" s="30">
        <f t="shared" si="11"/>
        <v>936</v>
      </c>
      <c r="N139" s="29">
        <v>-1675</v>
      </c>
      <c r="O139" s="30">
        <v>2611</v>
      </c>
      <c r="P139" s="27">
        <f t="shared" si="12"/>
        <v>676</v>
      </c>
      <c r="Q139" s="44"/>
      <c r="R139" s="35"/>
    </row>
    <row r="140" spans="1:18" x14ac:dyDescent="0.3">
      <c r="A140" s="204">
        <v>45864</v>
      </c>
      <c r="B140" s="27">
        <f t="shared" si="4"/>
        <v>125</v>
      </c>
      <c r="C140" s="30">
        <f t="shared" si="5"/>
        <v>844</v>
      </c>
      <c r="D140" s="29">
        <v>-1598</v>
      </c>
      <c r="E140" s="30">
        <v>2452</v>
      </c>
      <c r="F140" s="31">
        <f t="shared" si="6"/>
        <v>818</v>
      </c>
      <c r="G140" s="27">
        <f t="shared" si="7"/>
        <v>125</v>
      </c>
      <c r="H140" s="30">
        <f t="shared" si="8"/>
        <v>753</v>
      </c>
      <c r="I140" s="29">
        <v>-2076</v>
      </c>
      <c r="J140" s="30">
        <v>2829</v>
      </c>
      <c r="K140" s="27">
        <f t="shared" si="9"/>
        <v>934</v>
      </c>
      <c r="L140" s="27">
        <f t="shared" si="10"/>
        <v>125</v>
      </c>
      <c r="M140" s="30">
        <f t="shared" si="11"/>
        <v>932</v>
      </c>
      <c r="N140" s="29">
        <v>-1679</v>
      </c>
      <c r="O140" s="30">
        <v>2611</v>
      </c>
      <c r="P140" s="27">
        <f t="shared" si="12"/>
        <v>680</v>
      </c>
      <c r="Q140" s="44"/>
      <c r="R140" s="35"/>
    </row>
    <row r="141" spans="1:18" x14ac:dyDescent="0.3">
      <c r="A141" s="204">
        <v>45865</v>
      </c>
      <c r="B141" s="27">
        <f t="shared" si="4"/>
        <v>126</v>
      </c>
      <c r="C141" s="30">
        <f t="shared" si="5"/>
        <v>837</v>
      </c>
      <c r="D141" s="29">
        <v>-1605</v>
      </c>
      <c r="E141" s="30">
        <v>2452</v>
      </c>
      <c r="F141" s="31">
        <f t="shared" si="6"/>
        <v>825</v>
      </c>
      <c r="G141" s="27">
        <f t="shared" si="7"/>
        <v>126</v>
      </c>
      <c r="H141" s="30">
        <f t="shared" si="8"/>
        <v>745</v>
      </c>
      <c r="I141" s="29">
        <v>-2084</v>
      </c>
      <c r="J141" s="30">
        <v>2829</v>
      </c>
      <c r="K141" s="27">
        <f t="shared" si="9"/>
        <v>942</v>
      </c>
      <c r="L141" s="27">
        <f t="shared" si="10"/>
        <v>126</v>
      </c>
      <c r="M141" s="30">
        <f t="shared" si="11"/>
        <v>928</v>
      </c>
      <c r="N141" s="29">
        <v>-1683</v>
      </c>
      <c r="O141" s="30">
        <v>2611</v>
      </c>
      <c r="P141" s="27">
        <f t="shared" si="12"/>
        <v>684</v>
      </c>
      <c r="Q141" s="44"/>
      <c r="R141" s="35"/>
    </row>
    <row r="142" spans="1:18" x14ac:dyDescent="0.3">
      <c r="A142" s="204">
        <v>45866</v>
      </c>
      <c r="B142" s="27">
        <f t="shared" si="4"/>
        <v>127</v>
      </c>
      <c r="C142" s="30">
        <f t="shared" si="5"/>
        <v>830</v>
      </c>
      <c r="D142" s="29">
        <v>-1612</v>
      </c>
      <c r="E142" s="30">
        <v>2452</v>
      </c>
      <c r="F142" s="31">
        <f t="shared" si="6"/>
        <v>832</v>
      </c>
      <c r="G142" s="27">
        <f t="shared" si="7"/>
        <v>127</v>
      </c>
      <c r="H142" s="30">
        <f t="shared" si="8"/>
        <v>737</v>
      </c>
      <c r="I142" s="29">
        <v>-2092</v>
      </c>
      <c r="J142" s="30">
        <v>2829</v>
      </c>
      <c r="K142" s="27">
        <f t="shared" si="9"/>
        <v>950</v>
      </c>
      <c r="L142" s="27">
        <f t="shared" si="10"/>
        <v>127</v>
      </c>
      <c r="M142" s="30">
        <f t="shared" si="11"/>
        <v>924</v>
      </c>
      <c r="N142" s="29">
        <v>-1687</v>
      </c>
      <c r="O142" s="30">
        <v>2611</v>
      </c>
      <c r="P142" s="27">
        <f t="shared" si="12"/>
        <v>688</v>
      </c>
      <c r="Q142" s="44"/>
      <c r="R142" s="35"/>
    </row>
    <row r="143" spans="1:18" x14ac:dyDescent="0.3">
      <c r="A143" s="204">
        <v>45867</v>
      </c>
      <c r="B143" s="27">
        <f t="shared" si="4"/>
        <v>128</v>
      </c>
      <c r="C143" s="28"/>
      <c r="D143" s="29">
        <v>-1619</v>
      </c>
      <c r="E143" s="30">
        <v>2452</v>
      </c>
      <c r="F143" s="31">
        <f t="shared" si="6"/>
        <v>839</v>
      </c>
      <c r="G143" s="27">
        <f t="shared" si="7"/>
        <v>128</v>
      </c>
      <c r="H143" s="30"/>
      <c r="I143" s="29">
        <v>-2100</v>
      </c>
      <c r="J143" s="30">
        <v>2829</v>
      </c>
      <c r="K143" s="27">
        <f t="shared" si="9"/>
        <v>958</v>
      </c>
      <c r="L143" s="27">
        <f t="shared" si="10"/>
        <v>128</v>
      </c>
      <c r="M143" s="28"/>
      <c r="N143" s="29">
        <v>-1691</v>
      </c>
      <c r="O143" s="30">
        <v>2611</v>
      </c>
      <c r="P143" s="27">
        <f t="shared" si="12"/>
        <v>692</v>
      </c>
      <c r="Q143" s="44"/>
      <c r="R143" s="35"/>
    </row>
    <row r="144" spans="1:18" x14ac:dyDescent="0.3">
      <c r="A144" s="204">
        <v>45868</v>
      </c>
      <c r="B144" s="27">
        <f t="shared" si="4"/>
        <v>129</v>
      </c>
      <c r="C144" s="28"/>
      <c r="D144" s="29">
        <v>-1626</v>
      </c>
      <c r="E144" s="30">
        <v>2452</v>
      </c>
      <c r="F144" s="31">
        <f t="shared" si="6"/>
        <v>846</v>
      </c>
      <c r="G144" s="27">
        <f t="shared" si="7"/>
        <v>129</v>
      </c>
      <c r="H144" s="30"/>
      <c r="I144" s="29">
        <v>-2108</v>
      </c>
      <c r="J144" s="30">
        <v>2829</v>
      </c>
      <c r="K144" s="27">
        <f t="shared" si="9"/>
        <v>966</v>
      </c>
      <c r="L144" s="27">
        <f t="shared" si="10"/>
        <v>129</v>
      </c>
      <c r="M144" s="28"/>
      <c r="N144" s="29">
        <v>-1695</v>
      </c>
      <c r="O144" s="30">
        <v>2611</v>
      </c>
      <c r="P144" s="27">
        <f t="shared" si="12"/>
        <v>696</v>
      </c>
      <c r="Q144" s="44"/>
      <c r="R144" s="35"/>
    </row>
    <row r="145" spans="1:18" x14ac:dyDescent="0.3">
      <c r="A145" s="204">
        <v>45869</v>
      </c>
      <c r="B145" s="27">
        <f t="shared" si="4"/>
        <v>130</v>
      </c>
      <c r="C145" s="28"/>
      <c r="D145" s="29">
        <v>-1633</v>
      </c>
      <c r="E145" s="30">
        <v>2452</v>
      </c>
      <c r="F145" s="31">
        <f t="shared" si="6"/>
        <v>853</v>
      </c>
      <c r="G145" s="27">
        <f t="shared" si="7"/>
        <v>130</v>
      </c>
      <c r="H145" s="30"/>
      <c r="I145" s="29">
        <v>-2116</v>
      </c>
      <c r="J145" s="30">
        <v>2829</v>
      </c>
      <c r="K145" s="27">
        <f t="shared" si="9"/>
        <v>974</v>
      </c>
      <c r="L145" s="27">
        <f t="shared" si="10"/>
        <v>130</v>
      </c>
      <c r="M145" s="28"/>
      <c r="N145" s="29">
        <v>-1699</v>
      </c>
      <c r="O145" s="30">
        <v>2611</v>
      </c>
      <c r="P145" s="27">
        <f t="shared" si="12"/>
        <v>700</v>
      </c>
      <c r="Q145" s="44"/>
      <c r="R145" s="35"/>
    </row>
    <row r="146" spans="1:18" x14ac:dyDescent="0.3">
      <c r="A146" s="204">
        <v>45870</v>
      </c>
      <c r="B146" s="27">
        <f t="shared" si="4"/>
        <v>131</v>
      </c>
      <c r="C146" s="28"/>
      <c r="D146" s="29">
        <v>-1633</v>
      </c>
      <c r="E146" s="30">
        <v>2452</v>
      </c>
      <c r="F146" s="31">
        <f t="shared" si="6"/>
        <v>853</v>
      </c>
      <c r="G146" s="27">
        <f t="shared" si="7"/>
        <v>131</v>
      </c>
      <c r="H146" s="30"/>
      <c r="I146" s="29">
        <v>-2124</v>
      </c>
      <c r="J146" s="30">
        <v>2829</v>
      </c>
      <c r="K146" s="27">
        <f t="shared" si="9"/>
        <v>982</v>
      </c>
      <c r="L146" s="27">
        <f t="shared" si="10"/>
        <v>131</v>
      </c>
      <c r="M146" s="28"/>
      <c r="N146" s="29">
        <v>-1703</v>
      </c>
      <c r="O146" s="30">
        <v>2611</v>
      </c>
      <c r="P146" s="27">
        <f t="shared" si="12"/>
        <v>704</v>
      </c>
      <c r="Q146" s="44"/>
      <c r="R146" s="35"/>
    </row>
    <row r="147" spans="1:18" x14ac:dyDescent="0.3">
      <c r="A147" s="204">
        <v>45871</v>
      </c>
      <c r="B147" s="27">
        <f t="shared" si="4"/>
        <v>132</v>
      </c>
      <c r="C147" s="28"/>
      <c r="D147" s="29">
        <v>-1638</v>
      </c>
      <c r="E147" s="30">
        <v>2452</v>
      </c>
      <c r="F147" s="31">
        <f t="shared" si="6"/>
        <v>858</v>
      </c>
      <c r="G147" s="27">
        <f t="shared" si="7"/>
        <v>132</v>
      </c>
      <c r="H147" s="30"/>
      <c r="I147" s="29">
        <v>-2132</v>
      </c>
      <c r="J147" s="30">
        <v>2829</v>
      </c>
      <c r="K147" s="27">
        <f t="shared" si="9"/>
        <v>990</v>
      </c>
      <c r="L147" s="27">
        <f t="shared" si="10"/>
        <v>132</v>
      </c>
      <c r="M147" s="28"/>
      <c r="N147" s="29">
        <v>-1707</v>
      </c>
      <c r="O147" s="30">
        <v>2611</v>
      </c>
      <c r="P147" s="27">
        <f t="shared" si="12"/>
        <v>708</v>
      </c>
      <c r="Q147" s="44"/>
      <c r="R147" s="35"/>
    </row>
    <row r="148" spans="1:18" x14ac:dyDescent="0.3">
      <c r="A148" s="204">
        <v>45872</v>
      </c>
      <c r="B148" s="27">
        <f t="shared" si="4"/>
        <v>133</v>
      </c>
      <c r="C148" s="28"/>
      <c r="D148" s="29">
        <v>-1643</v>
      </c>
      <c r="E148" s="30">
        <v>2452</v>
      </c>
      <c r="F148" s="31">
        <f t="shared" si="6"/>
        <v>863</v>
      </c>
      <c r="G148" s="27">
        <f t="shared" si="7"/>
        <v>133</v>
      </c>
      <c r="H148" s="30"/>
      <c r="I148" s="29">
        <v>-2140</v>
      </c>
      <c r="J148" s="30">
        <v>2829</v>
      </c>
      <c r="K148" s="27">
        <f t="shared" si="9"/>
        <v>998</v>
      </c>
      <c r="L148" s="27">
        <f t="shared" si="10"/>
        <v>133</v>
      </c>
      <c r="M148" s="28"/>
      <c r="N148" s="29">
        <v>-1711</v>
      </c>
      <c r="O148" s="30">
        <v>2611</v>
      </c>
      <c r="P148" s="27">
        <f t="shared" si="12"/>
        <v>712</v>
      </c>
      <c r="Q148" s="44"/>
      <c r="R148" s="35"/>
    </row>
    <row r="149" spans="1:18" x14ac:dyDescent="0.3">
      <c r="A149" s="204">
        <v>45873</v>
      </c>
      <c r="B149" s="27">
        <f t="shared" si="4"/>
        <v>134</v>
      </c>
      <c r="C149" s="28"/>
      <c r="D149" s="29">
        <v>-1648</v>
      </c>
      <c r="E149" s="30">
        <v>2452</v>
      </c>
      <c r="F149" s="31">
        <f t="shared" si="6"/>
        <v>868</v>
      </c>
      <c r="G149" s="27">
        <f t="shared" si="7"/>
        <v>134</v>
      </c>
      <c r="H149" s="30"/>
      <c r="I149" s="29">
        <v>-2148</v>
      </c>
      <c r="J149" s="30">
        <v>2829</v>
      </c>
      <c r="K149" s="27">
        <f t="shared" si="9"/>
        <v>1006</v>
      </c>
      <c r="L149" s="27">
        <f t="shared" si="10"/>
        <v>134</v>
      </c>
      <c r="M149" s="28"/>
      <c r="N149" s="29">
        <v>-1715</v>
      </c>
      <c r="O149" s="30">
        <v>2611</v>
      </c>
      <c r="P149" s="27">
        <f t="shared" si="12"/>
        <v>716</v>
      </c>
      <c r="Q149" s="44"/>
      <c r="R149" s="35"/>
    </row>
    <row r="150" spans="1:18" x14ac:dyDescent="0.3">
      <c r="A150" s="204">
        <v>45874</v>
      </c>
      <c r="B150" s="27">
        <f t="shared" si="4"/>
        <v>135</v>
      </c>
      <c r="C150" s="28"/>
      <c r="D150" s="29">
        <v>-1653</v>
      </c>
      <c r="E150" s="30">
        <v>2452</v>
      </c>
      <c r="F150" s="31">
        <f t="shared" si="6"/>
        <v>873</v>
      </c>
      <c r="G150" s="27">
        <f t="shared" si="7"/>
        <v>135</v>
      </c>
      <c r="H150" s="30"/>
      <c r="I150" s="29">
        <v>-2150</v>
      </c>
      <c r="J150" s="30">
        <v>2829</v>
      </c>
      <c r="K150" s="27">
        <f t="shared" si="9"/>
        <v>1008</v>
      </c>
      <c r="L150" s="27">
        <f t="shared" si="10"/>
        <v>135</v>
      </c>
      <c r="M150" s="28"/>
      <c r="N150" s="29">
        <v>-1719</v>
      </c>
      <c r="O150" s="30">
        <v>2611</v>
      </c>
      <c r="P150" s="27">
        <f t="shared" si="12"/>
        <v>720</v>
      </c>
      <c r="Q150" s="44"/>
      <c r="R150" s="35"/>
    </row>
    <row r="151" spans="1:18" x14ac:dyDescent="0.3">
      <c r="A151" s="204">
        <v>45875</v>
      </c>
      <c r="B151" s="27">
        <f t="shared" si="4"/>
        <v>136</v>
      </c>
      <c r="C151" s="28">
        <v>1619</v>
      </c>
      <c r="D151" s="29">
        <v>-1658</v>
      </c>
      <c r="E151" s="30">
        <v>2452</v>
      </c>
      <c r="F151" s="31">
        <f t="shared" si="6"/>
        <v>878</v>
      </c>
      <c r="G151" s="27">
        <f t="shared" si="7"/>
        <v>136</v>
      </c>
      <c r="H151" s="30">
        <v>1969</v>
      </c>
      <c r="I151" s="29">
        <v>-2152</v>
      </c>
      <c r="J151" s="30">
        <v>2829</v>
      </c>
      <c r="K151" s="27">
        <f t="shared" si="9"/>
        <v>1010</v>
      </c>
      <c r="L151" s="27">
        <f t="shared" si="10"/>
        <v>136</v>
      </c>
      <c r="M151" s="28">
        <v>1694</v>
      </c>
      <c r="N151" s="29">
        <v>-1723</v>
      </c>
      <c r="O151" s="30">
        <v>2611</v>
      </c>
      <c r="P151" s="27">
        <f t="shared" si="12"/>
        <v>724</v>
      </c>
      <c r="Q151" s="44"/>
      <c r="R151" s="35"/>
    </row>
    <row r="152" spans="1:18" x14ac:dyDescent="0.3">
      <c r="A152" s="204">
        <v>45876</v>
      </c>
      <c r="B152" s="27">
        <f t="shared" si="4"/>
        <v>137</v>
      </c>
      <c r="C152" s="28"/>
      <c r="D152" s="29">
        <v>-1663</v>
      </c>
      <c r="E152" s="30">
        <v>2452</v>
      </c>
      <c r="F152" s="31">
        <f t="shared" si="6"/>
        <v>883</v>
      </c>
      <c r="G152" s="27">
        <f t="shared" si="7"/>
        <v>137</v>
      </c>
      <c r="H152" s="30"/>
      <c r="I152" s="29">
        <v>-2156</v>
      </c>
      <c r="J152" s="30">
        <v>2829</v>
      </c>
      <c r="K152" s="27">
        <f t="shared" si="9"/>
        <v>1014</v>
      </c>
      <c r="L152" s="27">
        <f t="shared" si="10"/>
        <v>137</v>
      </c>
      <c r="M152" s="28"/>
      <c r="N152" s="29">
        <v>-1727</v>
      </c>
      <c r="O152" s="30">
        <v>2611</v>
      </c>
      <c r="P152" s="27">
        <f t="shared" si="12"/>
        <v>728</v>
      </c>
      <c r="Q152" s="44"/>
      <c r="R152" s="35"/>
    </row>
    <row r="153" spans="1:18" x14ac:dyDescent="0.3">
      <c r="A153" s="204">
        <v>45877</v>
      </c>
      <c r="B153" s="27">
        <f t="shared" si="4"/>
        <v>138</v>
      </c>
      <c r="C153" s="28">
        <v>1620</v>
      </c>
      <c r="D153" s="29">
        <v>-1668</v>
      </c>
      <c r="E153" s="30">
        <v>2452</v>
      </c>
      <c r="F153" s="31">
        <f t="shared" si="6"/>
        <v>888</v>
      </c>
      <c r="G153" s="27">
        <f t="shared" si="7"/>
        <v>138</v>
      </c>
      <c r="H153" s="30">
        <v>1970</v>
      </c>
      <c r="I153" s="29">
        <v>-2160</v>
      </c>
      <c r="J153" s="30">
        <v>2829</v>
      </c>
      <c r="K153" s="27">
        <f t="shared" si="9"/>
        <v>1018</v>
      </c>
      <c r="L153" s="27">
        <f t="shared" si="10"/>
        <v>138</v>
      </c>
      <c r="M153" s="28">
        <v>1695</v>
      </c>
      <c r="N153" s="29">
        <v>-1731</v>
      </c>
      <c r="O153" s="30">
        <v>2611</v>
      </c>
      <c r="P153" s="27">
        <f t="shared" si="12"/>
        <v>732</v>
      </c>
      <c r="Q153" s="44"/>
      <c r="R153" s="35"/>
    </row>
    <row r="154" spans="1:18" x14ac:dyDescent="0.3">
      <c r="A154" s="204">
        <v>45878</v>
      </c>
      <c r="B154" s="27">
        <f t="shared" si="4"/>
        <v>139</v>
      </c>
      <c r="C154" s="28"/>
      <c r="D154" s="29">
        <v>-1673</v>
      </c>
      <c r="E154" s="30">
        <v>2452</v>
      </c>
      <c r="F154" s="31">
        <f t="shared" si="6"/>
        <v>893</v>
      </c>
      <c r="G154" s="27">
        <f t="shared" si="7"/>
        <v>139</v>
      </c>
      <c r="H154" s="30"/>
      <c r="I154" s="29">
        <v>-2164</v>
      </c>
      <c r="J154" s="30">
        <v>2829</v>
      </c>
      <c r="K154" s="27">
        <f t="shared" si="9"/>
        <v>1022</v>
      </c>
      <c r="L154" s="27">
        <f t="shared" si="10"/>
        <v>139</v>
      </c>
      <c r="M154" s="28"/>
      <c r="N154" s="29">
        <v>-1735</v>
      </c>
      <c r="O154" s="30">
        <v>2611</v>
      </c>
      <c r="P154" s="27">
        <f t="shared" si="12"/>
        <v>736</v>
      </c>
      <c r="Q154" s="44"/>
      <c r="R154" s="35"/>
    </row>
    <row r="155" spans="1:18" x14ac:dyDescent="0.3">
      <c r="A155" s="204">
        <v>45879</v>
      </c>
      <c r="B155" s="27">
        <f t="shared" si="4"/>
        <v>140</v>
      </c>
      <c r="C155" s="28">
        <v>1621</v>
      </c>
      <c r="D155" s="29">
        <v>-1678</v>
      </c>
      <c r="E155" s="30">
        <v>2452</v>
      </c>
      <c r="F155" s="31">
        <f t="shared" si="6"/>
        <v>898</v>
      </c>
      <c r="G155" s="27">
        <f t="shared" si="7"/>
        <v>140</v>
      </c>
      <c r="H155" s="30">
        <v>1971</v>
      </c>
      <c r="I155" s="29">
        <v>-2168</v>
      </c>
      <c r="J155" s="30">
        <v>2829</v>
      </c>
      <c r="K155" s="27">
        <f t="shared" si="9"/>
        <v>1026</v>
      </c>
      <c r="L155" s="27">
        <f t="shared" si="10"/>
        <v>140</v>
      </c>
      <c r="M155" s="28">
        <v>1696</v>
      </c>
      <c r="N155" s="29">
        <v>-1739</v>
      </c>
      <c r="O155" s="30">
        <v>2611</v>
      </c>
      <c r="P155" s="27">
        <f t="shared" si="12"/>
        <v>740</v>
      </c>
      <c r="Q155" s="44"/>
      <c r="R155" s="35"/>
    </row>
    <row r="156" spans="1:18" x14ac:dyDescent="0.3">
      <c r="A156" s="204">
        <v>45880</v>
      </c>
      <c r="B156" s="27">
        <f t="shared" si="4"/>
        <v>141</v>
      </c>
      <c r="C156" s="28"/>
      <c r="D156" s="29">
        <v>-1683</v>
      </c>
      <c r="E156" s="30">
        <v>2452</v>
      </c>
      <c r="F156" s="31">
        <f t="shared" si="6"/>
        <v>903</v>
      </c>
      <c r="G156" s="27">
        <f t="shared" si="7"/>
        <v>141</v>
      </c>
      <c r="H156" s="30"/>
      <c r="I156" s="29">
        <v>-2172</v>
      </c>
      <c r="J156" s="30">
        <v>2829</v>
      </c>
      <c r="K156" s="27">
        <f t="shared" si="9"/>
        <v>1030</v>
      </c>
      <c r="L156" s="27">
        <f t="shared" si="10"/>
        <v>141</v>
      </c>
      <c r="M156" s="28"/>
      <c r="N156" s="29">
        <v>-1743</v>
      </c>
      <c r="O156" s="30">
        <v>2611</v>
      </c>
      <c r="P156" s="27">
        <f t="shared" si="12"/>
        <v>744</v>
      </c>
      <c r="Q156" s="44"/>
      <c r="R156" s="35"/>
    </row>
    <row r="157" spans="1:18" x14ac:dyDescent="0.3">
      <c r="A157" s="204"/>
      <c r="B157" s="27"/>
      <c r="C157" s="28"/>
      <c r="D157" s="29"/>
      <c r="E157" s="30"/>
      <c r="F157" s="31"/>
      <c r="G157" s="27"/>
      <c r="H157" s="30"/>
      <c r="I157" s="29"/>
      <c r="J157" s="30"/>
      <c r="K157" s="27"/>
      <c r="L157" s="27"/>
      <c r="M157" s="28"/>
      <c r="N157" s="29"/>
      <c r="O157" s="30"/>
      <c r="P157" s="27"/>
      <c r="Q157" s="44"/>
      <c r="R157" s="35"/>
    </row>
    <row r="161" spans="5:16" x14ac:dyDescent="0.3">
      <c r="E161" s="36">
        <f>F156-F147</f>
        <v>45</v>
      </c>
    </row>
    <row r="162" spans="5:16" x14ac:dyDescent="0.3">
      <c r="P162" s="36">
        <f>P156-P146</f>
        <v>40</v>
      </c>
    </row>
    <row r="164" spans="5:16" x14ac:dyDescent="0.3">
      <c r="K164" s="36">
        <f>K156-K147</f>
        <v>40</v>
      </c>
    </row>
  </sheetData>
  <mergeCells count="54">
    <mergeCell ref="A11:A14"/>
    <mergeCell ref="B12:B13"/>
    <mergeCell ref="C12:C13"/>
    <mergeCell ref="D12:D13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G5:H5"/>
    <mergeCell ref="I5:J5"/>
    <mergeCell ref="Q11:Q13"/>
    <mergeCell ref="R11:R14"/>
    <mergeCell ref="L5:M5"/>
    <mergeCell ref="N5:O5"/>
    <mergeCell ref="L6:M6"/>
    <mergeCell ref="N6:O6"/>
    <mergeCell ref="P6:R6"/>
    <mergeCell ref="N7:O7"/>
    <mergeCell ref="P7:R7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  <mergeCell ref="L8:M8"/>
    <mergeCell ref="N8:O8"/>
    <mergeCell ref="P8:R8"/>
  </mergeCells>
  <conditionalFormatting sqref="Q3 Q9:Q14 Q16:Q157">
    <cfRule type="cellIs" dxfId="22" priority="1" operator="lessThan">
      <formula>60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outlinePr summaryBelow="0" summaryRight="0"/>
  </sheetPr>
  <dimension ref="A1:R164"/>
  <sheetViews>
    <sheetView workbookViewId="0"/>
  </sheetViews>
  <sheetFormatPr defaultColWidth="14.44140625" defaultRowHeight="15" customHeight="1" x14ac:dyDescent="0.3"/>
  <cols>
    <col min="2" max="2" width="12.88671875" customWidth="1"/>
    <col min="3" max="3" width="12.6640625" customWidth="1"/>
    <col min="4" max="4" width="13.109375" customWidth="1"/>
    <col min="5" max="5" width="12.6640625" customWidth="1"/>
    <col min="6" max="8" width="12.44140625" customWidth="1"/>
    <col min="9" max="9" width="12.5546875" customWidth="1"/>
    <col min="10" max="10" width="12.6640625" customWidth="1"/>
    <col min="11" max="11" width="13.5546875" customWidth="1"/>
    <col min="12" max="12" width="12" customWidth="1"/>
  </cols>
  <sheetData>
    <row r="1" spans="1:18" x14ac:dyDescent="0.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2"/>
    </row>
    <row r="2" spans="1:18" x14ac:dyDescent="0.3">
      <c r="A2" s="259" t="s">
        <v>18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7"/>
    </row>
    <row r="3" spans="1:18" x14ac:dyDescent="0.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/>
    </row>
    <row r="4" spans="1:18" x14ac:dyDescent="0.3">
      <c r="A4" s="260" t="s">
        <v>20</v>
      </c>
      <c r="B4" s="261" t="s">
        <v>21</v>
      </c>
      <c r="C4" s="212"/>
      <c r="D4" s="261" t="s">
        <v>22</v>
      </c>
      <c r="E4" s="262"/>
      <c r="F4" s="263" t="str">
        <f>+"Cao trình nghiệm thu [m] ("&amp;TEXT(A16,"dd/mm/yy")&amp;")"</f>
        <v>Cao trình nghiệm thu [m] (24/03/25)</v>
      </c>
      <c r="G4" s="211"/>
      <c r="H4" s="211"/>
      <c r="I4" s="211"/>
      <c r="J4" s="211"/>
      <c r="K4" s="211"/>
      <c r="L4" s="253" t="s">
        <v>23</v>
      </c>
      <c r="M4" s="211"/>
      <c r="N4" s="211"/>
      <c r="O4" s="211"/>
      <c r="P4" s="261" t="s">
        <v>24</v>
      </c>
      <c r="Q4" s="262"/>
      <c r="R4" s="231"/>
    </row>
    <row r="5" spans="1:18" x14ac:dyDescent="0.3">
      <c r="A5" s="233"/>
      <c r="B5" s="229"/>
      <c r="C5" s="230"/>
      <c r="D5" s="229"/>
      <c r="E5" s="219"/>
      <c r="F5" s="7" t="s">
        <v>25</v>
      </c>
      <c r="G5" s="272" t="s">
        <v>26</v>
      </c>
      <c r="H5" s="210"/>
      <c r="I5" s="272" t="s">
        <v>27</v>
      </c>
      <c r="J5" s="210"/>
      <c r="K5" s="7" t="s">
        <v>28</v>
      </c>
      <c r="L5" s="253" t="s">
        <v>29</v>
      </c>
      <c r="M5" s="210"/>
      <c r="N5" s="253" t="s">
        <v>30</v>
      </c>
      <c r="O5" s="211"/>
      <c r="P5" s="229"/>
      <c r="Q5" s="219"/>
      <c r="R5" s="220"/>
    </row>
    <row r="6" spans="1:18" x14ac:dyDescent="0.3">
      <c r="A6" s="274" t="s">
        <v>31</v>
      </c>
      <c r="B6" s="277" t="s">
        <v>32</v>
      </c>
      <c r="C6" s="255"/>
      <c r="D6" s="278"/>
      <c r="E6" s="255"/>
      <c r="F6" s="8"/>
      <c r="G6" s="279"/>
      <c r="H6" s="255"/>
      <c r="I6" s="279"/>
      <c r="J6" s="255"/>
      <c r="K6" s="9"/>
      <c r="L6" s="254"/>
      <c r="M6" s="255"/>
      <c r="N6" s="254"/>
      <c r="O6" s="255"/>
      <c r="P6" s="256" t="s">
        <v>33</v>
      </c>
      <c r="Q6" s="257"/>
      <c r="R6" s="258"/>
    </row>
    <row r="7" spans="1:18" x14ac:dyDescent="0.3">
      <c r="A7" s="275"/>
      <c r="B7" s="264" t="s">
        <v>34</v>
      </c>
      <c r="C7" s="265"/>
      <c r="D7" s="266"/>
      <c r="E7" s="265"/>
      <c r="F7" s="11"/>
      <c r="G7" s="267"/>
      <c r="H7" s="265"/>
      <c r="I7" s="267"/>
      <c r="J7" s="265"/>
      <c r="K7" s="12"/>
      <c r="L7" s="269"/>
      <c r="M7" s="265"/>
      <c r="N7" s="269"/>
      <c r="O7" s="265"/>
      <c r="P7" s="266" t="s">
        <v>263</v>
      </c>
      <c r="Q7" s="270"/>
      <c r="R7" s="271"/>
    </row>
    <row r="8" spans="1:18" x14ac:dyDescent="0.3">
      <c r="A8" s="276"/>
      <c r="B8" s="246" t="s">
        <v>35</v>
      </c>
      <c r="C8" s="238"/>
      <c r="D8" s="247"/>
      <c r="E8" s="238"/>
      <c r="F8" s="14"/>
      <c r="G8" s="237"/>
      <c r="H8" s="238"/>
      <c r="I8" s="237"/>
      <c r="J8" s="238"/>
      <c r="K8" s="15"/>
      <c r="L8" s="240"/>
      <c r="M8" s="238"/>
      <c r="N8" s="240"/>
      <c r="O8" s="238"/>
      <c r="P8" s="241"/>
      <c r="Q8" s="242"/>
      <c r="R8" s="243"/>
    </row>
    <row r="9" spans="1:18" x14ac:dyDescent="0.3">
      <c r="A9" s="1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" t="s">
        <v>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3">
      <c r="A11" s="281" t="s">
        <v>37</v>
      </c>
      <c r="B11" s="248" t="s">
        <v>38</v>
      </c>
      <c r="C11" s="211"/>
      <c r="D11" s="211"/>
      <c r="E11" s="211"/>
      <c r="F11" s="211"/>
      <c r="G11" s="248" t="s">
        <v>39</v>
      </c>
      <c r="H11" s="211"/>
      <c r="I11" s="211"/>
      <c r="J11" s="211"/>
      <c r="K11" s="211"/>
      <c r="L11" s="248" t="s">
        <v>40</v>
      </c>
      <c r="M11" s="211"/>
      <c r="N11" s="211"/>
      <c r="O11" s="211"/>
      <c r="P11" s="211"/>
      <c r="Q11" s="244" t="s">
        <v>264</v>
      </c>
      <c r="R11" s="250" t="s">
        <v>265</v>
      </c>
    </row>
    <row r="12" spans="1:18" x14ac:dyDescent="0.3">
      <c r="A12" s="275"/>
      <c r="B12" s="244" t="s">
        <v>41</v>
      </c>
      <c r="C12" s="244" t="s">
        <v>54</v>
      </c>
      <c r="D12" s="244" t="s">
        <v>42</v>
      </c>
      <c r="E12" s="244" t="s">
        <v>55</v>
      </c>
      <c r="F12" s="244" t="s">
        <v>43</v>
      </c>
      <c r="G12" s="244" t="s">
        <v>41</v>
      </c>
      <c r="H12" s="244" t="s">
        <v>54</v>
      </c>
      <c r="I12" s="244" t="s">
        <v>42</v>
      </c>
      <c r="J12" s="244" t="s">
        <v>55</v>
      </c>
      <c r="K12" s="244" t="s">
        <v>43</v>
      </c>
      <c r="L12" s="244" t="s">
        <v>41</v>
      </c>
      <c r="M12" s="244" t="s">
        <v>54</v>
      </c>
      <c r="N12" s="244" t="s">
        <v>42</v>
      </c>
      <c r="O12" s="244" t="s">
        <v>55</v>
      </c>
      <c r="P12" s="244" t="s">
        <v>43</v>
      </c>
      <c r="Q12" s="249"/>
      <c r="R12" s="251"/>
    </row>
    <row r="13" spans="1:18" x14ac:dyDescent="0.3">
      <c r="A13" s="275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51"/>
    </row>
    <row r="14" spans="1:18" x14ac:dyDescent="0.3">
      <c r="A14" s="276"/>
      <c r="B14" s="19" t="s">
        <v>46</v>
      </c>
      <c r="C14" s="20" t="s">
        <v>44</v>
      </c>
      <c r="D14" s="20" t="s">
        <v>45</v>
      </c>
      <c r="E14" s="20" t="s">
        <v>44</v>
      </c>
      <c r="F14" s="20" t="s">
        <v>45</v>
      </c>
      <c r="G14" s="19" t="s">
        <v>46</v>
      </c>
      <c r="H14" s="20" t="s">
        <v>44</v>
      </c>
      <c r="I14" s="20" t="s">
        <v>45</v>
      </c>
      <c r="J14" s="20" t="s">
        <v>44</v>
      </c>
      <c r="K14" s="20" t="s">
        <v>45</v>
      </c>
      <c r="L14" s="19" t="s">
        <v>46</v>
      </c>
      <c r="M14" s="20" t="s">
        <v>44</v>
      </c>
      <c r="N14" s="20" t="s">
        <v>45</v>
      </c>
      <c r="O14" s="20" t="s">
        <v>44</v>
      </c>
      <c r="P14" s="20" t="s">
        <v>45</v>
      </c>
      <c r="Q14" s="22" t="s">
        <v>47</v>
      </c>
      <c r="R14" s="252"/>
    </row>
    <row r="15" spans="1:18" x14ac:dyDescent="0.3">
      <c r="A15" s="23">
        <v>1</v>
      </c>
      <c r="B15" s="24">
        <f t="shared" ref="B15:R15" si="0">+A15+1</f>
        <v>2</v>
      </c>
      <c r="C15" s="24">
        <f t="shared" si="0"/>
        <v>3</v>
      </c>
      <c r="D15" s="24">
        <f t="shared" si="0"/>
        <v>4</v>
      </c>
      <c r="E15" s="24">
        <f t="shared" si="0"/>
        <v>5</v>
      </c>
      <c r="F15" s="24">
        <f t="shared" si="0"/>
        <v>6</v>
      </c>
      <c r="G15" s="24">
        <f t="shared" si="0"/>
        <v>7</v>
      </c>
      <c r="H15" s="24">
        <f t="shared" si="0"/>
        <v>8</v>
      </c>
      <c r="I15" s="24">
        <f t="shared" si="0"/>
        <v>9</v>
      </c>
      <c r="J15" s="24">
        <f t="shared" si="0"/>
        <v>10</v>
      </c>
      <c r="K15" s="24">
        <f t="shared" si="0"/>
        <v>11</v>
      </c>
      <c r="L15" s="24">
        <f t="shared" si="0"/>
        <v>12</v>
      </c>
      <c r="M15" s="24">
        <f t="shared" si="0"/>
        <v>13</v>
      </c>
      <c r="N15" s="24">
        <f t="shared" si="0"/>
        <v>14</v>
      </c>
      <c r="O15" s="24">
        <f t="shared" si="0"/>
        <v>15</v>
      </c>
      <c r="P15" s="24">
        <f t="shared" si="0"/>
        <v>16</v>
      </c>
      <c r="Q15" s="24">
        <f t="shared" si="0"/>
        <v>17</v>
      </c>
      <c r="R15" s="24">
        <f t="shared" si="0"/>
        <v>18</v>
      </c>
    </row>
    <row r="16" spans="1:18" x14ac:dyDescent="0.3">
      <c r="A16" s="204">
        <v>45740</v>
      </c>
      <c r="B16" s="27">
        <v>1</v>
      </c>
      <c r="C16" s="28">
        <v>1662</v>
      </c>
      <c r="D16" s="29">
        <v>-1066</v>
      </c>
      <c r="E16" s="30">
        <f t="shared" ref="E16:E156" si="1">C16-D16</f>
        <v>2728</v>
      </c>
      <c r="F16" s="27">
        <v>0</v>
      </c>
      <c r="G16" s="27">
        <v>1</v>
      </c>
      <c r="H16" s="30">
        <v>1637</v>
      </c>
      <c r="I16" s="29">
        <v>-1138</v>
      </c>
      <c r="J16" s="33">
        <f t="shared" ref="J16:J17" si="2">H16-I16</f>
        <v>2775</v>
      </c>
      <c r="K16" s="27">
        <v>0</v>
      </c>
      <c r="L16" s="27">
        <v>1</v>
      </c>
      <c r="M16" s="28">
        <v>1685</v>
      </c>
      <c r="N16" s="29">
        <v>-901</v>
      </c>
      <c r="O16" s="33">
        <f t="shared" ref="O16:O17" si="3">M16-N16</f>
        <v>2586</v>
      </c>
      <c r="P16" s="27">
        <v>0</v>
      </c>
      <c r="Q16" s="34"/>
      <c r="R16" s="35"/>
    </row>
    <row r="17" spans="1:18" x14ac:dyDescent="0.3">
      <c r="A17" s="204">
        <v>45741</v>
      </c>
      <c r="B17" s="27">
        <f t="shared" ref="B17:B156" si="4">B16+1</f>
        <v>2</v>
      </c>
      <c r="C17" s="30">
        <f t="shared" ref="C17:C140" si="5">$C$16-F17</f>
        <v>1662</v>
      </c>
      <c r="D17" s="29">
        <v>-1066</v>
      </c>
      <c r="E17" s="30">
        <f t="shared" si="1"/>
        <v>2728</v>
      </c>
      <c r="F17" s="31">
        <f t="shared" ref="F17:F156" si="6">$D$16-D17</f>
        <v>0</v>
      </c>
      <c r="G17" s="27">
        <f t="shared" ref="G17:G156" si="7">G16+1</f>
        <v>2</v>
      </c>
      <c r="H17" s="30">
        <f t="shared" ref="H17:H141" si="8">$H$16-K17</f>
        <v>1637</v>
      </c>
      <c r="I17" s="29">
        <v>-1138</v>
      </c>
      <c r="J17" s="33">
        <f t="shared" si="2"/>
        <v>2775</v>
      </c>
      <c r="K17" s="27">
        <f t="shared" ref="K17:K156" si="9">$I$16-I17</f>
        <v>0</v>
      </c>
      <c r="L17" s="27">
        <f t="shared" ref="L17:L156" si="10">L16+1</f>
        <v>2</v>
      </c>
      <c r="M17" s="30">
        <f t="shared" ref="M17:M142" si="11">$M$16-P17</f>
        <v>1585</v>
      </c>
      <c r="N17" s="29">
        <v>-1001</v>
      </c>
      <c r="O17" s="33">
        <f t="shared" si="3"/>
        <v>2586</v>
      </c>
      <c r="P17" s="27">
        <f t="shared" ref="P17:P156" si="12">$N$16-N17</f>
        <v>100</v>
      </c>
      <c r="Q17" s="34"/>
      <c r="R17" s="35"/>
    </row>
    <row r="18" spans="1:18" x14ac:dyDescent="0.3">
      <c r="A18" s="204">
        <v>45742</v>
      </c>
      <c r="B18" s="27">
        <f t="shared" si="4"/>
        <v>3</v>
      </c>
      <c r="C18" s="30">
        <f t="shared" si="5"/>
        <v>1622</v>
      </c>
      <c r="D18" s="29">
        <v>-1106</v>
      </c>
      <c r="E18" s="30">
        <f t="shared" si="1"/>
        <v>2728</v>
      </c>
      <c r="F18" s="31">
        <f t="shared" si="6"/>
        <v>40</v>
      </c>
      <c r="G18" s="27">
        <f t="shared" si="7"/>
        <v>3</v>
      </c>
      <c r="H18" s="30">
        <f t="shared" si="8"/>
        <v>1577</v>
      </c>
      <c r="I18" s="29">
        <v>-1198</v>
      </c>
      <c r="J18" s="30">
        <v>2775</v>
      </c>
      <c r="K18" s="27">
        <f t="shared" si="9"/>
        <v>60</v>
      </c>
      <c r="L18" s="27">
        <f t="shared" si="10"/>
        <v>3</v>
      </c>
      <c r="M18" s="30">
        <f t="shared" si="11"/>
        <v>1546</v>
      </c>
      <c r="N18" s="29">
        <v>-1040</v>
      </c>
      <c r="O18" s="30">
        <v>2753</v>
      </c>
      <c r="P18" s="27">
        <f t="shared" si="12"/>
        <v>139</v>
      </c>
      <c r="Q18" s="34"/>
      <c r="R18" s="35"/>
    </row>
    <row r="19" spans="1:18" x14ac:dyDescent="0.3">
      <c r="A19" s="204">
        <v>45743</v>
      </c>
      <c r="B19" s="27">
        <f t="shared" si="4"/>
        <v>4</v>
      </c>
      <c r="C19" s="30">
        <f t="shared" si="5"/>
        <v>1602</v>
      </c>
      <c r="D19" s="29">
        <v>-1126</v>
      </c>
      <c r="E19" s="30">
        <f t="shared" si="1"/>
        <v>2728</v>
      </c>
      <c r="F19" s="31">
        <f t="shared" si="6"/>
        <v>60</v>
      </c>
      <c r="G19" s="27">
        <f t="shared" si="7"/>
        <v>4</v>
      </c>
      <c r="H19" s="30">
        <f t="shared" si="8"/>
        <v>1545</v>
      </c>
      <c r="I19" s="29">
        <v>-1230</v>
      </c>
      <c r="J19" s="30">
        <v>2775</v>
      </c>
      <c r="K19" s="27">
        <f t="shared" si="9"/>
        <v>92</v>
      </c>
      <c r="L19" s="27">
        <f t="shared" si="10"/>
        <v>4</v>
      </c>
      <c r="M19" s="30">
        <f t="shared" si="11"/>
        <v>1506</v>
      </c>
      <c r="N19" s="29">
        <v>-1080</v>
      </c>
      <c r="O19" s="30">
        <v>2753</v>
      </c>
      <c r="P19" s="27">
        <f t="shared" si="12"/>
        <v>179</v>
      </c>
      <c r="Q19" s="34"/>
      <c r="R19" s="35"/>
    </row>
    <row r="20" spans="1:18" x14ac:dyDescent="0.3">
      <c r="A20" s="204">
        <v>45744</v>
      </c>
      <c r="B20" s="27">
        <f t="shared" si="4"/>
        <v>5</v>
      </c>
      <c r="C20" s="30">
        <f t="shared" si="5"/>
        <v>1582</v>
      </c>
      <c r="D20" s="29">
        <v>-1146</v>
      </c>
      <c r="E20" s="30">
        <f t="shared" si="1"/>
        <v>2728</v>
      </c>
      <c r="F20" s="31">
        <f t="shared" si="6"/>
        <v>80</v>
      </c>
      <c r="G20" s="27">
        <f t="shared" si="7"/>
        <v>5</v>
      </c>
      <c r="H20" s="30">
        <f t="shared" si="8"/>
        <v>1515</v>
      </c>
      <c r="I20" s="29">
        <v>-1260</v>
      </c>
      <c r="J20" s="30">
        <v>2775</v>
      </c>
      <c r="K20" s="27">
        <f t="shared" si="9"/>
        <v>122</v>
      </c>
      <c r="L20" s="27">
        <f t="shared" si="10"/>
        <v>5</v>
      </c>
      <c r="M20" s="30">
        <f t="shared" si="11"/>
        <v>1476</v>
      </c>
      <c r="N20" s="29">
        <v>-1110</v>
      </c>
      <c r="O20" s="30">
        <v>2753</v>
      </c>
      <c r="P20" s="27">
        <f t="shared" si="12"/>
        <v>209</v>
      </c>
      <c r="Q20" s="34"/>
      <c r="R20" s="35"/>
    </row>
    <row r="21" spans="1:18" x14ac:dyDescent="0.3">
      <c r="A21" s="204">
        <v>45745</v>
      </c>
      <c r="B21" s="27">
        <f t="shared" si="4"/>
        <v>6</v>
      </c>
      <c r="C21" s="30">
        <f t="shared" si="5"/>
        <v>1558</v>
      </c>
      <c r="D21" s="29">
        <v>-1170</v>
      </c>
      <c r="E21" s="30">
        <f t="shared" si="1"/>
        <v>2728</v>
      </c>
      <c r="F21" s="31">
        <f t="shared" si="6"/>
        <v>104</v>
      </c>
      <c r="G21" s="27">
        <f t="shared" si="7"/>
        <v>6</v>
      </c>
      <c r="H21" s="30">
        <f t="shared" si="8"/>
        <v>1488</v>
      </c>
      <c r="I21" s="29">
        <v>-1287</v>
      </c>
      <c r="J21" s="30">
        <v>2775</v>
      </c>
      <c r="K21" s="27">
        <f t="shared" si="9"/>
        <v>149</v>
      </c>
      <c r="L21" s="27">
        <f t="shared" si="10"/>
        <v>6</v>
      </c>
      <c r="M21" s="30">
        <f t="shared" si="11"/>
        <v>1444</v>
      </c>
      <c r="N21" s="29">
        <v>-1142</v>
      </c>
      <c r="O21" s="30">
        <v>2753</v>
      </c>
      <c r="P21" s="27">
        <f t="shared" si="12"/>
        <v>241</v>
      </c>
      <c r="Q21" s="34"/>
      <c r="R21" s="35"/>
    </row>
    <row r="22" spans="1:18" x14ac:dyDescent="0.3">
      <c r="A22" s="204">
        <v>45746</v>
      </c>
      <c r="B22" s="27">
        <f t="shared" si="4"/>
        <v>7</v>
      </c>
      <c r="C22" s="30">
        <f t="shared" si="5"/>
        <v>1533</v>
      </c>
      <c r="D22" s="29">
        <v>-1195</v>
      </c>
      <c r="E22" s="30">
        <f t="shared" si="1"/>
        <v>2728</v>
      </c>
      <c r="F22" s="31">
        <f t="shared" si="6"/>
        <v>129</v>
      </c>
      <c r="G22" s="27">
        <f t="shared" si="7"/>
        <v>7</v>
      </c>
      <c r="H22" s="30">
        <f t="shared" si="8"/>
        <v>1468</v>
      </c>
      <c r="I22" s="29">
        <v>-1307</v>
      </c>
      <c r="J22" s="30">
        <v>2775</v>
      </c>
      <c r="K22" s="27">
        <f t="shared" si="9"/>
        <v>169</v>
      </c>
      <c r="L22" s="27">
        <f t="shared" si="10"/>
        <v>7</v>
      </c>
      <c r="M22" s="30">
        <f t="shared" si="11"/>
        <v>1416</v>
      </c>
      <c r="N22" s="29">
        <v>-1170</v>
      </c>
      <c r="O22" s="30">
        <v>2753</v>
      </c>
      <c r="P22" s="27">
        <f t="shared" si="12"/>
        <v>269</v>
      </c>
      <c r="Q22" s="34"/>
      <c r="R22" s="35"/>
    </row>
    <row r="23" spans="1:18" x14ac:dyDescent="0.3">
      <c r="A23" s="204">
        <v>45747</v>
      </c>
      <c r="B23" s="27">
        <f t="shared" si="4"/>
        <v>8</v>
      </c>
      <c r="C23" s="30">
        <f t="shared" si="5"/>
        <v>1508</v>
      </c>
      <c r="D23" s="29">
        <v>-1220</v>
      </c>
      <c r="E23" s="30">
        <f t="shared" si="1"/>
        <v>2728</v>
      </c>
      <c r="F23" s="31">
        <f t="shared" si="6"/>
        <v>154</v>
      </c>
      <c r="G23" s="27">
        <f t="shared" si="7"/>
        <v>8</v>
      </c>
      <c r="H23" s="30">
        <f t="shared" si="8"/>
        <v>1448</v>
      </c>
      <c r="I23" s="29">
        <v>-1327</v>
      </c>
      <c r="J23" s="30">
        <v>2775</v>
      </c>
      <c r="K23" s="27">
        <f t="shared" si="9"/>
        <v>189</v>
      </c>
      <c r="L23" s="27">
        <f t="shared" si="10"/>
        <v>8</v>
      </c>
      <c r="M23" s="30">
        <f t="shared" si="11"/>
        <v>1401</v>
      </c>
      <c r="N23" s="29">
        <v>-1185</v>
      </c>
      <c r="O23" s="30">
        <v>2753</v>
      </c>
      <c r="P23" s="27">
        <f t="shared" si="12"/>
        <v>284</v>
      </c>
      <c r="Q23" s="34"/>
      <c r="R23" s="35"/>
    </row>
    <row r="24" spans="1:18" x14ac:dyDescent="0.3">
      <c r="A24" s="204">
        <v>45748</v>
      </c>
      <c r="B24" s="27">
        <f t="shared" si="4"/>
        <v>9</v>
      </c>
      <c r="C24" s="30">
        <f t="shared" si="5"/>
        <v>1490</v>
      </c>
      <c r="D24" s="29">
        <v>-1238</v>
      </c>
      <c r="E24" s="30">
        <f t="shared" si="1"/>
        <v>2728</v>
      </c>
      <c r="F24" s="31">
        <f t="shared" si="6"/>
        <v>172</v>
      </c>
      <c r="G24" s="27">
        <f t="shared" si="7"/>
        <v>9</v>
      </c>
      <c r="H24" s="30">
        <f t="shared" si="8"/>
        <v>1428</v>
      </c>
      <c r="I24" s="29">
        <v>-1347</v>
      </c>
      <c r="J24" s="30">
        <v>2775</v>
      </c>
      <c r="K24" s="27">
        <f t="shared" si="9"/>
        <v>209</v>
      </c>
      <c r="L24" s="27">
        <f t="shared" si="10"/>
        <v>9</v>
      </c>
      <c r="M24" s="30">
        <f t="shared" si="11"/>
        <v>1405</v>
      </c>
      <c r="N24" s="29">
        <v>-1181</v>
      </c>
      <c r="O24" s="30">
        <v>2753</v>
      </c>
      <c r="P24" s="27">
        <f t="shared" si="12"/>
        <v>280</v>
      </c>
      <c r="Q24" s="34"/>
      <c r="R24" s="35"/>
    </row>
    <row r="25" spans="1:18" x14ac:dyDescent="0.3">
      <c r="A25" s="204">
        <v>45749</v>
      </c>
      <c r="B25" s="27">
        <f t="shared" si="4"/>
        <v>10</v>
      </c>
      <c r="C25" s="30">
        <f t="shared" si="5"/>
        <v>1472</v>
      </c>
      <c r="D25" s="29">
        <v>-1256</v>
      </c>
      <c r="E25" s="30">
        <f t="shared" si="1"/>
        <v>2728</v>
      </c>
      <c r="F25" s="31">
        <f t="shared" si="6"/>
        <v>190</v>
      </c>
      <c r="G25" s="27">
        <f t="shared" si="7"/>
        <v>10</v>
      </c>
      <c r="H25" s="30">
        <f t="shared" si="8"/>
        <v>1407</v>
      </c>
      <c r="I25" s="29">
        <v>-1368</v>
      </c>
      <c r="J25" s="30">
        <v>2775</v>
      </c>
      <c r="K25" s="27">
        <f t="shared" si="9"/>
        <v>230</v>
      </c>
      <c r="L25" s="27">
        <f t="shared" si="10"/>
        <v>10</v>
      </c>
      <c r="M25" s="30">
        <f t="shared" si="11"/>
        <v>1394</v>
      </c>
      <c r="N25" s="29">
        <v>-1192</v>
      </c>
      <c r="O25" s="30">
        <v>2753</v>
      </c>
      <c r="P25" s="27">
        <f t="shared" si="12"/>
        <v>291</v>
      </c>
      <c r="Q25" s="34"/>
      <c r="R25" s="35"/>
    </row>
    <row r="26" spans="1:18" x14ac:dyDescent="0.3">
      <c r="A26" s="204">
        <v>45750</v>
      </c>
      <c r="B26" s="27">
        <f t="shared" si="4"/>
        <v>11</v>
      </c>
      <c r="C26" s="30">
        <f t="shared" si="5"/>
        <v>1458</v>
      </c>
      <c r="D26" s="29">
        <v>-1270</v>
      </c>
      <c r="E26" s="30">
        <f t="shared" si="1"/>
        <v>2728</v>
      </c>
      <c r="F26" s="31">
        <f t="shared" si="6"/>
        <v>204</v>
      </c>
      <c r="G26" s="27">
        <f t="shared" si="7"/>
        <v>11</v>
      </c>
      <c r="H26" s="30">
        <f t="shared" si="8"/>
        <v>1392</v>
      </c>
      <c r="I26" s="29">
        <v>-1383</v>
      </c>
      <c r="J26" s="30">
        <v>2775</v>
      </c>
      <c r="K26" s="27">
        <f t="shared" si="9"/>
        <v>245</v>
      </c>
      <c r="L26" s="27">
        <f t="shared" si="10"/>
        <v>11</v>
      </c>
      <c r="M26" s="30">
        <f t="shared" si="11"/>
        <v>1376</v>
      </c>
      <c r="N26" s="29">
        <v>-1210</v>
      </c>
      <c r="O26" s="30">
        <v>2753</v>
      </c>
      <c r="P26" s="27">
        <f t="shared" si="12"/>
        <v>309</v>
      </c>
      <c r="Q26" s="34"/>
      <c r="R26" s="35"/>
    </row>
    <row r="27" spans="1:18" x14ac:dyDescent="0.3">
      <c r="A27" s="204">
        <v>45751</v>
      </c>
      <c r="B27" s="27">
        <f t="shared" si="4"/>
        <v>12</v>
      </c>
      <c r="C27" s="30">
        <f t="shared" si="5"/>
        <v>1447</v>
      </c>
      <c r="D27" s="29">
        <v>-1281</v>
      </c>
      <c r="E27" s="30">
        <f t="shared" si="1"/>
        <v>2728</v>
      </c>
      <c r="F27" s="31">
        <f t="shared" si="6"/>
        <v>215</v>
      </c>
      <c r="G27" s="27">
        <f t="shared" si="7"/>
        <v>12</v>
      </c>
      <c r="H27" s="30">
        <f t="shared" si="8"/>
        <v>1377</v>
      </c>
      <c r="I27" s="29">
        <v>-1398</v>
      </c>
      <c r="J27" s="30">
        <v>2775</v>
      </c>
      <c r="K27" s="27">
        <f t="shared" si="9"/>
        <v>260</v>
      </c>
      <c r="L27" s="27">
        <f t="shared" si="10"/>
        <v>12</v>
      </c>
      <c r="M27" s="30">
        <f t="shared" si="11"/>
        <v>1356</v>
      </c>
      <c r="N27" s="29">
        <v>-1230</v>
      </c>
      <c r="O27" s="30">
        <v>2753</v>
      </c>
      <c r="P27" s="27">
        <f t="shared" si="12"/>
        <v>329</v>
      </c>
      <c r="Q27" s="34"/>
      <c r="R27" s="35"/>
    </row>
    <row r="28" spans="1:18" x14ac:dyDescent="0.3">
      <c r="A28" s="204">
        <v>45752</v>
      </c>
      <c r="B28" s="27">
        <f t="shared" si="4"/>
        <v>13</v>
      </c>
      <c r="C28" s="30">
        <f t="shared" si="5"/>
        <v>1437</v>
      </c>
      <c r="D28" s="29">
        <v>-1291</v>
      </c>
      <c r="E28" s="30">
        <f t="shared" si="1"/>
        <v>2728</v>
      </c>
      <c r="F28" s="31">
        <f t="shared" si="6"/>
        <v>225</v>
      </c>
      <c r="G28" s="27">
        <f t="shared" si="7"/>
        <v>13</v>
      </c>
      <c r="H28" s="30">
        <f t="shared" si="8"/>
        <v>1367</v>
      </c>
      <c r="I28" s="29">
        <v>-1408</v>
      </c>
      <c r="J28" s="30">
        <v>2775</v>
      </c>
      <c r="K28" s="27">
        <f t="shared" si="9"/>
        <v>270</v>
      </c>
      <c r="L28" s="27">
        <f t="shared" si="10"/>
        <v>13</v>
      </c>
      <c r="M28" s="30">
        <f t="shared" si="11"/>
        <v>1341</v>
      </c>
      <c r="N28" s="29">
        <v>-1245</v>
      </c>
      <c r="O28" s="30">
        <v>2753</v>
      </c>
      <c r="P28" s="27">
        <f t="shared" si="12"/>
        <v>344</v>
      </c>
      <c r="Q28" s="34"/>
      <c r="R28" s="35"/>
    </row>
    <row r="29" spans="1:18" x14ac:dyDescent="0.3">
      <c r="A29" s="204">
        <v>45753</v>
      </c>
      <c r="B29" s="27">
        <f t="shared" si="4"/>
        <v>14</v>
      </c>
      <c r="C29" s="30">
        <f t="shared" si="5"/>
        <v>1429</v>
      </c>
      <c r="D29" s="29">
        <v>-1299</v>
      </c>
      <c r="E29" s="30">
        <f t="shared" si="1"/>
        <v>2728</v>
      </c>
      <c r="F29" s="31">
        <f t="shared" si="6"/>
        <v>233</v>
      </c>
      <c r="G29" s="27">
        <f t="shared" si="7"/>
        <v>14</v>
      </c>
      <c r="H29" s="30">
        <f t="shared" si="8"/>
        <v>1358</v>
      </c>
      <c r="I29" s="29">
        <v>-1417</v>
      </c>
      <c r="J29" s="30">
        <v>2775</v>
      </c>
      <c r="K29" s="27">
        <f t="shared" si="9"/>
        <v>279</v>
      </c>
      <c r="L29" s="27">
        <f t="shared" si="10"/>
        <v>14</v>
      </c>
      <c r="M29" s="30">
        <f t="shared" si="11"/>
        <v>1331</v>
      </c>
      <c r="N29" s="29">
        <v>-1255</v>
      </c>
      <c r="O29" s="30">
        <v>2753</v>
      </c>
      <c r="P29" s="27">
        <f t="shared" si="12"/>
        <v>354</v>
      </c>
      <c r="Q29" s="34"/>
      <c r="R29" s="35"/>
    </row>
    <row r="30" spans="1:18" x14ac:dyDescent="0.3">
      <c r="A30" s="204">
        <v>45754</v>
      </c>
      <c r="B30" s="27">
        <f t="shared" si="4"/>
        <v>15</v>
      </c>
      <c r="C30" s="30">
        <f t="shared" si="5"/>
        <v>1420</v>
      </c>
      <c r="D30" s="29">
        <v>-1308</v>
      </c>
      <c r="E30" s="30">
        <f t="shared" si="1"/>
        <v>2728</v>
      </c>
      <c r="F30" s="31">
        <f t="shared" si="6"/>
        <v>242</v>
      </c>
      <c r="G30" s="27">
        <f t="shared" si="7"/>
        <v>15</v>
      </c>
      <c r="H30" s="30">
        <f t="shared" si="8"/>
        <v>1349</v>
      </c>
      <c r="I30" s="29">
        <v>-1426</v>
      </c>
      <c r="J30" s="30">
        <v>2775</v>
      </c>
      <c r="K30" s="27">
        <f t="shared" si="9"/>
        <v>288</v>
      </c>
      <c r="L30" s="27">
        <f t="shared" si="10"/>
        <v>15</v>
      </c>
      <c r="M30" s="30">
        <f t="shared" si="11"/>
        <v>1322</v>
      </c>
      <c r="N30" s="29">
        <v>-1264</v>
      </c>
      <c r="O30" s="30">
        <v>2753</v>
      </c>
      <c r="P30" s="27">
        <f t="shared" si="12"/>
        <v>363</v>
      </c>
      <c r="Q30" s="44"/>
      <c r="R30" s="35"/>
    </row>
    <row r="31" spans="1:18" x14ac:dyDescent="0.3">
      <c r="A31" s="204">
        <v>45755</v>
      </c>
      <c r="B31" s="27">
        <f t="shared" si="4"/>
        <v>16</v>
      </c>
      <c r="C31" s="30">
        <f t="shared" si="5"/>
        <v>1403</v>
      </c>
      <c r="D31" s="29">
        <v>-1325</v>
      </c>
      <c r="E31" s="30">
        <f t="shared" si="1"/>
        <v>2728</v>
      </c>
      <c r="F31" s="31">
        <f t="shared" si="6"/>
        <v>259</v>
      </c>
      <c r="G31" s="27">
        <f t="shared" si="7"/>
        <v>16</v>
      </c>
      <c r="H31" s="30">
        <f t="shared" si="8"/>
        <v>1327</v>
      </c>
      <c r="I31" s="29">
        <v>-1448</v>
      </c>
      <c r="J31" s="30">
        <v>2775</v>
      </c>
      <c r="K31" s="27">
        <f t="shared" si="9"/>
        <v>310</v>
      </c>
      <c r="L31" s="27">
        <f t="shared" si="10"/>
        <v>16</v>
      </c>
      <c r="M31" s="30">
        <f t="shared" si="11"/>
        <v>1312</v>
      </c>
      <c r="N31" s="29">
        <v>-1274</v>
      </c>
      <c r="O31" s="30">
        <v>2753</v>
      </c>
      <c r="P31" s="27">
        <f t="shared" si="12"/>
        <v>373</v>
      </c>
      <c r="Q31" s="44"/>
      <c r="R31" s="35"/>
    </row>
    <row r="32" spans="1:18" x14ac:dyDescent="0.3">
      <c r="A32" s="204">
        <v>45756</v>
      </c>
      <c r="B32" s="27">
        <f t="shared" si="4"/>
        <v>17</v>
      </c>
      <c r="C32" s="30">
        <f t="shared" si="5"/>
        <v>1383</v>
      </c>
      <c r="D32" s="29">
        <v>-1345</v>
      </c>
      <c r="E32" s="30">
        <f t="shared" si="1"/>
        <v>2728</v>
      </c>
      <c r="F32" s="31">
        <f t="shared" si="6"/>
        <v>279</v>
      </c>
      <c r="G32" s="27">
        <f t="shared" si="7"/>
        <v>17</v>
      </c>
      <c r="H32" s="30">
        <f t="shared" si="8"/>
        <v>1304</v>
      </c>
      <c r="I32" s="29">
        <v>-1471</v>
      </c>
      <c r="J32" s="30">
        <v>2775</v>
      </c>
      <c r="K32" s="27">
        <f t="shared" si="9"/>
        <v>333</v>
      </c>
      <c r="L32" s="27">
        <f t="shared" si="10"/>
        <v>17</v>
      </c>
      <c r="M32" s="30">
        <f t="shared" si="11"/>
        <v>1302</v>
      </c>
      <c r="N32" s="29">
        <v>-1284</v>
      </c>
      <c r="O32" s="30">
        <v>2753</v>
      </c>
      <c r="P32" s="27">
        <f t="shared" si="12"/>
        <v>383</v>
      </c>
      <c r="Q32" s="44"/>
      <c r="R32" s="35"/>
    </row>
    <row r="33" spans="1:18" x14ac:dyDescent="0.3">
      <c r="A33" s="204">
        <v>45757</v>
      </c>
      <c r="B33" s="27">
        <f t="shared" si="4"/>
        <v>18</v>
      </c>
      <c r="C33" s="30">
        <f t="shared" si="5"/>
        <v>1371</v>
      </c>
      <c r="D33" s="29">
        <v>-1357</v>
      </c>
      <c r="E33" s="30">
        <f t="shared" si="1"/>
        <v>2728</v>
      </c>
      <c r="F33" s="31">
        <f t="shared" si="6"/>
        <v>291</v>
      </c>
      <c r="G33" s="27">
        <f t="shared" si="7"/>
        <v>18</v>
      </c>
      <c r="H33" s="30">
        <f t="shared" si="8"/>
        <v>1295</v>
      </c>
      <c r="I33" s="29">
        <v>-1480</v>
      </c>
      <c r="J33" s="30">
        <v>2775</v>
      </c>
      <c r="K33" s="27">
        <f t="shared" si="9"/>
        <v>342</v>
      </c>
      <c r="L33" s="27">
        <f t="shared" si="10"/>
        <v>18</v>
      </c>
      <c r="M33" s="30">
        <f t="shared" si="11"/>
        <v>1292</v>
      </c>
      <c r="N33" s="29">
        <v>-1294</v>
      </c>
      <c r="O33" s="30">
        <v>2753</v>
      </c>
      <c r="P33" s="27">
        <f t="shared" si="12"/>
        <v>393</v>
      </c>
      <c r="Q33" s="44"/>
      <c r="R33" s="35"/>
    </row>
    <row r="34" spans="1:18" x14ac:dyDescent="0.3">
      <c r="A34" s="204">
        <v>45758</v>
      </c>
      <c r="B34" s="27">
        <f t="shared" si="4"/>
        <v>19</v>
      </c>
      <c r="C34" s="30">
        <f t="shared" si="5"/>
        <v>1358</v>
      </c>
      <c r="D34" s="29">
        <v>-1370</v>
      </c>
      <c r="E34" s="30">
        <f t="shared" si="1"/>
        <v>2728</v>
      </c>
      <c r="F34" s="31">
        <f t="shared" si="6"/>
        <v>304</v>
      </c>
      <c r="G34" s="27">
        <f t="shared" si="7"/>
        <v>19</v>
      </c>
      <c r="H34" s="30">
        <f t="shared" si="8"/>
        <v>1275</v>
      </c>
      <c r="I34" s="29">
        <v>-1500</v>
      </c>
      <c r="J34" s="30">
        <v>2775</v>
      </c>
      <c r="K34" s="27">
        <f t="shared" si="9"/>
        <v>362</v>
      </c>
      <c r="L34" s="27">
        <f t="shared" si="10"/>
        <v>19</v>
      </c>
      <c r="M34" s="30">
        <f t="shared" si="11"/>
        <v>1282</v>
      </c>
      <c r="N34" s="29">
        <v>-1304</v>
      </c>
      <c r="O34" s="30">
        <v>2753</v>
      </c>
      <c r="P34" s="27">
        <f t="shared" si="12"/>
        <v>403</v>
      </c>
      <c r="Q34" s="44"/>
      <c r="R34" s="35"/>
    </row>
    <row r="35" spans="1:18" x14ac:dyDescent="0.3">
      <c r="A35" s="204">
        <v>45759</v>
      </c>
      <c r="B35" s="27">
        <f t="shared" si="4"/>
        <v>20</v>
      </c>
      <c r="C35" s="30">
        <f t="shared" si="5"/>
        <v>1343</v>
      </c>
      <c r="D35" s="29">
        <v>-1385</v>
      </c>
      <c r="E35" s="30">
        <f t="shared" si="1"/>
        <v>2728</v>
      </c>
      <c r="F35" s="31">
        <f t="shared" si="6"/>
        <v>319</v>
      </c>
      <c r="G35" s="27">
        <f t="shared" si="7"/>
        <v>20</v>
      </c>
      <c r="H35" s="30">
        <f t="shared" si="8"/>
        <v>1255</v>
      </c>
      <c r="I35" s="29">
        <v>-1520</v>
      </c>
      <c r="J35" s="30">
        <v>2775</v>
      </c>
      <c r="K35" s="27">
        <f t="shared" si="9"/>
        <v>382</v>
      </c>
      <c r="L35" s="27">
        <f t="shared" si="10"/>
        <v>20</v>
      </c>
      <c r="M35" s="30">
        <f t="shared" si="11"/>
        <v>1276</v>
      </c>
      <c r="N35" s="29">
        <v>-1310</v>
      </c>
      <c r="O35" s="30">
        <v>2753</v>
      </c>
      <c r="P35" s="27">
        <f t="shared" si="12"/>
        <v>409</v>
      </c>
      <c r="Q35" s="44"/>
      <c r="R35" s="35"/>
    </row>
    <row r="36" spans="1:18" x14ac:dyDescent="0.3">
      <c r="A36" s="204">
        <v>45760</v>
      </c>
      <c r="B36" s="27">
        <f t="shared" si="4"/>
        <v>21</v>
      </c>
      <c r="C36" s="30">
        <f t="shared" si="5"/>
        <v>1339</v>
      </c>
      <c r="D36" s="29">
        <v>-1389</v>
      </c>
      <c r="E36" s="30">
        <f t="shared" si="1"/>
        <v>2728</v>
      </c>
      <c r="F36" s="31">
        <f t="shared" si="6"/>
        <v>323</v>
      </c>
      <c r="G36" s="27">
        <f t="shared" si="7"/>
        <v>21</v>
      </c>
      <c r="H36" s="30">
        <f t="shared" si="8"/>
        <v>1245</v>
      </c>
      <c r="I36" s="29">
        <v>-1530</v>
      </c>
      <c r="J36" s="30">
        <v>2775</v>
      </c>
      <c r="K36" s="27">
        <f t="shared" si="9"/>
        <v>392</v>
      </c>
      <c r="L36" s="27">
        <f t="shared" si="10"/>
        <v>21</v>
      </c>
      <c r="M36" s="30">
        <f t="shared" si="11"/>
        <v>1266</v>
      </c>
      <c r="N36" s="29">
        <v>-1320</v>
      </c>
      <c r="O36" s="30">
        <v>2753</v>
      </c>
      <c r="P36" s="27">
        <f t="shared" si="12"/>
        <v>419</v>
      </c>
      <c r="Q36" s="44"/>
      <c r="R36" s="35"/>
    </row>
    <row r="37" spans="1:18" x14ac:dyDescent="0.3">
      <c r="A37" s="204">
        <v>45761</v>
      </c>
      <c r="B37" s="27">
        <f t="shared" si="4"/>
        <v>22</v>
      </c>
      <c r="C37" s="30">
        <f t="shared" si="5"/>
        <v>1333</v>
      </c>
      <c r="D37" s="29">
        <v>-1395</v>
      </c>
      <c r="E37" s="30">
        <f t="shared" si="1"/>
        <v>2728</v>
      </c>
      <c r="F37" s="31">
        <f t="shared" si="6"/>
        <v>329</v>
      </c>
      <c r="G37" s="27">
        <f t="shared" si="7"/>
        <v>22</v>
      </c>
      <c r="H37" s="30">
        <f t="shared" si="8"/>
        <v>1235</v>
      </c>
      <c r="I37" s="29">
        <v>-1540</v>
      </c>
      <c r="J37" s="30">
        <v>2775</v>
      </c>
      <c r="K37" s="27">
        <f t="shared" si="9"/>
        <v>402</v>
      </c>
      <c r="L37" s="27">
        <f t="shared" si="10"/>
        <v>22</v>
      </c>
      <c r="M37" s="30">
        <f t="shared" si="11"/>
        <v>1258</v>
      </c>
      <c r="N37" s="29">
        <v>-1328</v>
      </c>
      <c r="O37" s="30">
        <v>2753</v>
      </c>
      <c r="P37" s="27">
        <f t="shared" si="12"/>
        <v>427</v>
      </c>
      <c r="Q37" s="44"/>
      <c r="R37" s="35"/>
    </row>
    <row r="38" spans="1:18" x14ac:dyDescent="0.3">
      <c r="A38" s="204">
        <v>45762</v>
      </c>
      <c r="B38" s="27">
        <f t="shared" si="4"/>
        <v>23</v>
      </c>
      <c r="C38" s="30">
        <f t="shared" si="5"/>
        <v>1327</v>
      </c>
      <c r="D38" s="29">
        <v>-1401</v>
      </c>
      <c r="E38" s="30">
        <f t="shared" si="1"/>
        <v>2728</v>
      </c>
      <c r="F38" s="31">
        <f t="shared" si="6"/>
        <v>335</v>
      </c>
      <c r="G38" s="27">
        <f t="shared" si="7"/>
        <v>23</v>
      </c>
      <c r="H38" s="30">
        <f t="shared" si="8"/>
        <v>1224</v>
      </c>
      <c r="I38" s="29">
        <v>-1551</v>
      </c>
      <c r="J38" s="30">
        <v>2775</v>
      </c>
      <c r="K38" s="27">
        <f t="shared" si="9"/>
        <v>413</v>
      </c>
      <c r="L38" s="27">
        <f t="shared" si="10"/>
        <v>23</v>
      </c>
      <c r="M38" s="30">
        <f t="shared" si="11"/>
        <v>1250</v>
      </c>
      <c r="N38" s="29">
        <v>-1336</v>
      </c>
      <c r="O38" s="30">
        <v>2753</v>
      </c>
      <c r="P38" s="27">
        <f t="shared" si="12"/>
        <v>435</v>
      </c>
      <c r="Q38" s="44"/>
      <c r="R38" s="35"/>
    </row>
    <row r="39" spans="1:18" x14ac:dyDescent="0.3">
      <c r="A39" s="204">
        <v>45763</v>
      </c>
      <c r="B39" s="27">
        <f t="shared" si="4"/>
        <v>24</v>
      </c>
      <c r="C39" s="30">
        <f t="shared" si="5"/>
        <v>1313</v>
      </c>
      <c r="D39" s="29">
        <v>-1415</v>
      </c>
      <c r="E39" s="30">
        <f t="shared" si="1"/>
        <v>2728</v>
      </c>
      <c r="F39" s="31">
        <f t="shared" si="6"/>
        <v>349</v>
      </c>
      <c r="G39" s="27">
        <f t="shared" si="7"/>
        <v>24</v>
      </c>
      <c r="H39" s="30">
        <f t="shared" si="8"/>
        <v>1210</v>
      </c>
      <c r="I39" s="29">
        <v>-1565</v>
      </c>
      <c r="J39" s="30">
        <v>2775</v>
      </c>
      <c r="K39" s="27">
        <f t="shared" si="9"/>
        <v>427</v>
      </c>
      <c r="L39" s="27">
        <f t="shared" si="10"/>
        <v>24</v>
      </c>
      <c r="M39" s="30">
        <f t="shared" si="11"/>
        <v>1240</v>
      </c>
      <c r="N39" s="29">
        <v>-1346</v>
      </c>
      <c r="O39" s="30">
        <v>2753</v>
      </c>
      <c r="P39" s="27">
        <f t="shared" si="12"/>
        <v>445</v>
      </c>
      <c r="Q39" s="44"/>
      <c r="R39" s="35"/>
    </row>
    <row r="40" spans="1:18" x14ac:dyDescent="0.3">
      <c r="A40" s="204">
        <v>45764</v>
      </c>
      <c r="B40" s="27">
        <f t="shared" si="4"/>
        <v>25</v>
      </c>
      <c r="C40" s="30">
        <f t="shared" si="5"/>
        <v>1298</v>
      </c>
      <c r="D40" s="29">
        <v>-1430</v>
      </c>
      <c r="E40" s="30">
        <f t="shared" si="1"/>
        <v>2728</v>
      </c>
      <c r="F40" s="31">
        <f t="shared" si="6"/>
        <v>364</v>
      </c>
      <c r="G40" s="27">
        <f t="shared" si="7"/>
        <v>25</v>
      </c>
      <c r="H40" s="30">
        <f t="shared" si="8"/>
        <v>1196</v>
      </c>
      <c r="I40" s="29">
        <v>-1579</v>
      </c>
      <c r="J40" s="30">
        <v>2775</v>
      </c>
      <c r="K40" s="27">
        <f t="shared" si="9"/>
        <v>441</v>
      </c>
      <c r="L40" s="27">
        <f t="shared" si="10"/>
        <v>25</v>
      </c>
      <c r="M40" s="30">
        <f t="shared" si="11"/>
        <v>1230</v>
      </c>
      <c r="N40" s="29">
        <v>-1356</v>
      </c>
      <c r="O40" s="30">
        <v>2753</v>
      </c>
      <c r="P40" s="27">
        <f t="shared" si="12"/>
        <v>455</v>
      </c>
      <c r="Q40" s="44"/>
      <c r="R40" s="35"/>
    </row>
    <row r="41" spans="1:18" x14ac:dyDescent="0.3">
      <c r="A41" s="204">
        <v>45765</v>
      </c>
      <c r="B41" s="27">
        <f t="shared" si="4"/>
        <v>26</v>
      </c>
      <c r="C41" s="30">
        <f t="shared" si="5"/>
        <v>1288</v>
      </c>
      <c r="D41" s="29">
        <v>-1440</v>
      </c>
      <c r="E41" s="30">
        <f t="shared" si="1"/>
        <v>2728</v>
      </c>
      <c r="F41" s="31">
        <f t="shared" si="6"/>
        <v>374</v>
      </c>
      <c r="G41" s="27">
        <f t="shared" si="7"/>
        <v>26</v>
      </c>
      <c r="H41" s="30">
        <f t="shared" si="8"/>
        <v>1185</v>
      </c>
      <c r="I41" s="29">
        <v>-1590</v>
      </c>
      <c r="J41" s="30">
        <v>2775</v>
      </c>
      <c r="K41" s="27">
        <f t="shared" si="9"/>
        <v>452</v>
      </c>
      <c r="L41" s="27">
        <f t="shared" si="10"/>
        <v>26</v>
      </c>
      <c r="M41" s="30">
        <f t="shared" si="11"/>
        <v>1221</v>
      </c>
      <c r="N41" s="29">
        <v>-1365</v>
      </c>
      <c r="O41" s="30">
        <v>2753</v>
      </c>
      <c r="P41" s="27">
        <f t="shared" si="12"/>
        <v>464</v>
      </c>
      <c r="Q41" s="44"/>
      <c r="R41" s="35"/>
    </row>
    <row r="42" spans="1:18" x14ac:dyDescent="0.3">
      <c r="A42" s="204">
        <v>45766</v>
      </c>
      <c r="B42" s="27">
        <f t="shared" si="4"/>
        <v>27</v>
      </c>
      <c r="C42" s="30">
        <f t="shared" si="5"/>
        <v>1278</v>
      </c>
      <c r="D42" s="29">
        <v>-1450</v>
      </c>
      <c r="E42" s="30">
        <f t="shared" si="1"/>
        <v>2728</v>
      </c>
      <c r="F42" s="31">
        <f t="shared" si="6"/>
        <v>384</v>
      </c>
      <c r="G42" s="27">
        <f t="shared" si="7"/>
        <v>27</v>
      </c>
      <c r="H42" s="30">
        <f t="shared" si="8"/>
        <v>1175</v>
      </c>
      <c r="I42" s="29">
        <v>-1600</v>
      </c>
      <c r="J42" s="30">
        <v>2775</v>
      </c>
      <c r="K42" s="27">
        <f t="shared" si="9"/>
        <v>462</v>
      </c>
      <c r="L42" s="27">
        <f t="shared" si="10"/>
        <v>27</v>
      </c>
      <c r="M42" s="30">
        <f t="shared" si="11"/>
        <v>1212</v>
      </c>
      <c r="N42" s="29">
        <v>-1374</v>
      </c>
      <c r="O42" s="30">
        <v>2753</v>
      </c>
      <c r="P42" s="27">
        <f t="shared" si="12"/>
        <v>473</v>
      </c>
      <c r="Q42" s="44"/>
      <c r="R42" s="35"/>
    </row>
    <row r="43" spans="1:18" x14ac:dyDescent="0.3">
      <c r="A43" s="204">
        <v>45767</v>
      </c>
      <c r="B43" s="27">
        <f t="shared" si="4"/>
        <v>28</v>
      </c>
      <c r="C43" s="30">
        <f t="shared" si="5"/>
        <v>1268</v>
      </c>
      <c r="D43" s="29">
        <v>-1460</v>
      </c>
      <c r="E43" s="30">
        <f t="shared" si="1"/>
        <v>2728</v>
      </c>
      <c r="F43" s="31">
        <f t="shared" si="6"/>
        <v>394</v>
      </c>
      <c r="G43" s="27">
        <f t="shared" si="7"/>
        <v>28</v>
      </c>
      <c r="H43" s="30">
        <f t="shared" si="8"/>
        <v>1165</v>
      </c>
      <c r="I43" s="29">
        <v>-1610</v>
      </c>
      <c r="J43" s="30">
        <v>2775</v>
      </c>
      <c r="K43" s="27">
        <f t="shared" si="9"/>
        <v>472</v>
      </c>
      <c r="L43" s="27">
        <f t="shared" si="10"/>
        <v>28</v>
      </c>
      <c r="M43" s="30">
        <f t="shared" si="11"/>
        <v>1203</v>
      </c>
      <c r="N43" s="29">
        <v>-1383</v>
      </c>
      <c r="O43" s="30">
        <v>2753</v>
      </c>
      <c r="P43" s="27">
        <f t="shared" si="12"/>
        <v>482</v>
      </c>
      <c r="Q43" s="44"/>
      <c r="R43" s="35"/>
    </row>
    <row r="44" spans="1:18" x14ac:dyDescent="0.3">
      <c r="A44" s="204">
        <v>45768</v>
      </c>
      <c r="B44" s="27">
        <f t="shared" si="4"/>
        <v>29</v>
      </c>
      <c r="C44" s="30">
        <f t="shared" si="5"/>
        <v>1258</v>
      </c>
      <c r="D44" s="29">
        <v>-1470</v>
      </c>
      <c r="E44" s="30">
        <f t="shared" si="1"/>
        <v>2728</v>
      </c>
      <c r="F44" s="31">
        <f t="shared" si="6"/>
        <v>404</v>
      </c>
      <c r="G44" s="27">
        <f t="shared" si="7"/>
        <v>29</v>
      </c>
      <c r="H44" s="30">
        <f t="shared" si="8"/>
        <v>1155</v>
      </c>
      <c r="I44" s="29">
        <v>-1620</v>
      </c>
      <c r="J44" s="30">
        <v>2775</v>
      </c>
      <c r="K44" s="27">
        <f t="shared" si="9"/>
        <v>482</v>
      </c>
      <c r="L44" s="27">
        <f t="shared" si="10"/>
        <v>29</v>
      </c>
      <c r="M44" s="30">
        <f t="shared" si="11"/>
        <v>1194</v>
      </c>
      <c r="N44" s="29">
        <v>-1392</v>
      </c>
      <c r="O44" s="30">
        <v>2753</v>
      </c>
      <c r="P44" s="27">
        <f t="shared" si="12"/>
        <v>491</v>
      </c>
      <c r="Q44" s="44"/>
      <c r="R44" s="35"/>
    </row>
    <row r="45" spans="1:18" x14ac:dyDescent="0.3">
      <c r="A45" s="204">
        <v>45769</v>
      </c>
      <c r="B45" s="27">
        <f t="shared" si="4"/>
        <v>30</v>
      </c>
      <c r="C45" s="30">
        <f t="shared" si="5"/>
        <v>1249</v>
      </c>
      <c r="D45" s="29">
        <v>-1479</v>
      </c>
      <c r="E45" s="30">
        <f t="shared" si="1"/>
        <v>2728</v>
      </c>
      <c r="F45" s="31">
        <f t="shared" si="6"/>
        <v>413</v>
      </c>
      <c r="G45" s="27">
        <f t="shared" si="7"/>
        <v>30</v>
      </c>
      <c r="H45" s="30">
        <f t="shared" si="8"/>
        <v>1145</v>
      </c>
      <c r="I45" s="29">
        <v>-1630</v>
      </c>
      <c r="J45" s="30">
        <v>2775</v>
      </c>
      <c r="K45" s="27">
        <f t="shared" si="9"/>
        <v>492</v>
      </c>
      <c r="L45" s="27">
        <f t="shared" si="10"/>
        <v>30</v>
      </c>
      <c r="M45" s="30">
        <f t="shared" si="11"/>
        <v>1186</v>
      </c>
      <c r="N45" s="29">
        <v>-1400</v>
      </c>
      <c r="O45" s="30">
        <v>2753</v>
      </c>
      <c r="P45" s="27">
        <f t="shared" si="12"/>
        <v>499</v>
      </c>
      <c r="Q45" s="44"/>
      <c r="R45" s="35"/>
    </row>
    <row r="46" spans="1:18" x14ac:dyDescent="0.3">
      <c r="A46" s="204">
        <v>45770</v>
      </c>
      <c r="B46" s="27">
        <f t="shared" si="4"/>
        <v>31</v>
      </c>
      <c r="C46" s="30">
        <f t="shared" si="5"/>
        <v>1240</v>
      </c>
      <c r="D46" s="29">
        <v>-1488</v>
      </c>
      <c r="E46" s="30">
        <f t="shared" si="1"/>
        <v>2728</v>
      </c>
      <c r="F46" s="31">
        <f t="shared" si="6"/>
        <v>422</v>
      </c>
      <c r="G46" s="27">
        <f t="shared" si="7"/>
        <v>31</v>
      </c>
      <c r="H46" s="30">
        <f t="shared" si="8"/>
        <v>1135</v>
      </c>
      <c r="I46" s="29">
        <v>-1640</v>
      </c>
      <c r="J46" s="30">
        <v>2775</v>
      </c>
      <c r="K46" s="27">
        <f t="shared" si="9"/>
        <v>502</v>
      </c>
      <c r="L46" s="27">
        <f t="shared" si="10"/>
        <v>31</v>
      </c>
      <c r="M46" s="30">
        <f t="shared" si="11"/>
        <v>1180</v>
      </c>
      <c r="N46" s="29">
        <v>-1406</v>
      </c>
      <c r="O46" s="30">
        <v>2753</v>
      </c>
      <c r="P46" s="27">
        <f t="shared" si="12"/>
        <v>505</v>
      </c>
      <c r="Q46" s="44"/>
      <c r="R46" s="35"/>
    </row>
    <row r="47" spans="1:18" x14ac:dyDescent="0.3">
      <c r="A47" s="204">
        <v>45771</v>
      </c>
      <c r="B47" s="27">
        <f t="shared" si="4"/>
        <v>32</v>
      </c>
      <c r="C47" s="30">
        <f t="shared" si="5"/>
        <v>1232</v>
      </c>
      <c r="D47" s="29">
        <v>-1496</v>
      </c>
      <c r="E47" s="30">
        <f t="shared" si="1"/>
        <v>2728</v>
      </c>
      <c r="F47" s="31">
        <f t="shared" si="6"/>
        <v>430</v>
      </c>
      <c r="G47" s="27">
        <f t="shared" si="7"/>
        <v>32</v>
      </c>
      <c r="H47" s="30">
        <f t="shared" si="8"/>
        <v>1127</v>
      </c>
      <c r="I47" s="29">
        <v>-1648</v>
      </c>
      <c r="J47" s="30">
        <v>2775</v>
      </c>
      <c r="K47" s="27">
        <f t="shared" si="9"/>
        <v>510</v>
      </c>
      <c r="L47" s="27">
        <f t="shared" si="10"/>
        <v>32</v>
      </c>
      <c r="M47" s="30">
        <f t="shared" si="11"/>
        <v>1173</v>
      </c>
      <c r="N47" s="29">
        <v>-1413</v>
      </c>
      <c r="O47" s="30">
        <v>2753</v>
      </c>
      <c r="P47" s="27">
        <f t="shared" si="12"/>
        <v>512</v>
      </c>
      <c r="Q47" s="44"/>
      <c r="R47" s="35"/>
    </row>
    <row r="48" spans="1:18" x14ac:dyDescent="0.3">
      <c r="A48" s="204">
        <v>45772</v>
      </c>
      <c r="B48" s="27">
        <f t="shared" si="4"/>
        <v>33</v>
      </c>
      <c r="C48" s="30">
        <f t="shared" si="5"/>
        <v>1222</v>
      </c>
      <c r="D48" s="29">
        <v>-1506</v>
      </c>
      <c r="E48" s="30">
        <f t="shared" si="1"/>
        <v>2728</v>
      </c>
      <c r="F48" s="31">
        <f t="shared" si="6"/>
        <v>440</v>
      </c>
      <c r="G48" s="27">
        <f t="shared" si="7"/>
        <v>33</v>
      </c>
      <c r="H48" s="30">
        <f t="shared" si="8"/>
        <v>1115</v>
      </c>
      <c r="I48" s="29">
        <v>-1660</v>
      </c>
      <c r="J48" s="30">
        <v>2775</v>
      </c>
      <c r="K48" s="27">
        <f t="shared" si="9"/>
        <v>522</v>
      </c>
      <c r="L48" s="27">
        <f t="shared" si="10"/>
        <v>33</v>
      </c>
      <c r="M48" s="30">
        <f t="shared" si="11"/>
        <v>1163</v>
      </c>
      <c r="N48" s="29">
        <v>-1423</v>
      </c>
      <c r="O48" s="30">
        <v>2753</v>
      </c>
      <c r="P48" s="27">
        <f t="shared" si="12"/>
        <v>522</v>
      </c>
      <c r="Q48" s="44"/>
      <c r="R48" s="35"/>
    </row>
    <row r="49" spans="1:18" x14ac:dyDescent="0.3">
      <c r="A49" s="204">
        <v>45773</v>
      </c>
      <c r="B49" s="27">
        <f t="shared" si="4"/>
        <v>34</v>
      </c>
      <c r="C49" s="30">
        <f t="shared" si="5"/>
        <v>1213</v>
      </c>
      <c r="D49" s="29">
        <v>-1515</v>
      </c>
      <c r="E49" s="30">
        <f t="shared" si="1"/>
        <v>2728</v>
      </c>
      <c r="F49" s="31">
        <f t="shared" si="6"/>
        <v>449</v>
      </c>
      <c r="G49" s="27">
        <f t="shared" si="7"/>
        <v>34</v>
      </c>
      <c r="H49" s="30">
        <f t="shared" si="8"/>
        <v>1103</v>
      </c>
      <c r="I49" s="29">
        <v>-1672</v>
      </c>
      <c r="J49" s="30">
        <v>2775</v>
      </c>
      <c r="K49" s="27">
        <f t="shared" si="9"/>
        <v>534</v>
      </c>
      <c r="L49" s="27">
        <f t="shared" si="10"/>
        <v>34</v>
      </c>
      <c r="M49" s="30">
        <f t="shared" si="11"/>
        <v>1154</v>
      </c>
      <c r="N49" s="29">
        <v>-1432</v>
      </c>
      <c r="O49" s="30">
        <v>2753</v>
      </c>
      <c r="P49" s="27">
        <f t="shared" si="12"/>
        <v>531</v>
      </c>
      <c r="Q49" s="44"/>
      <c r="R49" s="35"/>
    </row>
    <row r="50" spans="1:18" x14ac:dyDescent="0.3">
      <c r="A50" s="204">
        <v>45774</v>
      </c>
      <c r="B50" s="27">
        <f t="shared" si="4"/>
        <v>35</v>
      </c>
      <c r="C50" s="30">
        <f t="shared" si="5"/>
        <v>1203</v>
      </c>
      <c r="D50" s="29">
        <v>-1525</v>
      </c>
      <c r="E50" s="30">
        <f t="shared" si="1"/>
        <v>2728</v>
      </c>
      <c r="F50" s="31">
        <f t="shared" si="6"/>
        <v>459</v>
      </c>
      <c r="G50" s="27">
        <f t="shared" si="7"/>
        <v>35</v>
      </c>
      <c r="H50" s="30">
        <f t="shared" si="8"/>
        <v>1093</v>
      </c>
      <c r="I50" s="29">
        <v>-1682</v>
      </c>
      <c r="J50" s="30">
        <v>2775</v>
      </c>
      <c r="K50" s="27">
        <f t="shared" si="9"/>
        <v>544</v>
      </c>
      <c r="L50" s="27">
        <f t="shared" si="10"/>
        <v>35</v>
      </c>
      <c r="M50" s="30">
        <f t="shared" si="11"/>
        <v>1144</v>
      </c>
      <c r="N50" s="29">
        <v>-1442</v>
      </c>
      <c r="O50" s="30">
        <v>2753</v>
      </c>
      <c r="P50" s="27">
        <f t="shared" si="12"/>
        <v>541</v>
      </c>
      <c r="Q50" s="44"/>
      <c r="R50" s="35"/>
    </row>
    <row r="51" spans="1:18" x14ac:dyDescent="0.3">
      <c r="A51" s="204">
        <v>45775</v>
      </c>
      <c r="B51" s="27">
        <f t="shared" si="4"/>
        <v>36</v>
      </c>
      <c r="C51" s="30">
        <f t="shared" si="5"/>
        <v>1193</v>
      </c>
      <c r="D51" s="29">
        <v>-1535</v>
      </c>
      <c r="E51" s="30">
        <f t="shared" si="1"/>
        <v>2728</v>
      </c>
      <c r="F51" s="31">
        <f t="shared" si="6"/>
        <v>469</v>
      </c>
      <c r="G51" s="27">
        <f t="shared" si="7"/>
        <v>36</v>
      </c>
      <c r="H51" s="30">
        <f t="shared" si="8"/>
        <v>1083</v>
      </c>
      <c r="I51" s="29">
        <v>-1692</v>
      </c>
      <c r="J51" s="30">
        <v>2775</v>
      </c>
      <c r="K51" s="27">
        <f t="shared" si="9"/>
        <v>554</v>
      </c>
      <c r="L51" s="27">
        <f t="shared" si="10"/>
        <v>36</v>
      </c>
      <c r="M51" s="30">
        <f t="shared" si="11"/>
        <v>1134</v>
      </c>
      <c r="N51" s="29">
        <v>-1452</v>
      </c>
      <c r="O51" s="30">
        <v>2753</v>
      </c>
      <c r="P51" s="27">
        <f t="shared" si="12"/>
        <v>551</v>
      </c>
      <c r="Q51" s="44"/>
      <c r="R51" s="35"/>
    </row>
    <row r="52" spans="1:18" x14ac:dyDescent="0.3">
      <c r="A52" s="204">
        <v>45776</v>
      </c>
      <c r="B52" s="27">
        <f t="shared" si="4"/>
        <v>37</v>
      </c>
      <c r="C52" s="30">
        <f t="shared" si="5"/>
        <v>1185</v>
      </c>
      <c r="D52" s="29">
        <v>-1543</v>
      </c>
      <c r="E52" s="30">
        <f t="shared" si="1"/>
        <v>2728</v>
      </c>
      <c r="F52" s="31">
        <f t="shared" si="6"/>
        <v>477</v>
      </c>
      <c r="G52" s="27">
        <f t="shared" si="7"/>
        <v>37</v>
      </c>
      <c r="H52" s="30">
        <f t="shared" si="8"/>
        <v>1075</v>
      </c>
      <c r="I52" s="29">
        <v>-1700</v>
      </c>
      <c r="J52" s="30">
        <v>2775</v>
      </c>
      <c r="K52" s="27">
        <f t="shared" si="9"/>
        <v>562</v>
      </c>
      <c r="L52" s="27">
        <f t="shared" si="10"/>
        <v>37</v>
      </c>
      <c r="M52" s="30">
        <f t="shared" si="11"/>
        <v>1129</v>
      </c>
      <c r="N52" s="29">
        <v>-1457</v>
      </c>
      <c r="O52" s="30">
        <v>2753</v>
      </c>
      <c r="P52" s="27">
        <f t="shared" si="12"/>
        <v>556</v>
      </c>
      <c r="Q52" s="44"/>
      <c r="R52" s="35"/>
    </row>
    <row r="53" spans="1:18" x14ac:dyDescent="0.3">
      <c r="A53" s="204">
        <v>45777</v>
      </c>
      <c r="B53" s="27">
        <f t="shared" si="4"/>
        <v>38</v>
      </c>
      <c r="C53" s="30">
        <f t="shared" si="5"/>
        <v>1178</v>
      </c>
      <c r="D53" s="29">
        <v>-1550</v>
      </c>
      <c r="E53" s="30">
        <f t="shared" si="1"/>
        <v>2728</v>
      </c>
      <c r="F53" s="31">
        <f t="shared" si="6"/>
        <v>484</v>
      </c>
      <c r="G53" s="27">
        <f t="shared" si="7"/>
        <v>38</v>
      </c>
      <c r="H53" s="30">
        <f t="shared" si="8"/>
        <v>1067</v>
      </c>
      <c r="I53" s="29">
        <v>-1708</v>
      </c>
      <c r="J53" s="30">
        <v>2775</v>
      </c>
      <c r="K53" s="27">
        <f t="shared" si="9"/>
        <v>570</v>
      </c>
      <c r="L53" s="27">
        <f t="shared" si="10"/>
        <v>38</v>
      </c>
      <c r="M53" s="30">
        <f t="shared" si="11"/>
        <v>1124</v>
      </c>
      <c r="N53" s="29">
        <v>-1462</v>
      </c>
      <c r="O53" s="30">
        <v>2753</v>
      </c>
      <c r="P53" s="27">
        <f t="shared" si="12"/>
        <v>561</v>
      </c>
      <c r="Q53" s="44"/>
      <c r="R53" s="35"/>
    </row>
    <row r="54" spans="1:18" x14ac:dyDescent="0.3">
      <c r="A54" s="204">
        <v>45778</v>
      </c>
      <c r="B54" s="27">
        <f t="shared" si="4"/>
        <v>39</v>
      </c>
      <c r="C54" s="30">
        <f t="shared" si="5"/>
        <v>1167</v>
      </c>
      <c r="D54" s="29">
        <v>-1561</v>
      </c>
      <c r="E54" s="30">
        <f t="shared" si="1"/>
        <v>2728</v>
      </c>
      <c r="F54" s="31">
        <f t="shared" si="6"/>
        <v>495</v>
      </c>
      <c r="G54" s="27">
        <f t="shared" si="7"/>
        <v>39</v>
      </c>
      <c r="H54" s="30">
        <f t="shared" si="8"/>
        <v>1057</v>
      </c>
      <c r="I54" s="29">
        <v>-1718</v>
      </c>
      <c r="J54" s="30">
        <v>2775</v>
      </c>
      <c r="K54" s="27">
        <f t="shared" si="9"/>
        <v>580</v>
      </c>
      <c r="L54" s="27">
        <f t="shared" si="10"/>
        <v>39</v>
      </c>
      <c r="M54" s="30">
        <f t="shared" si="11"/>
        <v>1118</v>
      </c>
      <c r="N54" s="29">
        <v>-1468</v>
      </c>
      <c r="O54" s="30">
        <v>2753</v>
      </c>
      <c r="P54" s="27">
        <f t="shared" si="12"/>
        <v>567</v>
      </c>
      <c r="Q54" s="44"/>
      <c r="R54" s="35"/>
    </row>
    <row r="55" spans="1:18" x14ac:dyDescent="0.3">
      <c r="A55" s="204">
        <v>45779</v>
      </c>
      <c r="B55" s="27">
        <f t="shared" si="4"/>
        <v>40</v>
      </c>
      <c r="C55" s="30">
        <f t="shared" si="5"/>
        <v>1162</v>
      </c>
      <c r="D55" s="29">
        <v>-1566</v>
      </c>
      <c r="E55" s="30">
        <f t="shared" si="1"/>
        <v>2728</v>
      </c>
      <c r="F55" s="31">
        <f t="shared" si="6"/>
        <v>500</v>
      </c>
      <c r="G55" s="27">
        <f t="shared" si="7"/>
        <v>40</v>
      </c>
      <c r="H55" s="30">
        <f t="shared" si="8"/>
        <v>1047</v>
      </c>
      <c r="I55" s="29">
        <v>-1728</v>
      </c>
      <c r="J55" s="30">
        <v>2775</v>
      </c>
      <c r="K55" s="27">
        <f t="shared" si="9"/>
        <v>590</v>
      </c>
      <c r="L55" s="27">
        <f t="shared" si="10"/>
        <v>40</v>
      </c>
      <c r="M55" s="30">
        <f t="shared" si="11"/>
        <v>1112</v>
      </c>
      <c r="N55" s="29">
        <v>-1474</v>
      </c>
      <c r="O55" s="30">
        <v>2753</v>
      </c>
      <c r="P55" s="27">
        <f t="shared" si="12"/>
        <v>573</v>
      </c>
      <c r="Q55" s="44"/>
      <c r="R55" s="35"/>
    </row>
    <row r="56" spans="1:18" x14ac:dyDescent="0.3">
      <c r="A56" s="204">
        <v>45780</v>
      </c>
      <c r="B56" s="27">
        <f t="shared" si="4"/>
        <v>41</v>
      </c>
      <c r="C56" s="30">
        <f t="shared" si="5"/>
        <v>1153</v>
      </c>
      <c r="D56" s="29">
        <v>-1575</v>
      </c>
      <c r="E56" s="30">
        <f t="shared" si="1"/>
        <v>2728</v>
      </c>
      <c r="F56" s="31">
        <f t="shared" si="6"/>
        <v>509</v>
      </c>
      <c r="G56" s="27">
        <f t="shared" si="7"/>
        <v>41</v>
      </c>
      <c r="H56" s="30">
        <f t="shared" si="8"/>
        <v>1035</v>
      </c>
      <c r="I56" s="29">
        <v>-1740</v>
      </c>
      <c r="J56" s="30">
        <v>2775</v>
      </c>
      <c r="K56" s="27">
        <f t="shared" si="9"/>
        <v>602</v>
      </c>
      <c r="L56" s="27">
        <f t="shared" si="10"/>
        <v>41</v>
      </c>
      <c r="M56" s="30">
        <f t="shared" si="11"/>
        <v>1106</v>
      </c>
      <c r="N56" s="29">
        <v>-1480</v>
      </c>
      <c r="O56" s="30">
        <v>2753</v>
      </c>
      <c r="P56" s="27">
        <f t="shared" si="12"/>
        <v>579</v>
      </c>
      <c r="Q56" s="44"/>
      <c r="R56" s="35"/>
    </row>
    <row r="57" spans="1:18" x14ac:dyDescent="0.3">
      <c r="A57" s="204">
        <v>45781</v>
      </c>
      <c r="B57" s="27">
        <f t="shared" si="4"/>
        <v>42</v>
      </c>
      <c r="C57" s="30">
        <f t="shared" si="5"/>
        <v>1148</v>
      </c>
      <c r="D57" s="29">
        <v>-1580</v>
      </c>
      <c r="E57" s="30">
        <f t="shared" si="1"/>
        <v>2728</v>
      </c>
      <c r="F57" s="31">
        <f t="shared" si="6"/>
        <v>514</v>
      </c>
      <c r="G57" s="27">
        <f t="shared" si="7"/>
        <v>42</v>
      </c>
      <c r="H57" s="30">
        <f t="shared" si="8"/>
        <v>1031</v>
      </c>
      <c r="I57" s="29">
        <v>-1744</v>
      </c>
      <c r="J57" s="30">
        <v>2775</v>
      </c>
      <c r="K57" s="27">
        <f t="shared" si="9"/>
        <v>606</v>
      </c>
      <c r="L57" s="27">
        <f t="shared" si="10"/>
        <v>42</v>
      </c>
      <c r="M57" s="30">
        <f t="shared" si="11"/>
        <v>1101</v>
      </c>
      <c r="N57" s="29">
        <v>-1485</v>
      </c>
      <c r="O57" s="30">
        <v>2753</v>
      </c>
      <c r="P57" s="27">
        <f t="shared" si="12"/>
        <v>584</v>
      </c>
      <c r="Q57" s="44"/>
      <c r="R57" s="35"/>
    </row>
    <row r="58" spans="1:18" x14ac:dyDescent="0.3">
      <c r="A58" s="204">
        <v>45782</v>
      </c>
      <c r="B58" s="27">
        <f t="shared" si="4"/>
        <v>43</v>
      </c>
      <c r="C58" s="30">
        <f t="shared" si="5"/>
        <v>1143</v>
      </c>
      <c r="D58" s="29">
        <v>-1585</v>
      </c>
      <c r="E58" s="30">
        <f t="shared" si="1"/>
        <v>2728</v>
      </c>
      <c r="F58" s="31">
        <f t="shared" si="6"/>
        <v>519</v>
      </c>
      <c r="G58" s="27">
        <f t="shared" si="7"/>
        <v>43</v>
      </c>
      <c r="H58" s="30">
        <f t="shared" si="8"/>
        <v>1027</v>
      </c>
      <c r="I58" s="29">
        <v>-1748</v>
      </c>
      <c r="J58" s="30">
        <v>2775</v>
      </c>
      <c r="K58" s="27">
        <f t="shared" si="9"/>
        <v>610</v>
      </c>
      <c r="L58" s="27">
        <f t="shared" si="10"/>
        <v>43</v>
      </c>
      <c r="M58" s="30">
        <f t="shared" si="11"/>
        <v>1096</v>
      </c>
      <c r="N58" s="29">
        <v>-1490</v>
      </c>
      <c r="O58" s="30">
        <v>2753</v>
      </c>
      <c r="P58" s="27">
        <f t="shared" si="12"/>
        <v>589</v>
      </c>
      <c r="Q58" s="44"/>
      <c r="R58" s="35"/>
    </row>
    <row r="59" spans="1:18" x14ac:dyDescent="0.3">
      <c r="A59" s="204">
        <v>45783</v>
      </c>
      <c r="B59" s="27">
        <f t="shared" si="4"/>
        <v>44</v>
      </c>
      <c r="C59" s="30">
        <f t="shared" si="5"/>
        <v>1138</v>
      </c>
      <c r="D59" s="29">
        <v>-1590</v>
      </c>
      <c r="E59" s="30">
        <f t="shared" si="1"/>
        <v>2728</v>
      </c>
      <c r="F59" s="31">
        <f t="shared" si="6"/>
        <v>524</v>
      </c>
      <c r="G59" s="27">
        <f t="shared" si="7"/>
        <v>44</v>
      </c>
      <c r="H59" s="30">
        <f t="shared" si="8"/>
        <v>1022</v>
      </c>
      <c r="I59" s="29">
        <v>-1753</v>
      </c>
      <c r="J59" s="30">
        <v>2775</v>
      </c>
      <c r="K59" s="27">
        <f t="shared" si="9"/>
        <v>615</v>
      </c>
      <c r="L59" s="27">
        <f t="shared" si="10"/>
        <v>44</v>
      </c>
      <c r="M59" s="30">
        <f t="shared" si="11"/>
        <v>1092</v>
      </c>
      <c r="N59" s="29">
        <v>-1494</v>
      </c>
      <c r="O59" s="30">
        <v>2753</v>
      </c>
      <c r="P59" s="27">
        <f t="shared" si="12"/>
        <v>593</v>
      </c>
      <c r="Q59" s="44"/>
      <c r="R59" s="35"/>
    </row>
    <row r="60" spans="1:18" x14ac:dyDescent="0.3">
      <c r="A60" s="204">
        <v>45784</v>
      </c>
      <c r="B60" s="27">
        <f t="shared" si="4"/>
        <v>45</v>
      </c>
      <c r="C60" s="30">
        <f t="shared" si="5"/>
        <v>1132</v>
      </c>
      <c r="D60" s="29">
        <v>-1596</v>
      </c>
      <c r="E60" s="30">
        <f t="shared" si="1"/>
        <v>2728</v>
      </c>
      <c r="F60" s="31">
        <f t="shared" si="6"/>
        <v>530</v>
      </c>
      <c r="G60" s="27">
        <f t="shared" si="7"/>
        <v>45</v>
      </c>
      <c r="H60" s="30">
        <f t="shared" si="8"/>
        <v>1017</v>
      </c>
      <c r="I60" s="29">
        <v>-1758</v>
      </c>
      <c r="J60" s="30">
        <v>2775</v>
      </c>
      <c r="K60" s="27">
        <f t="shared" si="9"/>
        <v>620</v>
      </c>
      <c r="L60" s="27">
        <f t="shared" si="10"/>
        <v>45</v>
      </c>
      <c r="M60" s="30">
        <f t="shared" si="11"/>
        <v>1088</v>
      </c>
      <c r="N60" s="29">
        <v>-1498</v>
      </c>
      <c r="O60" s="30">
        <v>2753</v>
      </c>
      <c r="P60" s="27">
        <f t="shared" si="12"/>
        <v>597</v>
      </c>
      <c r="Q60" s="44"/>
      <c r="R60" s="35"/>
    </row>
    <row r="61" spans="1:18" x14ac:dyDescent="0.3">
      <c r="A61" s="204">
        <v>45785</v>
      </c>
      <c r="B61" s="27">
        <f t="shared" si="4"/>
        <v>46</v>
      </c>
      <c r="C61" s="30">
        <f t="shared" si="5"/>
        <v>1129</v>
      </c>
      <c r="D61" s="29">
        <v>-1599</v>
      </c>
      <c r="E61" s="30">
        <f t="shared" si="1"/>
        <v>2728</v>
      </c>
      <c r="F61" s="31">
        <f t="shared" si="6"/>
        <v>533</v>
      </c>
      <c r="G61" s="27">
        <f t="shared" si="7"/>
        <v>46</v>
      </c>
      <c r="H61" s="30">
        <f t="shared" si="8"/>
        <v>1014</v>
      </c>
      <c r="I61" s="29">
        <v>-1761</v>
      </c>
      <c r="J61" s="30">
        <v>2775</v>
      </c>
      <c r="K61" s="27">
        <f t="shared" si="9"/>
        <v>623</v>
      </c>
      <c r="L61" s="27">
        <f t="shared" si="10"/>
        <v>46</v>
      </c>
      <c r="M61" s="30">
        <f t="shared" si="11"/>
        <v>1084</v>
      </c>
      <c r="N61" s="29">
        <v>-1502</v>
      </c>
      <c r="O61" s="30">
        <v>2753</v>
      </c>
      <c r="P61" s="27">
        <f t="shared" si="12"/>
        <v>601</v>
      </c>
      <c r="Q61" s="44"/>
      <c r="R61" s="35"/>
    </row>
    <row r="62" spans="1:18" x14ac:dyDescent="0.3">
      <c r="A62" s="204">
        <v>45786</v>
      </c>
      <c r="B62" s="27">
        <f t="shared" si="4"/>
        <v>47</v>
      </c>
      <c r="C62" s="30">
        <f t="shared" si="5"/>
        <v>1127</v>
      </c>
      <c r="D62" s="29">
        <v>-1601</v>
      </c>
      <c r="E62" s="30">
        <f t="shared" si="1"/>
        <v>2728</v>
      </c>
      <c r="F62" s="31">
        <f t="shared" si="6"/>
        <v>535</v>
      </c>
      <c r="G62" s="27">
        <f t="shared" si="7"/>
        <v>47</v>
      </c>
      <c r="H62" s="30">
        <f t="shared" si="8"/>
        <v>1012</v>
      </c>
      <c r="I62" s="29">
        <v>-1763</v>
      </c>
      <c r="J62" s="30">
        <v>2775</v>
      </c>
      <c r="K62" s="27">
        <f t="shared" si="9"/>
        <v>625</v>
      </c>
      <c r="L62" s="27">
        <f t="shared" si="10"/>
        <v>47</v>
      </c>
      <c r="M62" s="30">
        <f t="shared" si="11"/>
        <v>1080</v>
      </c>
      <c r="N62" s="29">
        <v>-1506</v>
      </c>
      <c r="O62" s="30">
        <v>2753</v>
      </c>
      <c r="P62" s="27">
        <f t="shared" si="12"/>
        <v>605</v>
      </c>
      <c r="Q62" s="44"/>
      <c r="R62" s="35"/>
    </row>
    <row r="63" spans="1:18" x14ac:dyDescent="0.3">
      <c r="A63" s="204">
        <v>45787</v>
      </c>
      <c r="B63" s="27">
        <f t="shared" si="4"/>
        <v>48</v>
      </c>
      <c r="C63" s="30">
        <f t="shared" si="5"/>
        <v>1124</v>
      </c>
      <c r="D63" s="29">
        <v>-1604</v>
      </c>
      <c r="E63" s="30">
        <f t="shared" si="1"/>
        <v>2728</v>
      </c>
      <c r="F63" s="31">
        <f t="shared" si="6"/>
        <v>538</v>
      </c>
      <c r="G63" s="27">
        <f t="shared" si="7"/>
        <v>48</v>
      </c>
      <c r="H63" s="30">
        <f t="shared" si="8"/>
        <v>1009</v>
      </c>
      <c r="I63" s="29">
        <v>-1766</v>
      </c>
      <c r="J63" s="30">
        <v>2775</v>
      </c>
      <c r="K63" s="27">
        <f t="shared" si="9"/>
        <v>628</v>
      </c>
      <c r="L63" s="27">
        <f t="shared" si="10"/>
        <v>48</v>
      </c>
      <c r="M63" s="30">
        <f t="shared" si="11"/>
        <v>1076</v>
      </c>
      <c r="N63" s="29">
        <v>-1510</v>
      </c>
      <c r="O63" s="30">
        <v>2753</v>
      </c>
      <c r="P63" s="27">
        <f t="shared" si="12"/>
        <v>609</v>
      </c>
      <c r="Q63" s="44"/>
      <c r="R63" s="35"/>
    </row>
    <row r="64" spans="1:18" x14ac:dyDescent="0.3">
      <c r="A64" s="204">
        <v>45788</v>
      </c>
      <c r="B64" s="27">
        <f t="shared" si="4"/>
        <v>49</v>
      </c>
      <c r="C64" s="30">
        <f t="shared" si="5"/>
        <v>1120</v>
      </c>
      <c r="D64" s="29">
        <v>-1608</v>
      </c>
      <c r="E64" s="30">
        <f t="shared" si="1"/>
        <v>2728</v>
      </c>
      <c r="F64" s="31">
        <f t="shared" si="6"/>
        <v>542</v>
      </c>
      <c r="G64" s="27">
        <f t="shared" si="7"/>
        <v>49</v>
      </c>
      <c r="H64" s="30">
        <f t="shared" si="8"/>
        <v>1006</v>
      </c>
      <c r="I64" s="29">
        <v>-1769</v>
      </c>
      <c r="J64" s="30">
        <v>2775</v>
      </c>
      <c r="K64" s="27">
        <f t="shared" si="9"/>
        <v>631</v>
      </c>
      <c r="L64" s="27">
        <f t="shared" si="10"/>
        <v>49</v>
      </c>
      <c r="M64" s="30">
        <f t="shared" si="11"/>
        <v>1073</v>
      </c>
      <c r="N64" s="29">
        <v>-1513</v>
      </c>
      <c r="O64" s="30">
        <v>2753</v>
      </c>
      <c r="P64" s="27">
        <f t="shared" si="12"/>
        <v>612</v>
      </c>
      <c r="Q64" s="44"/>
      <c r="R64" s="35"/>
    </row>
    <row r="65" spans="1:18" x14ac:dyDescent="0.3">
      <c r="A65" s="204">
        <v>45789</v>
      </c>
      <c r="B65" s="27">
        <f t="shared" si="4"/>
        <v>50</v>
      </c>
      <c r="C65" s="30">
        <f t="shared" si="5"/>
        <v>1116</v>
      </c>
      <c r="D65" s="29">
        <v>-1612</v>
      </c>
      <c r="E65" s="30">
        <f t="shared" si="1"/>
        <v>2728</v>
      </c>
      <c r="F65" s="31">
        <f t="shared" si="6"/>
        <v>546</v>
      </c>
      <c r="G65" s="27">
        <f t="shared" si="7"/>
        <v>50</v>
      </c>
      <c r="H65" s="30">
        <f t="shared" si="8"/>
        <v>1063</v>
      </c>
      <c r="I65" s="29">
        <v>-1712</v>
      </c>
      <c r="J65" s="30">
        <v>2775</v>
      </c>
      <c r="K65" s="27">
        <f t="shared" si="9"/>
        <v>574</v>
      </c>
      <c r="L65" s="27">
        <f t="shared" si="10"/>
        <v>50</v>
      </c>
      <c r="M65" s="30">
        <f t="shared" si="11"/>
        <v>1070</v>
      </c>
      <c r="N65" s="29">
        <v>-1516</v>
      </c>
      <c r="O65" s="30">
        <v>2753</v>
      </c>
      <c r="P65" s="27">
        <f t="shared" si="12"/>
        <v>615</v>
      </c>
      <c r="Q65" s="44"/>
      <c r="R65" s="35"/>
    </row>
    <row r="66" spans="1:18" x14ac:dyDescent="0.3">
      <c r="A66" s="204">
        <v>45790</v>
      </c>
      <c r="B66" s="27">
        <f t="shared" si="4"/>
        <v>51</v>
      </c>
      <c r="C66" s="30">
        <f t="shared" si="5"/>
        <v>1113</v>
      </c>
      <c r="D66" s="29">
        <v>-1615</v>
      </c>
      <c r="E66" s="30">
        <f t="shared" si="1"/>
        <v>2728</v>
      </c>
      <c r="F66" s="31">
        <f t="shared" si="6"/>
        <v>549</v>
      </c>
      <c r="G66" s="27">
        <f t="shared" si="7"/>
        <v>51</v>
      </c>
      <c r="H66" s="30">
        <f t="shared" si="8"/>
        <v>1061</v>
      </c>
      <c r="I66" s="29">
        <v>-1714</v>
      </c>
      <c r="J66" s="30">
        <v>2775</v>
      </c>
      <c r="K66" s="27">
        <f t="shared" si="9"/>
        <v>576</v>
      </c>
      <c r="L66" s="27">
        <f t="shared" si="10"/>
        <v>51</v>
      </c>
      <c r="M66" s="30">
        <f t="shared" si="11"/>
        <v>1066</v>
      </c>
      <c r="N66" s="29">
        <v>-1520</v>
      </c>
      <c r="O66" s="30">
        <v>2753</v>
      </c>
      <c r="P66" s="27">
        <f t="shared" si="12"/>
        <v>619</v>
      </c>
      <c r="Q66" s="44"/>
      <c r="R66" s="35"/>
    </row>
    <row r="67" spans="1:18" x14ac:dyDescent="0.3">
      <c r="A67" s="204">
        <v>45791</v>
      </c>
      <c r="B67" s="27">
        <f t="shared" si="4"/>
        <v>52</v>
      </c>
      <c r="C67" s="30">
        <f t="shared" si="5"/>
        <v>1113</v>
      </c>
      <c r="D67" s="29">
        <v>-1615</v>
      </c>
      <c r="E67" s="30">
        <f t="shared" si="1"/>
        <v>2728</v>
      </c>
      <c r="F67" s="31">
        <f t="shared" si="6"/>
        <v>549</v>
      </c>
      <c r="G67" s="27">
        <f t="shared" si="7"/>
        <v>52</v>
      </c>
      <c r="H67" s="30">
        <f t="shared" si="8"/>
        <v>1061</v>
      </c>
      <c r="I67" s="29">
        <v>-1714</v>
      </c>
      <c r="J67" s="30">
        <v>2775</v>
      </c>
      <c r="K67" s="27">
        <f t="shared" si="9"/>
        <v>576</v>
      </c>
      <c r="L67" s="27">
        <f t="shared" si="10"/>
        <v>52</v>
      </c>
      <c r="M67" s="30">
        <f t="shared" si="11"/>
        <v>1056</v>
      </c>
      <c r="N67" s="29">
        <v>-1530</v>
      </c>
      <c r="O67" s="30">
        <v>2753</v>
      </c>
      <c r="P67" s="27">
        <f t="shared" si="12"/>
        <v>629</v>
      </c>
      <c r="Q67" s="44"/>
      <c r="R67" s="35"/>
    </row>
    <row r="68" spans="1:18" x14ac:dyDescent="0.3">
      <c r="A68" s="204">
        <v>45792</v>
      </c>
      <c r="B68" s="27">
        <f t="shared" si="4"/>
        <v>53</v>
      </c>
      <c r="C68" s="30">
        <f t="shared" si="5"/>
        <v>1113</v>
      </c>
      <c r="D68" s="29">
        <v>-1615</v>
      </c>
      <c r="E68" s="30">
        <f t="shared" si="1"/>
        <v>2728</v>
      </c>
      <c r="F68" s="31">
        <f t="shared" si="6"/>
        <v>549</v>
      </c>
      <c r="G68" s="27">
        <f t="shared" si="7"/>
        <v>53</v>
      </c>
      <c r="H68" s="30">
        <f t="shared" si="8"/>
        <v>1061</v>
      </c>
      <c r="I68" s="29">
        <v>-1714</v>
      </c>
      <c r="J68" s="30">
        <v>2775</v>
      </c>
      <c r="K68" s="27">
        <f t="shared" si="9"/>
        <v>576</v>
      </c>
      <c r="L68" s="27">
        <f t="shared" si="10"/>
        <v>53</v>
      </c>
      <c r="M68" s="30">
        <f t="shared" si="11"/>
        <v>1049</v>
      </c>
      <c r="N68" s="29">
        <v>-1537</v>
      </c>
      <c r="O68" s="30">
        <v>2753</v>
      </c>
      <c r="P68" s="27">
        <f t="shared" si="12"/>
        <v>636</v>
      </c>
      <c r="Q68" s="44"/>
      <c r="R68" s="35"/>
    </row>
    <row r="69" spans="1:18" x14ac:dyDescent="0.3">
      <c r="A69" s="204">
        <v>45793</v>
      </c>
      <c r="B69" s="27">
        <f t="shared" si="4"/>
        <v>54</v>
      </c>
      <c r="C69" s="30">
        <f t="shared" si="5"/>
        <v>1081</v>
      </c>
      <c r="D69" s="29">
        <v>-1647</v>
      </c>
      <c r="E69" s="30">
        <f t="shared" si="1"/>
        <v>2728</v>
      </c>
      <c r="F69" s="31">
        <f t="shared" si="6"/>
        <v>581</v>
      </c>
      <c r="G69" s="27">
        <f t="shared" si="7"/>
        <v>54</v>
      </c>
      <c r="H69" s="30">
        <f t="shared" si="8"/>
        <v>962</v>
      </c>
      <c r="I69" s="29">
        <v>-1813</v>
      </c>
      <c r="J69" s="30">
        <v>2775</v>
      </c>
      <c r="K69" s="27">
        <f t="shared" si="9"/>
        <v>675</v>
      </c>
      <c r="L69" s="27">
        <f t="shared" si="10"/>
        <v>54</v>
      </c>
      <c r="M69" s="30">
        <f t="shared" si="11"/>
        <v>1042</v>
      </c>
      <c r="N69" s="29">
        <v>-1544</v>
      </c>
      <c r="O69" s="30">
        <v>2753</v>
      </c>
      <c r="P69" s="27">
        <f t="shared" si="12"/>
        <v>643</v>
      </c>
      <c r="Q69" s="44"/>
      <c r="R69" s="35"/>
    </row>
    <row r="70" spans="1:18" x14ac:dyDescent="0.3">
      <c r="A70" s="204">
        <v>45794</v>
      </c>
      <c r="B70" s="27">
        <f t="shared" si="4"/>
        <v>55</v>
      </c>
      <c r="C70" s="30">
        <f t="shared" si="5"/>
        <v>1074</v>
      </c>
      <c r="D70" s="29">
        <v>-1654</v>
      </c>
      <c r="E70" s="30">
        <f t="shared" si="1"/>
        <v>2728</v>
      </c>
      <c r="F70" s="31">
        <f t="shared" si="6"/>
        <v>588</v>
      </c>
      <c r="G70" s="27">
        <f t="shared" si="7"/>
        <v>55</v>
      </c>
      <c r="H70" s="30">
        <f t="shared" si="8"/>
        <v>956</v>
      </c>
      <c r="I70" s="29">
        <v>-1819</v>
      </c>
      <c r="J70" s="30">
        <v>2775</v>
      </c>
      <c r="K70" s="27">
        <f t="shared" si="9"/>
        <v>681</v>
      </c>
      <c r="L70" s="27">
        <f t="shared" si="10"/>
        <v>55</v>
      </c>
      <c r="M70" s="30">
        <f t="shared" si="11"/>
        <v>1036</v>
      </c>
      <c r="N70" s="29">
        <v>-1550</v>
      </c>
      <c r="O70" s="30">
        <v>2753</v>
      </c>
      <c r="P70" s="27">
        <f t="shared" si="12"/>
        <v>649</v>
      </c>
      <c r="Q70" s="44"/>
      <c r="R70" s="35"/>
    </row>
    <row r="71" spans="1:18" x14ac:dyDescent="0.3">
      <c r="A71" s="204">
        <v>45795</v>
      </c>
      <c r="B71" s="27">
        <f t="shared" si="4"/>
        <v>56</v>
      </c>
      <c r="C71" s="30">
        <f t="shared" si="5"/>
        <v>1068</v>
      </c>
      <c r="D71" s="29">
        <v>-1660</v>
      </c>
      <c r="E71" s="30">
        <f t="shared" si="1"/>
        <v>2728</v>
      </c>
      <c r="F71" s="31">
        <f t="shared" si="6"/>
        <v>594</v>
      </c>
      <c r="G71" s="27">
        <f t="shared" si="7"/>
        <v>56</v>
      </c>
      <c r="H71" s="30">
        <f t="shared" si="8"/>
        <v>951</v>
      </c>
      <c r="I71" s="29">
        <v>-1824</v>
      </c>
      <c r="J71" s="30">
        <v>2775</v>
      </c>
      <c r="K71" s="27">
        <f t="shared" si="9"/>
        <v>686</v>
      </c>
      <c r="L71" s="27">
        <f t="shared" si="10"/>
        <v>56</v>
      </c>
      <c r="M71" s="30">
        <f t="shared" si="11"/>
        <v>1029</v>
      </c>
      <c r="N71" s="29">
        <v>-1557</v>
      </c>
      <c r="O71" s="30">
        <v>2753</v>
      </c>
      <c r="P71" s="27">
        <f t="shared" si="12"/>
        <v>656</v>
      </c>
      <c r="Q71" s="44"/>
      <c r="R71" s="35"/>
    </row>
    <row r="72" spans="1:18" x14ac:dyDescent="0.3">
      <c r="A72" s="204">
        <v>45796</v>
      </c>
      <c r="B72" s="27">
        <f t="shared" si="4"/>
        <v>57</v>
      </c>
      <c r="C72" s="30">
        <f t="shared" si="5"/>
        <v>1062</v>
      </c>
      <c r="D72" s="29">
        <v>-1666</v>
      </c>
      <c r="E72" s="30">
        <f t="shared" si="1"/>
        <v>2728</v>
      </c>
      <c r="F72" s="31">
        <f t="shared" si="6"/>
        <v>600</v>
      </c>
      <c r="G72" s="27">
        <f t="shared" si="7"/>
        <v>57</v>
      </c>
      <c r="H72" s="30">
        <f t="shared" si="8"/>
        <v>946</v>
      </c>
      <c r="I72" s="29">
        <v>-1829</v>
      </c>
      <c r="J72" s="30">
        <v>2775</v>
      </c>
      <c r="K72" s="27">
        <f t="shared" si="9"/>
        <v>691</v>
      </c>
      <c r="L72" s="27">
        <f t="shared" si="10"/>
        <v>57</v>
      </c>
      <c r="M72" s="30">
        <f t="shared" si="11"/>
        <v>1022</v>
      </c>
      <c r="N72" s="29">
        <v>-1564</v>
      </c>
      <c r="O72" s="30">
        <v>2753</v>
      </c>
      <c r="P72" s="27">
        <f t="shared" si="12"/>
        <v>663</v>
      </c>
      <c r="Q72" s="44"/>
      <c r="R72" s="35"/>
    </row>
    <row r="73" spans="1:18" x14ac:dyDescent="0.3">
      <c r="A73" s="204">
        <v>45797</v>
      </c>
      <c r="B73" s="27">
        <f t="shared" si="4"/>
        <v>58</v>
      </c>
      <c r="C73" s="30">
        <f t="shared" si="5"/>
        <v>1056</v>
      </c>
      <c r="D73" s="29">
        <v>-1672</v>
      </c>
      <c r="E73" s="30">
        <f t="shared" si="1"/>
        <v>2728</v>
      </c>
      <c r="F73" s="31">
        <f t="shared" si="6"/>
        <v>606</v>
      </c>
      <c r="G73" s="27">
        <f t="shared" si="7"/>
        <v>58</v>
      </c>
      <c r="H73" s="30">
        <f t="shared" si="8"/>
        <v>941</v>
      </c>
      <c r="I73" s="29">
        <v>-1834</v>
      </c>
      <c r="J73" s="30">
        <v>2775</v>
      </c>
      <c r="K73" s="27">
        <f t="shared" si="9"/>
        <v>696</v>
      </c>
      <c r="L73" s="27">
        <f t="shared" si="10"/>
        <v>58</v>
      </c>
      <c r="M73" s="30">
        <f t="shared" si="11"/>
        <v>1015</v>
      </c>
      <c r="N73" s="29">
        <v>-1571</v>
      </c>
      <c r="O73" s="30">
        <v>2753</v>
      </c>
      <c r="P73" s="27">
        <f t="shared" si="12"/>
        <v>670</v>
      </c>
      <c r="Q73" s="44"/>
      <c r="R73" s="35"/>
    </row>
    <row r="74" spans="1:18" x14ac:dyDescent="0.3">
      <c r="A74" s="204">
        <v>45798</v>
      </c>
      <c r="B74" s="27">
        <f t="shared" si="4"/>
        <v>59</v>
      </c>
      <c r="C74" s="30">
        <f t="shared" si="5"/>
        <v>1050</v>
      </c>
      <c r="D74" s="29">
        <v>-1678</v>
      </c>
      <c r="E74" s="30">
        <f t="shared" si="1"/>
        <v>2728</v>
      </c>
      <c r="F74" s="31">
        <f t="shared" si="6"/>
        <v>612</v>
      </c>
      <c r="G74" s="27">
        <f t="shared" si="7"/>
        <v>59</v>
      </c>
      <c r="H74" s="30">
        <f t="shared" si="8"/>
        <v>936</v>
      </c>
      <c r="I74" s="29">
        <v>-1839</v>
      </c>
      <c r="J74" s="30">
        <v>2775</v>
      </c>
      <c r="K74" s="27">
        <f t="shared" si="9"/>
        <v>701</v>
      </c>
      <c r="L74" s="27">
        <f t="shared" si="10"/>
        <v>59</v>
      </c>
      <c r="M74" s="30">
        <f t="shared" si="11"/>
        <v>1008</v>
      </c>
      <c r="N74" s="29">
        <v>-1578</v>
      </c>
      <c r="O74" s="30">
        <v>2753</v>
      </c>
      <c r="P74" s="27">
        <f t="shared" si="12"/>
        <v>677</v>
      </c>
      <c r="Q74" s="44"/>
      <c r="R74" s="35"/>
    </row>
    <row r="75" spans="1:18" x14ac:dyDescent="0.3">
      <c r="A75" s="204">
        <v>45799</v>
      </c>
      <c r="B75" s="27">
        <f t="shared" si="4"/>
        <v>60</v>
      </c>
      <c r="C75" s="30">
        <f t="shared" si="5"/>
        <v>1044</v>
      </c>
      <c r="D75" s="29">
        <v>-1684</v>
      </c>
      <c r="E75" s="30">
        <f t="shared" si="1"/>
        <v>2728</v>
      </c>
      <c r="F75" s="31">
        <f t="shared" si="6"/>
        <v>618</v>
      </c>
      <c r="G75" s="27">
        <f t="shared" si="7"/>
        <v>60</v>
      </c>
      <c r="H75" s="30">
        <f t="shared" si="8"/>
        <v>931</v>
      </c>
      <c r="I75" s="29">
        <v>-1844</v>
      </c>
      <c r="J75" s="30">
        <v>2775</v>
      </c>
      <c r="K75" s="27">
        <f t="shared" si="9"/>
        <v>706</v>
      </c>
      <c r="L75" s="27">
        <f t="shared" si="10"/>
        <v>60</v>
      </c>
      <c r="M75" s="30">
        <f t="shared" si="11"/>
        <v>1001</v>
      </c>
      <c r="N75" s="29">
        <v>-1585</v>
      </c>
      <c r="O75" s="30">
        <v>2753</v>
      </c>
      <c r="P75" s="27">
        <f t="shared" si="12"/>
        <v>684</v>
      </c>
      <c r="Q75" s="44"/>
      <c r="R75" s="35"/>
    </row>
    <row r="76" spans="1:18" x14ac:dyDescent="0.3">
      <c r="A76" s="204">
        <v>45800</v>
      </c>
      <c r="B76" s="27">
        <f t="shared" si="4"/>
        <v>61</v>
      </c>
      <c r="C76" s="30">
        <f t="shared" si="5"/>
        <v>1038</v>
      </c>
      <c r="D76" s="29">
        <v>-1690</v>
      </c>
      <c r="E76" s="30">
        <f t="shared" si="1"/>
        <v>2728</v>
      </c>
      <c r="F76" s="31">
        <f t="shared" si="6"/>
        <v>624</v>
      </c>
      <c r="G76" s="27">
        <f t="shared" si="7"/>
        <v>61</v>
      </c>
      <c r="H76" s="30">
        <f t="shared" si="8"/>
        <v>926</v>
      </c>
      <c r="I76" s="29">
        <v>-1849</v>
      </c>
      <c r="J76" s="30">
        <v>2775</v>
      </c>
      <c r="K76" s="27">
        <f t="shared" si="9"/>
        <v>711</v>
      </c>
      <c r="L76" s="27">
        <f t="shared" si="10"/>
        <v>61</v>
      </c>
      <c r="M76" s="30">
        <f t="shared" si="11"/>
        <v>994</v>
      </c>
      <c r="N76" s="29">
        <v>-1592</v>
      </c>
      <c r="O76" s="30">
        <v>2753</v>
      </c>
      <c r="P76" s="27">
        <f t="shared" si="12"/>
        <v>691</v>
      </c>
      <c r="Q76" s="44"/>
      <c r="R76" s="35"/>
    </row>
    <row r="77" spans="1:18" x14ac:dyDescent="0.3">
      <c r="A77" s="204">
        <v>45801</v>
      </c>
      <c r="B77" s="27">
        <f t="shared" si="4"/>
        <v>62</v>
      </c>
      <c r="C77" s="30">
        <f t="shared" si="5"/>
        <v>1032</v>
      </c>
      <c r="D77" s="29">
        <v>-1696</v>
      </c>
      <c r="E77" s="30">
        <f t="shared" si="1"/>
        <v>2728</v>
      </c>
      <c r="F77" s="31">
        <f t="shared" si="6"/>
        <v>630</v>
      </c>
      <c r="G77" s="27">
        <f t="shared" si="7"/>
        <v>62</v>
      </c>
      <c r="H77" s="30">
        <f t="shared" si="8"/>
        <v>921</v>
      </c>
      <c r="I77" s="29">
        <v>-1854</v>
      </c>
      <c r="J77" s="30">
        <v>2775</v>
      </c>
      <c r="K77" s="27">
        <f t="shared" si="9"/>
        <v>716</v>
      </c>
      <c r="L77" s="27">
        <f t="shared" si="10"/>
        <v>62</v>
      </c>
      <c r="M77" s="30">
        <f t="shared" si="11"/>
        <v>987</v>
      </c>
      <c r="N77" s="29">
        <v>-1599</v>
      </c>
      <c r="O77" s="30">
        <v>2753</v>
      </c>
      <c r="P77" s="27">
        <f t="shared" si="12"/>
        <v>698</v>
      </c>
      <c r="Q77" s="44"/>
      <c r="R77" s="35"/>
    </row>
    <row r="78" spans="1:18" x14ac:dyDescent="0.3">
      <c r="A78" s="204">
        <v>45802</v>
      </c>
      <c r="B78" s="27">
        <f t="shared" si="4"/>
        <v>63</v>
      </c>
      <c r="C78" s="30">
        <f t="shared" si="5"/>
        <v>1026</v>
      </c>
      <c r="D78" s="29">
        <v>-1702</v>
      </c>
      <c r="E78" s="30">
        <f t="shared" si="1"/>
        <v>2728</v>
      </c>
      <c r="F78" s="31">
        <f t="shared" si="6"/>
        <v>636</v>
      </c>
      <c r="G78" s="27">
        <f t="shared" si="7"/>
        <v>63</v>
      </c>
      <c r="H78" s="30">
        <f t="shared" si="8"/>
        <v>916</v>
      </c>
      <c r="I78" s="29">
        <v>-1859</v>
      </c>
      <c r="J78" s="30">
        <v>2775</v>
      </c>
      <c r="K78" s="27">
        <f t="shared" si="9"/>
        <v>721</v>
      </c>
      <c r="L78" s="27">
        <f t="shared" si="10"/>
        <v>63</v>
      </c>
      <c r="M78" s="30">
        <f t="shared" si="11"/>
        <v>980</v>
      </c>
      <c r="N78" s="29">
        <v>-1606</v>
      </c>
      <c r="O78" s="30">
        <v>2753</v>
      </c>
      <c r="P78" s="27">
        <f t="shared" si="12"/>
        <v>705</v>
      </c>
      <c r="Q78" s="44"/>
      <c r="R78" s="35"/>
    </row>
    <row r="79" spans="1:18" x14ac:dyDescent="0.3">
      <c r="A79" s="204">
        <v>45803</v>
      </c>
      <c r="B79" s="27">
        <f t="shared" si="4"/>
        <v>64</v>
      </c>
      <c r="C79" s="30">
        <f t="shared" si="5"/>
        <v>1020</v>
      </c>
      <c r="D79" s="29">
        <v>-1708</v>
      </c>
      <c r="E79" s="30">
        <f t="shared" si="1"/>
        <v>2728</v>
      </c>
      <c r="F79" s="31">
        <f t="shared" si="6"/>
        <v>642</v>
      </c>
      <c r="G79" s="27">
        <f t="shared" si="7"/>
        <v>64</v>
      </c>
      <c r="H79" s="30">
        <f t="shared" si="8"/>
        <v>911</v>
      </c>
      <c r="I79" s="29">
        <v>-1864</v>
      </c>
      <c r="J79" s="30">
        <v>2775</v>
      </c>
      <c r="K79" s="27">
        <f t="shared" si="9"/>
        <v>726</v>
      </c>
      <c r="L79" s="27">
        <f t="shared" si="10"/>
        <v>64</v>
      </c>
      <c r="M79" s="30">
        <f t="shared" si="11"/>
        <v>973</v>
      </c>
      <c r="N79" s="29">
        <v>-1613</v>
      </c>
      <c r="O79" s="30">
        <v>2753</v>
      </c>
      <c r="P79" s="27">
        <f t="shared" si="12"/>
        <v>712</v>
      </c>
      <c r="Q79" s="44"/>
      <c r="R79" s="35"/>
    </row>
    <row r="80" spans="1:18" x14ac:dyDescent="0.3">
      <c r="A80" s="204">
        <v>45804</v>
      </c>
      <c r="B80" s="27">
        <f t="shared" si="4"/>
        <v>65</v>
      </c>
      <c r="C80" s="30">
        <f t="shared" si="5"/>
        <v>1014</v>
      </c>
      <c r="D80" s="29">
        <v>-1714</v>
      </c>
      <c r="E80" s="30">
        <f t="shared" si="1"/>
        <v>2728</v>
      </c>
      <c r="F80" s="31">
        <f t="shared" si="6"/>
        <v>648</v>
      </c>
      <c r="G80" s="27">
        <f t="shared" si="7"/>
        <v>65</v>
      </c>
      <c r="H80" s="30">
        <f t="shared" si="8"/>
        <v>906</v>
      </c>
      <c r="I80" s="29">
        <v>-1869</v>
      </c>
      <c r="J80" s="30">
        <v>2775</v>
      </c>
      <c r="K80" s="27">
        <f t="shared" si="9"/>
        <v>731</v>
      </c>
      <c r="L80" s="27">
        <f t="shared" si="10"/>
        <v>65</v>
      </c>
      <c r="M80" s="30">
        <f t="shared" si="11"/>
        <v>966</v>
      </c>
      <c r="N80" s="29">
        <v>-1620</v>
      </c>
      <c r="O80" s="30">
        <v>2753</v>
      </c>
      <c r="P80" s="27">
        <f t="shared" si="12"/>
        <v>719</v>
      </c>
      <c r="Q80" s="44"/>
      <c r="R80" s="35"/>
    </row>
    <row r="81" spans="1:18" x14ac:dyDescent="0.3">
      <c r="A81" s="204">
        <v>45805</v>
      </c>
      <c r="B81" s="27">
        <f t="shared" si="4"/>
        <v>66</v>
      </c>
      <c r="C81" s="30">
        <f t="shared" si="5"/>
        <v>1014</v>
      </c>
      <c r="D81" s="29">
        <v>-1714</v>
      </c>
      <c r="E81" s="30">
        <f t="shared" si="1"/>
        <v>2728</v>
      </c>
      <c r="F81" s="31">
        <f t="shared" si="6"/>
        <v>648</v>
      </c>
      <c r="G81" s="27">
        <f t="shared" si="7"/>
        <v>66</v>
      </c>
      <c r="H81" s="30">
        <f t="shared" si="8"/>
        <v>906</v>
      </c>
      <c r="I81" s="29">
        <v>-1869</v>
      </c>
      <c r="J81" s="30">
        <v>2775</v>
      </c>
      <c r="K81" s="27">
        <f t="shared" si="9"/>
        <v>731</v>
      </c>
      <c r="L81" s="27">
        <f t="shared" si="10"/>
        <v>66</v>
      </c>
      <c r="M81" s="30">
        <f t="shared" si="11"/>
        <v>966</v>
      </c>
      <c r="N81" s="29">
        <v>-1620</v>
      </c>
      <c r="O81" s="30">
        <v>2753</v>
      </c>
      <c r="P81" s="27">
        <f t="shared" si="12"/>
        <v>719</v>
      </c>
      <c r="Q81" s="44"/>
      <c r="R81" s="35"/>
    </row>
    <row r="82" spans="1:18" x14ac:dyDescent="0.3">
      <c r="A82" s="204">
        <v>45806</v>
      </c>
      <c r="B82" s="27">
        <f t="shared" si="4"/>
        <v>67</v>
      </c>
      <c r="C82" s="30">
        <f t="shared" si="5"/>
        <v>1014</v>
      </c>
      <c r="D82" s="29">
        <v>-1714</v>
      </c>
      <c r="E82" s="30">
        <f t="shared" si="1"/>
        <v>2728</v>
      </c>
      <c r="F82" s="31">
        <f t="shared" si="6"/>
        <v>648</v>
      </c>
      <c r="G82" s="27">
        <f t="shared" si="7"/>
        <v>67</v>
      </c>
      <c r="H82" s="30">
        <f t="shared" si="8"/>
        <v>906</v>
      </c>
      <c r="I82" s="29">
        <v>-1869</v>
      </c>
      <c r="J82" s="30">
        <v>2775</v>
      </c>
      <c r="K82" s="27">
        <f t="shared" si="9"/>
        <v>731</v>
      </c>
      <c r="L82" s="27">
        <f t="shared" si="10"/>
        <v>67</v>
      </c>
      <c r="M82" s="30">
        <f t="shared" si="11"/>
        <v>966</v>
      </c>
      <c r="N82" s="29">
        <v>-1620</v>
      </c>
      <c r="O82" s="30">
        <v>2753</v>
      </c>
      <c r="P82" s="27">
        <f t="shared" si="12"/>
        <v>719</v>
      </c>
      <c r="Q82" s="44"/>
      <c r="R82" s="35"/>
    </row>
    <row r="83" spans="1:18" x14ac:dyDescent="0.3">
      <c r="A83" s="204">
        <v>45807</v>
      </c>
      <c r="B83" s="27">
        <f t="shared" si="4"/>
        <v>68</v>
      </c>
      <c r="C83" s="30">
        <f t="shared" si="5"/>
        <v>1014</v>
      </c>
      <c r="D83" s="29">
        <v>-1714</v>
      </c>
      <c r="E83" s="30">
        <f t="shared" si="1"/>
        <v>2728</v>
      </c>
      <c r="F83" s="31">
        <f t="shared" si="6"/>
        <v>648</v>
      </c>
      <c r="G83" s="27">
        <f t="shared" si="7"/>
        <v>68</v>
      </c>
      <c r="H83" s="30">
        <f t="shared" si="8"/>
        <v>906</v>
      </c>
      <c r="I83" s="29">
        <v>-1869</v>
      </c>
      <c r="J83" s="30">
        <v>2775</v>
      </c>
      <c r="K83" s="27">
        <f t="shared" si="9"/>
        <v>731</v>
      </c>
      <c r="L83" s="27">
        <f t="shared" si="10"/>
        <v>68</v>
      </c>
      <c r="M83" s="30">
        <f t="shared" si="11"/>
        <v>966</v>
      </c>
      <c r="N83" s="29">
        <v>-1620</v>
      </c>
      <c r="O83" s="30">
        <v>2753</v>
      </c>
      <c r="P83" s="27">
        <f t="shared" si="12"/>
        <v>719</v>
      </c>
      <c r="Q83" s="44"/>
      <c r="R83" s="35"/>
    </row>
    <row r="84" spans="1:18" x14ac:dyDescent="0.3">
      <c r="A84" s="204">
        <v>45808</v>
      </c>
      <c r="B84" s="27">
        <f t="shared" si="4"/>
        <v>69</v>
      </c>
      <c r="C84" s="30">
        <f t="shared" si="5"/>
        <v>1014</v>
      </c>
      <c r="D84" s="29">
        <v>-1714</v>
      </c>
      <c r="E84" s="30">
        <f t="shared" si="1"/>
        <v>2728</v>
      </c>
      <c r="F84" s="31">
        <f t="shared" si="6"/>
        <v>648</v>
      </c>
      <c r="G84" s="27">
        <f t="shared" si="7"/>
        <v>69</v>
      </c>
      <c r="H84" s="30">
        <f t="shared" si="8"/>
        <v>906</v>
      </c>
      <c r="I84" s="29">
        <v>-1869</v>
      </c>
      <c r="J84" s="30">
        <v>2775</v>
      </c>
      <c r="K84" s="27">
        <f t="shared" si="9"/>
        <v>731</v>
      </c>
      <c r="L84" s="27">
        <f t="shared" si="10"/>
        <v>69</v>
      </c>
      <c r="M84" s="30">
        <f t="shared" si="11"/>
        <v>966</v>
      </c>
      <c r="N84" s="29">
        <v>-1620</v>
      </c>
      <c r="O84" s="30">
        <v>2753</v>
      </c>
      <c r="P84" s="27">
        <f t="shared" si="12"/>
        <v>719</v>
      </c>
      <c r="Q84" s="44"/>
      <c r="R84" s="35"/>
    </row>
    <row r="85" spans="1:18" x14ac:dyDescent="0.3">
      <c r="A85" s="204">
        <v>45809</v>
      </c>
      <c r="B85" s="27">
        <f t="shared" si="4"/>
        <v>70</v>
      </c>
      <c r="C85" s="30">
        <f t="shared" si="5"/>
        <v>1014</v>
      </c>
      <c r="D85" s="29">
        <v>-1714</v>
      </c>
      <c r="E85" s="30">
        <f t="shared" si="1"/>
        <v>2728</v>
      </c>
      <c r="F85" s="31">
        <f t="shared" si="6"/>
        <v>648</v>
      </c>
      <c r="G85" s="27">
        <f t="shared" si="7"/>
        <v>70</v>
      </c>
      <c r="H85" s="30">
        <f t="shared" si="8"/>
        <v>906</v>
      </c>
      <c r="I85" s="29">
        <v>-1869</v>
      </c>
      <c r="J85" s="30">
        <v>2775</v>
      </c>
      <c r="K85" s="27">
        <f t="shared" si="9"/>
        <v>731</v>
      </c>
      <c r="L85" s="27">
        <f t="shared" si="10"/>
        <v>70</v>
      </c>
      <c r="M85" s="30">
        <f t="shared" si="11"/>
        <v>966</v>
      </c>
      <c r="N85" s="29">
        <v>-1620</v>
      </c>
      <c r="O85" s="30">
        <v>2753</v>
      </c>
      <c r="P85" s="27">
        <f t="shared" si="12"/>
        <v>719</v>
      </c>
      <c r="Q85" s="44"/>
      <c r="R85" s="35"/>
    </row>
    <row r="86" spans="1:18" x14ac:dyDescent="0.3">
      <c r="A86" s="204">
        <v>45810</v>
      </c>
      <c r="B86" s="27">
        <f t="shared" si="4"/>
        <v>71</v>
      </c>
      <c r="C86" s="30">
        <f t="shared" si="5"/>
        <v>1014</v>
      </c>
      <c r="D86" s="29">
        <v>-1714</v>
      </c>
      <c r="E86" s="30">
        <f t="shared" si="1"/>
        <v>2728</v>
      </c>
      <c r="F86" s="31">
        <f t="shared" si="6"/>
        <v>648</v>
      </c>
      <c r="G86" s="27">
        <f t="shared" si="7"/>
        <v>71</v>
      </c>
      <c r="H86" s="30">
        <f t="shared" si="8"/>
        <v>906</v>
      </c>
      <c r="I86" s="29">
        <v>-1869</v>
      </c>
      <c r="J86" s="30">
        <v>2775</v>
      </c>
      <c r="K86" s="27">
        <f t="shared" si="9"/>
        <v>731</v>
      </c>
      <c r="L86" s="27">
        <f t="shared" si="10"/>
        <v>71</v>
      </c>
      <c r="M86" s="30">
        <f t="shared" si="11"/>
        <v>966</v>
      </c>
      <c r="N86" s="29">
        <v>-1620</v>
      </c>
      <c r="O86" s="30">
        <v>2753</v>
      </c>
      <c r="P86" s="27">
        <f t="shared" si="12"/>
        <v>719</v>
      </c>
      <c r="Q86" s="44"/>
      <c r="R86" s="35"/>
    </row>
    <row r="87" spans="1:18" x14ac:dyDescent="0.3">
      <c r="A87" s="204">
        <v>45811</v>
      </c>
      <c r="B87" s="27">
        <f t="shared" si="4"/>
        <v>72</v>
      </c>
      <c r="C87" s="30">
        <f t="shared" si="5"/>
        <v>1014</v>
      </c>
      <c r="D87" s="29">
        <v>-1714</v>
      </c>
      <c r="E87" s="30">
        <f t="shared" si="1"/>
        <v>2728</v>
      </c>
      <c r="F87" s="31">
        <f t="shared" si="6"/>
        <v>648</v>
      </c>
      <c r="G87" s="27">
        <f t="shared" si="7"/>
        <v>72</v>
      </c>
      <c r="H87" s="30">
        <f t="shared" si="8"/>
        <v>903</v>
      </c>
      <c r="I87" s="29">
        <v>-1872</v>
      </c>
      <c r="J87" s="30">
        <v>2775</v>
      </c>
      <c r="K87" s="27">
        <f t="shared" si="9"/>
        <v>734</v>
      </c>
      <c r="L87" s="27">
        <f t="shared" si="10"/>
        <v>72</v>
      </c>
      <c r="M87" s="30">
        <f t="shared" si="11"/>
        <v>966</v>
      </c>
      <c r="N87" s="29">
        <v>-1620</v>
      </c>
      <c r="O87" s="30">
        <v>2753</v>
      </c>
      <c r="P87" s="27">
        <f t="shared" si="12"/>
        <v>719</v>
      </c>
      <c r="Q87" s="44"/>
      <c r="R87" s="35"/>
    </row>
    <row r="88" spans="1:18" x14ac:dyDescent="0.3">
      <c r="A88" s="204">
        <v>45812</v>
      </c>
      <c r="B88" s="27">
        <f t="shared" si="4"/>
        <v>73</v>
      </c>
      <c r="C88" s="30">
        <f t="shared" si="5"/>
        <v>1014</v>
      </c>
      <c r="D88" s="29">
        <v>-1714</v>
      </c>
      <c r="E88" s="30">
        <f t="shared" si="1"/>
        <v>2728</v>
      </c>
      <c r="F88" s="31">
        <f t="shared" si="6"/>
        <v>648</v>
      </c>
      <c r="G88" s="27">
        <f t="shared" si="7"/>
        <v>73</v>
      </c>
      <c r="H88" s="30">
        <f t="shared" si="8"/>
        <v>900</v>
      </c>
      <c r="I88" s="29">
        <v>-1875</v>
      </c>
      <c r="J88" s="30">
        <v>2775</v>
      </c>
      <c r="K88" s="27">
        <f t="shared" si="9"/>
        <v>737</v>
      </c>
      <c r="L88" s="27">
        <f t="shared" si="10"/>
        <v>73</v>
      </c>
      <c r="M88" s="30">
        <f t="shared" si="11"/>
        <v>966</v>
      </c>
      <c r="N88" s="29">
        <v>-1620</v>
      </c>
      <c r="O88" s="30">
        <v>2753</v>
      </c>
      <c r="P88" s="27">
        <f t="shared" si="12"/>
        <v>719</v>
      </c>
      <c r="Q88" s="44"/>
      <c r="R88" s="35"/>
    </row>
    <row r="89" spans="1:18" x14ac:dyDescent="0.3">
      <c r="A89" s="204">
        <v>45813</v>
      </c>
      <c r="B89" s="27">
        <f t="shared" si="4"/>
        <v>74</v>
      </c>
      <c r="C89" s="30">
        <f t="shared" si="5"/>
        <v>1014</v>
      </c>
      <c r="D89" s="29">
        <v>-1714</v>
      </c>
      <c r="E89" s="30">
        <f t="shared" si="1"/>
        <v>2728</v>
      </c>
      <c r="F89" s="31">
        <f t="shared" si="6"/>
        <v>648</v>
      </c>
      <c r="G89" s="27">
        <f t="shared" si="7"/>
        <v>74</v>
      </c>
      <c r="H89" s="30">
        <f t="shared" si="8"/>
        <v>897</v>
      </c>
      <c r="I89" s="29">
        <v>-1878</v>
      </c>
      <c r="J89" s="30">
        <v>2775</v>
      </c>
      <c r="K89" s="27">
        <f t="shared" si="9"/>
        <v>740</v>
      </c>
      <c r="L89" s="27">
        <f t="shared" si="10"/>
        <v>74</v>
      </c>
      <c r="M89" s="30">
        <f t="shared" si="11"/>
        <v>966</v>
      </c>
      <c r="N89" s="29">
        <v>-1620</v>
      </c>
      <c r="O89" s="30">
        <v>2753</v>
      </c>
      <c r="P89" s="27">
        <f t="shared" si="12"/>
        <v>719</v>
      </c>
      <c r="Q89" s="44"/>
      <c r="R89" s="35"/>
    </row>
    <row r="90" spans="1:18" x14ac:dyDescent="0.3">
      <c r="A90" s="204">
        <v>45814</v>
      </c>
      <c r="B90" s="27">
        <f t="shared" si="4"/>
        <v>75</v>
      </c>
      <c r="C90" s="30">
        <f t="shared" si="5"/>
        <v>1014</v>
      </c>
      <c r="D90" s="29">
        <v>-1714</v>
      </c>
      <c r="E90" s="30">
        <f t="shared" si="1"/>
        <v>2728</v>
      </c>
      <c r="F90" s="31">
        <f t="shared" si="6"/>
        <v>648</v>
      </c>
      <c r="G90" s="27">
        <f t="shared" si="7"/>
        <v>75</v>
      </c>
      <c r="H90" s="30">
        <f t="shared" si="8"/>
        <v>894</v>
      </c>
      <c r="I90" s="29">
        <v>-1881</v>
      </c>
      <c r="J90" s="30">
        <v>2775</v>
      </c>
      <c r="K90" s="27">
        <f t="shared" si="9"/>
        <v>743</v>
      </c>
      <c r="L90" s="27">
        <f t="shared" si="10"/>
        <v>75</v>
      </c>
      <c r="M90" s="30">
        <f t="shared" si="11"/>
        <v>966</v>
      </c>
      <c r="N90" s="29">
        <v>-1620</v>
      </c>
      <c r="O90" s="30">
        <v>2753</v>
      </c>
      <c r="P90" s="27">
        <f t="shared" si="12"/>
        <v>719</v>
      </c>
      <c r="Q90" s="44"/>
      <c r="R90" s="35"/>
    </row>
    <row r="91" spans="1:18" x14ac:dyDescent="0.3">
      <c r="A91" s="204">
        <v>45815</v>
      </c>
      <c r="B91" s="27">
        <f t="shared" si="4"/>
        <v>76</v>
      </c>
      <c r="C91" s="30">
        <f t="shared" si="5"/>
        <v>1011</v>
      </c>
      <c r="D91" s="29">
        <v>-1717</v>
      </c>
      <c r="E91" s="30">
        <f t="shared" si="1"/>
        <v>2728</v>
      </c>
      <c r="F91" s="31">
        <f t="shared" si="6"/>
        <v>651</v>
      </c>
      <c r="G91" s="27">
        <f t="shared" si="7"/>
        <v>76</v>
      </c>
      <c r="H91" s="30">
        <f t="shared" si="8"/>
        <v>891</v>
      </c>
      <c r="I91" s="29">
        <v>-1884</v>
      </c>
      <c r="J91" s="30">
        <v>2775</v>
      </c>
      <c r="K91" s="27">
        <f t="shared" si="9"/>
        <v>746</v>
      </c>
      <c r="L91" s="27">
        <f t="shared" si="10"/>
        <v>76</v>
      </c>
      <c r="M91" s="30">
        <f t="shared" si="11"/>
        <v>966</v>
      </c>
      <c r="N91" s="29">
        <v>-1620</v>
      </c>
      <c r="O91" s="30">
        <v>2753</v>
      </c>
      <c r="P91" s="27">
        <f t="shared" si="12"/>
        <v>719</v>
      </c>
      <c r="Q91" s="44"/>
      <c r="R91" s="35"/>
    </row>
    <row r="92" spans="1:18" x14ac:dyDescent="0.3">
      <c r="A92" s="204">
        <v>45816</v>
      </c>
      <c r="B92" s="27">
        <f t="shared" si="4"/>
        <v>77</v>
      </c>
      <c r="C92" s="30">
        <f t="shared" si="5"/>
        <v>1008</v>
      </c>
      <c r="D92" s="29">
        <v>-1720</v>
      </c>
      <c r="E92" s="30">
        <f t="shared" si="1"/>
        <v>2728</v>
      </c>
      <c r="F92" s="31">
        <f t="shared" si="6"/>
        <v>654</v>
      </c>
      <c r="G92" s="27">
        <f t="shared" si="7"/>
        <v>77</v>
      </c>
      <c r="H92" s="30">
        <f t="shared" si="8"/>
        <v>888</v>
      </c>
      <c r="I92" s="29">
        <v>-1887</v>
      </c>
      <c r="J92" s="30">
        <v>2775</v>
      </c>
      <c r="K92" s="27">
        <f t="shared" si="9"/>
        <v>749</v>
      </c>
      <c r="L92" s="27">
        <f t="shared" si="10"/>
        <v>77</v>
      </c>
      <c r="M92" s="30">
        <f t="shared" si="11"/>
        <v>966</v>
      </c>
      <c r="N92" s="29">
        <v>-1620</v>
      </c>
      <c r="O92" s="30">
        <v>2753</v>
      </c>
      <c r="P92" s="27">
        <f t="shared" si="12"/>
        <v>719</v>
      </c>
      <c r="Q92" s="44"/>
      <c r="R92" s="35"/>
    </row>
    <row r="93" spans="1:18" x14ac:dyDescent="0.3">
      <c r="A93" s="204">
        <v>45817</v>
      </c>
      <c r="B93" s="27">
        <f t="shared" si="4"/>
        <v>78</v>
      </c>
      <c r="C93" s="30">
        <f t="shared" si="5"/>
        <v>1005</v>
      </c>
      <c r="D93" s="29">
        <v>-1723</v>
      </c>
      <c r="E93" s="30">
        <f t="shared" si="1"/>
        <v>2728</v>
      </c>
      <c r="F93" s="31">
        <f t="shared" si="6"/>
        <v>657</v>
      </c>
      <c r="G93" s="27">
        <f t="shared" si="7"/>
        <v>78</v>
      </c>
      <c r="H93" s="30">
        <f t="shared" si="8"/>
        <v>885</v>
      </c>
      <c r="I93" s="29">
        <v>-1890</v>
      </c>
      <c r="J93" s="30">
        <v>2775</v>
      </c>
      <c r="K93" s="27">
        <f t="shared" si="9"/>
        <v>752</v>
      </c>
      <c r="L93" s="27">
        <f t="shared" si="10"/>
        <v>78</v>
      </c>
      <c r="M93" s="30">
        <f t="shared" si="11"/>
        <v>964</v>
      </c>
      <c r="N93" s="29">
        <v>-1622</v>
      </c>
      <c r="O93" s="30">
        <v>2753</v>
      </c>
      <c r="P93" s="27">
        <f t="shared" si="12"/>
        <v>721</v>
      </c>
      <c r="Q93" s="44"/>
      <c r="R93" s="35"/>
    </row>
    <row r="94" spans="1:18" x14ac:dyDescent="0.3">
      <c r="A94" s="204">
        <v>45818</v>
      </c>
      <c r="B94" s="27">
        <f t="shared" si="4"/>
        <v>79</v>
      </c>
      <c r="C94" s="30">
        <f t="shared" si="5"/>
        <v>1002</v>
      </c>
      <c r="D94" s="29">
        <v>-1726</v>
      </c>
      <c r="E94" s="30">
        <f t="shared" si="1"/>
        <v>2728</v>
      </c>
      <c r="F94" s="31">
        <f t="shared" si="6"/>
        <v>660</v>
      </c>
      <c r="G94" s="27">
        <f t="shared" si="7"/>
        <v>79</v>
      </c>
      <c r="H94" s="30">
        <f t="shared" si="8"/>
        <v>882</v>
      </c>
      <c r="I94" s="29">
        <v>-1893</v>
      </c>
      <c r="J94" s="30">
        <v>2775</v>
      </c>
      <c r="K94" s="27">
        <f t="shared" si="9"/>
        <v>755</v>
      </c>
      <c r="L94" s="27">
        <f t="shared" si="10"/>
        <v>79</v>
      </c>
      <c r="M94" s="30">
        <f t="shared" si="11"/>
        <v>963</v>
      </c>
      <c r="N94" s="29">
        <v>-1623</v>
      </c>
      <c r="O94" s="30">
        <v>2753</v>
      </c>
      <c r="P94" s="27">
        <f t="shared" si="12"/>
        <v>722</v>
      </c>
      <c r="Q94" s="44"/>
      <c r="R94" s="35"/>
    </row>
    <row r="95" spans="1:18" x14ac:dyDescent="0.3">
      <c r="A95" s="204">
        <v>45819</v>
      </c>
      <c r="B95" s="27">
        <f t="shared" si="4"/>
        <v>80</v>
      </c>
      <c r="C95" s="30">
        <f t="shared" si="5"/>
        <v>999</v>
      </c>
      <c r="D95" s="29">
        <v>-1729</v>
      </c>
      <c r="E95" s="30">
        <f t="shared" si="1"/>
        <v>2728</v>
      </c>
      <c r="F95" s="31">
        <f t="shared" si="6"/>
        <v>663</v>
      </c>
      <c r="G95" s="27">
        <f t="shared" si="7"/>
        <v>80</v>
      </c>
      <c r="H95" s="30">
        <f t="shared" si="8"/>
        <v>879</v>
      </c>
      <c r="I95" s="29">
        <v>-1896</v>
      </c>
      <c r="J95" s="30">
        <v>2775</v>
      </c>
      <c r="K95" s="27">
        <f t="shared" si="9"/>
        <v>758</v>
      </c>
      <c r="L95" s="27">
        <f t="shared" si="10"/>
        <v>80</v>
      </c>
      <c r="M95" s="30">
        <f t="shared" si="11"/>
        <v>962</v>
      </c>
      <c r="N95" s="29">
        <v>-1624</v>
      </c>
      <c r="O95" s="30">
        <v>2753</v>
      </c>
      <c r="P95" s="27">
        <f t="shared" si="12"/>
        <v>723</v>
      </c>
      <c r="Q95" s="44"/>
      <c r="R95" s="35"/>
    </row>
    <row r="96" spans="1:18" x14ac:dyDescent="0.3">
      <c r="A96" s="204">
        <v>45820</v>
      </c>
      <c r="B96" s="27">
        <f t="shared" si="4"/>
        <v>81</v>
      </c>
      <c r="C96" s="30">
        <f t="shared" si="5"/>
        <v>996</v>
      </c>
      <c r="D96" s="29">
        <v>-1732</v>
      </c>
      <c r="E96" s="30">
        <f t="shared" si="1"/>
        <v>2728</v>
      </c>
      <c r="F96" s="31">
        <f t="shared" si="6"/>
        <v>666</v>
      </c>
      <c r="G96" s="27">
        <f t="shared" si="7"/>
        <v>81</v>
      </c>
      <c r="H96" s="30">
        <f t="shared" si="8"/>
        <v>876</v>
      </c>
      <c r="I96" s="29">
        <v>-1899</v>
      </c>
      <c r="J96" s="30">
        <v>2775</v>
      </c>
      <c r="K96" s="27">
        <f t="shared" si="9"/>
        <v>761</v>
      </c>
      <c r="L96" s="27">
        <f t="shared" si="10"/>
        <v>81</v>
      </c>
      <c r="M96" s="30">
        <f t="shared" si="11"/>
        <v>961</v>
      </c>
      <c r="N96" s="29">
        <v>-1625</v>
      </c>
      <c r="O96" s="30">
        <v>2753</v>
      </c>
      <c r="P96" s="27">
        <f t="shared" si="12"/>
        <v>724</v>
      </c>
      <c r="Q96" s="44"/>
      <c r="R96" s="35"/>
    </row>
    <row r="97" spans="1:18" x14ac:dyDescent="0.3">
      <c r="A97" s="204">
        <v>45821</v>
      </c>
      <c r="B97" s="27">
        <f t="shared" si="4"/>
        <v>82</v>
      </c>
      <c r="C97" s="30">
        <f t="shared" si="5"/>
        <v>993</v>
      </c>
      <c r="D97" s="29">
        <v>-1735</v>
      </c>
      <c r="E97" s="30">
        <f t="shared" si="1"/>
        <v>2728</v>
      </c>
      <c r="F97" s="31">
        <f t="shared" si="6"/>
        <v>669</v>
      </c>
      <c r="G97" s="27">
        <f t="shared" si="7"/>
        <v>82</v>
      </c>
      <c r="H97" s="30">
        <f t="shared" si="8"/>
        <v>873</v>
      </c>
      <c r="I97" s="29">
        <v>-1902</v>
      </c>
      <c r="J97" s="30">
        <v>2775</v>
      </c>
      <c r="K97" s="27">
        <f t="shared" si="9"/>
        <v>764</v>
      </c>
      <c r="L97" s="27">
        <f t="shared" si="10"/>
        <v>82</v>
      </c>
      <c r="M97" s="30">
        <f t="shared" si="11"/>
        <v>960</v>
      </c>
      <c r="N97" s="29">
        <v>-1626</v>
      </c>
      <c r="O97" s="30">
        <v>2753</v>
      </c>
      <c r="P97" s="27">
        <f t="shared" si="12"/>
        <v>725</v>
      </c>
      <c r="Q97" s="44"/>
      <c r="R97" s="35"/>
    </row>
    <row r="98" spans="1:18" x14ac:dyDescent="0.3">
      <c r="A98" s="204">
        <v>45822</v>
      </c>
      <c r="B98" s="27">
        <f t="shared" si="4"/>
        <v>83</v>
      </c>
      <c r="C98" s="30">
        <f t="shared" si="5"/>
        <v>990</v>
      </c>
      <c r="D98" s="29">
        <v>-1738</v>
      </c>
      <c r="E98" s="30">
        <f t="shared" si="1"/>
        <v>2728</v>
      </c>
      <c r="F98" s="31">
        <f t="shared" si="6"/>
        <v>672</v>
      </c>
      <c r="G98" s="27">
        <f t="shared" si="7"/>
        <v>83</v>
      </c>
      <c r="H98" s="30">
        <f t="shared" si="8"/>
        <v>870</v>
      </c>
      <c r="I98" s="29">
        <v>-1905</v>
      </c>
      <c r="J98" s="30">
        <v>2775</v>
      </c>
      <c r="K98" s="27">
        <f t="shared" si="9"/>
        <v>767</v>
      </c>
      <c r="L98" s="27">
        <f t="shared" si="10"/>
        <v>83</v>
      </c>
      <c r="M98" s="30">
        <f t="shared" si="11"/>
        <v>959</v>
      </c>
      <c r="N98" s="29">
        <v>-1627</v>
      </c>
      <c r="O98" s="30">
        <v>2753</v>
      </c>
      <c r="P98" s="27">
        <f t="shared" si="12"/>
        <v>726</v>
      </c>
      <c r="Q98" s="44"/>
      <c r="R98" s="35"/>
    </row>
    <row r="99" spans="1:18" x14ac:dyDescent="0.3">
      <c r="A99" s="204">
        <v>45823</v>
      </c>
      <c r="B99" s="27">
        <f t="shared" si="4"/>
        <v>84</v>
      </c>
      <c r="C99" s="30">
        <f t="shared" si="5"/>
        <v>987</v>
      </c>
      <c r="D99" s="29">
        <v>-1741</v>
      </c>
      <c r="E99" s="30">
        <f t="shared" si="1"/>
        <v>2728</v>
      </c>
      <c r="F99" s="31">
        <f t="shared" si="6"/>
        <v>675</v>
      </c>
      <c r="G99" s="27">
        <f t="shared" si="7"/>
        <v>84</v>
      </c>
      <c r="H99" s="30">
        <f t="shared" si="8"/>
        <v>867</v>
      </c>
      <c r="I99" s="29">
        <v>-1908</v>
      </c>
      <c r="J99" s="30">
        <v>2775</v>
      </c>
      <c r="K99" s="27">
        <f t="shared" si="9"/>
        <v>770</v>
      </c>
      <c r="L99" s="27">
        <f t="shared" si="10"/>
        <v>84</v>
      </c>
      <c r="M99" s="30">
        <f t="shared" si="11"/>
        <v>958</v>
      </c>
      <c r="N99" s="29">
        <v>-1628</v>
      </c>
      <c r="O99" s="30">
        <v>2753</v>
      </c>
      <c r="P99" s="27">
        <f t="shared" si="12"/>
        <v>727</v>
      </c>
      <c r="Q99" s="44"/>
      <c r="R99" s="35"/>
    </row>
    <row r="100" spans="1:18" x14ac:dyDescent="0.3">
      <c r="A100" s="204">
        <v>45824</v>
      </c>
      <c r="B100" s="27">
        <f t="shared" si="4"/>
        <v>85</v>
      </c>
      <c r="C100" s="30">
        <f t="shared" si="5"/>
        <v>987</v>
      </c>
      <c r="D100" s="29">
        <v>-1741</v>
      </c>
      <c r="E100" s="30">
        <f t="shared" si="1"/>
        <v>2728</v>
      </c>
      <c r="F100" s="31">
        <f t="shared" si="6"/>
        <v>675</v>
      </c>
      <c r="G100" s="27">
        <f t="shared" si="7"/>
        <v>85</v>
      </c>
      <c r="H100" s="30">
        <f t="shared" si="8"/>
        <v>867</v>
      </c>
      <c r="I100" s="29">
        <v>-1908</v>
      </c>
      <c r="J100" s="30">
        <v>2775</v>
      </c>
      <c r="K100" s="27">
        <f t="shared" si="9"/>
        <v>770</v>
      </c>
      <c r="L100" s="27">
        <f t="shared" si="10"/>
        <v>85</v>
      </c>
      <c r="M100" s="30">
        <f t="shared" si="11"/>
        <v>958</v>
      </c>
      <c r="N100" s="29">
        <v>-1628</v>
      </c>
      <c r="O100" s="30">
        <v>2753</v>
      </c>
      <c r="P100" s="27">
        <f t="shared" si="12"/>
        <v>727</v>
      </c>
      <c r="Q100" s="44"/>
      <c r="R100" s="35"/>
    </row>
    <row r="101" spans="1:18" x14ac:dyDescent="0.3">
      <c r="A101" s="204">
        <v>45825</v>
      </c>
      <c r="B101" s="27">
        <f t="shared" si="4"/>
        <v>86</v>
      </c>
      <c r="C101" s="30">
        <f t="shared" si="5"/>
        <v>987</v>
      </c>
      <c r="D101" s="29">
        <v>-1741</v>
      </c>
      <c r="E101" s="30">
        <f t="shared" si="1"/>
        <v>2728</v>
      </c>
      <c r="F101" s="31">
        <f t="shared" si="6"/>
        <v>675</v>
      </c>
      <c r="G101" s="27">
        <f t="shared" si="7"/>
        <v>86</v>
      </c>
      <c r="H101" s="30">
        <f t="shared" si="8"/>
        <v>867</v>
      </c>
      <c r="I101" s="29">
        <v>-1908</v>
      </c>
      <c r="J101" s="30">
        <v>2775</v>
      </c>
      <c r="K101" s="27">
        <f t="shared" si="9"/>
        <v>770</v>
      </c>
      <c r="L101" s="27">
        <f t="shared" si="10"/>
        <v>86</v>
      </c>
      <c r="M101" s="30">
        <f t="shared" si="11"/>
        <v>958</v>
      </c>
      <c r="N101" s="29">
        <v>-1628</v>
      </c>
      <c r="O101" s="30">
        <v>2753</v>
      </c>
      <c r="P101" s="27">
        <f t="shared" si="12"/>
        <v>727</v>
      </c>
      <c r="Q101" s="44"/>
      <c r="R101" s="35"/>
    </row>
    <row r="102" spans="1:18" x14ac:dyDescent="0.3">
      <c r="A102" s="204">
        <v>45826</v>
      </c>
      <c r="B102" s="27">
        <f t="shared" si="4"/>
        <v>87</v>
      </c>
      <c r="C102" s="30">
        <f t="shared" si="5"/>
        <v>987</v>
      </c>
      <c r="D102" s="29">
        <v>-1741</v>
      </c>
      <c r="E102" s="30">
        <f t="shared" si="1"/>
        <v>2728</v>
      </c>
      <c r="F102" s="31">
        <f t="shared" si="6"/>
        <v>675</v>
      </c>
      <c r="G102" s="27">
        <f t="shared" si="7"/>
        <v>87</v>
      </c>
      <c r="H102" s="30">
        <f t="shared" si="8"/>
        <v>867</v>
      </c>
      <c r="I102" s="29">
        <v>-1908</v>
      </c>
      <c r="J102" s="30">
        <v>2775</v>
      </c>
      <c r="K102" s="27">
        <f t="shared" si="9"/>
        <v>770</v>
      </c>
      <c r="L102" s="27">
        <f t="shared" si="10"/>
        <v>87</v>
      </c>
      <c r="M102" s="30">
        <f t="shared" si="11"/>
        <v>958</v>
      </c>
      <c r="N102" s="29">
        <v>-1628</v>
      </c>
      <c r="O102" s="30">
        <v>2753</v>
      </c>
      <c r="P102" s="27">
        <f t="shared" si="12"/>
        <v>727</v>
      </c>
      <c r="Q102" s="44"/>
      <c r="R102" s="35"/>
    </row>
    <row r="103" spans="1:18" x14ac:dyDescent="0.3">
      <c r="A103" s="204">
        <v>45827</v>
      </c>
      <c r="B103" s="27">
        <f t="shared" si="4"/>
        <v>88</v>
      </c>
      <c r="C103" s="30">
        <f t="shared" si="5"/>
        <v>987</v>
      </c>
      <c r="D103" s="29">
        <v>-1741</v>
      </c>
      <c r="E103" s="30">
        <f t="shared" si="1"/>
        <v>2728</v>
      </c>
      <c r="F103" s="31">
        <f t="shared" si="6"/>
        <v>675</v>
      </c>
      <c r="G103" s="27">
        <f t="shared" si="7"/>
        <v>88</v>
      </c>
      <c r="H103" s="30">
        <f t="shared" si="8"/>
        <v>867</v>
      </c>
      <c r="I103" s="29">
        <v>-1908</v>
      </c>
      <c r="J103" s="30">
        <v>2775</v>
      </c>
      <c r="K103" s="27">
        <f t="shared" si="9"/>
        <v>770</v>
      </c>
      <c r="L103" s="27">
        <f t="shared" si="10"/>
        <v>88</v>
      </c>
      <c r="M103" s="30">
        <f t="shared" si="11"/>
        <v>958</v>
      </c>
      <c r="N103" s="29">
        <v>-1628</v>
      </c>
      <c r="O103" s="30">
        <v>2753</v>
      </c>
      <c r="P103" s="27">
        <f t="shared" si="12"/>
        <v>727</v>
      </c>
      <c r="Q103" s="44"/>
      <c r="R103" s="35"/>
    </row>
    <row r="104" spans="1:18" x14ac:dyDescent="0.3">
      <c r="A104" s="204">
        <v>45828</v>
      </c>
      <c r="B104" s="27">
        <f t="shared" si="4"/>
        <v>89</v>
      </c>
      <c r="C104" s="30">
        <f t="shared" si="5"/>
        <v>987</v>
      </c>
      <c r="D104" s="29">
        <v>-1741</v>
      </c>
      <c r="E104" s="30">
        <f t="shared" si="1"/>
        <v>2728</v>
      </c>
      <c r="F104" s="31">
        <f t="shared" si="6"/>
        <v>675</v>
      </c>
      <c r="G104" s="27">
        <f t="shared" si="7"/>
        <v>89</v>
      </c>
      <c r="H104" s="30">
        <f t="shared" si="8"/>
        <v>867</v>
      </c>
      <c r="I104" s="29">
        <v>-1908</v>
      </c>
      <c r="J104" s="30">
        <v>2775</v>
      </c>
      <c r="K104" s="27">
        <f t="shared" si="9"/>
        <v>770</v>
      </c>
      <c r="L104" s="27">
        <f t="shared" si="10"/>
        <v>89</v>
      </c>
      <c r="M104" s="30">
        <f t="shared" si="11"/>
        <v>958</v>
      </c>
      <c r="N104" s="29">
        <v>-1628</v>
      </c>
      <c r="O104" s="30">
        <v>2753</v>
      </c>
      <c r="P104" s="27">
        <f t="shared" si="12"/>
        <v>727</v>
      </c>
      <c r="Q104" s="44"/>
      <c r="R104" s="35"/>
    </row>
    <row r="105" spans="1:18" x14ac:dyDescent="0.3">
      <c r="A105" s="204">
        <v>45829</v>
      </c>
      <c r="B105" s="27">
        <f t="shared" si="4"/>
        <v>90</v>
      </c>
      <c r="C105" s="30">
        <f t="shared" si="5"/>
        <v>987</v>
      </c>
      <c r="D105" s="29">
        <v>-1741</v>
      </c>
      <c r="E105" s="30">
        <f t="shared" si="1"/>
        <v>2728</v>
      </c>
      <c r="F105" s="31">
        <f t="shared" si="6"/>
        <v>675</v>
      </c>
      <c r="G105" s="27">
        <f t="shared" si="7"/>
        <v>90</v>
      </c>
      <c r="H105" s="30">
        <f t="shared" si="8"/>
        <v>867</v>
      </c>
      <c r="I105" s="29">
        <v>-1908</v>
      </c>
      <c r="J105" s="30">
        <v>2775</v>
      </c>
      <c r="K105" s="27">
        <f t="shared" si="9"/>
        <v>770</v>
      </c>
      <c r="L105" s="27">
        <f t="shared" si="10"/>
        <v>90</v>
      </c>
      <c r="M105" s="30">
        <f t="shared" si="11"/>
        <v>958</v>
      </c>
      <c r="N105" s="29">
        <v>-1628</v>
      </c>
      <c r="O105" s="30">
        <v>2753</v>
      </c>
      <c r="P105" s="27">
        <f t="shared" si="12"/>
        <v>727</v>
      </c>
      <c r="Q105" s="44"/>
      <c r="R105" s="35"/>
    </row>
    <row r="106" spans="1:18" x14ac:dyDescent="0.3">
      <c r="A106" s="204">
        <v>45830</v>
      </c>
      <c r="B106" s="27">
        <f t="shared" si="4"/>
        <v>91</v>
      </c>
      <c r="C106" s="30">
        <f t="shared" si="5"/>
        <v>987</v>
      </c>
      <c r="D106" s="29">
        <v>-1741</v>
      </c>
      <c r="E106" s="30">
        <f t="shared" si="1"/>
        <v>2728</v>
      </c>
      <c r="F106" s="31">
        <f t="shared" si="6"/>
        <v>675</v>
      </c>
      <c r="G106" s="27">
        <f t="shared" si="7"/>
        <v>91</v>
      </c>
      <c r="H106" s="30">
        <f t="shared" si="8"/>
        <v>867</v>
      </c>
      <c r="I106" s="29">
        <v>-1908</v>
      </c>
      <c r="J106" s="30">
        <v>2775</v>
      </c>
      <c r="K106" s="27">
        <f t="shared" si="9"/>
        <v>770</v>
      </c>
      <c r="L106" s="27">
        <f t="shared" si="10"/>
        <v>91</v>
      </c>
      <c r="M106" s="30">
        <f t="shared" si="11"/>
        <v>958</v>
      </c>
      <c r="N106" s="29">
        <v>-1628</v>
      </c>
      <c r="O106" s="30">
        <v>2753</v>
      </c>
      <c r="P106" s="27">
        <f t="shared" si="12"/>
        <v>727</v>
      </c>
      <c r="Q106" s="44"/>
      <c r="R106" s="35"/>
    </row>
    <row r="107" spans="1:18" x14ac:dyDescent="0.3">
      <c r="A107" s="204">
        <v>45831</v>
      </c>
      <c r="B107" s="27">
        <f t="shared" si="4"/>
        <v>92</v>
      </c>
      <c r="C107" s="30">
        <f t="shared" si="5"/>
        <v>987</v>
      </c>
      <c r="D107" s="29">
        <v>-1741</v>
      </c>
      <c r="E107" s="30">
        <f t="shared" si="1"/>
        <v>2728</v>
      </c>
      <c r="F107" s="31">
        <f t="shared" si="6"/>
        <v>675</v>
      </c>
      <c r="G107" s="27">
        <f t="shared" si="7"/>
        <v>92</v>
      </c>
      <c r="H107" s="30">
        <f t="shared" si="8"/>
        <v>867</v>
      </c>
      <c r="I107" s="29">
        <v>-1908</v>
      </c>
      <c r="J107" s="30">
        <v>2775</v>
      </c>
      <c r="K107" s="27">
        <f t="shared" si="9"/>
        <v>770</v>
      </c>
      <c r="L107" s="27">
        <f t="shared" si="10"/>
        <v>92</v>
      </c>
      <c r="M107" s="30">
        <f t="shared" si="11"/>
        <v>958</v>
      </c>
      <c r="N107" s="29">
        <v>-1628</v>
      </c>
      <c r="O107" s="30">
        <v>2753</v>
      </c>
      <c r="P107" s="27">
        <f t="shared" si="12"/>
        <v>727</v>
      </c>
      <c r="Q107" s="44"/>
      <c r="R107" s="35"/>
    </row>
    <row r="108" spans="1:18" x14ac:dyDescent="0.3">
      <c r="A108" s="204">
        <v>45832</v>
      </c>
      <c r="B108" s="27">
        <f t="shared" si="4"/>
        <v>93</v>
      </c>
      <c r="C108" s="30">
        <f t="shared" si="5"/>
        <v>987</v>
      </c>
      <c r="D108" s="29">
        <v>-1741</v>
      </c>
      <c r="E108" s="30">
        <f t="shared" si="1"/>
        <v>2728</v>
      </c>
      <c r="F108" s="31">
        <f t="shared" si="6"/>
        <v>675</v>
      </c>
      <c r="G108" s="27">
        <f t="shared" si="7"/>
        <v>93</v>
      </c>
      <c r="H108" s="30">
        <f t="shared" si="8"/>
        <v>867</v>
      </c>
      <c r="I108" s="29">
        <v>-1908</v>
      </c>
      <c r="J108" s="30">
        <v>2775</v>
      </c>
      <c r="K108" s="27">
        <f t="shared" si="9"/>
        <v>770</v>
      </c>
      <c r="L108" s="27">
        <f t="shared" si="10"/>
        <v>93</v>
      </c>
      <c r="M108" s="30">
        <f t="shared" si="11"/>
        <v>958</v>
      </c>
      <c r="N108" s="29">
        <v>-1628</v>
      </c>
      <c r="O108" s="30">
        <v>2753</v>
      </c>
      <c r="P108" s="27">
        <f t="shared" si="12"/>
        <v>727</v>
      </c>
      <c r="Q108" s="44"/>
      <c r="R108" s="35"/>
    </row>
    <row r="109" spans="1:18" x14ac:dyDescent="0.3">
      <c r="A109" s="204">
        <v>45833</v>
      </c>
      <c r="B109" s="27">
        <f t="shared" si="4"/>
        <v>94</v>
      </c>
      <c r="C109" s="30">
        <f t="shared" si="5"/>
        <v>987</v>
      </c>
      <c r="D109" s="29">
        <v>-1741</v>
      </c>
      <c r="E109" s="30">
        <f t="shared" si="1"/>
        <v>2728</v>
      </c>
      <c r="F109" s="31">
        <f t="shared" si="6"/>
        <v>675</v>
      </c>
      <c r="G109" s="27">
        <f t="shared" si="7"/>
        <v>94</v>
      </c>
      <c r="H109" s="30">
        <f t="shared" si="8"/>
        <v>867</v>
      </c>
      <c r="I109" s="29">
        <v>-1908</v>
      </c>
      <c r="J109" s="30">
        <v>2775</v>
      </c>
      <c r="K109" s="27">
        <f t="shared" si="9"/>
        <v>770</v>
      </c>
      <c r="L109" s="27">
        <f t="shared" si="10"/>
        <v>94</v>
      </c>
      <c r="M109" s="30">
        <f t="shared" si="11"/>
        <v>958</v>
      </c>
      <c r="N109" s="29">
        <v>-1628</v>
      </c>
      <c r="O109" s="30">
        <v>2753</v>
      </c>
      <c r="P109" s="27">
        <f t="shared" si="12"/>
        <v>727</v>
      </c>
      <c r="Q109" s="44"/>
      <c r="R109" s="35"/>
    </row>
    <row r="110" spans="1:18" x14ac:dyDescent="0.3">
      <c r="A110" s="204">
        <v>45834</v>
      </c>
      <c r="B110" s="27">
        <f t="shared" si="4"/>
        <v>95</v>
      </c>
      <c r="C110" s="30">
        <f t="shared" si="5"/>
        <v>987</v>
      </c>
      <c r="D110" s="29">
        <v>-1741</v>
      </c>
      <c r="E110" s="30">
        <f t="shared" si="1"/>
        <v>2728</v>
      </c>
      <c r="F110" s="31">
        <f t="shared" si="6"/>
        <v>675</v>
      </c>
      <c r="G110" s="27">
        <f t="shared" si="7"/>
        <v>95</v>
      </c>
      <c r="H110" s="30">
        <f t="shared" si="8"/>
        <v>867</v>
      </c>
      <c r="I110" s="29">
        <v>-1908</v>
      </c>
      <c r="J110" s="30">
        <v>2775</v>
      </c>
      <c r="K110" s="27">
        <f t="shared" si="9"/>
        <v>770</v>
      </c>
      <c r="L110" s="27">
        <f t="shared" si="10"/>
        <v>95</v>
      </c>
      <c r="M110" s="30">
        <f t="shared" si="11"/>
        <v>958</v>
      </c>
      <c r="N110" s="29">
        <v>-1628</v>
      </c>
      <c r="O110" s="30">
        <v>2753</v>
      </c>
      <c r="P110" s="27">
        <f t="shared" si="12"/>
        <v>727</v>
      </c>
      <c r="Q110" s="44"/>
      <c r="R110" s="35"/>
    </row>
    <row r="111" spans="1:18" x14ac:dyDescent="0.3">
      <c r="A111" s="204">
        <v>45835</v>
      </c>
      <c r="B111" s="27">
        <f t="shared" si="4"/>
        <v>96</v>
      </c>
      <c r="C111" s="30">
        <f t="shared" si="5"/>
        <v>980</v>
      </c>
      <c r="D111" s="29">
        <v>-1748</v>
      </c>
      <c r="E111" s="30">
        <f t="shared" si="1"/>
        <v>2728</v>
      </c>
      <c r="F111" s="31">
        <f t="shared" si="6"/>
        <v>682</v>
      </c>
      <c r="G111" s="27">
        <f t="shared" si="7"/>
        <v>96</v>
      </c>
      <c r="H111" s="30">
        <f t="shared" si="8"/>
        <v>867</v>
      </c>
      <c r="I111" s="29">
        <v>-1908</v>
      </c>
      <c r="J111" s="30">
        <v>2775</v>
      </c>
      <c r="K111" s="27">
        <f t="shared" si="9"/>
        <v>770</v>
      </c>
      <c r="L111" s="27">
        <f t="shared" si="10"/>
        <v>96</v>
      </c>
      <c r="M111" s="30">
        <f t="shared" si="11"/>
        <v>958</v>
      </c>
      <c r="N111" s="29">
        <v>-1628</v>
      </c>
      <c r="O111" s="30">
        <v>2753</v>
      </c>
      <c r="P111" s="27">
        <f t="shared" si="12"/>
        <v>727</v>
      </c>
      <c r="Q111" s="44"/>
      <c r="R111" s="35"/>
    </row>
    <row r="112" spans="1:18" x14ac:dyDescent="0.3">
      <c r="A112" s="204">
        <v>45836</v>
      </c>
      <c r="B112" s="27">
        <f t="shared" si="4"/>
        <v>97</v>
      </c>
      <c r="C112" s="30">
        <f t="shared" si="5"/>
        <v>974</v>
      </c>
      <c r="D112" s="29">
        <v>-1754</v>
      </c>
      <c r="E112" s="30">
        <f t="shared" si="1"/>
        <v>2728</v>
      </c>
      <c r="F112" s="31">
        <f t="shared" si="6"/>
        <v>688</v>
      </c>
      <c r="G112" s="27">
        <f t="shared" si="7"/>
        <v>97</v>
      </c>
      <c r="H112" s="30">
        <f t="shared" si="8"/>
        <v>867</v>
      </c>
      <c r="I112" s="29">
        <v>-1908</v>
      </c>
      <c r="J112" s="30">
        <v>2775</v>
      </c>
      <c r="K112" s="27">
        <f t="shared" si="9"/>
        <v>770</v>
      </c>
      <c r="L112" s="27">
        <f t="shared" si="10"/>
        <v>97</v>
      </c>
      <c r="M112" s="30">
        <f t="shared" si="11"/>
        <v>958</v>
      </c>
      <c r="N112" s="29">
        <v>-1628</v>
      </c>
      <c r="O112" s="30">
        <v>2753</v>
      </c>
      <c r="P112" s="27">
        <f t="shared" si="12"/>
        <v>727</v>
      </c>
      <c r="Q112" s="44"/>
      <c r="R112" s="35"/>
    </row>
    <row r="113" spans="1:18" x14ac:dyDescent="0.3">
      <c r="A113" s="204">
        <v>45837</v>
      </c>
      <c r="B113" s="27">
        <f t="shared" si="4"/>
        <v>98</v>
      </c>
      <c r="C113" s="30">
        <f t="shared" si="5"/>
        <v>968</v>
      </c>
      <c r="D113" s="29">
        <v>-1760</v>
      </c>
      <c r="E113" s="30">
        <f t="shared" si="1"/>
        <v>2728</v>
      </c>
      <c r="F113" s="31">
        <f t="shared" si="6"/>
        <v>694</v>
      </c>
      <c r="G113" s="27">
        <f t="shared" si="7"/>
        <v>98</v>
      </c>
      <c r="H113" s="30">
        <f t="shared" si="8"/>
        <v>867</v>
      </c>
      <c r="I113" s="29">
        <v>-1908</v>
      </c>
      <c r="J113" s="30">
        <v>2775</v>
      </c>
      <c r="K113" s="27">
        <f t="shared" si="9"/>
        <v>770</v>
      </c>
      <c r="L113" s="27">
        <f t="shared" si="10"/>
        <v>98</v>
      </c>
      <c r="M113" s="30">
        <f t="shared" si="11"/>
        <v>958</v>
      </c>
      <c r="N113" s="29">
        <v>-1628</v>
      </c>
      <c r="O113" s="30">
        <v>2753</v>
      </c>
      <c r="P113" s="27">
        <f t="shared" si="12"/>
        <v>727</v>
      </c>
      <c r="Q113" s="44"/>
      <c r="R113" s="35"/>
    </row>
    <row r="114" spans="1:18" x14ac:dyDescent="0.3">
      <c r="A114" s="204">
        <v>45838</v>
      </c>
      <c r="B114" s="27">
        <f t="shared" si="4"/>
        <v>99</v>
      </c>
      <c r="C114" s="30">
        <f t="shared" si="5"/>
        <v>962</v>
      </c>
      <c r="D114" s="29">
        <v>-1766</v>
      </c>
      <c r="E114" s="30">
        <f t="shared" si="1"/>
        <v>2728</v>
      </c>
      <c r="F114" s="31">
        <f t="shared" si="6"/>
        <v>700</v>
      </c>
      <c r="G114" s="27">
        <f t="shared" si="7"/>
        <v>99</v>
      </c>
      <c r="H114" s="30">
        <f t="shared" si="8"/>
        <v>867</v>
      </c>
      <c r="I114" s="29">
        <v>-1908</v>
      </c>
      <c r="J114" s="30">
        <v>2775</v>
      </c>
      <c r="K114" s="27">
        <f t="shared" si="9"/>
        <v>770</v>
      </c>
      <c r="L114" s="27">
        <f t="shared" si="10"/>
        <v>99</v>
      </c>
      <c r="M114" s="30">
        <f t="shared" si="11"/>
        <v>958</v>
      </c>
      <c r="N114" s="29">
        <v>-1628</v>
      </c>
      <c r="O114" s="30">
        <v>2753</v>
      </c>
      <c r="P114" s="27">
        <f t="shared" si="12"/>
        <v>727</v>
      </c>
      <c r="Q114" s="44"/>
      <c r="R114" s="35"/>
    </row>
    <row r="115" spans="1:18" x14ac:dyDescent="0.3">
      <c r="A115" s="204">
        <v>45839</v>
      </c>
      <c r="B115" s="27">
        <f t="shared" si="4"/>
        <v>100</v>
      </c>
      <c r="C115" s="30">
        <f t="shared" si="5"/>
        <v>956</v>
      </c>
      <c r="D115" s="29">
        <v>-1772</v>
      </c>
      <c r="E115" s="30">
        <f t="shared" si="1"/>
        <v>2728</v>
      </c>
      <c r="F115" s="31">
        <f t="shared" si="6"/>
        <v>706</v>
      </c>
      <c r="G115" s="27">
        <f t="shared" si="7"/>
        <v>100</v>
      </c>
      <c r="H115" s="30">
        <f t="shared" si="8"/>
        <v>867</v>
      </c>
      <c r="I115" s="29">
        <v>-1908</v>
      </c>
      <c r="J115" s="30">
        <v>2775</v>
      </c>
      <c r="K115" s="27">
        <f t="shared" si="9"/>
        <v>770</v>
      </c>
      <c r="L115" s="27">
        <f t="shared" si="10"/>
        <v>100</v>
      </c>
      <c r="M115" s="30">
        <f t="shared" si="11"/>
        <v>958</v>
      </c>
      <c r="N115" s="29">
        <v>-1628</v>
      </c>
      <c r="O115" s="30">
        <v>2753</v>
      </c>
      <c r="P115" s="27">
        <f t="shared" si="12"/>
        <v>727</v>
      </c>
      <c r="Q115" s="44"/>
      <c r="R115" s="35"/>
    </row>
    <row r="116" spans="1:18" x14ac:dyDescent="0.3">
      <c r="A116" s="204">
        <v>45840</v>
      </c>
      <c r="B116" s="27">
        <f t="shared" si="4"/>
        <v>101</v>
      </c>
      <c r="C116" s="30">
        <f t="shared" si="5"/>
        <v>950</v>
      </c>
      <c r="D116" s="29">
        <v>-1778</v>
      </c>
      <c r="E116" s="30">
        <f t="shared" si="1"/>
        <v>2728</v>
      </c>
      <c r="F116" s="31">
        <f t="shared" si="6"/>
        <v>712</v>
      </c>
      <c r="G116" s="27">
        <f t="shared" si="7"/>
        <v>101</v>
      </c>
      <c r="H116" s="30">
        <f t="shared" si="8"/>
        <v>867</v>
      </c>
      <c r="I116" s="29">
        <v>-1908</v>
      </c>
      <c r="J116" s="30">
        <v>2775</v>
      </c>
      <c r="K116" s="27">
        <f t="shared" si="9"/>
        <v>770</v>
      </c>
      <c r="L116" s="27">
        <f t="shared" si="10"/>
        <v>101</v>
      </c>
      <c r="M116" s="30">
        <f t="shared" si="11"/>
        <v>958</v>
      </c>
      <c r="N116" s="29">
        <v>-1628</v>
      </c>
      <c r="O116" s="30">
        <v>2753</v>
      </c>
      <c r="P116" s="27">
        <f t="shared" si="12"/>
        <v>727</v>
      </c>
      <c r="Q116" s="44"/>
      <c r="R116" s="35"/>
    </row>
    <row r="117" spans="1:18" x14ac:dyDescent="0.3">
      <c r="A117" s="204">
        <v>45841</v>
      </c>
      <c r="B117" s="27">
        <f t="shared" si="4"/>
        <v>102</v>
      </c>
      <c r="C117" s="30">
        <f t="shared" si="5"/>
        <v>944</v>
      </c>
      <c r="D117" s="29">
        <v>-1784</v>
      </c>
      <c r="E117" s="30">
        <f t="shared" si="1"/>
        <v>2728</v>
      </c>
      <c r="F117" s="31">
        <f t="shared" si="6"/>
        <v>718</v>
      </c>
      <c r="G117" s="27">
        <f t="shared" si="7"/>
        <v>102</v>
      </c>
      <c r="H117" s="30">
        <f t="shared" si="8"/>
        <v>867</v>
      </c>
      <c r="I117" s="29">
        <v>-1908</v>
      </c>
      <c r="J117" s="30">
        <v>2775</v>
      </c>
      <c r="K117" s="27">
        <f t="shared" si="9"/>
        <v>770</v>
      </c>
      <c r="L117" s="27">
        <f t="shared" si="10"/>
        <v>102</v>
      </c>
      <c r="M117" s="30">
        <f t="shared" si="11"/>
        <v>958</v>
      </c>
      <c r="N117" s="29">
        <v>-1628</v>
      </c>
      <c r="O117" s="30">
        <v>2753</v>
      </c>
      <c r="P117" s="27">
        <f t="shared" si="12"/>
        <v>727</v>
      </c>
      <c r="Q117" s="44"/>
      <c r="R117" s="35"/>
    </row>
    <row r="118" spans="1:18" x14ac:dyDescent="0.3">
      <c r="A118" s="204">
        <v>45842</v>
      </c>
      <c r="B118" s="27">
        <f t="shared" si="4"/>
        <v>103</v>
      </c>
      <c r="C118" s="30">
        <f t="shared" si="5"/>
        <v>938</v>
      </c>
      <c r="D118" s="29">
        <v>-1790</v>
      </c>
      <c r="E118" s="30">
        <f t="shared" si="1"/>
        <v>2728</v>
      </c>
      <c r="F118" s="31">
        <f t="shared" si="6"/>
        <v>724</v>
      </c>
      <c r="G118" s="27">
        <f t="shared" si="7"/>
        <v>103</v>
      </c>
      <c r="H118" s="30">
        <f t="shared" si="8"/>
        <v>867</v>
      </c>
      <c r="I118" s="29">
        <v>-1908</v>
      </c>
      <c r="J118" s="30">
        <v>2775</v>
      </c>
      <c r="K118" s="27">
        <f t="shared" si="9"/>
        <v>770</v>
      </c>
      <c r="L118" s="27">
        <f t="shared" si="10"/>
        <v>103</v>
      </c>
      <c r="M118" s="30">
        <f t="shared" si="11"/>
        <v>951</v>
      </c>
      <c r="N118" s="29">
        <v>-1635</v>
      </c>
      <c r="O118" s="30">
        <v>2753</v>
      </c>
      <c r="P118" s="27">
        <f t="shared" si="12"/>
        <v>734</v>
      </c>
      <c r="Q118" s="44"/>
      <c r="R118" s="35"/>
    </row>
    <row r="119" spans="1:18" x14ac:dyDescent="0.3">
      <c r="A119" s="204">
        <v>45843</v>
      </c>
      <c r="B119" s="27">
        <f t="shared" si="4"/>
        <v>104</v>
      </c>
      <c r="C119" s="30">
        <f t="shared" si="5"/>
        <v>932</v>
      </c>
      <c r="D119" s="29">
        <v>-1796</v>
      </c>
      <c r="E119" s="30">
        <f t="shared" si="1"/>
        <v>2728</v>
      </c>
      <c r="F119" s="31">
        <f t="shared" si="6"/>
        <v>730</v>
      </c>
      <c r="G119" s="27">
        <f t="shared" si="7"/>
        <v>104</v>
      </c>
      <c r="H119" s="30">
        <f t="shared" si="8"/>
        <v>867</v>
      </c>
      <c r="I119" s="29">
        <v>-1908</v>
      </c>
      <c r="J119" s="30">
        <v>2775</v>
      </c>
      <c r="K119" s="27">
        <f t="shared" si="9"/>
        <v>770</v>
      </c>
      <c r="L119" s="27">
        <f t="shared" si="10"/>
        <v>104</v>
      </c>
      <c r="M119" s="30">
        <f t="shared" si="11"/>
        <v>944</v>
      </c>
      <c r="N119" s="29">
        <v>-1642</v>
      </c>
      <c r="O119" s="30">
        <v>2753</v>
      </c>
      <c r="P119" s="27">
        <f t="shared" si="12"/>
        <v>741</v>
      </c>
      <c r="Q119" s="44"/>
      <c r="R119" s="35"/>
    </row>
    <row r="120" spans="1:18" x14ac:dyDescent="0.3">
      <c r="A120" s="204">
        <v>45844</v>
      </c>
      <c r="B120" s="27">
        <f t="shared" si="4"/>
        <v>105</v>
      </c>
      <c r="C120" s="30">
        <f t="shared" si="5"/>
        <v>926</v>
      </c>
      <c r="D120" s="29">
        <v>-1802</v>
      </c>
      <c r="E120" s="30">
        <f t="shared" si="1"/>
        <v>2728</v>
      </c>
      <c r="F120" s="31">
        <f t="shared" si="6"/>
        <v>736</v>
      </c>
      <c r="G120" s="27">
        <f t="shared" si="7"/>
        <v>105</v>
      </c>
      <c r="H120" s="30">
        <f t="shared" si="8"/>
        <v>867</v>
      </c>
      <c r="I120" s="29">
        <v>-1908</v>
      </c>
      <c r="J120" s="30">
        <v>2775</v>
      </c>
      <c r="K120" s="27">
        <f t="shared" si="9"/>
        <v>770</v>
      </c>
      <c r="L120" s="27">
        <f t="shared" si="10"/>
        <v>105</v>
      </c>
      <c r="M120" s="30">
        <f t="shared" si="11"/>
        <v>937</v>
      </c>
      <c r="N120" s="29">
        <v>-1649</v>
      </c>
      <c r="O120" s="30">
        <v>2753</v>
      </c>
      <c r="P120" s="27">
        <f t="shared" si="12"/>
        <v>748</v>
      </c>
      <c r="Q120" s="44"/>
      <c r="R120" s="35"/>
    </row>
    <row r="121" spans="1:18" x14ac:dyDescent="0.3">
      <c r="A121" s="204">
        <v>45845</v>
      </c>
      <c r="B121" s="27">
        <f t="shared" si="4"/>
        <v>106</v>
      </c>
      <c r="C121" s="30">
        <f t="shared" si="5"/>
        <v>920</v>
      </c>
      <c r="D121" s="29">
        <v>-1808</v>
      </c>
      <c r="E121" s="30">
        <f t="shared" si="1"/>
        <v>2728</v>
      </c>
      <c r="F121" s="31">
        <f t="shared" si="6"/>
        <v>742</v>
      </c>
      <c r="G121" s="27">
        <f t="shared" si="7"/>
        <v>106</v>
      </c>
      <c r="H121" s="30">
        <f t="shared" si="8"/>
        <v>867</v>
      </c>
      <c r="I121" s="29">
        <v>-1908</v>
      </c>
      <c r="J121" s="30">
        <v>2775</v>
      </c>
      <c r="K121" s="27">
        <f t="shared" si="9"/>
        <v>770</v>
      </c>
      <c r="L121" s="27">
        <f t="shared" si="10"/>
        <v>106</v>
      </c>
      <c r="M121" s="30">
        <f t="shared" si="11"/>
        <v>930</v>
      </c>
      <c r="N121" s="29">
        <v>-1656</v>
      </c>
      <c r="O121" s="30">
        <v>2753</v>
      </c>
      <c r="P121" s="27">
        <f t="shared" si="12"/>
        <v>755</v>
      </c>
      <c r="Q121" s="44"/>
      <c r="R121" s="35"/>
    </row>
    <row r="122" spans="1:18" x14ac:dyDescent="0.3">
      <c r="A122" s="204">
        <v>45846</v>
      </c>
      <c r="B122" s="27">
        <f t="shared" si="4"/>
        <v>107</v>
      </c>
      <c r="C122" s="30">
        <f t="shared" si="5"/>
        <v>914</v>
      </c>
      <c r="D122" s="29">
        <v>-1814</v>
      </c>
      <c r="E122" s="30">
        <f t="shared" si="1"/>
        <v>2728</v>
      </c>
      <c r="F122" s="31">
        <f t="shared" si="6"/>
        <v>748</v>
      </c>
      <c r="G122" s="27">
        <f t="shared" si="7"/>
        <v>107</v>
      </c>
      <c r="H122" s="30">
        <f t="shared" si="8"/>
        <v>863</v>
      </c>
      <c r="I122" s="29">
        <v>-1912</v>
      </c>
      <c r="J122" s="30">
        <v>2775</v>
      </c>
      <c r="K122" s="27">
        <f t="shared" si="9"/>
        <v>774</v>
      </c>
      <c r="L122" s="27">
        <f t="shared" si="10"/>
        <v>107</v>
      </c>
      <c r="M122" s="30">
        <f t="shared" si="11"/>
        <v>923</v>
      </c>
      <c r="N122" s="29">
        <v>-1663</v>
      </c>
      <c r="O122" s="30">
        <v>2753</v>
      </c>
      <c r="P122" s="27">
        <f t="shared" si="12"/>
        <v>762</v>
      </c>
      <c r="Q122" s="44"/>
      <c r="R122" s="35"/>
    </row>
    <row r="123" spans="1:18" x14ac:dyDescent="0.3">
      <c r="A123" s="204">
        <v>45847</v>
      </c>
      <c r="B123" s="27">
        <f t="shared" si="4"/>
        <v>108</v>
      </c>
      <c r="C123" s="30">
        <f t="shared" si="5"/>
        <v>908</v>
      </c>
      <c r="D123" s="29">
        <v>-1820</v>
      </c>
      <c r="E123" s="30">
        <f t="shared" si="1"/>
        <v>2728</v>
      </c>
      <c r="F123" s="31">
        <f t="shared" si="6"/>
        <v>754</v>
      </c>
      <c r="G123" s="27">
        <f t="shared" si="7"/>
        <v>108</v>
      </c>
      <c r="H123" s="30">
        <f t="shared" si="8"/>
        <v>850</v>
      </c>
      <c r="I123" s="29">
        <v>-1925</v>
      </c>
      <c r="J123" s="30">
        <v>2775</v>
      </c>
      <c r="K123" s="27">
        <f t="shared" si="9"/>
        <v>787</v>
      </c>
      <c r="L123" s="27">
        <f t="shared" si="10"/>
        <v>108</v>
      </c>
      <c r="M123" s="30">
        <f t="shared" si="11"/>
        <v>916</v>
      </c>
      <c r="N123" s="29">
        <v>-1670</v>
      </c>
      <c r="O123" s="30">
        <v>2753</v>
      </c>
      <c r="P123" s="27">
        <f t="shared" si="12"/>
        <v>769</v>
      </c>
      <c r="Q123" s="44"/>
      <c r="R123" s="35"/>
    </row>
    <row r="124" spans="1:18" x14ac:dyDescent="0.3">
      <c r="A124" s="204">
        <v>45848</v>
      </c>
      <c r="B124" s="27">
        <f t="shared" si="4"/>
        <v>109</v>
      </c>
      <c r="C124" s="30">
        <f t="shared" si="5"/>
        <v>902</v>
      </c>
      <c r="D124" s="29">
        <v>-1826</v>
      </c>
      <c r="E124" s="30">
        <f t="shared" si="1"/>
        <v>2728</v>
      </c>
      <c r="F124" s="31">
        <f t="shared" si="6"/>
        <v>760</v>
      </c>
      <c r="G124" s="27">
        <f t="shared" si="7"/>
        <v>109</v>
      </c>
      <c r="H124" s="30">
        <f t="shared" si="8"/>
        <v>837</v>
      </c>
      <c r="I124" s="29">
        <v>-1938</v>
      </c>
      <c r="J124" s="30">
        <v>2775</v>
      </c>
      <c r="K124" s="27">
        <f t="shared" si="9"/>
        <v>800</v>
      </c>
      <c r="L124" s="27">
        <f t="shared" si="10"/>
        <v>109</v>
      </c>
      <c r="M124" s="30">
        <f t="shared" si="11"/>
        <v>909</v>
      </c>
      <c r="N124" s="29">
        <v>-1677</v>
      </c>
      <c r="O124" s="30">
        <v>2753</v>
      </c>
      <c r="P124" s="27">
        <f t="shared" si="12"/>
        <v>776</v>
      </c>
      <c r="Q124" s="44"/>
      <c r="R124" s="35"/>
    </row>
    <row r="125" spans="1:18" x14ac:dyDescent="0.3">
      <c r="A125" s="204">
        <v>45849</v>
      </c>
      <c r="B125" s="27">
        <f t="shared" si="4"/>
        <v>110</v>
      </c>
      <c r="C125" s="30">
        <f t="shared" si="5"/>
        <v>896</v>
      </c>
      <c r="D125" s="29">
        <v>-1832</v>
      </c>
      <c r="E125" s="30">
        <f t="shared" si="1"/>
        <v>2728</v>
      </c>
      <c r="F125" s="31">
        <f t="shared" si="6"/>
        <v>766</v>
      </c>
      <c r="G125" s="27">
        <f t="shared" si="7"/>
        <v>110</v>
      </c>
      <c r="H125" s="30">
        <f t="shared" si="8"/>
        <v>824</v>
      </c>
      <c r="I125" s="29">
        <v>-1951</v>
      </c>
      <c r="J125" s="30">
        <v>2775</v>
      </c>
      <c r="K125" s="27">
        <f t="shared" si="9"/>
        <v>813</v>
      </c>
      <c r="L125" s="27">
        <f t="shared" si="10"/>
        <v>110</v>
      </c>
      <c r="M125" s="30">
        <f t="shared" si="11"/>
        <v>902</v>
      </c>
      <c r="N125" s="29">
        <v>-1684</v>
      </c>
      <c r="O125" s="30">
        <v>2753</v>
      </c>
      <c r="P125" s="27">
        <f t="shared" si="12"/>
        <v>783</v>
      </c>
      <c r="Q125" s="44"/>
      <c r="R125" s="35"/>
    </row>
    <row r="126" spans="1:18" x14ac:dyDescent="0.3">
      <c r="A126" s="204">
        <v>45850</v>
      </c>
      <c r="B126" s="27">
        <f t="shared" si="4"/>
        <v>111</v>
      </c>
      <c r="C126" s="30">
        <f t="shared" si="5"/>
        <v>890</v>
      </c>
      <c r="D126" s="29">
        <v>-1838</v>
      </c>
      <c r="E126" s="30">
        <f t="shared" si="1"/>
        <v>2728</v>
      </c>
      <c r="F126" s="31">
        <f t="shared" si="6"/>
        <v>772</v>
      </c>
      <c r="G126" s="27">
        <f t="shared" si="7"/>
        <v>111</v>
      </c>
      <c r="H126" s="30">
        <f t="shared" si="8"/>
        <v>811</v>
      </c>
      <c r="I126" s="29">
        <v>-1964</v>
      </c>
      <c r="J126" s="30">
        <v>2775</v>
      </c>
      <c r="K126" s="27">
        <f t="shared" si="9"/>
        <v>826</v>
      </c>
      <c r="L126" s="27">
        <f t="shared" si="10"/>
        <v>111</v>
      </c>
      <c r="M126" s="30">
        <f t="shared" si="11"/>
        <v>895</v>
      </c>
      <c r="N126" s="29">
        <v>-1691</v>
      </c>
      <c r="O126" s="30">
        <v>2753</v>
      </c>
      <c r="P126" s="27">
        <f t="shared" si="12"/>
        <v>790</v>
      </c>
      <c r="Q126" s="44"/>
      <c r="R126" s="35"/>
    </row>
    <row r="127" spans="1:18" x14ac:dyDescent="0.3">
      <c r="A127" s="204">
        <v>45851</v>
      </c>
      <c r="B127" s="27">
        <f t="shared" si="4"/>
        <v>112</v>
      </c>
      <c r="C127" s="30">
        <f t="shared" si="5"/>
        <v>884</v>
      </c>
      <c r="D127" s="29">
        <v>-1844</v>
      </c>
      <c r="E127" s="30">
        <f t="shared" si="1"/>
        <v>2728</v>
      </c>
      <c r="F127" s="31">
        <f t="shared" si="6"/>
        <v>778</v>
      </c>
      <c r="G127" s="27">
        <f t="shared" si="7"/>
        <v>112</v>
      </c>
      <c r="H127" s="30">
        <f t="shared" si="8"/>
        <v>798</v>
      </c>
      <c r="I127" s="29">
        <v>-1977</v>
      </c>
      <c r="J127" s="30">
        <v>2775</v>
      </c>
      <c r="K127" s="27">
        <f t="shared" si="9"/>
        <v>839</v>
      </c>
      <c r="L127" s="27">
        <f t="shared" si="10"/>
        <v>112</v>
      </c>
      <c r="M127" s="30">
        <f t="shared" si="11"/>
        <v>888</v>
      </c>
      <c r="N127" s="29">
        <v>-1698</v>
      </c>
      <c r="O127" s="30">
        <v>2753</v>
      </c>
      <c r="P127" s="27">
        <f t="shared" si="12"/>
        <v>797</v>
      </c>
      <c r="Q127" s="44"/>
      <c r="R127" s="35"/>
    </row>
    <row r="128" spans="1:18" x14ac:dyDescent="0.3">
      <c r="A128" s="204">
        <v>45852</v>
      </c>
      <c r="B128" s="27">
        <f t="shared" si="4"/>
        <v>113</v>
      </c>
      <c r="C128" s="30">
        <f t="shared" si="5"/>
        <v>878</v>
      </c>
      <c r="D128" s="29">
        <v>-1850</v>
      </c>
      <c r="E128" s="30">
        <f t="shared" si="1"/>
        <v>2728</v>
      </c>
      <c r="F128" s="31">
        <f t="shared" si="6"/>
        <v>784</v>
      </c>
      <c r="G128" s="27">
        <f t="shared" si="7"/>
        <v>113</v>
      </c>
      <c r="H128" s="30">
        <f t="shared" si="8"/>
        <v>785</v>
      </c>
      <c r="I128" s="29">
        <v>-1990</v>
      </c>
      <c r="J128" s="30">
        <v>2775</v>
      </c>
      <c r="K128" s="27">
        <f t="shared" si="9"/>
        <v>852</v>
      </c>
      <c r="L128" s="27">
        <f t="shared" si="10"/>
        <v>113</v>
      </c>
      <c r="M128" s="30">
        <f t="shared" si="11"/>
        <v>881</v>
      </c>
      <c r="N128" s="29">
        <v>-1705</v>
      </c>
      <c r="O128" s="30">
        <v>2753</v>
      </c>
      <c r="P128" s="27">
        <f t="shared" si="12"/>
        <v>804</v>
      </c>
      <c r="Q128" s="44"/>
      <c r="R128" s="35"/>
    </row>
    <row r="129" spans="1:18" x14ac:dyDescent="0.3">
      <c r="A129" s="204">
        <v>45853</v>
      </c>
      <c r="B129" s="27">
        <f t="shared" si="4"/>
        <v>114</v>
      </c>
      <c r="C129" s="30">
        <f t="shared" si="5"/>
        <v>872</v>
      </c>
      <c r="D129" s="29">
        <v>-1856</v>
      </c>
      <c r="E129" s="30">
        <f t="shared" si="1"/>
        <v>2728</v>
      </c>
      <c r="F129" s="31">
        <f t="shared" si="6"/>
        <v>790</v>
      </c>
      <c r="G129" s="27">
        <f t="shared" si="7"/>
        <v>114</v>
      </c>
      <c r="H129" s="30">
        <f t="shared" si="8"/>
        <v>772</v>
      </c>
      <c r="I129" s="29">
        <v>-2003</v>
      </c>
      <c r="J129" s="30">
        <v>2775</v>
      </c>
      <c r="K129" s="27">
        <f t="shared" si="9"/>
        <v>865</v>
      </c>
      <c r="L129" s="27">
        <f t="shared" si="10"/>
        <v>114</v>
      </c>
      <c r="M129" s="30">
        <f t="shared" si="11"/>
        <v>874</v>
      </c>
      <c r="N129" s="29">
        <v>-1712</v>
      </c>
      <c r="O129" s="30">
        <v>2753</v>
      </c>
      <c r="P129" s="27">
        <f t="shared" si="12"/>
        <v>811</v>
      </c>
      <c r="Q129" s="44"/>
      <c r="R129" s="35"/>
    </row>
    <row r="130" spans="1:18" x14ac:dyDescent="0.3">
      <c r="A130" s="204">
        <v>45854</v>
      </c>
      <c r="B130" s="27">
        <f t="shared" si="4"/>
        <v>115</v>
      </c>
      <c r="C130" s="30">
        <f t="shared" si="5"/>
        <v>866</v>
      </c>
      <c r="D130" s="29">
        <v>-1862</v>
      </c>
      <c r="E130" s="30">
        <f t="shared" si="1"/>
        <v>2728</v>
      </c>
      <c r="F130" s="31">
        <f t="shared" si="6"/>
        <v>796</v>
      </c>
      <c r="G130" s="27">
        <f t="shared" si="7"/>
        <v>115</v>
      </c>
      <c r="H130" s="30">
        <f t="shared" si="8"/>
        <v>759</v>
      </c>
      <c r="I130" s="29">
        <v>-2016</v>
      </c>
      <c r="J130" s="30">
        <v>2775</v>
      </c>
      <c r="K130" s="27">
        <f t="shared" si="9"/>
        <v>878</v>
      </c>
      <c r="L130" s="27">
        <f t="shared" si="10"/>
        <v>115</v>
      </c>
      <c r="M130" s="30">
        <f t="shared" si="11"/>
        <v>867</v>
      </c>
      <c r="N130" s="29">
        <v>-1719</v>
      </c>
      <c r="O130" s="30">
        <v>2753</v>
      </c>
      <c r="P130" s="27">
        <f t="shared" si="12"/>
        <v>818</v>
      </c>
      <c r="Q130" s="44"/>
      <c r="R130" s="35"/>
    </row>
    <row r="131" spans="1:18" x14ac:dyDescent="0.3">
      <c r="A131" s="204">
        <v>45855</v>
      </c>
      <c r="B131" s="27">
        <f t="shared" si="4"/>
        <v>116</v>
      </c>
      <c r="C131" s="30">
        <f t="shared" si="5"/>
        <v>860</v>
      </c>
      <c r="D131" s="29">
        <v>-1868</v>
      </c>
      <c r="E131" s="30">
        <f t="shared" si="1"/>
        <v>2728</v>
      </c>
      <c r="F131" s="31">
        <f t="shared" si="6"/>
        <v>802</v>
      </c>
      <c r="G131" s="27">
        <f t="shared" si="7"/>
        <v>116</v>
      </c>
      <c r="H131" s="30">
        <f t="shared" si="8"/>
        <v>746</v>
      </c>
      <c r="I131" s="29">
        <v>-2029</v>
      </c>
      <c r="J131" s="30">
        <v>2775</v>
      </c>
      <c r="K131" s="27">
        <f t="shared" si="9"/>
        <v>891</v>
      </c>
      <c r="L131" s="27">
        <f t="shared" si="10"/>
        <v>116</v>
      </c>
      <c r="M131" s="30">
        <f t="shared" si="11"/>
        <v>860</v>
      </c>
      <c r="N131" s="29">
        <v>-1726</v>
      </c>
      <c r="O131" s="30">
        <v>2753</v>
      </c>
      <c r="P131" s="27">
        <f t="shared" si="12"/>
        <v>825</v>
      </c>
      <c r="Q131" s="44"/>
      <c r="R131" s="35"/>
    </row>
    <row r="132" spans="1:18" x14ac:dyDescent="0.3">
      <c r="A132" s="204">
        <v>45856</v>
      </c>
      <c r="B132" s="27">
        <f t="shared" si="4"/>
        <v>117</v>
      </c>
      <c r="C132" s="30">
        <f t="shared" si="5"/>
        <v>854</v>
      </c>
      <c r="D132" s="29">
        <v>-1874</v>
      </c>
      <c r="E132" s="30">
        <f t="shared" si="1"/>
        <v>2728</v>
      </c>
      <c r="F132" s="31">
        <f t="shared" si="6"/>
        <v>808</v>
      </c>
      <c r="G132" s="27">
        <f t="shared" si="7"/>
        <v>117</v>
      </c>
      <c r="H132" s="30">
        <f t="shared" si="8"/>
        <v>733</v>
      </c>
      <c r="I132" s="29">
        <v>-2042</v>
      </c>
      <c r="J132" s="30">
        <v>2775</v>
      </c>
      <c r="K132" s="27">
        <f t="shared" si="9"/>
        <v>904</v>
      </c>
      <c r="L132" s="27">
        <f t="shared" si="10"/>
        <v>117</v>
      </c>
      <c r="M132" s="30">
        <f t="shared" si="11"/>
        <v>853</v>
      </c>
      <c r="N132" s="29">
        <v>-1733</v>
      </c>
      <c r="O132" s="30">
        <v>2753</v>
      </c>
      <c r="P132" s="27">
        <f t="shared" si="12"/>
        <v>832</v>
      </c>
      <c r="Q132" s="44"/>
      <c r="R132" s="35"/>
    </row>
    <row r="133" spans="1:18" x14ac:dyDescent="0.3">
      <c r="A133" s="204">
        <v>45857</v>
      </c>
      <c r="B133" s="27">
        <f t="shared" si="4"/>
        <v>118</v>
      </c>
      <c r="C133" s="30">
        <f t="shared" si="5"/>
        <v>848</v>
      </c>
      <c r="D133" s="29">
        <v>-1880</v>
      </c>
      <c r="E133" s="30">
        <f t="shared" si="1"/>
        <v>2728</v>
      </c>
      <c r="F133" s="31">
        <f t="shared" si="6"/>
        <v>814</v>
      </c>
      <c r="G133" s="27">
        <f t="shared" si="7"/>
        <v>118</v>
      </c>
      <c r="H133" s="30">
        <f t="shared" si="8"/>
        <v>718</v>
      </c>
      <c r="I133" s="29">
        <v>-2057</v>
      </c>
      <c r="J133" s="30">
        <v>2775</v>
      </c>
      <c r="K133" s="27">
        <f t="shared" si="9"/>
        <v>919</v>
      </c>
      <c r="L133" s="27">
        <f t="shared" si="10"/>
        <v>118</v>
      </c>
      <c r="M133" s="30">
        <f t="shared" si="11"/>
        <v>846</v>
      </c>
      <c r="N133" s="29">
        <v>-1740</v>
      </c>
      <c r="O133" s="30">
        <v>2753</v>
      </c>
      <c r="P133" s="27">
        <f t="shared" si="12"/>
        <v>839</v>
      </c>
      <c r="Q133" s="44"/>
      <c r="R133" s="35"/>
    </row>
    <row r="134" spans="1:18" x14ac:dyDescent="0.3">
      <c r="A134" s="204">
        <v>45858</v>
      </c>
      <c r="B134" s="27">
        <f t="shared" si="4"/>
        <v>119</v>
      </c>
      <c r="C134" s="30">
        <f t="shared" si="5"/>
        <v>839</v>
      </c>
      <c r="D134" s="29">
        <v>-1889</v>
      </c>
      <c r="E134" s="30">
        <f t="shared" si="1"/>
        <v>2728</v>
      </c>
      <c r="F134" s="31">
        <f t="shared" si="6"/>
        <v>823</v>
      </c>
      <c r="G134" s="27">
        <f t="shared" si="7"/>
        <v>119</v>
      </c>
      <c r="H134" s="30">
        <f t="shared" si="8"/>
        <v>711</v>
      </c>
      <c r="I134" s="29">
        <v>-2064</v>
      </c>
      <c r="J134" s="30">
        <v>2775</v>
      </c>
      <c r="K134" s="27">
        <f t="shared" si="9"/>
        <v>926</v>
      </c>
      <c r="L134" s="27">
        <f t="shared" si="10"/>
        <v>119</v>
      </c>
      <c r="M134" s="30">
        <f t="shared" si="11"/>
        <v>844</v>
      </c>
      <c r="N134" s="29">
        <v>-1742</v>
      </c>
      <c r="O134" s="30">
        <v>2753</v>
      </c>
      <c r="P134" s="27">
        <f t="shared" si="12"/>
        <v>841</v>
      </c>
      <c r="Q134" s="44"/>
      <c r="R134" s="35"/>
    </row>
    <row r="135" spans="1:18" x14ac:dyDescent="0.3">
      <c r="A135" s="204">
        <v>45859</v>
      </c>
      <c r="B135" s="27">
        <f t="shared" si="4"/>
        <v>120</v>
      </c>
      <c r="C135" s="30">
        <f t="shared" si="5"/>
        <v>834</v>
      </c>
      <c r="D135" s="29">
        <v>-1894</v>
      </c>
      <c r="E135" s="30">
        <f t="shared" si="1"/>
        <v>2728</v>
      </c>
      <c r="F135" s="31">
        <f t="shared" si="6"/>
        <v>828</v>
      </c>
      <c r="G135" s="27">
        <f t="shared" si="7"/>
        <v>120</v>
      </c>
      <c r="H135" s="30">
        <f t="shared" si="8"/>
        <v>704</v>
      </c>
      <c r="I135" s="29">
        <v>-2071</v>
      </c>
      <c r="J135" s="30">
        <v>2775</v>
      </c>
      <c r="K135" s="27">
        <f t="shared" si="9"/>
        <v>933</v>
      </c>
      <c r="L135" s="27">
        <f t="shared" si="10"/>
        <v>120</v>
      </c>
      <c r="M135" s="30">
        <f t="shared" si="11"/>
        <v>838</v>
      </c>
      <c r="N135" s="29">
        <v>-1748</v>
      </c>
      <c r="O135" s="30">
        <v>2753</v>
      </c>
      <c r="P135" s="27">
        <f t="shared" si="12"/>
        <v>847</v>
      </c>
      <c r="Q135" s="44"/>
      <c r="R135" s="35"/>
    </row>
    <row r="136" spans="1:18" x14ac:dyDescent="0.3">
      <c r="A136" s="204">
        <v>45860</v>
      </c>
      <c r="B136" s="27">
        <f t="shared" si="4"/>
        <v>121</v>
      </c>
      <c r="C136" s="30">
        <f t="shared" si="5"/>
        <v>829</v>
      </c>
      <c r="D136" s="29">
        <v>-1899</v>
      </c>
      <c r="E136" s="30">
        <f t="shared" si="1"/>
        <v>2728</v>
      </c>
      <c r="F136" s="31">
        <f t="shared" si="6"/>
        <v>833</v>
      </c>
      <c r="G136" s="27">
        <f t="shared" si="7"/>
        <v>121</v>
      </c>
      <c r="H136" s="30">
        <f t="shared" si="8"/>
        <v>697</v>
      </c>
      <c r="I136" s="29">
        <v>-2078</v>
      </c>
      <c r="J136" s="30">
        <v>2775</v>
      </c>
      <c r="K136" s="27">
        <f t="shared" si="9"/>
        <v>940</v>
      </c>
      <c r="L136" s="27">
        <f t="shared" si="10"/>
        <v>121</v>
      </c>
      <c r="M136" s="30">
        <f t="shared" si="11"/>
        <v>832</v>
      </c>
      <c r="N136" s="29">
        <v>-1754</v>
      </c>
      <c r="O136" s="30">
        <v>2753</v>
      </c>
      <c r="P136" s="27">
        <f t="shared" si="12"/>
        <v>853</v>
      </c>
      <c r="Q136" s="44"/>
      <c r="R136" s="35"/>
    </row>
    <row r="137" spans="1:18" x14ac:dyDescent="0.3">
      <c r="A137" s="204">
        <v>45861</v>
      </c>
      <c r="B137" s="27">
        <f t="shared" si="4"/>
        <v>122</v>
      </c>
      <c r="C137" s="30">
        <f t="shared" si="5"/>
        <v>824</v>
      </c>
      <c r="D137" s="29">
        <v>-1904</v>
      </c>
      <c r="E137" s="30">
        <f t="shared" si="1"/>
        <v>2728</v>
      </c>
      <c r="F137" s="31">
        <f t="shared" si="6"/>
        <v>838</v>
      </c>
      <c r="G137" s="27">
        <f t="shared" si="7"/>
        <v>122</v>
      </c>
      <c r="H137" s="30">
        <f t="shared" si="8"/>
        <v>690</v>
      </c>
      <c r="I137" s="29">
        <v>-2085</v>
      </c>
      <c r="J137" s="30">
        <v>2775</v>
      </c>
      <c r="K137" s="27">
        <f t="shared" si="9"/>
        <v>947</v>
      </c>
      <c r="L137" s="27">
        <f t="shared" si="10"/>
        <v>122</v>
      </c>
      <c r="M137" s="30">
        <f t="shared" si="11"/>
        <v>826</v>
      </c>
      <c r="N137" s="29">
        <v>-1760</v>
      </c>
      <c r="O137" s="30">
        <v>2753</v>
      </c>
      <c r="P137" s="27">
        <f t="shared" si="12"/>
        <v>859</v>
      </c>
      <c r="Q137" s="44"/>
      <c r="R137" s="35"/>
    </row>
    <row r="138" spans="1:18" x14ac:dyDescent="0.3">
      <c r="A138" s="204">
        <v>45862</v>
      </c>
      <c r="B138" s="27">
        <f t="shared" si="4"/>
        <v>123</v>
      </c>
      <c r="C138" s="30">
        <f t="shared" si="5"/>
        <v>819</v>
      </c>
      <c r="D138" s="29">
        <v>-1909</v>
      </c>
      <c r="E138" s="30">
        <f t="shared" si="1"/>
        <v>2728</v>
      </c>
      <c r="F138" s="31">
        <f t="shared" si="6"/>
        <v>843</v>
      </c>
      <c r="G138" s="27">
        <f t="shared" si="7"/>
        <v>123</v>
      </c>
      <c r="H138" s="30">
        <f t="shared" si="8"/>
        <v>683</v>
      </c>
      <c r="I138" s="29">
        <v>-2092</v>
      </c>
      <c r="J138" s="30">
        <v>2775</v>
      </c>
      <c r="K138" s="27">
        <f t="shared" si="9"/>
        <v>954</v>
      </c>
      <c r="L138" s="27">
        <f t="shared" si="10"/>
        <v>123</v>
      </c>
      <c r="M138" s="30">
        <f t="shared" si="11"/>
        <v>820</v>
      </c>
      <c r="N138" s="29">
        <v>-1766</v>
      </c>
      <c r="O138" s="30">
        <v>2753</v>
      </c>
      <c r="P138" s="27">
        <f t="shared" si="12"/>
        <v>865</v>
      </c>
      <c r="Q138" s="44"/>
      <c r="R138" s="35"/>
    </row>
    <row r="139" spans="1:18" x14ac:dyDescent="0.3">
      <c r="A139" s="204">
        <v>45863</v>
      </c>
      <c r="B139" s="27">
        <f t="shared" si="4"/>
        <v>124</v>
      </c>
      <c r="C139" s="30">
        <f t="shared" si="5"/>
        <v>814</v>
      </c>
      <c r="D139" s="29">
        <v>-1914</v>
      </c>
      <c r="E139" s="30">
        <f t="shared" si="1"/>
        <v>2728</v>
      </c>
      <c r="F139" s="31">
        <f t="shared" si="6"/>
        <v>848</v>
      </c>
      <c r="G139" s="27">
        <f t="shared" si="7"/>
        <v>124</v>
      </c>
      <c r="H139" s="30">
        <f t="shared" si="8"/>
        <v>676</v>
      </c>
      <c r="I139" s="29">
        <v>-2099</v>
      </c>
      <c r="J139" s="30">
        <v>2775</v>
      </c>
      <c r="K139" s="27">
        <f t="shared" si="9"/>
        <v>961</v>
      </c>
      <c r="L139" s="27">
        <f t="shared" si="10"/>
        <v>124</v>
      </c>
      <c r="M139" s="30">
        <f t="shared" si="11"/>
        <v>814</v>
      </c>
      <c r="N139" s="29">
        <v>-1772</v>
      </c>
      <c r="O139" s="30">
        <v>2753</v>
      </c>
      <c r="P139" s="27">
        <f t="shared" si="12"/>
        <v>871</v>
      </c>
      <c r="Q139" s="44"/>
      <c r="R139" s="35"/>
    </row>
    <row r="140" spans="1:18" x14ac:dyDescent="0.3">
      <c r="A140" s="204">
        <v>45864</v>
      </c>
      <c r="B140" s="27">
        <f t="shared" si="4"/>
        <v>125</v>
      </c>
      <c r="C140" s="30">
        <f t="shared" si="5"/>
        <v>809</v>
      </c>
      <c r="D140" s="29">
        <v>-1919</v>
      </c>
      <c r="E140" s="30">
        <f t="shared" si="1"/>
        <v>2728</v>
      </c>
      <c r="F140" s="31">
        <f t="shared" si="6"/>
        <v>853</v>
      </c>
      <c r="G140" s="27">
        <f t="shared" si="7"/>
        <v>125</v>
      </c>
      <c r="H140" s="30">
        <f t="shared" si="8"/>
        <v>669</v>
      </c>
      <c r="I140" s="29">
        <v>-2106</v>
      </c>
      <c r="J140" s="30">
        <v>2775</v>
      </c>
      <c r="K140" s="27">
        <f t="shared" si="9"/>
        <v>968</v>
      </c>
      <c r="L140" s="27">
        <f t="shared" si="10"/>
        <v>125</v>
      </c>
      <c r="M140" s="30">
        <f t="shared" si="11"/>
        <v>808</v>
      </c>
      <c r="N140" s="29">
        <v>-1778</v>
      </c>
      <c r="O140" s="30">
        <v>2753</v>
      </c>
      <c r="P140" s="27">
        <f t="shared" si="12"/>
        <v>877</v>
      </c>
      <c r="Q140" s="44"/>
      <c r="R140" s="35"/>
    </row>
    <row r="141" spans="1:18" x14ac:dyDescent="0.3">
      <c r="A141" s="204">
        <v>45865</v>
      </c>
      <c r="B141" s="27">
        <f t="shared" si="4"/>
        <v>126</v>
      </c>
      <c r="C141" s="28"/>
      <c r="D141" s="29">
        <v>-1924</v>
      </c>
      <c r="E141" s="30">
        <f t="shared" si="1"/>
        <v>1924</v>
      </c>
      <c r="F141" s="31">
        <f t="shared" si="6"/>
        <v>858</v>
      </c>
      <c r="G141" s="27">
        <f t="shared" si="7"/>
        <v>126</v>
      </c>
      <c r="H141" s="30">
        <f t="shared" si="8"/>
        <v>662</v>
      </c>
      <c r="I141" s="29">
        <v>-2113</v>
      </c>
      <c r="J141" s="30">
        <v>2775</v>
      </c>
      <c r="K141" s="27">
        <f t="shared" si="9"/>
        <v>975</v>
      </c>
      <c r="L141" s="27">
        <f t="shared" si="10"/>
        <v>126</v>
      </c>
      <c r="M141" s="30">
        <f t="shared" si="11"/>
        <v>802</v>
      </c>
      <c r="N141" s="29">
        <v>-1784</v>
      </c>
      <c r="O141" s="30">
        <v>2753</v>
      </c>
      <c r="P141" s="27">
        <f t="shared" si="12"/>
        <v>883</v>
      </c>
      <c r="Q141" s="44"/>
      <c r="R141" s="35"/>
    </row>
    <row r="142" spans="1:18" x14ac:dyDescent="0.3">
      <c r="A142" s="204">
        <v>45866</v>
      </c>
      <c r="B142" s="27">
        <f t="shared" si="4"/>
        <v>127</v>
      </c>
      <c r="C142" s="28"/>
      <c r="D142" s="29">
        <v>-1929</v>
      </c>
      <c r="E142" s="30">
        <f t="shared" si="1"/>
        <v>1929</v>
      </c>
      <c r="F142" s="31">
        <f t="shared" si="6"/>
        <v>863</v>
      </c>
      <c r="G142" s="27">
        <f t="shared" si="7"/>
        <v>127</v>
      </c>
      <c r="H142" s="30"/>
      <c r="I142" s="29">
        <v>-2120</v>
      </c>
      <c r="J142" s="30">
        <v>2775</v>
      </c>
      <c r="K142" s="27">
        <f t="shared" si="9"/>
        <v>982</v>
      </c>
      <c r="L142" s="27">
        <f t="shared" si="10"/>
        <v>127</v>
      </c>
      <c r="M142" s="30">
        <f t="shared" si="11"/>
        <v>796</v>
      </c>
      <c r="N142" s="29">
        <v>-1790</v>
      </c>
      <c r="O142" s="30">
        <v>2753</v>
      </c>
      <c r="P142" s="27">
        <f t="shared" si="12"/>
        <v>889</v>
      </c>
      <c r="Q142" s="44"/>
      <c r="R142" s="35"/>
    </row>
    <row r="143" spans="1:18" x14ac:dyDescent="0.3">
      <c r="A143" s="204">
        <v>45867</v>
      </c>
      <c r="B143" s="27">
        <f t="shared" si="4"/>
        <v>128</v>
      </c>
      <c r="C143" s="28"/>
      <c r="D143" s="29">
        <v>-1934</v>
      </c>
      <c r="E143" s="30">
        <f t="shared" si="1"/>
        <v>1934</v>
      </c>
      <c r="F143" s="31">
        <f t="shared" si="6"/>
        <v>868</v>
      </c>
      <c r="G143" s="27">
        <f t="shared" si="7"/>
        <v>128</v>
      </c>
      <c r="H143" s="30"/>
      <c r="I143" s="29">
        <v>-2127</v>
      </c>
      <c r="J143" s="30">
        <v>2775</v>
      </c>
      <c r="K143" s="27">
        <f t="shared" si="9"/>
        <v>989</v>
      </c>
      <c r="L143" s="27">
        <f t="shared" si="10"/>
        <v>128</v>
      </c>
      <c r="M143" s="28"/>
      <c r="N143" s="29">
        <v>-1796</v>
      </c>
      <c r="O143" s="30">
        <v>2753</v>
      </c>
      <c r="P143" s="27">
        <f t="shared" si="12"/>
        <v>895</v>
      </c>
      <c r="Q143" s="44"/>
      <c r="R143" s="35"/>
    </row>
    <row r="144" spans="1:18" x14ac:dyDescent="0.3">
      <c r="A144" s="204">
        <v>45868</v>
      </c>
      <c r="B144" s="27">
        <f t="shared" si="4"/>
        <v>129</v>
      </c>
      <c r="C144" s="28"/>
      <c r="D144" s="29">
        <v>-1939</v>
      </c>
      <c r="E144" s="30">
        <f t="shared" si="1"/>
        <v>1939</v>
      </c>
      <c r="F144" s="31">
        <f t="shared" si="6"/>
        <v>873</v>
      </c>
      <c r="G144" s="27">
        <f t="shared" si="7"/>
        <v>129</v>
      </c>
      <c r="H144" s="30"/>
      <c r="I144" s="29">
        <v>-2132</v>
      </c>
      <c r="J144" s="30">
        <v>2775</v>
      </c>
      <c r="K144" s="27">
        <f t="shared" si="9"/>
        <v>994</v>
      </c>
      <c r="L144" s="27">
        <f t="shared" si="10"/>
        <v>129</v>
      </c>
      <c r="M144" s="28"/>
      <c r="N144" s="29">
        <v>-1802</v>
      </c>
      <c r="O144" s="30">
        <v>2753</v>
      </c>
      <c r="P144" s="27">
        <f t="shared" si="12"/>
        <v>901</v>
      </c>
      <c r="Q144" s="44"/>
      <c r="R144" s="35"/>
    </row>
    <row r="145" spans="1:18" x14ac:dyDescent="0.3">
      <c r="A145" s="204">
        <v>45869</v>
      </c>
      <c r="B145" s="27">
        <f t="shared" si="4"/>
        <v>130</v>
      </c>
      <c r="C145" s="28"/>
      <c r="D145" s="29">
        <v>-1944</v>
      </c>
      <c r="E145" s="30">
        <f t="shared" si="1"/>
        <v>1944</v>
      </c>
      <c r="F145" s="31">
        <f t="shared" si="6"/>
        <v>878</v>
      </c>
      <c r="G145" s="27">
        <f t="shared" si="7"/>
        <v>130</v>
      </c>
      <c r="H145" s="30"/>
      <c r="I145" s="29">
        <v>-2135</v>
      </c>
      <c r="J145" s="30">
        <v>2775</v>
      </c>
      <c r="K145" s="27">
        <f t="shared" si="9"/>
        <v>997</v>
      </c>
      <c r="L145" s="27">
        <f t="shared" si="10"/>
        <v>130</v>
      </c>
      <c r="M145" s="28"/>
      <c r="N145" s="29">
        <v>-1808</v>
      </c>
      <c r="O145" s="30">
        <v>2753</v>
      </c>
      <c r="P145" s="27">
        <f t="shared" si="12"/>
        <v>907</v>
      </c>
      <c r="Q145" s="44"/>
      <c r="R145" s="35"/>
    </row>
    <row r="146" spans="1:18" x14ac:dyDescent="0.3">
      <c r="A146" s="204">
        <v>45870</v>
      </c>
      <c r="B146" s="27">
        <f t="shared" si="4"/>
        <v>131</v>
      </c>
      <c r="C146" s="28"/>
      <c r="D146" s="29">
        <v>-1949</v>
      </c>
      <c r="E146" s="30">
        <f t="shared" si="1"/>
        <v>1949</v>
      </c>
      <c r="F146" s="31">
        <f t="shared" si="6"/>
        <v>883</v>
      </c>
      <c r="G146" s="27">
        <f t="shared" si="7"/>
        <v>131</v>
      </c>
      <c r="H146" s="30"/>
      <c r="I146" s="29">
        <v>-2138</v>
      </c>
      <c r="J146" s="30">
        <v>2775</v>
      </c>
      <c r="K146" s="27">
        <f t="shared" si="9"/>
        <v>1000</v>
      </c>
      <c r="L146" s="27">
        <f t="shared" si="10"/>
        <v>131</v>
      </c>
      <c r="M146" s="28"/>
      <c r="N146" s="29">
        <v>-1814</v>
      </c>
      <c r="O146" s="30">
        <v>2753</v>
      </c>
      <c r="P146" s="27">
        <f t="shared" si="12"/>
        <v>913</v>
      </c>
      <c r="Q146" s="44"/>
      <c r="R146" s="35"/>
    </row>
    <row r="147" spans="1:18" x14ac:dyDescent="0.3">
      <c r="A147" s="204">
        <v>45871</v>
      </c>
      <c r="B147" s="27">
        <f t="shared" si="4"/>
        <v>132</v>
      </c>
      <c r="C147" s="28"/>
      <c r="D147" s="29">
        <v>-1954</v>
      </c>
      <c r="E147" s="30">
        <f t="shared" si="1"/>
        <v>1954</v>
      </c>
      <c r="F147" s="31">
        <f t="shared" si="6"/>
        <v>888</v>
      </c>
      <c r="G147" s="27">
        <f t="shared" si="7"/>
        <v>132</v>
      </c>
      <c r="H147" s="30"/>
      <c r="I147" s="29">
        <v>-2141</v>
      </c>
      <c r="J147" s="30">
        <v>2775</v>
      </c>
      <c r="K147" s="27">
        <f t="shared" si="9"/>
        <v>1003</v>
      </c>
      <c r="L147" s="27">
        <f t="shared" si="10"/>
        <v>132</v>
      </c>
      <c r="M147" s="28"/>
      <c r="N147" s="29">
        <v>-1820</v>
      </c>
      <c r="O147" s="30">
        <v>2753</v>
      </c>
      <c r="P147" s="27">
        <f t="shared" si="12"/>
        <v>919</v>
      </c>
      <c r="Q147" s="44"/>
      <c r="R147" s="35"/>
    </row>
    <row r="148" spans="1:18" x14ac:dyDescent="0.3">
      <c r="A148" s="204">
        <v>45872</v>
      </c>
      <c r="B148" s="27">
        <f t="shared" si="4"/>
        <v>133</v>
      </c>
      <c r="C148" s="28"/>
      <c r="D148" s="29">
        <v>-1959</v>
      </c>
      <c r="E148" s="30">
        <f t="shared" si="1"/>
        <v>1959</v>
      </c>
      <c r="F148" s="31">
        <f t="shared" si="6"/>
        <v>893</v>
      </c>
      <c r="G148" s="27">
        <f t="shared" si="7"/>
        <v>133</v>
      </c>
      <c r="H148" s="30"/>
      <c r="I148" s="29">
        <v>-2144</v>
      </c>
      <c r="J148" s="30">
        <v>2775</v>
      </c>
      <c r="K148" s="27">
        <f t="shared" si="9"/>
        <v>1006</v>
      </c>
      <c r="L148" s="27">
        <f t="shared" si="10"/>
        <v>133</v>
      </c>
      <c r="M148" s="28"/>
      <c r="N148" s="29">
        <v>-1826</v>
      </c>
      <c r="O148" s="30">
        <v>2753</v>
      </c>
      <c r="P148" s="27">
        <f t="shared" si="12"/>
        <v>925</v>
      </c>
      <c r="Q148" s="44"/>
      <c r="R148" s="35"/>
    </row>
    <row r="149" spans="1:18" x14ac:dyDescent="0.3">
      <c r="A149" s="204">
        <v>45873</v>
      </c>
      <c r="B149" s="27">
        <f t="shared" si="4"/>
        <v>134</v>
      </c>
      <c r="C149" s="28"/>
      <c r="D149" s="29">
        <v>-1964</v>
      </c>
      <c r="E149" s="30">
        <f t="shared" si="1"/>
        <v>1964</v>
      </c>
      <c r="F149" s="31">
        <f t="shared" si="6"/>
        <v>898</v>
      </c>
      <c r="G149" s="27">
        <f t="shared" si="7"/>
        <v>134</v>
      </c>
      <c r="H149" s="30"/>
      <c r="I149" s="29">
        <v>-2147</v>
      </c>
      <c r="J149" s="30">
        <v>2775</v>
      </c>
      <c r="K149" s="27">
        <f t="shared" si="9"/>
        <v>1009</v>
      </c>
      <c r="L149" s="27">
        <f t="shared" si="10"/>
        <v>134</v>
      </c>
      <c r="M149" s="28"/>
      <c r="N149" s="29">
        <v>-1832</v>
      </c>
      <c r="O149" s="30">
        <v>2753</v>
      </c>
      <c r="P149" s="27">
        <f t="shared" si="12"/>
        <v>931</v>
      </c>
      <c r="Q149" s="44"/>
      <c r="R149" s="35"/>
    </row>
    <row r="150" spans="1:18" x14ac:dyDescent="0.3">
      <c r="A150" s="204">
        <v>45874</v>
      </c>
      <c r="B150" s="27">
        <f t="shared" si="4"/>
        <v>135</v>
      </c>
      <c r="C150" s="28"/>
      <c r="D150" s="29">
        <v>-1969</v>
      </c>
      <c r="E150" s="30">
        <f t="shared" si="1"/>
        <v>1969</v>
      </c>
      <c r="F150" s="31">
        <f t="shared" si="6"/>
        <v>903</v>
      </c>
      <c r="G150" s="27">
        <f t="shared" si="7"/>
        <v>135</v>
      </c>
      <c r="H150" s="30"/>
      <c r="I150" s="29">
        <v>-2150</v>
      </c>
      <c r="J150" s="30">
        <v>2775</v>
      </c>
      <c r="K150" s="27">
        <f t="shared" si="9"/>
        <v>1012</v>
      </c>
      <c r="L150" s="27">
        <f t="shared" si="10"/>
        <v>135</v>
      </c>
      <c r="M150" s="28"/>
      <c r="N150" s="29">
        <v>-1838</v>
      </c>
      <c r="O150" s="30">
        <v>2753</v>
      </c>
      <c r="P150" s="27">
        <f t="shared" si="12"/>
        <v>937</v>
      </c>
      <c r="Q150" s="44"/>
      <c r="R150" s="35"/>
    </row>
    <row r="151" spans="1:18" x14ac:dyDescent="0.3">
      <c r="A151" s="204">
        <v>45875</v>
      </c>
      <c r="B151" s="27">
        <f t="shared" si="4"/>
        <v>136</v>
      </c>
      <c r="C151" s="28"/>
      <c r="D151" s="29">
        <v>-1974</v>
      </c>
      <c r="E151" s="30">
        <f t="shared" si="1"/>
        <v>1974</v>
      </c>
      <c r="F151" s="31">
        <f t="shared" si="6"/>
        <v>908</v>
      </c>
      <c r="G151" s="27">
        <f t="shared" si="7"/>
        <v>136</v>
      </c>
      <c r="H151" s="30"/>
      <c r="I151" s="29">
        <v>-2153</v>
      </c>
      <c r="J151" s="30">
        <v>2775</v>
      </c>
      <c r="K151" s="27">
        <f t="shared" si="9"/>
        <v>1015</v>
      </c>
      <c r="L151" s="27">
        <f t="shared" si="10"/>
        <v>136</v>
      </c>
      <c r="M151" s="28"/>
      <c r="N151" s="29">
        <v>-1844</v>
      </c>
      <c r="O151" s="30">
        <v>2753</v>
      </c>
      <c r="P151" s="27">
        <f t="shared" si="12"/>
        <v>943</v>
      </c>
      <c r="Q151" s="44"/>
      <c r="R151" s="35"/>
    </row>
    <row r="152" spans="1:18" x14ac:dyDescent="0.3">
      <c r="A152" s="204">
        <v>45876</v>
      </c>
      <c r="B152" s="27">
        <f t="shared" si="4"/>
        <v>137</v>
      </c>
      <c r="C152" s="28"/>
      <c r="D152" s="29">
        <v>-1979</v>
      </c>
      <c r="E152" s="30">
        <f t="shared" si="1"/>
        <v>1979</v>
      </c>
      <c r="F152" s="31">
        <f t="shared" si="6"/>
        <v>913</v>
      </c>
      <c r="G152" s="27">
        <f t="shared" si="7"/>
        <v>137</v>
      </c>
      <c r="H152" s="30"/>
      <c r="I152" s="29">
        <v>-2158</v>
      </c>
      <c r="J152" s="30">
        <v>2775</v>
      </c>
      <c r="K152" s="27">
        <f t="shared" si="9"/>
        <v>1020</v>
      </c>
      <c r="L152" s="27">
        <f t="shared" si="10"/>
        <v>137</v>
      </c>
      <c r="M152" s="28"/>
      <c r="N152" s="29">
        <v>-1850</v>
      </c>
      <c r="O152" s="30">
        <v>2753</v>
      </c>
      <c r="P152" s="27">
        <f t="shared" si="12"/>
        <v>949</v>
      </c>
      <c r="Q152" s="44"/>
      <c r="R152" s="35"/>
    </row>
    <row r="153" spans="1:18" x14ac:dyDescent="0.3">
      <c r="A153" s="204">
        <v>45877</v>
      </c>
      <c r="B153" s="27">
        <f t="shared" si="4"/>
        <v>138</v>
      </c>
      <c r="C153" s="28"/>
      <c r="D153" s="29">
        <v>-1984</v>
      </c>
      <c r="E153" s="30">
        <f t="shared" si="1"/>
        <v>1984</v>
      </c>
      <c r="F153" s="31">
        <f t="shared" si="6"/>
        <v>918</v>
      </c>
      <c r="G153" s="27">
        <f t="shared" si="7"/>
        <v>138</v>
      </c>
      <c r="H153" s="30"/>
      <c r="I153" s="29">
        <v>-2163</v>
      </c>
      <c r="J153" s="30">
        <v>2775</v>
      </c>
      <c r="K153" s="27">
        <f t="shared" si="9"/>
        <v>1025</v>
      </c>
      <c r="L153" s="27">
        <f t="shared" si="10"/>
        <v>138</v>
      </c>
      <c r="M153" s="28"/>
      <c r="N153" s="29">
        <v>-1856</v>
      </c>
      <c r="O153" s="30">
        <v>2753</v>
      </c>
      <c r="P153" s="27">
        <f t="shared" si="12"/>
        <v>955</v>
      </c>
      <c r="Q153" s="44"/>
      <c r="R153" s="35"/>
    </row>
    <row r="154" spans="1:18" x14ac:dyDescent="0.3">
      <c r="A154" s="204">
        <v>45878</v>
      </c>
      <c r="B154" s="27">
        <f t="shared" si="4"/>
        <v>139</v>
      </c>
      <c r="C154" s="28"/>
      <c r="D154" s="29">
        <v>-1989</v>
      </c>
      <c r="E154" s="30">
        <f t="shared" si="1"/>
        <v>1989</v>
      </c>
      <c r="F154" s="31">
        <f t="shared" si="6"/>
        <v>923</v>
      </c>
      <c r="G154" s="27">
        <f t="shared" si="7"/>
        <v>139</v>
      </c>
      <c r="H154" s="30"/>
      <c r="I154" s="29">
        <v>-2168</v>
      </c>
      <c r="J154" s="30">
        <v>2775</v>
      </c>
      <c r="K154" s="27">
        <f t="shared" si="9"/>
        <v>1030</v>
      </c>
      <c r="L154" s="27">
        <f t="shared" si="10"/>
        <v>139</v>
      </c>
      <c r="M154" s="28"/>
      <c r="N154" s="29">
        <v>-1862</v>
      </c>
      <c r="O154" s="30">
        <v>2753</v>
      </c>
      <c r="P154" s="27">
        <f t="shared" si="12"/>
        <v>961</v>
      </c>
      <c r="Q154" s="44"/>
      <c r="R154" s="35"/>
    </row>
    <row r="155" spans="1:18" x14ac:dyDescent="0.3">
      <c r="A155" s="204">
        <v>45879</v>
      </c>
      <c r="B155" s="27">
        <f t="shared" si="4"/>
        <v>140</v>
      </c>
      <c r="C155" s="28">
        <v>1405</v>
      </c>
      <c r="D155" s="29">
        <v>-1994</v>
      </c>
      <c r="E155" s="30">
        <f t="shared" si="1"/>
        <v>3399</v>
      </c>
      <c r="F155" s="31">
        <f t="shared" si="6"/>
        <v>928</v>
      </c>
      <c r="G155" s="27">
        <f t="shared" si="7"/>
        <v>140</v>
      </c>
      <c r="H155" s="30">
        <v>1395</v>
      </c>
      <c r="I155" s="29">
        <v>-2173</v>
      </c>
      <c r="J155" s="30">
        <v>2775</v>
      </c>
      <c r="K155" s="27">
        <f t="shared" si="9"/>
        <v>1035</v>
      </c>
      <c r="L155" s="27">
        <f t="shared" si="10"/>
        <v>140</v>
      </c>
      <c r="M155" s="28">
        <v>1405</v>
      </c>
      <c r="N155" s="29">
        <v>-1868</v>
      </c>
      <c r="O155" s="30">
        <v>2753</v>
      </c>
      <c r="P155" s="27">
        <f t="shared" si="12"/>
        <v>967</v>
      </c>
      <c r="Q155" s="44"/>
      <c r="R155" s="35"/>
    </row>
    <row r="156" spans="1:18" x14ac:dyDescent="0.3">
      <c r="A156" s="204">
        <v>45880</v>
      </c>
      <c r="B156" s="27">
        <f t="shared" si="4"/>
        <v>141</v>
      </c>
      <c r="C156" s="28"/>
      <c r="D156" s="29">
        <v>-1999</v>
      </c>
      <c r="E156" s="30">
        <f t="shared" si="1"/>
        <v>1999</v>
      </c>
      <c r="F156" s="31">
        <f t="shared" si="6"/>
        <v>933</v>
      </c>
      <c r="G156" s="27">
        <f t="shared" si="7"/>
        <v>141</v>
      </c>
      <c r="H156" s="30"/>
      <c r="I156" s="29">
        <v>-2178</v>
      </c>
      <c r="J156" s="30">
        <v>2775</v>
      </c>
      <c r="K156" s="27">
        <f t="shared" si="9"/>
        <v>1040</v>
      </c>
      <c r="L156" s="27">
        <f t="shared" si="10"/>
        <v>141</v>
      </c>
      <c r="M156" s="28"/>
      <c r="N156" s="29">
        <v>-1874</v>
      </c>
      <c r="O156" s="30">
        <v>2753</v>
      </c>
      <c r="P156" s="27">
        <f t="shared" si="12"/>
        <v>973</v>
      </c>
      <c r="Q156" s="44"/>
      <c r="R156" s="35"/>
    </row>
    <row r="157" spans="1:18" x14ac:dyDescent="0.3">
      <c r="A157" s="204"/>
      <c r="B157" s="27"/>
      <c r="C157" s="28"/>
      <c r="D157" s="29"/>
      <c r="E157" s="30"/>
      <c r="F157" s="31"/>
      <c r="G157" s="27"/>
      <c r="H157" s="30"/>
      <c r="I157" s="29"/>
      <c r="J157" s="30"/>
      <c r="K157" s="27"/>
      <c r="L157" s="27"/>
      <c r="M157" s="28"/>
      <c r="N157" s="29"/>
      <c r="O157" s="30"/>
      <c r="P157" s="27"/>
      <c r="Q157" s="44"/>
      <c r="R157" s="35"/>
    </row>
    <row r="158" spans="1:18" x14ac:dyDescent="0.3">
      <c r="A158" s="204"/>
      <c r="B158" s="27"/>
      <c r="C158" s="28"/>
      <c r="D158" s="29"/>
      <c r="E158" s="30"/>
      <c r="F158" s="31"/>
      <c r="G158" s="27"/>
      <c r="H158" s="30"/>
      <c r="I158" s="29"/>
      <c r="J158" s="30"/>
      <c r="K158" s="27"/>
      <c r="L158" s="27"/>
      <c r="M158" s="28"/>
      <c r="N158" s="29"/>
      <c r="O158" s="30"/>
      <c r="P158" s="27"/>
      <c r="Q158" s="44"/>
      <c r="R158" s="35"/>
    </row>
    <row r="159" spans="1:18" x14ac:dyDescent="0.3">
      <c r="A159" s="204"/>
      <c r="B159" s="27"/>
      <c r="C159" s="28"/>
      <c r="D159" s="29"/>
      <c r="E159" s="30"/>
      <c r="F159" s="31"/>
      <c r="G159" s="27"/>
      <c r="H159" s="30"/>
      <c r="I159" s="29"/>
      <c r="J159" s="30"/>
      <c r="K159" s="27"/>
      <c r="L159" s="27"/>
      <c r="M159" s="28"/>
      <c r="N159" s="29"/>
      <c r="O159" s="30"/>
      <c r="P159" s="27"/>
      <c r="Q159" s="44"/>
      <c r="R159" s="35"/>
    </row>
    <row r="160" spans="1:18" x14ac:dyDescent="0.3">
      <c r="A160" s="204"/>
      <c r="B160" s="27"/>
      <c r="C160" s="28"/>
      <c r="D160" s="29"/>
      <c r="E160" s="30"/>
      <c r="F160" s="31"/>
      <c r="G160" s="27"/>
      <c r="H160" s="30"/>
      <c r="I160" s="29"/>
      <c r="J160" s="30"/>
      <c r="K160" s="27"/>
      <c r="L160" s="27"/>
      <c r="M160" s="28"/>
      <c r="N160" s="29"/>
      <c r="O160" s="30"/>
      <c r="P160" s="27"/>
      <c r="Q160" s="44"/>
      <c r="R160" s="35"/>
    </row>
    <row r="161" spans="1:18" x14ac:dyDescent="0.3">
      <c r="A161" s="204"/>
      <c r="B161" s="27"/>
      <c r="C161" s="28"/>
      <c r="D161" s="29"/>
      <c r="E161" s="30"/>
      <c r="F161" s="31"/>
      <c r="G161" s="27"/>
      <c r="H161" s="30"/>
      <c r="I161" s="29"/>
      <c r="J161" s="30"/>
      <c r="K161" s="27"/>
      <c r="L161" s="27"/>
      <c r="M161" s="28"/>
      <c r="N161" s="29"/>
      <c r="O161" s="30"/>
      <c r="P161" s="27"/>
      <c r="Q161" s="44"/>
      <c r="R161" s="35"/>
    </row>
    <row r="163" spans="1:18" x14ac:dyDescent="0.3">
      <c r="F163" s="36">
        <f>F156-F147</f>
        <v>45</v>
      </c>
    </row>
    <row r="164" spans="1:18" x14ac:dyDescent="0.3">
      <c r="K164" s="36">
        <f>K156-K146</f>
        <v>40</v>
      </c>
      <c r="P164" s="36">
        <f>P156-P147</f>
        <v>54</v>
      </c>
    </row>
  </sheetData>
  <mergeCells count="54">
    <mergeCell ref="A11:A14"/>
    <mergeCell ref="B12:B13"/>
    <mergeCell ref="C12:C13"/>
    <mergeCell ref="D12:D13"/>
    <mergeCell ref="A6:A8"/>
    <mergeCell ref="B6:C6"/>
    <mergeCell ref="D6:E6"/>
    <mergeCell ref="G6:H6"/>
    <mergeCell ref="I6:J6"/>
    <mergeCell ref="B7:C7"/>
    <mergeCell ref="D7:E7"/>
    <mergeCell ref="G7:H7"/>
    <mergeCell ref="I7:J7"/>
    <mergeCell ref="L7:M7"/>
    <mergeCell ref="A2:R2"/>
    <mergeCell ref="A4:A5"/>
    <mergeCell ref="B4:C5"/>
    <mergeCell ref="D4:E5"/>
    <mergeCell ref="F4:K4"/>
    <mergeCell ref="L4:O4"/>
    <mergeCell ref="P4:R5"/>
    <mergeCell ref="G5:H5"/>
    <mergeCell ref="I5:J5"/>
    <mergeCell ref="Q11:Q13"/>
    <mergeCell ref="R11:R14"/>
    <mergeCell ref="L5:M5"/>
    <mergeCell ref="N5:O5"/>
    <mergeCell ref="L6:M6"/>
    <mergeCell ref="N6:O6"/>
    <mergeCell ref="P6:R6"/>
    <mergeCell ref="N7:O7"/>
    <mergeCell ref="P7:R7"/>
    <mergeCell ref="O12:O13"/>
    <mergeCell ref="P12:P13"/>
    <mergeCell ref="B8:C8"/>
    <mergeCell ref="D8:E8"/>
    <mergeCell ref="B11:F11"/>
    <mergeCell ref="G11:K11"/>
    <mergeCell ref="L11:P11"/>
    <mergeCell ref="J12:J13"/>
    <mergeCell ref="K12:K13"/>
    <mergeCell ref="L12:L13"/>
    <mergeCell ref="M12:M13"/>
    <mergeCell ref="N12:N13"/>
    <mergeCell ref="E12:E13"/>
    <mergeCell ref="F12:F13"/>
    <mergeCell ref="G12:G13"/>
    <mergeCell ref="H12:H13"/>
    <mergeCell ref="I12:I13"/>
    <mergeCell ref="G8:H8"/>
    <mergeCell ref="I8:J8"/>
    <mergeCell ref="L8:M8"/>
    <mergeCell ref="N8:O8"/>
    <mergeCell ref="P8:R8"/>
  </mergeCells>
  <conditionalFormatting sqref="Q3 Q9:Q14 Q16:Q161">
    <cfRule type="cellIs" dxfId="21" priority="1" operator="lessThan">
      <formula>60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outlinePr summaryBelow="0" summaryRight="0"/>
  </sheetPr>
  <dimension ref="A1:R69"/>
  <sheetViews>
    <sheetView workbookViewId="0"/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(17/06/25)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266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267</v>
      </c>
      <c r="R10" s="250" t="s">
        <v>268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45825</v>
      </c>
      <c r="B15" s="27">
        <v>1</v>
      </c>
      <c r="C15" s="28">
        <v>1382</v>
      </c>
      <c r="D15" s="29">
        <v>-668</v>
      </c>
      <c r="E15" s="30">
        <f t="shared" ref="E15:E65" si="1">C15-D15</f>
        <v>2050</v>
      </c>
      <c r="F15" s="31">
        <v>0</v>
      </c>
      <c r="G15" s="27">
        <v>1</v>
      </c>
      <c r="H15" s="30">
        <v>1362</v>
      </c>
      <c r="I15" s="32">
        <v>-1178</v>
      </c>
      <c r="J15" s="33">
        <f t="shared" ref="J15:J65" si="2">H15-I15</f>
        <v>2540</v>
      </c>
      <c r="K15" s="27">
        <v>0</v>
      </c>
      <c r="L15" s="27">
        <v>1</v>
      </c>
      <c r="M15" s="28">
        <v>1392</v>
      </c>
      <c r="N15" s="29">
        <v>-1058</v>
      </c>
      <c r="O15" s="33">
        <f t="shared" ref="O15:O65" si="3">M15-N15</f>
        <v>2450</v>
      </c>
      <c r="P15" s="27">
        <v>0</v>
      </c>
      <c r="Q15" s="34"/>
      <c r="R15" s="35"/>
    </row>
    <row r="16" spans="1:18" x14ac:dyDescent="0.3">
      <c r="A16" s="26">
        <v>45826</v>
      </c>
      <c r="B16" s="27">
        <v>1</v>
      </c>
      <c r="C16" s="28">
        <v>1382</v>
      </c>
      <c r="D16" s="29">
        <v>-673</v>
      </c>
      <c r="E16" s="30">
        <f t="shared" si="1"/>
        <v>2055</v>
      </c>
      <c r="F16" s="31">
        <f>D15-D16</f>
        <v>5</v>
      </c>
      <c r="G16" s="27">
        <v>1</v>
      </c>
      <c r="H16" s="30">
        <v>1362</v>
      </c>
      <c r="I16" s="32">
        <v>-1183</v>
      </c>
      <c r="J16" s="33">
        <f t="shared" si="2"/>
        <v>2545</v>
      </c>
      <c r="K16" s="27">
        <v>0</v>
      </c>
      <c r="L16" s="27">
        <v>1</v>
      </c>
      <c r="M16" s="28">
        <v>1392</v>
      </c>
      <c r="N16" s="29">
        <v>-1063</v>
      </c>
      <c r="O16" s="33">
        <f t="shared" si="3"/>
        <v>2455</v>
      </c>
      <c r="P16" s="27">
        <v>0</v>
      </c>
      <c r="Q16" s="34"/>
      <c r="R16" s="35"/>
    </row>
    <row r="17" spans="1:18" x14ac:dyDescent="0.3">
      <c r="A17" s="26">
        <v>45827</v>
      </c>
      <c r="B17" s="27">
        <v>1</v>
      </c>
      <c r="C17" s="28">
        <v>1382</v>
      </c>
      <c r="D17" s="29">
        <v>-678</v>
      </c>
      <c r="E17" s="30">
        <f t="shared" si="1"/>
        <v>2060</v>
      </c>
      <c r="F17" s="31">
        <f>D15-D17</f>
        <v>10</v>
      </c>
      <c r="G17" s="27">
        <v>1</v>
      </c>
      <c r="H17" s="30">
        <v>1362</v>
      </c>
      <c r="I17" s="32">
        <v>-1188</v>
      </c>
      <c r="J17" s="33">
        <f t="shared" si="2"/>
        <v>2550</v>
      </c>
      <c r="K17" s="27">
        <v>0</v>
      </c>
      <c r="L17" s="27">
        <v>1</v>
      </c>
      <c r="M17" s="28">
        <v>1392</v>
      </c>
      <c r="N17" s="29">
        <v>-1067</v>
      </c>
      <c r="O17" s="33">
        <f t="shared" si="3"/>
        <v>2459</v>
      </c>
      <c r="P17" s="27">
        <v>0</v>
      </c>
      <c r="Q17" s="34"/>
      <c r="R17" s="35"/>
    </row>
    <row r="18" spans="1:18" x14ac:dyDescent="0.3">
      <c r="A18" s="26">
        <v>45828</v>
      </c>
      <c r="B18" s="27">
        <v>1</v>
      </c>
      <c r="C18" s="28">
        <v>1382</v>
      </c>
      <c r="D18" s="29">
        <v>-705</v>
      </c>
      <c r="E18" s="30">
        <f t="shared" si="1"/>
        <v>2087</v>
      </c>
      <c r="F18" s="31"/>
      <c r="G18" s="27">
        <v>1</v>
      </c>
      <c r="H18" s="30">
        <v>1362</v>
      </c>
      <c r="I18" s="32">
        <v>-1201</v>
      </c>
      <c r="J18" s="33">
        <f t="shared" si="2"/>
        <v>2563</v>
      </c>
      <c r="K18" s="27">
        <v>0</v>
      </c>
      <c r="L18" s="27">
        <v>1</v>
      </c>
      <c r="M18" s="28">
        <v>1392</v>
      </c>
      <c r="N18" s="29">
        <v>-1078</v>
      </c>
      <c r="O18" s="33">
        <f t="shared" si="3"/>
        <v>2470</v>
      </c>
      <c r="P18" s="27">
        <v>0</v>
      </c>
      <c r="Q18" s="34"/>
      <c r="R18" s="35"/>
    </row>
    <row r="19" spans="1:18" x14ac:dyDescent="0.3">
      <c r="A19" s="26">
        <v>45829</v>
      </c>
      <c r="B19" s="27">
        <v>1</v>
      </c>
      <c r="C19" s="28">
        <v>1382</v>
      </c>
      <c r="D19" s="29">
        <v>-705</v>
      </c>
      <c r="E19" s="30">
        <f t="shared" si="1"/>
        <v>2087</v>
      </c>
      <c r="F19" s="31">
        <f t="shared" ref="F19:F32" si="4">D18-D19</f>
        <v>0</v>
      </c>
      <c r="G19" s="27">
        <v>1</v>
      </c>
      <c r="H19" s="30">
        <v>1362</v>
      </c>
      <c r="I19" s="32">
        <v>-1201</v>
      </c>
      <c r="J19" s="33">
        <f t="shared" si="2"/>
        <v>2563</v>
      </c>
      <c r="K19" s="27">
        <v>0</v>
      </c>
      <c r="L19" s="27">
        <v>1</v>
      </c>
      <c r="M19" s="28">
        <v>1392</v>
      </c>
      <c r="N19" s="29">
        <v>-1089</v>
      </c>
      <c r="O19" s="33">
        <f t="shared" si="3"/>
        <v>2481</v>
      </c>
      <c r="P19" s="27">
        <v>0</v>
      </c>
      <c r="Q19" s="34"/>
      <c r="R19" s="35"/>
    </row>
    <row r="20" spans="1:18" x14ac:dyDescent="0.3">
      <c r="A20" s="26">
        <v>45830</v>
      </c>
      <c r="B20" s="27">
        <v>1</v>
      </c>
      <c r="C20" s="28">
        <v>1382</v>
      </c>
      <c r="D20" s="29">
        <v>-705</v>
      </c>
      <c r="E20" s="30">
        <f t="shared" si="1"/>
        <v>2087</v>
      </c>
      <c r="F20" s="31">
        <f t="shared" si="4"/>
        <v>0</v>
      </c>
      <c r="G20" s="27">
        <v>1</v>
      </c>
      <c r="H20" s="30">
        <v>1362</v>
      </c>
      <c r="I20" s="32">
        <v>-1201</v>
      </c>
      <c r="J20" s="33">
        <f t="shared" si="2"/>
        <v>2563</v>
      </c>
      <c r="K20" s="27">
        <v>0</v>
      </c>
      <c r="L20" s="27">
        <v>1</v>
      </c>
      <c r="M20" s="28">
        <v>1392</v>
      </c>
      <c r="N20" s="29">
        <v>-1100</v>
      </c>
      <c r="O20" s="33">
        <f t="shared" si="3"/>
        <v>2492</v>
      </c>
      <c r="P20" s="27">
        <v>0</v>
      </c>
      <c r="Q20" s="34"/>
      <c r="R20" s="35"/>
    </row>
    <row r="21" spans="1:18" x14ac:dyDescent="0.3">
      <c r="A21" s="26">
        <v>45831</v>
      </c>
      <c r="B21" s="27">
        <v>1</v>
      </c>
      <c r="C21" s="28">
        <v>1382</v>
      </c>
      <c r="D21" s="29">
        <v>-705</v>
      </c>
      <c r="E21" s="30">
        <f t="shared" si="1"/>
        <v>2087</v>
      </c>
      <c r="F21" s="31">
        <f t="shared" si="4"/>
        <v>0</v>
      </c>
      <c r="G21" s="27">
        <v>1</v>
      </c>
      <c r="H21" s="30">
        <v>1362</v>
      </c>
      <c r="I21" s="32">
        <v>-1201</v>
      </c>
      <c r="J21" s="33">
        <f t="shared" si="2"/>
        <v>2563</v>
      </c>
      <c r="K21" s="27">
        <v>0</v>
      </c>
      <c r="L21" s="27">
        <v>1</v>
      </c>
      <c r="M21" s="28">
        <v>1392</v>
      </c>
      <c r="N21" s="29">
        <v>-1111</v>
      </c>
      <c r="O21" s="33">
        <f t="shared" si="3"/>
        <v>2503</v>
      </c>
      <c r="P21" s="27">
        <v>0</v>
      </c>
      <c r="Q21" s="34"/>
      <c r="R21" s="35"/>
    </row>
    <row r="22" spans="1:18" x14ac:dyDescent="0.3">
      <c r="A22" s="26">
        <v>45832</v>
      </c>
      <c r="B22" s="27">
        <v>1</v>
      </c>
      <c r="C22" s="28">
        <v>1382</v>
      </c>
      <c r="D22" s="29">
        <v>-715</v>
      </c>
      <c r="E22" s="30">
        <f t="shared" si="1"/>
        <v>2097</v>
      </c>
      <c r="F22" s="31">
        <f t="shared" si="4"/>
        <v>10</v>
      </c>
      <c r="G22" s="27">
        <v>1</v>
      </c>
      <c r="H22" s="30">
        <v>1362</v>
      </c>
      <c r="I22" s="32">
        <v>-1201</v>
      </c>
      <c r="J22" s="33">
        <f t="shared" si="2"/>
        <v>2563</v>
      </c>
      <c r="K22" s="27">
        <v>0</v>
      </c>
      <c r="L22" s="27">
        <v>1</v>
      </c>
      <c r="M22" s="28">
        <v>1392</v>
      </c>
      <c r="N22" s="29">
        <v>-1122</v>
      </c>
      <c r="O22" s="33">
        <f t="shared" si="3"/>
        <v>2514</v>
      </c>
      <c r="P22" s="27">
        <v>0</v>
      </c>
      <c r="Q22" s="34"/>
      <c r="R22" s="35"/>
    </row>
    <row r="23" spans="1:18" x14ac:dyDescent="0.3">
      <c r="A23" s="26">
        <v>45833</v>
      </c>
      <c r="B23" s="27">
        <v>1</v>
      </c>
      <c r="C23" s="28">
        <v>1382</v>
      </c>
      <c r="D23" s="29">
        <v>-728</v>
      </c>
      <c r="E23" s="30">
        <f t="shared" si="1"/>
        <v>2110</v>
      </c>
      <c r="F23" s="31">
        <f t="shared" si="4"/>
        <v>13</v>
      </c>
      <c r="G23" s="27">
        <v>1</v>
      </c>
      <c r="H23" s="30">
        <v>1362</v>
      </c>
      <c r="I23" s="32">
        <v>-1201</v>
      </c>
      <c r="J23" s="33">
        <f t="shared" si="2"/>
        <v>2563</v>
      </c>
      <c r="K23" s="27">
        <v>0</v>
      </c>
      <c r="L23" s="27">
        <v>1</v>
      </c>
      <c r="M23" s="28">
        <v>1392</v>
      </c>
      <c r="N23" s="29">
        <v>-1133</v>
      </c>
      <c r="O23" s="33">
        <f t="shared" si="3"/>
        <v>2525</v>
      </c>
      <c r="P23" s="27">
        <v>0</v>
      </c>
      <c r="Q23" s="34"/>
      <c r="R23" s="35"/>
    </row>
    <row r="24" spans="1:18" x14ac:dyDescent="0.3">
      <c r="A24" s="26">
        <v>45834</v>
      </c>
      <c r="B24" s="27">
        <v>1</v>
      </c>
      <c r="C24" s="28">
        <v>1382</v>
      </c>
      <c r="D24" s="29">
        <v>-741</v>
      </c>
      <c r="E24" s="30">
        <f t="shared" si="1"/>
        <v>2123</v>
      </c>
      <c r="F24" s="31">
        <f t="shared" si="4"/>
        <v>13</v>
      </c>
      <c r="G24" s="27">
        <v>1</v>
      </c>
      <c r="H24" s="30">
        <v>1362</v>
      </c>
      <c r="I24" s="32">
        <v>-1201</v>
      </c>
      <c r="J24" s="33">
        <f t="shared" si="2"/>
        <v>2563</v>
      </c>
      <c r="K24" s="27">
        <v>0</v>
      </c>
      <c r="L24" s="27">
        <v>1</v>
      </c>
      <c r="M24" s="28">
        <v>1392</v>
      </c>
      <c r="N24" s="29">
        <v>-1144</v>
      </c>
      <c r="O24" s="33">
        <f t="shared" si="3"/>
        <v>2536</v>
      </c>
      <c r="P24" s="27">
        <v>0</v>
      </c>
      <c r="Q24" s="34"/>
      <c r="R24" s="35"/>
    </row>
    <row r="25" spans="1:18" x14ac:dyDescent="0.3">
      <c r="A25" s="26">
        <v>45835</v>
      </c>
      <c r="B25" s="27">
        <v>1</v>
      </c>
      <c r="C25" s="28">
        <v>1382</v>
      </c>
      <c r="D25" s="29">
        <v>-754</v>
      </c>
      <c r="E25" s="30">
        <f t="shared" si="1"/>
        <v>2136</v>
      </c>
      <c r="F25" s="31">
        <f t="shared" si="4"/>
        <v>13</v>
      </c>
      <c r="G25" s="27">
        <v>1</v>
      </c>
      <c r="H25" s="30">
        <v>1362</v>
      </c>
      <c r="I25" s="32">
        <v>-1201</v>
      </c>
      <c r="J25" s="33">
        <f t="shared" si="2"/>
        <v>2563</v>
      </c>
      <c r="K25" s="27">
        <v>0</v>
      </c>
      <c r="L25" s="27">
        <v>1</v>
      </c>
      <c r="M25" s="28">
        <v>1392</v>
      </c>
      <c r="N25" s="29">
        <v>-1155</v>
      </c>
      <c r="O25" s="33">
        <f t="shared" si="3"/>
        <v>2547</v>
      </c>
      <c r="P25" s="27">
        <v>0</v>
      </c>
      <c r="Q25" s="34"/>
      <c r="R25" s="35"/>
    </row>
    <row r="26" spans="1:18" x14ac:dyDescent="0.3">
      <c r="A26" s="26">
        <v>45836</v>
      </c>
      <c r="B26" s="27">
        <v>1</v>
      </c>
      <c r="C26" s="28">
        <v>1382</v>
      </c>
      <c r="D26" s="29">
        <v>-767</v>
      </c>
      <c r="E26" s="30">
        <f t="shared" si="1"/>
        <v>2149</v>
      </c>
      <c r="F26" s="31">
        <f t="shared" si="4"/>
        <v>13</v>
      </c>
      <c r="G26" s="27">
        <v>1</v>
      </c>
      <c r="H26" s="30">
        <v>1362</v>
      </c>
      <c r="I26" s="32">
        <v>-1201</v>
      </c>
      <c r="J26" s="33">
        <f t="shared" si="2"/>
        <v>2563</v>
      </c>
      <c r="K26" s="27">
        <v>0</v>
      </c>
      <c r="L26" s="27">
        <v>1</v>
      </c>
      <c r="M26" s="28">
        <v>1392</v>
      </c>
      <c r="N26" s="29">
        <v>-1166</v>
      </c>
      <c r="O26" s="33">
        <f t="shared" si="3"/>
        <v>2558</v>
      </c>
      <c r="P26" s="27">
        <v>0</v>
      </c>
      <c r="Q26" s="34"/>
      <c r="R26" s="35"/>
    </row>
    <row r="27" spans="1:18" x14ac:dyDescent="0.3">
      <c r="A27" s="26">
        <v>45837</v>
      </c>
      <c r="B27" s="27">
        <v>1</v>
      </c>
      <c r="C27" s="28">
        <v>1382</v>
      </c>
      <c r="D27" s="29">
        <v>-780</v>
      </c>
      <c r="E27" s="30">
        <f t="shared" si="1"/>
        <v>2162</v>
      </c>
      <c r="F27" s="31">
        <f t="shared" si="4"/>
        <v>13</v>
      </c>
      <c r="G27" s="27">
        <v>1</v>
      </c>
      <c r="H27" s="30">
        <v>1362</v>
      </c>
      <c r="I27" s="32">
        <v>-1201</v>
      </c>
      <c r="J27" s="33">
        <f t="shared" si="2"/>
        <v>2563</v>
      </c>
      <c r="K27" s="27">
        <v>0</v>
      </c>
      <c r="L27" s="27">
        <v>1</v>
      </c>
      <c r="M27" s="28">
        <v>1392</v>
      </c>
      <c r="N27" s="29">
        <v>-1177</v>
      </c>
      <c r="O27" s="33">
        <f t="shared" si="3"/>
        <v>2569</v>
      </c>
      <c r="P27" s="27">
        <v>0</v>
      </c>
      <c r="Q27" s="34"/>
      <c r="R27" s="35"/>
    </row>
    <row r="28" spans="1:18" x14ac:dyDescent="0.3">
      <c r="A28" s="26">
        <v>45838</v>
      </c>
      <c r="B28" s="27">
        <v>1</v>
      </c>
      <c r="C28" s="28">
        <v>1382</v>
      </c>
      <c r="D28" s="29">
        <v>-793</v>
      </c>
      <c r="E28" s="30">
        <f t="shared" si="1"/>
        <v>2175</v>
      </c>
      <c r="F28" s="31">
        <f t="shared" si="4"/>
        <v>13</v>
      </c>
      <c r="G28" s="27">
        <v>1</v>
      </c>
      <c r="H28" s="30">
        <v>1362</v>
      </c>
      <c r="I28" s="32">
        <v>-1201</v>
      </c>
      <c r="J28" s="33">
        <f t="shared" si="2"/>
        <v>2563</v>
      </c>
      <c r="K28" s="27">
        <v>0</v>
      </c>
      <c r="L28" s="27">
        <v>1</v>
      </c>
      <c r="M28" s="28">
        <v>1392</v>
      </c>
      <c r="N28" s="29">
        <v>-1188</v>
      </c>
      <c r="O28" s="33">
        <f t="shared" si="3"/>
        <v>2580</v>
      </c>
      <c r="P28" s="27">
        <v>0</v>
      </c>
      <c r="Q28" s="34"/>
      <c r="R28" s="35"/>
    </row>
    <row r="29" spans="1:18" x14ac:dyDescent="0.3">
      <c r="A29" s="26">
        <v>45839</v>
      </c>
      <c r="B29" s="27">
        <v>1</v>
      </c>
      <c r="C29" s="28">
        <v>1382</v>
      </c>
      <c r="D29" s="29">
        <v>-806</v>
      </c>
      <c r="E29" s="30">
        <f t="shared" si="1"/>
        <v>2188</v>
      </c>
      <c r="F29" s="31">
        <f t="shared" si="4"/>
        <v>13</v>
      </c>
      <c r="G29" s="27">
        <v>1</v>
      </c>
      <c r="H29" s="30">
        <v>1362</v>
      </c>
      <c r="I29" s="32">
        <v>-1201</v>
      </c>
      <c r="J29" s="33">
        <f t="shared" si="2"/>
        <v>2563</v>
      </c>
      <c r="K29" s="27">
        <v>0</v>
      </c>
      <c r="L29" s="27">
        <v>1</v>
      </c>
      <c r="M29" s="28">
        <v>1392</v>
      </c>
      <c r="N29" s="29">
        <v>-1199</v>
      </c>
      <c r="O29" s="33">
        <f t="shared" si="3"/>
        <v>2591</v>
      </c>
      <c r="P29" s="27">
        <v>0</v>
      </c>
      <c r="Q29" s="34"/>
      <c r="R29" s="35"/>
    </row>
    <row r="30" spans="1:18" x14ac:dyDescent="0.3">
      <c r="A30" s="26">
        <v>45840</v>
      </c>
      <c r="B30" s="27">
        <v>1</v>
      </c>
      <c r="C30" s="28">
        <v>1382</v>
      </c>
      <c r="D30" s="29">
        <v>-819</v>
      </c>
      <c r="E30" s="30">
        <f t="shared" si="1"/>
        <v>2201</v>
      </c>
      <c r="F30" s="31">
        <f t="shared" si="4"/>
        <v>13</v>
      </c>
      <c r="G30" s="27">
        <v>1</v>
      </c>
      <c r="H30" s="30">
        <v>1362</v>
      </c>
      <c r="I30" s="32">
        <v>-1224</v>
      </c>
      <c r="J30" s="33">
        <f t="shared" si="2"/>
        <v>2586</v>
      </c>
      <c r="K30" s="27">
        <v>0</v>
      </c>
      <c r="L30" s="27">
        <v>1</v>
      </c>
      <c r="M30" s="28">
        <v>1392</v>
      </c>
      <c r="N30" s="29">
        <v>-1210</v>
      </c>
      <c r="O30" s="33">
        <f t="shared" si="3"/>
        <v>2602</v>
      </c>
      <c r="P30" s="27">
        <v>0</v>
      </c>
      <c r="Q30" s="34"/>
      <c r="R30" s="35"/>
    </row>
    <row r="31" spans="1:18" x14ac:dyDescent="0.3">
      <c r="A31" s="26">
        <v>45841</v>
      </c>
      <c r="B31" s="27">
        <v>1</v>
      </c>
      <c r="C31" s="28">
        <v>1382</v>
      </c>
      <c r="D31" s="29">
        <v>-832</v>
      </c>
      <c r="E31" s="30">
        <f t="shared" si="1"/>
        <v>2214</v>
      </c>
      <c r="F31" s="31">
        <f t="shared" si="4"/>
        <v>13</v>
      </c>
      <c r="G31" s="27">
        <v>1</v>
      </c>
      <c r="H31" s="30">
        <v>1362</v>
      </c>
      <c r="I31" s="32">
        <v>-1252</v>
      </c>
      <c r="J31" s="33">
        <f t="shared" si="2"/>
        <v>2614</v>
      </c>
      <c r="K31" s="27">
        <v>0</v>
      </c>
      <c r="L31" s="27">
        <v>1</v>
      </c>
      <c r="M31" s="28">
        <v>1392</v>
      </c>
      <c r="N31" s="29">
        <v>-1221</v>
      </c>
      <c r="O31" s="33">
        <f t="shared" si="3"/>
        <v>2613</v>
      </c>
      <c r="P31" s="27">
        <v>0</v>
      </c>
      <c r="Q31" s="34"/>
      <c r="R31" s="35"/>
    </row>
    <row r="32" spans="1:18" x14ac:dyDescent="0.3">
      <c r="A32" s="26">
        <v>45842</v>
      </c>
      <c r="B32" s="27">
        <v>1</v>
      </c>
      <c r="C32" s="28">
        <v>1382</v>
      </c>
      <c r="D32" s="29">
        <v>-845</v>
      </c>
      <c r="E32" s="30">
        <f t="shared" si="1"/>
        <v>2227</v>
      </c>
      <c r="F32" s="31">
        <f t="shared" si="4"/>
        <v>13</v>
      </c>
      <c r="G32" s="27">
        <v>1</v>
      </c>
      <c r="H32" s="30">
        <v>1362</v>
      </c>
      <c r="I32" s="32">
        <v>-1280</v>
      </c>
      <c r="J32" s="33">
        <f t="shared" si="2"/>
        <v>2642</v>
      </c>
      <c r="K32" s="27">
        <v>0</v>
      </c>
      <c r="L32" s="27">
        <v>1</v>
      </c>
      <c r="M32" s="28">
        <v>1392</v>
      </c>
      <c r="N32" s="29">
        <v>-1232</v>
      </c>
      <c r="O32" s="33">
        <f t="shared" si="3"/>
        <v>2624</v>
      </c>
      <c r="P32" s="27">
        <v>0</v>
      </c>
      <c r="Q32" s="34"/>
      <c r="R32" s="35"/>
    </row>
    <row r="33" spans="1:18" x14ac:dyDescent="0.3">
      <c r="A33" s="26">
        <v>45843</v>
      </c>
      <c r="B33" s="27">
        <v>1</v>
      </c>
      <c r="C33" s="28">
        <v>1382</v>
      </c>
      <c r="D33" s="29">
        <v>-858</v>
      </c>
      <c r="E33" s="30">
        <f t="shared" si="1"/>
        <v>2240</v>
      </c>
      <c r="F33" s="31">
        <v>0</v>
      </c>
      <c r="G33" s="27">
        <v>1</v>
      </c>
      <c r="H33" s="30">
        <v>1362</v>
      </c>
      <c r="I33" s="32">
        <v>-1308</v>
      </c>
      <c r="J33" s="33">
        <f t="shared" si="2"/>
        <v>2670</v>
      </c>
      <c r="K33" s="27">
        <v>0</v>
      </c>
      <c r="L33" s="27">
        <v>1</v>
      </c>
      <c r="M33" s="28">
        <v>1392</v>
      </c>
      <c r="N33" s="29">
        <v>-1243</v>
      </c>
      <c r="O33" s="33">
        <f t="shared" si="3"/>
        <v>2635</v>
      </c>
      <c r="P33" s="27">
        <v>0</v>
      </c>
      <c r="Q33" s="34"/>
      <c r="R33" s="35"/>
    </row>
    <row r="34" spans="1:18" x14ac:dyDescent="0.3">
      <c r="A34" s="26">
        <v>45844</v>
      </c>
      <c r="B34" s="27">
        <v>1</v>
      </c>
      <c r="C34" s="28">
        <v>1382</v>
      </c>
      <c r="D34" s="29">
        <v>-871</v>
      </c>
      <c r="E34" s="30">
        <f t="shared" si="1"/>
        <v>2253</v>
      </c>
      <c r="F34" s="31">
        <v>0</v>
      </c>
      <c r="G34" s="27">
        <v>1</v>
      </c>
      <c r="H34" s="30">
        <v>1362</v>
      </c>
      <c r="I34" s="32">
        <v>-1336</v>
      </c>
      <c r="J34" s="33">
        <f t="shared" si="2"/>
        <v>2698</v>
      </c>
      <c r="K34" s="27">
        <v>0</v>
      </c>
      <c r="L34" s="27">
        <v>1</v>
      </c>
      <c r="M34" s="28">
        <v>1392</v>
      </c>
      <c r="N34" s="29">
        <v>-1254</v>
      </c>
      <c r="O34" s="33">
        <f t="shared" si="3"/>
        <v>2646</v>
      </c>
      <c r="P34" s="27">
        <v>0</v>
      </c>
      <c r="Q34" s="34"/>
      <c r="R34" s="35"/>
    </row>
    <row r="35" spans="1:18" x14ac:dyDescent="0.3">
      <c r="A35" s="26">
        <v>45845</v>
      </c>
      <c r="B35" s="27">
        <v>1</v>
      </c>
      <c r="C35" s="28">
        <v>1382</v>
      </c>
      <c r="D35" s="29">
        <v>-884</v>
      </c>
      <c r="E35" s="30">
        <f t="shared" si="1"/>
        <v>2266</v>
      </c>
      <c r="F35" s="31">
        <v>0</v>
      </c>
      <c r="G35" s="27">
        <v>1</v>
      </c>
      <c r="H35" s="30">
        <v>1362</v>
      </c>
      <c r="I35" s="32">
        <v>-1364</v>
      </c>
      <c r="J35" s="33">
        <f t="shared" si="2"/>
        <v>2726</v>
      </c>
      <c r="K35" s="27">
        <v>0</v>
      </c>
      <c r="L35" s="27">
        <v>1</v>
      </c>
      <c r="M35" s="28">
        <v>1392</v>
      </c>
      <c r="N35" s="29">
        <v>-1265</v>
      </c>
      <c r="O35" s="33">
        <f t="shared" si="3"/>
        <v>2657</v>
      </c>
      <c r="P35" s="27">
        <v>0</v>
      </c>
      <c r="Q35" s="34"/>
      <c r="R35" s="35"/>
    </row>
    <row r="36" spans="1:18" x14ac:dyDescent="0.3">
      <c r="A36" s="26">
        <v>45846</v>
      </c>
      <c r="B36" s="27">
        <v>1</v>
      </c>
      <c r="C36" s="28">
        <v>1382</v>
      </c>
      <c r="D36" s="29">
        <v>-897</v>
      </c>
      <c r="E36" s="30">
        <f t="shared" si="1"/>
        <v>2279</v>
      </c>
      <c r="F36" s="31">
        <v>0</v>
      </c>
      <c r="G36" s="27">
        <v>1</v>
      </c>
      <c r="H36" s="30">
        <v>1362</v>
      </c>
      <c r="I36" s="32">
        <v>-1392</v>
      </c>
      <c r="J36" s="33">
        <f t="shared" si="2"/>
        <v>2754</v>
      </c>
      <c r="K36" s="27">
        <v>0</v>
      </c>
      <c r="L36" s="27">
        <v>1</v>
      </c>
      <c r="M36" s="28">
        <v>1392</v>
      </c>
      <c r="N36" s="29">
        <v>-1276</v>
      </c>
      <c r="O36" s="33">
        <f t="shared" si="3"/>
        <v>2668</v>
      </c>
      <c r="P36" s="27">
        <v>0</v>
      </c>
      <c r="Q36" s="34"/>
      <c r="R36" s="35"/>
    </row>
    <row r="37" spans="1:18" x14ac:dyDescent="0.3">
      <c r="A37" s="26">
        <v>45847</v>
      </c>
      <c r="B37" s="27">
        <v>1</v>
      </c>
      <c r="C37" s="28">
        <v>1382</v>
      </c>
      <c r="D37" s="29">
        <v>-910</v>
      </c>
      <c r="E37" s="30">
        <f t="shared" si="1"/>
        <v>2292</v>
      </c>
      <c r="F37" s="31">
        <v>0</v>
      </c>
      <c r="G37" s="27">
        <v>1</v>
      </c>
      <c r="H37" s="30">
        <v>1362</v>
      </c>
      <c r="I37" s="32">
        <v>-1420</v>
      </c>
      <c r="J37" s="33">
        <f t="shared" si="2"/>
        <v>2782</v>
      </c>
      <c r="K37" s="27">
        <v>0</v>
      </c>
      <c r="L37" s="27">
        <v>1</v>
      </c>
      <c r="M37" s="28">
        <v>1392</v>
      </c>
      <c r="N37" s="29">
        <v>-1287</v>
      </c>
      <c r="O37" s="33">
        <f t="shared" si="3"/>
        <v>2679</v>
      </c>
      <c r="P37" s="27">
        <v>0</v>
      </c>
      <c r="Q37" s="34"/>
      <c r="R37" s="35"/>
    </row>
    <row r="38" spans="1:18" x14ac:dyDescent="0.3">
      <c r="A38" s="26">
        <v>45848</v>
      </c>
      <c r="B38" s="27">
        <v>1</v>
      </c>
      <c r="C38" s="28">
        <v>1382</v>
      </c>
      <c r="D38" s="29">
        <v>-923</v>
      </c>
      <c r="E38" s="30">
        <f t="shared" si="1"/>
        <v>2305</v>
      </c>
      <c r="F38" s="31">
        <v>0</v>
      </c>
      <c r="G38" s="27">
        <v>1</v>
      </c>
      <c r="H38" s="30">
        <v>1362</v>
      </c>
      <c r="I38" s="32">
        <v>-1448</v>
      </c>
      <c r="J38" s="33">
        <f t="shared" si="2"/>
        <v>2810</v>
      </c>
      <c r="K38" s="27">
        <v>0</v>
      </c>
      <c r="L38" s="27">
        <v>1</v>
      </c>
      <c r="M38" s="28">
        <v>1392</v>
      </c>
      <c r="N38" s="29">
        <v>-1298</v>
      </c>
      <c r="O38" s="33">
        <f t="shared" si="3"/>
        <v>2690</v>
      </c>
      <c r="P38" s="27">
        <v>0</v>
      </c>
      <c r="Q38" s="34"/>
      <c r="R38" s="35"/>
    </row>
    <row r="39" spans="1:18" x14ac:dyDescent="0.3">
      <c r="A39" s="26">
        <v>45849</v>
      </c>
      <c r="B39" s="27">
        <v>1</v>
      </c>
      <c r="C39" s="28">
        <v>1382</v>
      </c>
      <c r="D39" s="29">
        <v>-936</v>
      </c>
      <c r="E39" s="30">
        <f t="shared" si="1"/>
        <v>2318</v>
      </c>
      <c r="F39" s="31">
        <v>0</v>
      </c>
      <c r="G39" s="27">
        <v>1</v>
      </c>
      <c r="H39" s="30">
        <v>1362</v>
      </c>
      <c r="I39" s="32">
        <v>-1476</v>
      </c>
      <c r="J39" s="33">
        <f t="shared" si="2"/>
        <v>2838</v>
      </c>
      <c r="K39" s="27">
        <v>0</v>
      </c>
      <c r="L39" s="27">
        <v>1</v>
      </c>
      <c r="M39" s="28">
        <v>1392</v>
      </c>
      <c r="N39" s="29">
        <v>-1309</v>
      </c>
      <c r="O39" s="33">
        <f t="shared" si="3"/>
        <v>2701</v>
      </c>
      <c r="P39" s="27">
        <v>0</v>
      </c>
      <c r="Q39" s="34"/>
      <c r="R39" s="35"/>
    </row>
    <row r="40" spans="1:18" x14ac:dyDescent="0.3">
      <c r="A40" s="26">
        <v>45850</v>
      </c>
      <c r="B40" s="27">
        <v>1</v>
      </c>
      <c r="C40" s="28">
        <v>1382</v>
      </c>
      <c r="D40" s="29">
        <v>-949</v>
      </c>
      <c r="E40" s="30">
        <f t="shared" si="1"/>
        <v>2331</v>
      </c>
      <c r="F40" s="31">
        <v>0</v>
      </c>
      <c r="G40" s="27">
        <v>1</v>
      </c>
      <c r="H40" s="30">
        <v>1362</v>
      </c>
      <c r="I40" s="32">
        <v>-1504</v>
      </c>
      <c r="J40" s="33">
        <f t="shared" si="2"/>
        <v>2866</v>
      </c>
      <c r="K40" s="27">
        <v>0</v>
      </c>
      <c r="L40" s="27">
        <v>1</v>
      </c>
      <c r="M40" s="28">
        <v>1392</v>
      </c>
      <c r="N40" s="29">
        <v>-1320</v>
      </c>
      <c r="O40" s="33">
        <f t="shared" si="3"/>
        <v>2712</v>
      </c>
      <c r="P40" s="27">
        <v>0</v>
      </c>
      <c r="Q40" s="34"/>
      <c r="R40" s="35"/>
    </row>
    <row r="41" spans="1:18" x14ac:dyDescent="0.3">
      <c r="A41" s="26">
        <v>45851</v>
      </c>
      <c r="B41" s="27">
        <v>1</v>
      </c>
      <c r="C41" s="28">
        <v>1382</v>
      </c>
      <c r="D41" s="29">
        <v>-962</v>
      </c>
      <c r="E41" s="30">
        <f t="shared" si="1"/>
        <v>2344</v>
      </c>
      <c r="F41" s="31">
        <v>0</v>
      </c>
      <c r="G41" s="27">
        <v>1</v>
      </c>
      <c r="H41" s="30">
        <v>1362</v>
      </c>
      <c r="I41" s="32">
        <v>-1532</v>
      </c>
      <c r="J41" s="33">
        <f t="shared" si="2"/>
        <v>2894</v>
      </c>
      <c r="K41" s="27">
        <v>0</v>
      </c>
      <c r="L41" s="27">
        <v>1</v>
      </c>
      <c r="M41" s="28">
        <v>1392</v>
      </c>
      <c r="N41" s="29">
        <v>-1331</v>
      </c>
      <c r="O41" s="33">
        <f t="shared" si="3"/>
        <v>2723</v>
      </c>
      <c r="P41" s="27">
        <v>0</v>
      </c>
      <c r="Q41" s="34"/>
      <c r="R41" s="35"/>
    </row>
    <row r="42" spans="1:18" x14ac:dyDescent="0.3">
      <c r="A42" s="26">
        <v>45852</v>
      </c>
      <c r="B42" s="27">
        <v>1</v>
      </c>
      <c r="C42" s="28">
        <v>1382</v>
      </c>
      <c r="D42" s="29">
        <v>-975</v>
      </c>
      <c r="E42" s="30">
        <f t="shared" si="1"/>
        <v>2357</v>
      </c>
      <c r="F42" s="31">
        <v>0</v>
      </c>
      <c r="G42" s="27">
        <v>1</v>
      </c>
      <c r="H42" s="30">
        <v>1362</v>
      </c>
      <c r="I42" s="32">
        <v>-1560</v>
      </c>
      <c r="J42" s="33">
        <f t="shared" si="2"/>
        <v>2922</v>
      </c>
      <c r="K42" s="27">
        <v>0</v>
      </c>
      <c r="L42" s="27">
        <v>1</v>
      </c>
      <c r="M42" s="28">
        <v>1392</v>
      </c>
      <c r="N42" s="29">
        <v>-1342</v>
      </c>
      <c r="O42" s="33">
        <f t="shared" si="3"/>
        <v>2734</v>
      </c>
      <c r="P42" s="27">
        <v>0</v>
      </c>
      <c r="Q42" s="34"/>
      <c r="R42" s="35"/>
    </row>
    <row r="43" spans="1:18" x14ac:dyDescent="0.3">
      <c r="A43" s="26">
        <v>45853</v>
      </c>
      <c r="B43" s="27">
        <v>1</v>
      </c>
      <c r="C43" s="28">
        <v>1382</v>
      </c>
      <c r="D43" s="29">
        <v>-988</v>
      </c>
      <c r="E43" s="30">
        <f t="shared" si="1"/>
        <v>2370</v>
      </c>
      <c r="F43" s="31">
        <v>0</v>
      </c>
      <c r="G43" s="27">
        <v>1</v>
      </c>
      <c r="H43" s="30">
        <v>1362</v>
      </c>
      <c r="I43" s="32">
        <v>-1588</v>
      </c>
      <c r="J43" s="33">
        <f t="shared" si="2"/>
        <v>2950</v>
      </c>
      <c r="K43" s="27">
        <v>0</v>
      </c>
      <c r="L43" s="27">
        <v>1</v>
      </c>
      <c r="M43" s="28">
        <v>1392</v>
      </c>
      <c r="N43" s="29">
        <v>-1353</v>
      </c>
      <c r="O43" s="33">
        <f t="shared" si="3"/>
        <v>2745</v>
      </c>
      <c r="P43" s="27">
        <v>0</v>
      </c>
      <c r="Q43" s="34"/>
      <c r="R43" s="35"/>
    </row>
    <row r="44" spans="1:18" x14ac:dyDescent="0.3">
      <c r="A44" s="26">
        <v>45854</v>
      </c>
      <c r="B44" s="27">
        <v>1</v>
      </c>
      <c r="C44" s="28">
        <v>1382</v>
      </c>
      <c r="D44" s="29">
        <v>-1001</v>
      </c>
      <c r="E44" s="30">
        <f t="shared" si="1"/>
        <v>2383</v>
      </c>
      <c r="F44" s="31">
        <v>0</v>
      </c>
      <c r="G44" s="27">
        <v>1</v>
      </c>
      <c r="H44" s="30">
        <v>1362</v>
      </c>
      <c r="I44" s="32">
        <v>-1616</v>
      </c>
      <c r="J44" s="33">
        <f t="shared" si="2"/>
        <v>2978</v>
      </c>
      <c r="K44" s="27">
        <v>0</v>
      </c>
      <c r="L44" s="27">
        <v>1</v>
      </c>
      <c r="M44" s="28">
        <v>1392</v>
      </c>
      <c r="N44" s="29">
        <v>-1364</v>
      </c>
      <c r="O44" s="33">
        <f t="shared" si="3"/>
        <v>2756</v>
      </c>
      <c r="P44" s="27">
        <v>0</v>
      </c>
      <c r="Q44" s="34"/>
      <c r="R44" s="35"/>
    </row>
    <row r="45" spans="1:18" x14ac:dyDescent="0.3">
      <c r="A45" s="26">
        <v>45855</v>
      </c>
      <c r="B45" s="27">
        <v>1</v>
      </c>
      <c r="C45" s="28">
        <v>1382</v>
      </c>
      <c r="D45" s="29">
        <v>-1014</v>
      </c>
      <c r="E45" s="30">
        <f t="shared" si="1"/>
        <v>2396</v>
      </c>
      <c r="F45" s="31">
        <v>0</v>
      </c>
      <c r="G45" s="27">
        <v>1</v>
      </c>
      <c r="H45" s="30">
        <v>1362</v>
      </c>
      <c r="I45" s="32">
        <v>-1644</v>
      </c>
      <c r="J45" s="33">
        <f t="shared" si="2"/>
        <v>3006</v>
      </c>
      <c r="K45" s="27">
        <v>0</v>
      </c>
      <c r="L45" s="27">
        <v>1</v>
      </c>
      <c r="M45" s="28">
        <v>1392</v>
      </c>
      <c r="N45" s="29">
        <v>-1375</v>
      </c>
      <c r="O45" s="33">
        <f t="shared" si="3"/>
        <v>2767</v>
      </c>
      <c r="P45" s="27">
        <v>0</v>
      </c>
      <c r="Q45" s="34"/>
      <c r="R45" s="35"/>
    </row>
    <row r="46" spans="1:18" x14ac:dyDescent="0.3">
      <c r="A46" s="26">
        <v>45856</v>
      </c>
      <c r="B46" s="27">
        <v>1</v>
      </c>
      <c r="C46" s="28">
        <v>1382</v>
      </c>
      <c r="D46" s="29">
        <v>-1027</v>
      </c>
      <c r="E46" s="30">
        <f t="shared" si="1"/>
        <v>2409</v>
      </c>
      <c r="F46" s="31">
        <v>0</v>
      </c>
      <c r="G46" s="27">
        <v>1</v>
      </c>
      <c r="H46" s="30">
        <v>1362</v>
      </c>
      <c r="I46" s="32">
        <v>-1672</v>
      </c>
      <c r="J46" s="33">
        <f t="shared" si="2"/>
        <v>3034</v>
      </c>
      <c r="K46" s="27">
        <v>0</v>
      </c>
      <c r="L46" s="27">
        <v>1</v>
      </c>
      <c r="M46" s="28">
        <v>1392</v>
      </c>
      <c r="N46" s="29">
        <v>-1386</v>
      </c>
      <c r="O46" s="33">
        <f t="shared" si="3"/>
        <v>2778</v>
      </c>
      <c r="P46" s="27">
        <v>0</v>
      </c>
      <c r="Q46" s="34"/>
      <c r="R46" s="35"/>
    </row>
    <row r="47" spans="1:18" x14ac:dyDescent="0.3">
      <c r="A47" s="26">
        <v>45857</v>
      </c>
      <c r="B47" s="27">
        <v>1</v>
      </c>
      <c r="C47" s="28">
        <v>1382</v>
      </c>
      <c r="D47" s="29">
        <v>-1040</v>
      </c>
      <c r="E47" s="30">
        <f t="shared" si="1"/>
        <v>2422</v>
      </c>
      <c r="F47" s="31">
        <v>0</v>
      </c>
      <c r="G47" s="27">
        <v>1</v>
      </c>
      <c r="H47" s="30">
        <v>1362</v>
      </c>
      <c r="I47" s="32">
        <v>-1700</v>
      </c>
      <c r="J47" s="33">
        <f t="shared" si="2"/>
        <v>3062</v>
      </c>
      <c r="K47" s="27">
        <v>0</v>
      </c>
      <c r="L47" s="27">
        <v>1</v>
      </c>
      <c r="M47" s="28">
        <v>1392</v>
      </c>
      <c r="N47" s="29">
        <v>-1397</v>
      </c>
      <c r="O47" s="33">
        <f t="shared" si="3"/>
        <v>2789</v>
      </c>
      <c r="P47" s="27">
        <v>0</v>
      </c>
      <c r="Q47" s="34"/>
      <c r="R47" s="35"/>
    </row>
    <row r="48" spans="1:18" x14ac:dyDescent="0.3">
      <c r="A48" s="26">
        <v>45858</v>
      </c>
      <c r="B48" s="27">
        <v>1</v>
      </c>
      <c r="C48" s="28">
        <v>1382</v>
      </c>
      <c r="D48" s="29">
        <v>-1040</v>
      </c>
      <c r="E48" s="30">
        <f t="shared" si="1"/>
        <v>2422</v>
      </c>
      <c r="F48" s="31">
        <f t="shared" ref="F48:F65" si="5">D15-D48</f>
        <v>372</v>
      </c>
      <c r="G48" s="27">
        <v>1</v>
      </c>
      <c r="H48" s="30">
        <v>1362</v>
      </c>
      <c r="I48" s="32">
        <v>-1728</v>
      </c>
      <c r="J48" s="33">
        <f t="shared" si="2"/>
        <v>3090</v>
      </c>
      <c r="K48" s="27">
        <f t="shared" ref="K48:K65" si="6">I15-I48</f>
        <v>550</v>
      </c>
      <c r="L48" s="27">
        <v>1</v>
      </c>
      <c r="M48" s="28">
        <v>1392</v>
      </c>
      <c r="N48" s="29">
        <v>-1408</v>
      </c>
      <c r="O48" s="33">
        <f t="shared" si="3"/>
        <v>2800</v>
      </c>
      <c r="P48" s="27">
        <f t="shared" ref="P48:P65" si="7">N15-N48</f>
        <v>350</v>
      </c>
      <c r="Q48" s="34"/>
      <c r="R48" s="35"/>
    </row>
    <row r="49" spans="1:18" x14ac:dyDescent="0.3">
      <c r="A49" s="26">
        <v>45859</v>
      </c>
      <c r="B49" s="27">
        <v>1</v>
      </c>
      <c r="C49" s="28">
        <v>1382</v>
      </c>
      <c r="D49" s="29">
        <v>-1044</v>
      </c>
      <c r="E49" s="30">
        <f t="shared" si="1"/>
        <v>2426</v>
      </c>
      <c r="F49" s="31">
        <f t="shared" si="5"/>
        <v>371</v>
      </c>
      <c r="G49" s="27">
        <v>1</v>
      </c>
      <c r="H49" s="30">
        <v>1362</v>
      </c>
      <c r="I49" s="32">
        <v>-1728</v>
      </c>
      <c r="J49" s="33">
        <f t="shared" si="2"/>
        <v>3090</v>
      </c>
      <c r="K49" s="27">
        <f t="shared" si="6"/>
        <v>545</v>
      </c>
      <c r="L49" s="27">
        <v>1</v>
      </c>
      <c r="M49" s="28">
        <v>1392</v>
      </c>
      <c r="N49" s="29">
        <v>-1408</v>
      </c>
      <c r="O49" s="33">
        <f t="shared" si="3"/>
        <v>2800</v>
      </c>
      <c r="P49" s="27">
        <f t="shared" si="7"/>
        <v>345</v>
      </c>
      <c r="Q49" s="34"/>
      <c r="R49" s="35"/>
    </row>
    <row r="50" spans="1:18" x14ac:dyDescent="0.3">
      <c r="A50" s="26">
        <v>45860</v>
      </c>
      <c r="B50" s="27">
        <v>1</v>
      </c>
      <c r="C50" s="28">
        <v>1382</v>
      </c>
      <c r="D50" s="29">
        <v>-1057</v>
      </c>
      <c r="E50" s="30">
        <f t="shared" si="1"/>
        <v>2439</v>
      </c>
      <c r="F50" s="31">
        <f t="shared" si="5"/>
        <v>379</v>
      </c>
      <c r="G50" s="27">
        <v>1</v>
      </c>
      <c r="H50" s="30">
        <v>1362</v>
      </c>
      <c r="I50" s="32">
        <v>-1728</v>
      </c>
      <c r="J50" s="33">
        <f t="shared" si="2"/>
        <v>3090</v>
      </c>
      <c r="K50" s="27">
        <f t="shared" si="6"/>
        <v>540</v>
      </c>
      <c r="L50" s="27">
        <v>1</v>
      </c>
      <c r="M50" s="28">
        <v>1392</v>
      </c>
      <c r="N50" s="29">
        <v>-1435</v>
      </c>
      <c r="O50" s="33">
        <f t="shared" si="3"/>
        <v>2827</v>
      </c>
      <c r="P50" s="27">
        <f t="shared" si="7"/>
        <v>368</v>
      </c>
      <c r="Q50" s="34"/>
      <c r="R50" s="35"/>
    </row>
    <row r="51" spans="1:18" x14ac:dyDescent="0.3">
      <c r="A51" s="26">
        <v>45861</v>
      </c>
      <c r="B51" s="27">
        <v>1</v>
      </c>
      <c r="C51" s="28">
        <v>1382</v>
      </c>
      <c r="D51" s="29">
        <v>-1070</v>
      </c>
      <c r="E51" s="30">
        <f t="shared" si="1"/>
        <v>2452</v>
      </c>
      <c r="F51" s="31">
        <f t="shared" si="5"/>
        <v>365</v>
      </c>
      <c r="G51" s="27">
        <v>1</v>
      </c>
      <c r="H51" s="30">
        <v>1362</v>
      </c>
      <c r="I51" s="32">
        <v>-1728</v>
      </c>
      <c r="J51" s="33">
        <f t="shared" si="2"/>
        <v>3090</v>
      </c>
      <c r="K51" s="27">
        <f t="shared" si="6"/>
        <v>527</v>
      </c>
      <c r="L51" s="27">
        <v>1</v>
      </c>
      <c r="M51" s="28">
        <v>1392</v>
      </c>
      <c r="N51" s="29">
        <v>-1445</v>
      </c>
      <c r="O51" s="33">
        <f t="shared" si="3"/>
        <v>2837</v>
      </c>
      <c r="P51" s="27">
        <f t="shared" si="7"/>
        <v>367</v>
      </c>
      <c r="Q51" s="34"/>
      <c r="R51" s="35"/>
    </row>
    <row r="52" spans="1:18" x14ac:dyDescent="0.3">
      <c r="A52" s="26">
        <v>45862</v>
      </c>
      <c r="B52" s="27">
        <v>1</v>
      </c>
      <c r="C52" s="28">
        <v>1382</v>
      </c>
      <c r="D52" s="29">
        <v>-1083</v>
      </c>
      <c r="E52" s="30">
        <f t="shared" si="1"/>
        <v>2465</v>
      </c>
      <c r="F52" s="31">
        <f t="shared" si="5"/>
        <v>378</v>
      </c>
      <c r="G52" s="27">
        <v>1</v>
      </c>
      <c r="H52" s="30">
        <v>1362</v>
      </c>
      <c r="I52" s="32">
        <v>-1738</v>
      </c>
      <c r="J52" s="33">
        <f t="shared" si="2"/>
        <v>3100</v>
      </c>
      <c r="K52" s="27">
        <f t="shared" si="6"/>
        <v>537</v>
      </c>
      <c r="L52" s="27">
        <v>1</v>
      </c>
      <c r="M52" s="28">
        <v>1392</v>
      </c>
      <c r="N52" s="29">
        <v>-1455</v>
      </c>
      <c r="O52" s="33">
        <f t="shared" si="3"/>
        <v>2847</v>
      </c>
      <c r="P52" s="27">
        <f t="shared" si="7"/>
        <v>366</v>
      </c>
      <c r="Q52" s="34"/>
      <c r="R52" s="35"/>
    </row>
    <row r="53" spans="1:18" x14ac:dyDescent="0.3">
      <c r="A53" s="26">
        <v>45863</v>
      </c>
      <c r="B53" s="27">
        <v>1</v>
      </c>
      <c r="C53" s="28">
        <v>1382</v>
      </c>
      <c r="D53" s="29">
        <v>-1096</v>
      </c>
      <c r="E53" s="30">
        <f t="shared" si="1"/>
        <v>2478</v>
      </c>
      <c r="F53" s="31">
        <f t="shared" si="5"/>
        <v>391</v>
      </c>
      <c r="G53" s="27">
        <v>1</v>
      </c>
      <c r="H53" s="30">
        <v>1362</v>
      </c>
      <c r="I53" s="32">
        <v>-1751</v>
      </c>
      <c r="J53" s="33">
        <f t="shared" si="2"/>
        <v>3113</v>
      </c>
      <c r="K53" s="27">
        <f t="shared" si="6"/>
        <v>550</v>
      </c>
      <c r="L53" s="27">
        <v>1</v>
      </c>
      <c r="M53" s="28">
        <v>1392</v>
      </c>
      <c r="N53" s="29">
        <v>-1465</v>
      </c>
      <c r="O53" s="33">
        <f t="shared" si="3"/>
        <v>2857</v>
      </c>
      <c r="P53" s="27">
        <f t="shared" si="7"/>
        <v>365</v>
      </c>
      <c r="Q53" s="34"/>
      <c r="R53" s="35"/>
    </row>
    <row r="54" spans="1:18" x14ac:dyDescent="0.3">
      <c r="A54" s="26">
        <v>45864</v>
      </c>
      <c r="B54" s="27">
        <v>1</v>
      </c>
      <c r="C54" s="28">
        <v>1382</v>
      </c>
      <c r="D54" s="29">
        <v>-1109</v>
      </c>
      <c r="E54" s="30">
        <f t="shared" si="1"/>
        <v>2491</v>
      </c>
      <c r="F54" s="31">
        <f t="shared" si="5"/>
        <v>404</v>
      </c>
      <c r="G54" s="27">
        <v>1</v>
      </c>
      <c r="H54" s="30">
        <v>1362</v>
      </c>
      <c r="I54" s="32">
        <v>-1764</v>
      </c>
      <c r="J54" s="33">
        <f t="shared" si="2"/>
        <v>3126</v>
      </c>
      <c r="K54" s="27">
        <f t="shared" si="6"/>
        <v>563</v>
      </c>
      <c r="L54" s="27">
        <v>1</v>
      </c>
      <c r="M54" s="28">
        <v>1392</v>
      </c>
      <c r="N54" s="29">
        <v>-1475</v>
      </c>
      <c r="O54" s="33">
        <f t="shared" si="3"/>
        <v>2867</v>
      </c>
      <c r="P54" s="27">
        <f t="shared" si="7"/>
        <v>364</v>
      </c>
      <c r="Q54" s="34"/>
      <c r="R54" s="35"/>
    </row>
    <row r="55" spans="1:18" x14ac:dyDescent="0.3">
      <c r="A55" s="26">
        <v>45865</v>
      </c>
      <c r="B55" s="27">
        <v>1</v>
      </c>
      <c r="C55" s="28">
        <v>1382</v>
      </c>
      <c r="D55" s="29">
        <v>-1122</v>
      </c>
      <c r="E55" s="30">
        <f t="shared" si="1"/>
        <v>2504</v>
      </c>
      <c r="F55" s="31">
        <f t="shared" si="5"/>
        <v>407</v>
      </c>
      <c r="G55" s="27">
        <v>1</v>
      </c>
      <c r="H55" s="30">
        <v>1362</v>
      </c>
      <c r="I55" s="32">
        <v>-1777</v>
      </c>
      <c r="J55" s="33">
        <f t="shared" si="2"/>
        <v>3139</v>
      </c>
      <c r="K55" s="27">
        <f t="shared" si="6"/>
        <v>576</v>
      </c>
      <c r="L55" s="27">
        <v>1</v>
      </c>
      <c r="M55" s="28">
        <v>1392</v>
      </c>
      <c r="N55" s="29">
        <v>-1485</v>
      </c>
      <c r="O55" s="33">
        <f t="shared" si="3"/>
        <v>2877</v>
      </c>
      <c r="P55" s="27">
        <f t="shared" si="7"/>
        <v>363</v>
      </c>
      <c r="Q55" s="34"/>
      <c r="R55" s="35"/>
    </row>
    <row r="56" spans="1:18" x14ac:dyDescent="0.3">
      <c r="A56" s="26">
        <v>45866</v>
      </c>
      <c r="B56" s="27">
        <v>1</v>
      </c>
      <c r="C56" s="28">
        <v>1382</v>
      </c>
      <c r="D56" s="29">
        <v>-1135</v>
      </c>
      <c r="E56" s="30">
        <f t="shared" si="1"/>
        <v>2517</v>
      </c>
      <c r="F56" s="31">
        <f t="shared" si="5"/>
        <v>407</v>
      </c>
      <c r="G56" s="27">
        <v>1</v>
      </c>
      <c r="H56" s="30">
        <v>1362</v>
      </c>
      <c r="I56" s="32">
        <v>-1791</v>
      </c>
      <c r="J56" s="33">
        <f t="shared" si="2"/>
        <v>3153</v>
      </c>
      <c r="K56" s="27">
        <f t="shared" si="6"/>
        <v>590</v>
      </c>
      <c r="L56" s="27">
        <v>1</v>
      </c>
      <c r="M56" s="28">
        <v>1392</v>
      </c>
      <c r="N56" s="29">
        <v>-1495</v>
      </c>
      <c r="O56" s="33">
        <f t="shared" si="3"/>
        <v>2887</v>
      </c>
      <c r="P56" s="27">
        <f t="shared" si="7"/>
        <v>362</v>
      </c>
      <c r="Q56" s="34"/>
      <c r="R56" s="35"/>
    </row>
    <row r="57" spans="1:18" x14ac:dyDescent="0.3">
      <c r="A57" s="26">
        <v>45867</v>
      </c>
      <c r="B57" s="27">
        <v>1</v>
      </c>
      <c r="C57" s="28">
        <v>1472</v>
      </c>
      <c r="D57" s="29">
        <v>-1148</v>
      </c>
      <c r="E57" s="30">
        <f t="shared" si="1"/>
        <v>2620</v>
      </c>
      <c r="F57" s="31">
        <f t="shared" si="5"/>
        <v>407</v>
      </c>
      <c r="G57" s="27">
        <v>1</v>
      </c>
      <c r="H57" s="30">
        <v>1422</v>
      </c>
      <c r="I57" s="32">
        <v>-1809</v>
      </c>
      <c r="J57" s="33">
        <f t="shared" si="2"/>
        <v>3231</v>
      </c>
      <c r="K57" s="27">
        <f t="shared" si="6"/>
        <v>608</v>
      </c>
      <c r="L57" s="27">
        <v>1</v>
      </c>
      <c r="M57" s="28">
        <v>1422</v>
      </c>
      <c r="N57" s="29">
        <v>-1505</v>
      </c>
      <c r="O57" s="33">
        <f t="shared" si="3"/>
        <v>2927</v>
      </c>
      <c r="P57" s="27">
        <f t="shared" si="7"/>
        <v>361</v>
      </c>
      <c r="Q57" s="34"/>
      <c r="R57" s="35"/>
    </row>
    <row r="58" spans="1:18" x14ac:dyDescent="0.3">
      <c r="A58" s="26">
        <v>45868</v>
      </c>
      <c r="B58" s="27">
        <v>1</v>
      </c>
      <c r="C58" s="28">
        <v>1562</v>
      </c>
      <c r="D58" s="29">
        <v>-1161</v>
      </c>
      <c r="E58" s="30">
        <f t="shared" si="1"/>
        <v>2723</v>
      </c>
      <c r="F58" s="31">
        <f t="shared" si="5"/>
        <v>407</v>
      </c>
      <c r="G58" s="27">
        <v>1</v>
      </c>
      <c r="H58" s="30">
        <v>1482</v>
      </c>
      <c r="I58" s="32">
        <v>-1827</v>
      </c>
      <c r="J58" s="33">
        <f t="shared" si="2"/>
        <v>3309</v>
      </c>
      <c r="K58" s="27">
        <f t="shared" si="6"/>
        <v>626</v>
      </c>
      <c r="L58" s="27">
        <v>1</v>
      </c>
      <c r="M58" s="28">
        <v>1452</v>
      </c>
      <c r="N58" s="29">
        <v>-1515</v>
      </c>
      <c r="O58" s="33">
        <f t="shared" si="3"/>
        <v>2967</v>
      </c>
      <c r="P58" s="27">
        <f t="shared" si="7"/>
        <v>360</v>
      </c>
      <c r="Q58" s="34"/>
      <c r="R58" s="35"/>
    </row>
    <row r="59" spans="1:18" x14ac:dyDescent="0.3">
      <c r="A59" s="26">
        <v>45869</v>
      </c>
      <c r="B59" s="27">
        <v>1</v>
      </c>
      <c r="C59" s="28">
        <v>1652</v>
      </c>
      <c r="D59" s="29">
        <v>-1174</v>
      </c>
      <c r="E59" s="30">
        <f t="shared" si="1"/>
        <v>2826</v>
      </c>
      <c r="F59" s="31">
        <f t="shared" si="5"/>
        <v>407</v>
      </c>
      <c r="G59" s="27">
        <v>1</v>
      </c>
      <c r="H59" s="30">
        <v>1542</v>
      </c>
      <c r="I59" s="32">
        <v>-1845</v>
      </c>
      <c r="J59" s="33">
        <f t="shared" si="2"/>
        <v>3387</v>
      </c>
      <c r="K59" s="27">
        <f t="shared" si="6"/>
        <v>644</v>
      </c>
      <c r="L59" s="27">
        <v>1</v>
      </c>
      <c r="M59" s="28">
        <v>1482</v>
      </c>
      <c r="N59" s="29">
        <v>-1525</v>
      </c>
      <c r="O59" s="33">
        <f t="shared" si="3"/>
        <v>3007</v>
      </c>
      <c r="P59" s="27">
        <f t="shared" si="7"/>
        <v>359</v>
      </c>
      <c r="Q59" s="34"/>
      <c r="R59" s="35"/>
    </row>
    <row r="60" spans="1:18" x14ac:dyDescent="0.3">
      <c r="A60" s="26">
        <v>45870</v>
      </c>
      <c r="B60" s="27">
        <v>1</v>
      </c>
      <c r="C60" s="28">
        <v>1742</v>
      </c>
      <c r="D60" s="29">
        <v>-1187</v>
      </c>
      <c r="E60" s="30">
        <f t="shared" si="1"/>
        <v>2929</v>
      </c>
      <c r="F60" s="31">
        <f t="shared" si="5"/>
        <v>407</v>
      </c>
      <c r="G60" s="27">
        <v>1</v>
      </c>
      <c r="H60" s="30">
        <v>1602</v>
      </c>
      <c r="I60" s="32">
        <v>-1863</v>
      </c>
      <c r="J60" s="33">
        <f t="shared" si="2"/>
        <v>3465</v>
      </c>
      <c r="K60" s="27">
        <f t="shared" si="6"/>
        <v>662</v>
      </c>
      <c r="L60" s="27">
        <v>1</v>
      </c>
      <c r="M60" s="28">
        <v>1512</v>
      </c>
      <c r="N60" s="29">
        <v>-1535</v>
      </c>
      <c r="O60" s="33">
        <f t="shared" si="3"/>
        <v>3047</v>
      </c>
      <c r="P60" s="27">
        <f t="shared" si="7"/>
        <v>358</v>
      </c>
      <c r="Q60" s="34"/>
      <c r="R60" s="35"/>
    </row>
    <row r="61" spans="1:18" x14ac:dyDescent="0.3">
      <c r="A61" s="26">
        <v>45871</v>
      </c>
      <c r="B61" s="27">
        <v>1</v>
      </c>
      <c r="C61" s="28">
        <v>1832</v>
      </c>
      <c r="D61" s="29">
        <v>-1200</v>
      </c>
      <c r="E61" s="30">
        <f t="shared" si="1"/>
        <v>3032</v>
      </c>
      <c r="F61" s="31">
        <f t="shared" si="5"/>
        <v>407</v>
      </c>
      <c r="G61" s="27">
        <v>1</v>
      </c>
      <c r="H61" s="30">
        <v>1662</v>
      </c>
      <c r="I61" s="32">
        <v>-1881</v>
      </c>
      <c r="J61" s="33">
        <f t="shared" si="2"/>
        <v>3543</v>
      </c>
      <c r="K61" s="27">
        <f t="shared" si="6"/>
        <v>680</v>
      </c>
      <c r="L61" s="27">
        <v>1</v>
      </c>
      <c r="M61" s="28">
        <v>1542</v>
      </c>
      <c r="N61" s="29">
        <v>-1545</v>
      </c>
      <c r="O61" s="33">
        <f t="shared" si="3"/>
        <v>3087</v>
      </c>
      <c r="P61" s="27">
        <f t="shared" si="7"/>
        <v>357</v>
      </c>
      <c r="Q61" s="34"/>
      <c r="R61" s="35"/>
    </row>
    <row r="62" spans="1:18" x14ac:dyDescent="0.3">
      <c r="A62" s="26">
        <v>45872</v>
      </c>
      <c r="B62" s="27">
        <v>1</v>
      </c>
      <c r="C62" s="28">
        <v>1922</v>
      </c>
      <c r="D62" s="29">
        <v>-1213</v>
      </c>
      <c r="E62" s="30">
        <f t="shared" si="1"/>
        <v>3135</v>
      </c>
      <c r="F62" s="31">
        <f t="shared" si="5"/>
        <v>407</v>
      </c>
      <c r="G62" s="27">
        <v>1</v>
      </c>
      <c r="H62" s="30">
        <v>1722</v>
      </c>
      <c r="I62" s="32">
        <v>-1899</v>
      </c>
      <c r="J62" s="33">
        <f t="shared" si="2"/>
        <v>3621</v>
      </c>
      <c r="K62" s="27">
        <f t="shared" si="6"/>
        <v>698</v>
      </c>
      <c r="L62" s="27">
        <v>1</v>
      </c>
      <c r="M62" s="28">
        <v>1572</v>
      </c>
      <c r="N62" s="29">
        <v>-1555</v>
      </c>
      <c r="O62" s="33">
        <f t="shared" si="3"/>
        <v>3127</v>
      </c>
      <c r="P62" s="27">
        <f t="shared" si="7"/>
        <v>356</v>
      </c>
      <c r="Q62" s="34"/>
      <c r="R62" s="35"/>
    </row>
    <row r="63" spans="1:18" x14ac:dyDescent="0.3">
      <c r="A63" s="26">
        <v>45873</v>
      </c>
      <c r="B63" s="27">
        <v>1</v>
      </c>
      <c r="C63" s="28">
        <v>2012</v>
      </c>
      <c r="D63" s="29">
        <v>-1226</v>
      </c>
      <c r="E63" s="30">
        <f t="shared" si="1"/>
        <v>3238</v>
      </c>
      <c r="F63" s="31">
        <f t="shared" si="5"/>
        <v>407</v>
      </c>
      <c r="G63" s="27">
        <v>1</v>
      </c>
      <c r="H63" s="30">
        <v>1782</v>
      </c>
      <c r="I63" s="32">
        <v>-1917</v>
      </c>
      <c r="J63" s="33">
        <f t="shared" si="2"/>
        <v>3699</v>
      </c>
      <c r="K63" s="27">
        <f t="shared" si="6"/>
        <v>693</v>
      </c>
      <c r="L63" s="27">
        <v>1</v>
      </c>
      <c r="M63" s="28">
        <v>1602</v>
      </c>
      <c r="N63" s="29">
        <v>-1565</v>
      </c>
      <c r="O63" s="33">
        <f t="shared" si="3"/>
        <v>3167</v>
      </c>
      <c r="P63" s="27">
        <f t="shared" si="7"/>
        <v>355</v>
      </c>
      <c r="Q63" s="34"/>
      <c r="R63" s="35"/>
    </row>
    <row r="64" spans="1:18" x14ac:dyDescent="0.3">
      <c r="A64" s="26">
        <v>45874</v>
      </c>
      <c r="B64" s="27">
        <v>1</v>
      </c>
      <c r="C64" s="28">
        <v>2102</v>
      </c>
      <c r="D64" s="29">
        <v>-1239</v>
      </c>
      <c r="E64" s="30">
        <f t="shared" si="1"/>
        <v>3341</v>
      </c>
      <c r="F64" s="31">
        <f t="shared" si="5"/>
        <v>407</v>
      </c>
      <c r="G64" s="27">
        <v>1</v>
      </c>
      <c r="H64" s="30">
        <v>1842</v>
      </c>
      <c r="I64" s="32">
        <v>-1935</v>
      </c>
      <c r="J64" s="33">
        <f t="shared" si="2"/>
        <v>3777</v>
      </c>
      <c r="K64" s="27">
        <f t="shared" si="6"/>
        <v>683</v>
      </c>
      <c r="L64" s="27">
        <v>1</v>
      </c>
      <c r="M64" s="28">
        <v>1632</v>
      </c>
      <c r="N64" s="29">
        <v>-1575</v>
      </c>
      <c r="O64" s="33">
        <f t="shared" si="3"/>
        <v>3207</v>
      </c>
      <c r="P64" s="27">
        <f t="shared" si="7"/>
        <v>354</v>
      </c>
      <c r="Q64" s="34"/>
      <c r="R64" s="35"/>
    </row>
    <row r="65" spans="1:18" x14ac:dyDescent="0.3">
      <c r="A65" s="26">
        <v>45875</v>
      </c>
      <c r="B65" s="27">
        <v>1</v>
      </c>
      <c r="C65" s="28">
        <v>2192</v>
      </c>
      <c r="D65" s="29">
        <v>-1252</v>
      </c>
      <c r="E65" s="30">
        <f t="shared" si="1"/>
        <v>3444</v>
      </c>
      <c r="F65" s="31">
        <f t="shared" si="5"/>
        <v>407</v>
      </c>
      <c r="G65" s="27">
        <v>1</v>
      </c>
      <c r="H65" s="30">
        <v>1902</v>
      </c>
      <c r="I65" s="32">
        <v>-1953</v>
      </c>
      <c r="J65" s="33">
        <f t="shared" si="2"/>
        <v>3855</v>
      </c>
      <c r="K65" s="27">
        <f t="shared" si="6"/>
        <v>673</v>
      </c>
      <c r="L65" s="27">
        <v>1</v>
      </c>
      <c r="M65" s="28">
        <v>1662</v>
      </c>
      <c r="N65" s="29">
        <v>-1585</v>
      </c>
      <c r="O65" s="33">
        <f t="shared" si="3"/>
        <v>3247</v>
      </c>
      <c r="P65" s="27">
        <f t="shared" si="7"/>
        <v>353</v>
      </c>
      <c r="Q65" s="34"/>
      <c r="R65" s="35"/>
    </row>
    <row r="66" spans="1:18" x14ac:dyDescent="0.3">
      <c r="A66" s="26"/>
      <c r="B66" s="27"/>
      <c r="C66" s="28"/>
      <c r="D66" s="29"/>
      <c r="E66" s="30"/>
      <c r="F66" s="31"/>
      <c r="G66" s="27"/>
      <c r="H66" s="30"/>
      <c r="I66" s="32"/>
      <c r="J66" s="33"/>
      <c r="K66" s="27"/>
      <c r="L66" s="27"/>
      <c r="M66" s="28"/>
      <c r="N66" s="29"/>
      <c r="O66" s="33"/>
      <c r="P66" s="27"/>
      <c r="Q66" s="34"/>
      <c r="R66" s="35"/>
    </row>
    <row r="69" spans="1:18" x14ac:dyDescent="0.3">
      <c r="K69" s="36">
        <f>K65-K56</f>
        <v>83</v>
      </c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6">
    <cfRule type="cellIs" dxfId="20" priority="1" operator="lessThan">
      <formula>60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outlinePr summaryBelow="0" summaryRight="0"/>
  </sheetPr>
  <dimension ref="A1:R71"/>
  <sheetViews>
    <sheetView workbookViewId="0"/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(17/06/25)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269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270</v>
      </c>
      <c r="R10" s="250" t="s">
        <v>271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45825</v>
      </c>
      <c r="B15" s="27">
        <v>1</v>
      </c>
      <c r="C15" s="28">
        <v>1342</v>
      </c>
      <c r="D15" s="29">
        <v>-726</v>
      </c>
      <c r="E15" s="30">
        <f t="shared" ref="E15:E65" si="1">C15-D15</f>
        <v>2068</v>
      </c>
      <c r="F15" s="31">
        <v>0</v>
      </c>
      <c r="G15" s="27">
        <v>1</v>
      </c>
      <c r="H15" s="30">
        <v>1357</v>
      </c>
      <c r="I15" s="32">
        <v>-1048</v>
      </c>
      <c r="J15" s="33">
        <f t="shared" ref="J15:J65" si="2">H15-I15</f>
        <v>2405</v>
      </c>
      <c r="K15" s="27">
        <v>0</v>
      </c>
      <c r="L15" s="27">
        <v>1</v>
      </c>
      <c r="M15" s="28">
        <v>1393</v>
      </c>
      <c r="N15" s="29">
        <v>-1281</v>
      </c>
      <c r="O15" s="33">
        <f t="shared" ref="O15:O65" si="3">M15-N15</f>
        <v>2674</v>
      </c>
      <c r="P15" s="27">
        <v>0</v>
      </c>
      <c r="Q15" s="34"/>
      <c r="R15" s="35"/>
    </row>
    <row r="16" spans="1:18" x14ac:dyDescent="0.3">
      <c r="A16" s="26">
        <v>45826</v>
      </c>
      <c r="B16" s="27">
        <v>1</v>
      </c>
      <c r="C16" s="28">
        <v>1342</v>
      </c>
      <c r="D16" s="29">
        <v>-731</v>
      </c>
      <c r="E16" s="30">
        <f t="shared" si="1"/>
        <v>2073</v>
      </c>
      <c r="F16" s="31">
        <f t="shared" ref="F16:F65" si="4">$D$15-D16</f>
        <v>5</v>
      </c>
      <c r="G16" s="27">
        <v>1</v>
      </c>
      <c r="H16" s="30">
        <v>1357</v>
      </c>
      <c r="I16" s="32">
        <v>-1054</v>
      </c>
      <c r="J16" s="33">
        <f t="shared" si="2"/>
        <v>2411</v>
      </c>
      <c r="K16" s="27">
        <f t="shared" ref="K16:K65" si="5">$I$15-I16</f>
        <v>6</v>
      </c>
      <c r="L16" s="27">
        <v>1</v>
      </c>
      <c r="M16" s="28">
        <v>1393</v>
      </c>
      <c r="N16" s="29">
        <v>-1288</v>
      </c>
      <c r="O16" s="33">
        <f t="shared" si="3"/>
        <v>2681</v>
      </c>
      <c r="P16" s="27">
        <f t="shared" ref="P16:P65" si="6">$N$15-N16</f>
        <v>7</v>
      </c>
      <c r="Q16" s="34"/>
      <c r="R16" s="35"/>
    </row>
    <row r="17" spans="1:18" x14ac:dyDescent="0.3">
      <c r="A17" s="26">
        <v>45827</v>
      </c>
      <c r="B17" s="27">
        <v>1</v>
      </c>
      <c r="C17" s="28">
        <v>1342</v>
      </c>
      <c r="D17" s="29">
        <v>-736</v>
      </c>
      <c r="E17" s="30">
        <f t="shared" si="1"/>
        <v>2078</v>
      </c>
      <c r="F17" s="31">
        <f t="shared" si="4"/>
        <v>10</v>
      </c>
      <c r="G17" s="27">
        <v>1</v>
      </c>
      <c r="H17" s="30">
        <v>1357</v>
      </c>
      <c r="I17" s="32">
        <v>-1057</v>
      </c>
      <c r="J17" s="33">
        <f t="shared" si="2"/>
        <v>2414</v>
      </c>
      <c r="K17" s="27">
        <f t="shared" si="5"/>
        <v>9</v>
      </c>
      <c r="L17" s="27">
        <v>1</v>
      </c>
      <c r="M17" s="28">
        <v>1393</v>
      </c>
      <c r="N17" s="29">
        <v>-1293</v>
      </c>
      <c r="O17" s="33">
        <f t="shared" si="3"/>
        <v>2686</v>
      </c>
      <c r="P17" s="27">
        <f t="shared" si="6"/>
        <v>12</v>
      </c>
      <c r="Q17" s="34"/>
      <c r="R17" s="35"/>
    </row>
    <row r="18" spans="1:18" x14ac:dyDescent="0.3">
      <c r="A18" s="26">
        <v>45828</v>
      </c>
      <c r="B18" s="27">
        <v>1</v>
      </c>
      <c r="C18" s="28">
        <v>1342</v>
      </c>
      <c r="D18" s="29">
        <v>-766</v>
      </c>
      <c r="E18" s="30">
        <f t="shared" si="1"/>
        <v>2108</v>
      </c>
      <c r="F18" s="31">
        <f t="shared" si="4"/>
        <v>40</v>
      </c>
      <c r="G18" s="27">
        <v>1</v>
      </c>
      <c r="H18" s="30">
        <v>1357</v>
      </c>
      <c r="I18" s="32">
        <v>-1057</v>
      </c>
      <c r="J18" s="33">
        <f t="shared" si="2"/>
        <v>2414</v>
      </c>
      <c r="K18" s="27">
        <f t="shared" si="5"/>
        <v>9</v>
      </c>
      <c r="L18" s="27">
        <v>1</v>
      </c>
      <c r="M18" s="28">
        <v>1393</v>
      </c>
      <c r="N18" s="29">
        <v>-1298</v>
      </c>
      <c r="O18" s="33">
        <f t="shared" si="3"/>
        <v>2691</v>
      </c>
      <c r="P18" s="27">
        <f t="shared" si="6"/>
        <v>17</v>
      </c>
      <c r="Q18" s="34"/>
      <c r="R18" s="35"/>
    </row>
    <row r="19" spans="1:18" x14ac:dyDescent="0.3">
      <c r="A19" s="26">
        <v>45829</v>
      </c>
      <c r="B19" s="27">
        <v>1</v>
      </c>
      <c r="C19" s="28">
        <v>1342</v>
      </c>
      <c r="D19" s="29">
        <v>-766</v>
      </c>
      <c r="E19" s="30">
        <f t="shared" si="1"/>
        <v>2108</v>
      </c>
      <c r="F19" s="31">
        <f t="shared" si="4"/>
        <v>40</v>
      </c>
      <c r="G19" s="27">
        <v>1</v>
      </c>
      <c r="H19" s="30">
        <v>1357</v>
      </c>
      <c r="I19" s="32">
        <v>-1057</v>
      </c>
      <c r="J19" s="33">
        <f t="shared" si="2"/>
        <v>2414</v>
      </c>
      <c r="K19" s="27">
        <f t="shared" si="5"/>
        <v>9</v>
      </c>
      <c r="L19" s="27">
        <v>1</v>
      </c>
      <c r="M19" s="28">
        <v>1393</v>
      </c>
      <c r="N19" s="29">
        <v>-1303</v>
      </c>
      <c r="O19" s="33">
        <f t="shared" si="3"/>
        <v>2696</v>
      </c>
      <c r="P19" s="27">
        <f t="shared" si="6"/>
        <v>22</v>
      </c>
      <c r="Q19" s="34"/>
      <c r="R19" s="35"/>
    </row>
    <row r="20" spans="1:18" x14ac:dyDescent="0.3">
      <c r="A20" s="26">
        <v>45830</v>
      </c>
      <c r="B20" s="27">
        <v>1</v>
      </c>
      <c r="C20" s="28">
        <v>1342</v>
      </c>
      <c r="D20" s="29">
        <v>-766</v>
      </c>
      <c r="E20" s="30">
        <f t="shared" si="1"/>
        <v>2108</v>
      </c>
      <c r="F20" s="31">
        <f t="shared" si="4"/>
        <v>40</v>
      </c>
      <c r="G20" s="27">
        <v>1</v>
      </c>
      <c r="H20" s="30">
        <v>1357</v>
      </c>
      <c r="I20" s="32">
        <v>-1057</v>
      </c>
      <c r="J20" s="33">
        <f t="shared" si="2"/>
        <v>2414</v>
      </c>
      <c r="K20" s="27">
        <f t="shared" si="5"/>
        <v>9</v>
      </c>
      <c r="L20" s="27">
        <v>1</v>
      </c>
      <c r="M20" s="28">
        <v>1393</v>
      </c>
      <c r="N20" s="29">
        <v>-1308</v>
      </c>
      <c r="O20" s="33">
        <f t="shared" si="3"/>
        <v>2701</v>
      </c>
      <c r="P20" s="27">
        <f t="shared" si="6"/>
        <v>27</v>
      </c>
      <c r="Q20" s="34"/>
      <c r="R20" s="35"/>
    </row>
    <row r="21" spans="1:18" x14ac:dyDescent="0.3">
      <c r="A21" s="26">
        <v>45831</v>
      </c>
      <c r="B21" s="27">
        <v>1</v>
      </c>
      <c r="C21" s="28">
        <v>1342</v>
      </c>
      <c r="D21" s="29">
        <v>-766</v>
      </c>
      <c r="E21" s="30">
        <f t="shared" si="1"/>
        <v>2108</v>
      </c>
      <c r="F21" s="31">
        <f t="shared" si="4"/>
        <v>40</v>
      </c>
      <c r="G21" s="27">
        <v>1</v>
      </c>
      <c r="H21" s="30">
        <v>1357</v>
      </c>
      <c r="I21" s="32">
        <v>-1078</v>
      </c>
      <c r="J21" s="33">
        <f t="shared" si="2"/>
        <v>2435</v>
      </c>
      <c r="K21" s="27">
        <f t="shared" si="5"/>
        <v>30</v>
      </c>
      <c r="L21" s="27">
        <v>1</v>
      </c>
      <c r="M21" s="28">
        <v>1393</v>
      </c>
      <c r="N21" s="29">
        <v>-1313</v>
      </c>
      <c r="O21" s="33">
        <f t="shared" si="3"/>
        <v>2706</v>
      </c>
      <c r="P21" s="27">
        <f t="shared" si="6"/>
        <v>32</v>
      </c>
      <c r="Q21" s="34"/>
      <c r="R21" s="35"/>
    </row>
    <row r="22" spans="1:18" x14ac:dyDescent="0.3">
      <c r="A22" s="26">
        <v>45832</v>
      </c>
      <c r="B22" s="27">
        <v>1</v>
      </c>
      <c r="C22" s="28">
        <v>1342</v>
      </c>
      <c r="D22" s="29">
        <v>-766</v>
      </c>
      <c r="E22" s="30">
        <f t="shared" si="1"/>
        <v>2108</v>
      </c>
      <c r="F22" s="31">
        <f t="shared" si="4"/>
        <v>40</v>
      </c>
      <c r="G22" s="27">
        <v>1</v>
      </c>
      <c r="H22" s="30">
        <v>1357</v>
      </c>
      <c r="I22" s="32">
        <v>-1105</v>
      </c>
      <c r="J22" s="33">
        <f t="shared" si="2"/>
        <v>2462</v>
      </c>
      <c r="K22" s="27">
        <f t="shared" si="5"/>
        <v>57</v>
      </c>
      <c r="L22" s="27">
        <v>1</v>
      </c>
      <c r="M22" s="28">
        <v>1393</v>
      </c>
      <c r="N22" s="29">
        <v>-1318</v>
      </c>
      <c r="O22" s="33">
        <f t="shared" si="3"/>
        <v>2711</v>
      </c>
      <c r="P22" s="27">
        <f t="shared" si="6"/>
        <v>37</v>
      </c>
      <c r="Q22" s="34"/>
      <c r="R22" s="35"/>
    </row>
    <row r="23" spans="1:18" x14ac:dyDescent="0.3">
      <c r="A23" s="26">
        <v>45833</v>
      </c>
      <c r="B23" s="27">
        <v>1</v>
      </c>
      <c r="C23" s="28">
        <v>1342</v>
      </c>
      <c r="D23" s="29">
        <v>-766</v>
      </c>
      <c r="E23" s="30">
        <f t="shared" si="1"/>
        <v>2108</v>
      </c>
      <c r="F23" s="31">
        <f t="shared" si="4"/>
        <v>40</v>
      </c>
      <c r="G23" s="27">
        <v>1</v>
      </c>
      <c r="H23" s="30">
        <v>1357</v>
      </c>
      <c r="I23" s="32">
        <v>-1132</v>
      </c>
      <c r="J23" s="33">
        <f t="shared" si="2"/>
        <v>2489</v>
      </c>
      <c r="K23" s="27">
        <f t="shared" si="5"/>
        <v>84</v>
      </c>
      <c r="L23" s="27">
        <v>1</v>
      </c>
      <c r="M23" s="28">
        <v>1393</v>
      </c>
      <c r="N23" s="29">
        <v>-1323</v>
      </c>
      <c r="O23" s="33">
        <f t="shared" si="3"/>
        <v>2716</v>
      </c>
      <c r="P23" s="27">
        <f t="shared" si="6"/>
        <v>42</v>
      </c>
      <c r="Q23" s="34"/>
      <c r="R23" s="35"/>
    </row>
    <row r="24" spans="1:18" x14ac:dyDescent="0.3">
      <c r="A24" s="26">
        <v>45834</v>
      </c>
      <c r="B24" s="27">
        <v>1</v>
      </c>
      <c r="C24" s="28">
        <v>1342</v>
      </c>
      <c r="D24" s="29">
        <v>-766</v>
      </c>
      <c r="E24" s="30">
        <f t="shared" si="1"/>
        <v>2108</v>
      </c>
      <c r="F24" s="31">
        <f t="shared" si="4"/>
        <v>40</v>
      </c>
      <c r="G24" s="27">
        <v>1</v>
      </c>
      <c r="H24" s="30">
        <v>1357</v>
      </c>
      <c r="I24" s="32">
        <v>-1159</v>
      </c>
      <c r="J24" s="33">
        <f t="shared" si="2"/>
        <v>2516</v>
      </c>
      <c r="K24" s="27">
        <f t="shared" si="5"/>
        <v>111</v>
      </c>
      <c r="L24" s="27">
        <v>1</v>
      </c>
      <c r="M24" s="28">
        <v>1393</v>
      </c>
      <c r="N24" s="29">
        <v>-1328</v>
      </c>
      <c r="O24" s="33">
        <f t="shared" si="3"/>
        <v>2721</v>
      </c>
      <c r="P24" s="27">
        <f t="shared" si="6"/>
        <v>47</v>
      </c>
      <c r="Q24" s="34"/>
      <c r="R24" s="35"/>
    </row>
    <row r="25" spans="1:18" x14ac:dyDescent="0.3">
      <c r="A25" s="26">
        <v>45835</v>
      </c>
      <c r="B25" s="27">
        <v>1</v>
      </c>
      <c r="C25" s="28">
        <v>1342</v>
      </c>
      <c r="D25" s="29">
        <v>-766</v>
      </c>
      <c r="E25" s="30">
        <f t="shared" si="1"/>
        <v>2108</v>
      </c>
      <c r="F25" s="31">
        <f t="shared" si="4"/>
        <v>40</v>
      </c>
      <c r="G25" s="27">
        <v>1</v>
      </c>
      <c r="H25" s="30">
        <v>1357</v>
      </c>
      <c r="I25" s="32">
        <v>-1186</v>
      </c>
      <c r="J25" s="33">
        <f t="shared" si="2"/>
        <v>2543</v>
      </c>
      <c r="K25" s="27">
        <f t="shared" si="5"/>
        <v>138</v>
      </c>
      <c r="L25" s="27">
        <v>1</v>
      </c>
      <c r="M25" s="28">
        <v>1393</v>
      </c>
      <c r="N25" s="29">
        <v>-1333</v>
      </c>
      <c r="O25" s="33">
        <f t="shared" si="3"/>
        <v>2726</v>
      </c>
      <c r="P25" s="27">
        <f t="shared" si="6"/>
        <v>52</v>
      </c>
      <c r="Q25" s="34"/>
      <c r="R25" s="35"/>
    </row>
    <row r="26" spans="1:18" x14ac:dyDescent="0.3">
      <c r="A26" s="26">
        <v>45836</v>
      </c>
      <c r="B26" s="27">
        <v>1</v>
      </c>
      <c r="C26" s="28">
        <v>1342</v>
      </c>
      <c r="D26" s="29">
        <v>-766</v>
      </c>
      <c r="E26" s="30">
        <f t="shared" si="1"/>
        <v>2108</v>
      </c>
      <c r="F26" s="31">
        <f t="shared" si="4"/>
        <v>40</v>
      </c>
      <c r="G26" s="27">
        <v>1</v>
      </c>
      <c r="H26" s="30">
        <v>1357</v>
      </c>
      <c r="I26" s="32">
        <v>-1203</v>
      </c>
      <c r="J26" s="33">
        <f t="shared" si="2"/>
        <v>2560</v>
      </c>
      <c r="K26" s="27">
        <f t="shared" si="5"/>
        <v>155</v>
      </c>
      <c r="L26" s="27">
        <v>1</v>
      </c>
      <c r="M26" s="28">
        <v>1393</v>
      </c>
      <c r="N26" s="29">
        <v>-1338</v>
      </c>
      <c r="O26" s="33">
        <f t="shared" si="3"/>
        <v>2731</v>
      </c>
      <c r="P26" s="27">
        <f t="shared" si="6"/>
        <v>57</v>
      </c>
      <c r="Q26" s="34"/>
      <c r="R26" s="35"/>
    </row>
    <row r="27" spans="1:18" x14ac:dyDescent="0.3">
      <c r="A27" s="26">
        <v>45837</v>
      </c>
      <c r="B27" s="27">
        <v>1</v>
      </c>
      <c r="C27" s="28">
        <v>1342</v>
      </c>
      <c r="D27" s="29">
        <v>-766</v>
      </c>
      <c r="E27" s="30">
        <f t="shared" si="1"/>
        <v>2108</v>
      </c>
      <c r="F27" s="31">
        <f t="shared" si="4"/>
        <v>40</v>
      </c>
      <c r="G27" s="27">
        <v>1</v>
      </c>
      <c r="H27" s="30">
        <v>1357</v>
      </c>
      <c r="I27" s="32">
        <v>-1220</v>
      </c>
      <c r="J27" s="33">
        <f t="shared" si="2"/>
        <v>2577</v>
      </c>
      <c r="K27" s="27">
        <f t="shared" si="5"/>
        <v>172</v>
      </c>
      <c r="L27" s="27">
        <v>1</v>
      </c>
      <c r="M27" s="28">
        <v>1393</v>
      </c>
      <c r="N27" s="29">
        <v>-1343</v>
      </c>
      <c r="O27" s="33">
        <f t="shared" si="3"/>
        <v>2736</v>
      </c>
      <c r="P27" s="27">
        <f t="shared" si="6"/>
        <v>62</v>
      </c>
      <c r="Q27" s="34"/>
      <c r="R27" s="35"/>
    </row>
    <row r="28" spans="1:18" x14ac:dyDescent="0.3">
      <c r="A28" s="26">
        <v>45838</v>
      </c>
      <c r="B28" s="27">
        <v>1</v>
      </c>
      <c r="C28" s="28">
        <v>1342</v>
      </c>
      <c r="D28" s="29">
        <v>-766</v>
      </c>
      <c r="E28" s="30">
        <f t="shared" si="1"/>
        <v>2108</v>
      </c>
      <c r="F28" s="31">
        <f t="shared" si="4"/>
        <v>40</v>
      </c>
      <c r="G28" s="27">
        <v>1</v>
      </c>
      <c r="H28" s="30">
        <v>1357</v>
      </c>
      <c r="I28" s="32">
        <v>-1237</v>
      </c>
      <c r="J28" s="33">
        <f t="shared" si="2"/>
        <v>2594</v>
      </c>
      <c r="K28" s="27">
        <f t="shared" si="5"/>
        <v>189</v>
      </c>
      <c r="L28" s="27">
        <v>1</v>
      </c>
      <c r="M28" s="28">
        <v>1393</v>
      </c>
      <c r="N28" s="29">
        <v>-1348</v>
      </c>
      <c r="O28" s="33">
        <f t="shared" si="3"/>
        <v>2741</v>
      </c>
      <c r="P28" s="27">
        <f t="shared" si="6"/>
        <v>67</v>
      </c>
      <c r="Q28" s="34"/>
      <c r="R28" s="35"/>
    </row>
    <row r="29" spans="1:18" x14ac:dyDescent="0.3">
      <c r="A29" s="26">
        <v>45839</v>
      </c>
      <c r="B29" s="27">
        <v>1</v>
      </c>
      <c r="C29" s="28">
        <v>1342</v>
      </c>
      <c r="D29" s="29">
        <v>-766</v>
      </c>
      <c r="E29" s="30">
        <f t="shared" si="1"/>
        <v>2108</v>
      </c>
      <c r="F29" s="31">
        <f t="shared" si="4"/>
        <v>40</v>
      </c>
      <c r="G29" s="27">
        <v>1</v>
      </c>
      <c r="H29" s="30">
        <v>1357</v>
      </c>
      <c r="I29" s="32">
        <v>-1254</v>
      </c>
      <c r="J29" s="33">
        <f t="shared" si="2"/>
        <v>2611</v>
      </c>
      <c r="K29" s="27">
        <f t="shared" si="5"/>
        <v>206</v>
      </c>
      <c r="L29" s="27">
        <v>1</v>
      </c>
      <c r="M29" s="28">
        <v>1393</v>
      </c>
      <c r="N29" s="29">
        <v>-1353</v>
      </c>
      <c r="O29" s="33">
        <f t="shared" si="3"/>
        <v>2746</v>
      </c>
      <c r="P29" s="27">
        <f t="shared" si="6"/>
        <v>72</v>
      </c>
      <c r="Q29" s="34"/>
      <c r="R29" s="35"/>
    </row>
    <row r="30" spans="1:18" x14ac:dyDescent="0.3">
      <c r="A30" s="26">
        <v>45840</v>
      </c>
      <c r="B30" s="27">
        <v>1</v>
      </c>
      <c r="C30" s="28">
        <v>1342</v>
      </c>
      <c r="D30" s="29">
        <v>-777</v>
      </c>
      <c r="E30" s="30">
        <f t="shared" si="1"/>
        <v>2119</v>
      </c>
      <c r="F30" s="31">
        <f t="shared" si="4"/>
        <v>51</v>
      </c>
      <c r="G30" s="27">
        <v>1</v>
      </c>
      <c r="H30" s="30">
        <v>1357</v>
      </c>
      <c r="I30" s="32">
        <v>-1271</v>
      </c>
      <c r="J30" s="33">
        <f t="shared" si="2"/>
        <v>2628</v>
      </c>
      <c r="K30" s="27">
        <f t="shared" si="5"/>
        <v>223</v>
      </c>
      <c r="L30" s="27">
        <v>1</v>
      </c>
      <c r="M30" s="28">
        <v>1393</v>
      </c>
      <c r="N30" s="29">
        <v>-1358</v>
      </c>
      <c r="O30" s="33">
        <f t="shared" si="3"/>
        <v>2751</v>
      </c>
      <c r="P30" s="27">
        <f t="shared" si="6"/>
        <v>77</v>
      </c>
      <c r="Q30" s="34"/>
      <c r="R30" s="35"/>
    </row>
    <row r="31" spans="1:18" x14ac:dyDescent="0.3">
      <c r="A31" s="26">
        <v>45841</v>
      </c>
      <c r="B31" s="27">
        <v>1</v>
      </c>
      <c r="C31" s="28">
        <v>1342</v>
      </c>
      <c r="D31" s="29">
        <v>-796</v>
      </c>
      <c r="E31" s="30">
        <f t="shared" si="1"/>
        <v>2138</v>
      </c>
      <c r="F31" s="31">
        <f t="shared" si="4"/>
        <v>70</v>
      </c>
      <c r="G31" s="27">
        <v>1</v>
      </c>
      <c r="H31" s="30">
        <v>1357</v>
      </c>
      <c r="I31" s="32">
        <v>-1288</v>
      </c>
      <c r="J31" s="33">
        <f t="shared" si="2"/>
        <v>2645</v>
      </c>
      <c r="K31" s="27">
        <f t="shared" si="5"/>
        <v>240</v>
      </c>
      <c r="L31" s="27">
        <v>1</v>
      </c>
      <c r="M31" s="28">
        <v>1393</v>
      </c>
      <c r="N31" s="29">
        <v>-1363</v>
      </c>
      <c r="O31" s="33">
        <f t="shared" si="3"/>
        <v>2756</v>
      </c>
      <c r="P31" s="27">
        <f t="shared" si="6"/>
        <v>82</v>
      </c>
      <c r="Q31" s="34"/>
      <c r="R31" s="35"/>
    </row>
    <row r="32" spans="1:18" x14ac:dyDescent="0.3">
      <c r="A32" s="26">
        <v>45842</v>
      </c>
      <c r="B32" s="27">
        <v>1</v>
      </c>
      <c r="C32" s="28">
        <v>1342</v>
      </c>
      <c r="D32" s="29">
        <v>-815</v>
      </c>
      <c r="E32" s="30">
        <f t="shared" si="1"/>
        <v>2157</v>
      </c>
      <c r="F32" s="31">
        <f t="shared" si="4"/>
        <v>89</v>
      </c>
      <c r="G32" s="27">
        <v>1</v>
      </c>
      <c r="H32" s="30">
        <v>1357</v>
      </c>
      <c r="I32" s="32">
        <v>-1305</v>
      </c>
      <c r="J32" s="33">
        <f t="shared" si="2"/>
        <v>2662</v>
      </c>
      <c r="K32" s="27">
        <f t="shared" si="5"/>
        <v>257</v>
      </c>
      <c r="L32" s="27">
        <v>1</v>
      </c>
      <c r="M32" s="28">
        <v>1393</v>
      </c>
      <c r="N32" s="29">
        <v>-1368</v>
      </c>
      <c r="O32" s="33">
        <f t="shared" si="3"/>
        <v>2761</v>
      </c>
      <c r="P32" s="27">
        <f t="shared" si="6"/>
        <v>87</v>
      </c>
      <c r="Q32" s="34"/>
      <c r="R32" s="35"/>
    </row>
    <row r="33" spans="1:18" x14ac:dyDescent="0.3">
      <c r="A33" s="26">
        <v>45843</v>
      </c>
      <c r="B33" s="27">
        <v>1</v>
      </c>
      <c r="C33" s="28">
        <v>1342</v>
      </c>
      <c r="D33" s="29">
        <v>-834</v>
      </c>
      <c r="E33" s="30">
        <f t="shared" si="1"/>
        <v>2176</v>
      </c>
      <c r="F33" s="31">
        <f t="shared" si="4"/>
        <v>108</v>
      </c>
      <c r="G33" s="27">
        <v>1</v>
      </c>
      <c r="H33" s="30">
        <v>1357</v>
      </c>
      <c r="I33" s="32">
        <v>-1322</v>
      </c>
      <c r="J33" s="33">
        <f t="shared" si="2"/>
        <v>2679</v>
      </c>
      <c r="K33" s="27">
        <f t="shared" si="5"/>
        <v>274</v>
      </c>
      <c r="L33" s="27">
        <v>1</v>
      </c>
      <c r="M33" s="28">
        <v>1393</v>
      </c>
      <c r="N33" s="29">
        <v>-1377</v>
      </c>
      <c r="O33" s="33">
        <f t="shared" si="3"/>
        <v>2770</v>
      </c>
      <c r="P33" s="27">
        <f t="shared" si="6"/>
        <v>96</v>
      </c>
      <c r="Q33" s="34"/>
      <c r="R33" s="35"/>
    </row>
    <row r="34" spans="1:18" x14ac:dyDescent="0.3">
      <c r="A34" s="26">
        <v>45844</v>
      </c>
      <c r="B34" s="27">
        <v>1</v>
      </c>
      <c r="C34" s="28">
        <v>1342</v>
      </c>
      <c r="D34" s="29">
        <v>-853</v>
      </c>
      <c r="E34" s="30">
        <f t="shared" si="1"/>
        <v>2195</v>
      </c>
      <c r="F34" s="31">
        <f t="shared" si="4"/>
        <v>127</v>
      </c>
      <c r="G34" s="27">
        <v>1</v>
      </c>
      <c r="H34" s="30">
        <v>1357</v>
      </c>
      <c r="I34" s="32">
        <v>-1339</v>
      </c>
      <c r="J34" s="33">
        <f t="shared" si="2"/>
        <v>2696</v>
      </c>
      <c r="K34" s="27">
        <f t="shared" si="5"/>
        <v>291</v>
      </c>
      <c r="L34" s="27">
        <v>1</v>
      </c>
      <c r="M34" s="28">
        <v>1393</v>
      </c>
      <c r="N34" s="29">
        <v>-1394</v>
      </c>
      <c r="O34" s="33">
        <f t="shared" si="3"/>
        <v>2787</v>
      </c>
      <c r="P34" s="27">
        <f t="shared" si="6"/>
        <v>113</v>
      </c>
      <c r="Q34" s="34"/>
      <c r="R34" s="35"/>
    </row>
    <row r="35" spans="1:18" x14ac:dyDescent="0.3">
      <c r="A35" s="26">
        <v>45845</v>
      </c>
      <c r="B35" s="27">
        <v>1</v>
      </c>
      <c r="C35" s="28">
        <v>1342</v>
      </c>
      <c r="D35" s="29">
        <v>-872</v>
      </c>
      <c r="E35" s="30">
        <f t="shared" si="1"/>
        <v>2214</v>
      </c>
      <c r="F35" s="31">
        <f t="shared" si="4"/>
        <v>146</v>
      </c>
      <c r="G35" s="27">
        <v>1</v>
      </c>
      <c r="H35" s="30">
        <v>1357</v>
      </c>
      <c r="I35" s="32">
        <v>-1356</v>
      </c>
      <c r="J35" s="33">
        <f t="shared" si="2"/>
        <v>2713</v>
      </c>
      <c r="K35" s="27">
        <f t="shared" si="5"/>
        <v>308</v>
      </c>
      <c r="L35" s="27">
        <v>1</v>
      </c>
      <c r="M35" s="28">
        <v>1393</v>
      </c>
      <c r="N35" s="29">
        <v>-1411</v>
      </c>
      <c r="O35" s="33">
        <f t="shared" si="3"/>
        <v>2804</v>
      </c>
      <c r="P35" s="27">
        <f t="shared" si="6"/>
        <v>130</v>
      </c>
      <c r="Q35" s="34"/>
      <c r="R35" s="35"/>
    </row>
    <row r="36" spans="1:18" x14ac:dyDescent="0.3">
      <c r="A36" s="26">
        <v>45846</v>
      </c>
      <c r="B36" s="27">
        <v>1</v>
      </c>
      <c r="C36" s="28">
        <v>1342</v>
      </c>
      <c r="D36" s="29">
        <v>-891</v>
      </c>
      <c r="E36" s="30">
        <f t="shared" si="1"/>
        <v>2233</v>
      </c>
      <c r="F36" s="31">
        <f t="shared" si="4"/>
        <v>165</v>
      </c>
      <c r="G36" s="27">
        <v>1</v>
      </c>
      <c r="H36" s="30">
        <v>1357</v>
      </c>
      <c r="I36" s="32">
        <v>-1373</v>
      </c>
      <c r="J36" s="33">
        <f t="shared" si="2"/>
        <v>2730</v>
      </c>
      <c r="K36" s="27">
        <f t="shared" si="5"/>
        <v>325</v>
      </c>
      <c r="L36" s="27">
        <v>1</v>
      </c>
      <c r="M36" s="28">
        <v>1393</v>
      </c>
      <c r="N36" s="29">
        <v>-1428</v>
      </c>
      <c r="O36" s="33">
        <f t="shared" si="3"/>
        <v>2821</v>
      </c>
      <c r="P36" s="27">
        <f t="shared" si="6"/>
        <v>147</v>
      </c>
      <c r="Q36" s="34"/>
      <c r="R36" s="35"/>
    </row>
    <row r="37" spans="1:18" x14ac:dyDescent="0.3">
      <c r="A37" s="26">
        <v>45847</v>
      </c>
      <c r="B37" s="27">
        <v>1</v>
      </c>
      <c r="C37" s="28">
        <v>1342</v>
      </c>
      <c r="D37" s="29">
        <v>-910</v>
      </c>
      <c r="E37" s="30">
        <f t="shared" si="1"/>
        <v>2252</v>
      </c>
      <c r="F37" s="31">
        <f t="shared" si="4"/>
        <v>184</v>
      </c>
      <c r="G37" s="27">
        <v>1</v>
      </c>
      <c r="H37" s="30">
        <v>1357</v>
      </c>
      <c r="I37" s="32">
        <v>-1390</v>
      </c>
      <c r="J37" s="33">
        <f t="shared" si="2"/>
        <v>2747</v>
      </c>
      <c r="K37" s="27">
        <f t="shared" si="5"/>
        <v>342</v>
      </c>
      <c r="L37" s="27">
        <v>1</v>
      </c>
      <c r="M37" s="28">
        <v>1393</v>
      </c>
      <c r="N37" s="29">
        <v>-1445</v>
      </c>
      <c r="O37" s="33">
        <f t="shared" si="3"/>
        <v>2838</v>
      </c>
      <c r="P37" s="27">
        <f t="shared" si="6"/>
        <v>164</v>
      </c>
      <c r="Q37" s="34"/>
      <c r="R37" s="35"/>
    </row>
    <row r="38" spans="1:18" x14ac:dyDescent="0.3">
      <c r="A38" s="26">
        <v>45848</v>
      </c>
      <c r="B38" s="27">
        <v>1</v>
      </c>
      <c r="C38" s="28">
        <v>1342</v>
      </c>
      <c r="D38" s="29">
        <v>-929</v>
      </c>
      <c r="E38" s="30">
        <f t="shared" si="1"/>
        <v>2271</v>
      </c>
      <c r="F38" s="31">
        <f t="shared" si="4"/>
        <v>203</v>
      </c>
      <c r="G38" s="27">
        <v>1</v>
      </c>
      <c r="H38" s="30">
        <v>1357</v>
      </c>
      <c r="I38" s="32">
        <v>-1407</v>
      </c>
      <c r="J38" s="33">
        <f t="shared" si="2"/>
        <v>2764</v>
      </c>
      <c r="K38" s="27">
        <f t="shared" si="5"/>
        <v>359</v>
      </c>
      <c r="L38" s="27">
        <v>1</v>
      </c>
      <c r="M38" s="28">
        <v>1393</v>
      </c>
      <c r="N38" s="29">
        <v>-1462</v>
      </c>
      <c r="O38" s="33">
        <f t="shared" si="3"/>
        <v>2855</v>
      </c>
      <c r="P38" s="27">
        <f t="shared" si="6"/>
        <v>181</v>
      </c>
      <c r="Q38" s="34"/>
      <c r="R38" s="35"/>
    </row>
    <row r="39" spans="1:18" x14ac:dyDescent="0.3">
      <c r="A39" s="26">
        <v>45849</v>
      </c>
      <c r="B39" s="27">
        <v>1</v>
      </c>
      <c r="C39" s="28">
        <v>1342</v>
      </c>
      <c r="D39" s="29">
        <v>-948</v>
      </c>
      <c r="E39" s="30">
        <f t="shared" si="1"/>
        <v>2290</v>
      </c>
      <c r="F39" s="31">
        <f t="shared" si="4"/>
        <v>222</v>
      </c>
      <c r="G39" s="27">
        <v>1</v>
      </c>
      <c r="H39" s="30">
        <v>1357</v>
      </c>
      <c r="I39" s="32">
        <v>-1424</v>
      </c>
      <c r="J39" s="33">
        <f t="shared" si="2"/>
        <v>2781</v>
      </c>
      <c r="K39" s="27">
        <f t="shared" si="5"/>
        <v>376</v>
      </c>
      <c r="L39" s="27">
        <v>1</v>
      </c>
      <c r="M39" s="28">
        <v>1393</v>
      </c>
      <c r="N39" s="29">
        <v>-1479</v>
      </c>
      <c r="O39" s="33">
        <f t="shared" si="3"/>
        <v>2872</v>
      </c>
      <c r="P39" s="27">
        <f t="shared" si="6"/>
        <v>198</v>
      </c>
      <c r="Q39" s="34"/>
      <c r="R39" s="35"/>
    </row>
    <row r="40" spans="1:18" x14ac:dyDescent="0.3">
      <c r="A40" s="26">
        <v>45850</v>
      </c>
      <c r="B40" s="27">
        <v>1</v>
      </c>
      <c r="C40" s="28">
        <v>1342</v>
      </c>
      <c r="D40" s="29">
        <v>-967</v>
      </c>
      <c r="E40" s="30">
        <f t="shared" si="1"/>
        <v>2309</v>
      </c>
      <c r="F40" s="31">
        <f t="shared" si="4"/>
        <v>241</v>
      </c>
      <c r="G40" s="27">
        <v>1</v>
      </c>
      <c r="H40" s="30">
        <v>1357</v>
      </c>
      <c r="I40" s="32">
        <v>-1441</v>
      </c>
      <c r="J40" s="33">
        <f t="shared" si="2"/>
        <v>2798</v>
      </c>
      <c r="K40" s="27">
        <f t="shared" si="5"/>
        <v>393</v>
      </c>
      <c r="L40" s="27">
        <v>1</v>
      </c>
      <c r="M40" s="28">
        <v>1393</v>
      </c>
      <c r="N40" s="29">
        <v>-1496</v>
      </c>
      <c r="O40" s="33">
        <f t="shared" si="3"/>
        <v>2889</v>
      </c>
      <c r="P40" s="27">
        <f t="shared" si="6"/>
        <v>215</v>
      </c>
      <c r="Q40" s="34"/>
      <c r="R40" s="35"/>
    </row>
    <row r="41" spans="1:18" x14ac:dyDescent="0.3">
      <c r="A41" s="26">
        <v>45851</v>
      </c>
      <c r="B41" s="27">
        <v>1</v>
      </c>
      <c r="C41" s="28">
        <v>1342</v>
      </c>
      <c r="D41" s="29">
        <v>-986</v>
      </c>
      <c r="E41" s="30">
        <f t="shared" si="1"/>
        <v>2328</v>
      </c>
      <c r="F41" s="31">
        <f t="shared" si="4"/>
        <v>260</v>
      </c>
      <c r="G41" s="27">
        <v>1</v>
      </c>
      <c r="H41" s="30">
        <v>1357</v>
      </c>
      <c r="I41" s="32">
        <v>-1458</v>
      </c>
      <c r="J41" s="33">
        <f t="shared" si="2"/>
        <v>2815</v>
      </c>
      <c r="K41" s="27">
        <f t="shared" si="5"/>
        <v>410</v>
      </c>
      <c r="L41" s="27">
        <v>1</v>
      </c>
      <c r="M41" s="28">
        <v>1393</v>
      </c>
      <c r="N41" s="29">
        <v>-1513</v>
      </c>
      <c r="O41" s="33">
        <f t="shared" si="3"/>
        <v>2906</v>
      </c>
      <c r="P41" s="27">
        <f t="shared" si="6"/>
        <v>232</v>
      </c>
      <c r="Q41" s="34"/>
      <c r="R41" s="35"/>
    </row>
    <row r="42" spans="1:18" x14ac:dyDescent="0.3">
      <c r="A42" s="26">
        <v>45852</v>
      </c>
      <c r="B42" s="27">
        <v>1</v>
      </c>
      <c r="C42" s="28">
        <v>1342</v>
      </c>
      <c r="D42" s="29">
        <v>-1005</v>
      </c>
      <c r="E42" s="30">
        <f t="shared" si="1"/>
        <v>2347</v>
      </c>
      <c r="F42" s="31">
        <f t="shared" si="4"/>
        <v>279</v>
      </c>
      <c r="G42" s="27">
        <v>1</v>
      </c>
      <c r="H42" s="30">
        <v>1357</v>
      </c>
      <c r="I42" s="32">
        <v>-1475</v>
      </c>
      <c r="J42" s="33">
        <f t="shared" si="2"/>
        <v>2832</v>
      </c>
      <c r="K42" s="27">
        <f t="shared" si="5"/>
        <v>427</v>
      </c>
      <c r="L42" s="27">
        <v>1</v>
      </c>
      <c r="M42" s="28">
        <v>1393</v>
      </c>
      <c r="N42" s="29">
        <v>-1530</v>
      </c>
      <c r="O42" s="33">
        <f t="shared" si="3"/>
        <v>2923</v>
      </c>
      <c r="P42" s="27">
        <f t="shared" si="6"/>
        <v>249</v>
      </c>
      <c r="Q42" s="34"/>
      <c r="R42" s="35"/>
    </row>
    <row r="43" spans="1:18" x14ac:dyDescent="0.3">
      <c r="A43" s="26">
        <v>45853</v>
      </c>
      <c r="B43" s="27">
        <v>1</v>
      </c>
      <c r="C43" s="28">
        <v>1342</v>
      </c>
      <c r="D43" s="29">
        <v>-1024</v>
      </c>
      <c r="E43" s="30">
        <f t="shared" si="1"/>
        <v>2366</v>
      </c>
      <c r="F43" s="31">
        <f t="shared" si="4"/>
        <v>298</v>
      </c>
      <c r="G43" s="27">
        <v>1</v>
      </c>
      <c r="H43" s="30">
        <v>1357</v>
      </c>
      <c r="I43" s="32">
        <v>-1492</v>
      </c>
      <c r="J43" s="33">
        <f t="shared" si="2"/>
        <v>2849</v>
      </c>
      <c r="K43" s="27">
        <f t="shared" si="5"/>
        <v>444</v>
      </c>
      <c r="L43" s="27">
        <v>1</v>
      </c>
      <c r="M43" s="28">
        <v>1393</v>
      </c>
      <c r="N43" s="29">
        <v>-1547</v>
      </c>
      <c r="O43" s="33">
        <f t="shared" si="3"/>
        <v>2940</v>
      </c>
      <c r="P43" s="27">
        <f t="shared" si="6"/>
        <v>266</v>
      </c>
      <c r="Q43" s="34"/>
      <c r="R43" s="35"/>
    </row>
    <row r="44" spans="1:18" x14ac:dyDescent="0.3">
      <c r="A44" s="26">
        <v>45854</v>
      </c>
      <c r="B44" s="27">
        <v>1</v>
      </c>
      <c r="C44" s="28">
        <v>1342</v>
      </c>
      <c r="D44" s="29">
        <v>-1043</v>
      </c>
      <c r="E44" s="30">
        <f t="shared" si="1"/>
        <v>2385</v>
      </c>
      <c r="F44" s="31">
        <f t="shared" si="4"/>
        <v>317</v>
      </c>
      <c r="G44" s="27">
        <v>1</v>
      </c>
      <c r="H44" s="30">
        <v>1357</v>
      </c>
      <c r="I44" s="32">
        <v>-1509</v>
      </c>
      <c r="J44" s="33">
        <f t="shared" si="2"/>
        <v>2866</v>
      </c>
      <c r="K44" s="27">
        <f t="shared" si="5"/>
        <v>461</v>
      </c>
      <c r="L44" s="27">
        <v>1</v>
      </c>
      <c r="M44" s="28">
        <v>1393</v>
      </c>
      <c r="N44" s="29">
        <v>-1564</v>
      </c>
      <c r="O44" s="33">
        <f t="shared" si="3"/>
        <v>2957</v>
      </c>
      <c r="P44" s="27">
        <f t="shared" si="6"/>
        <v>283</v>
      </c>
      <c r="Q44" s="34"/>
      <c r="R44" s="35"/>
    </row>
    <row r="45" spans="1:18" x14ac:dyDescent="0.3">
      <c r="A45" s="26">
        <v>45855</v>
      </c>
      <c r="B45" s="27">
        <v>1</v>
      </c>
      <c r="C45" s="28">
        <v>1342</v>
      </c>
      <c r="D45" s="29">
        <v>-1062</v>
      </c>
      <c r="E45" s="30">
        <f t="shared" si="1"/>
        <v>2404</v>
      </c>
      <c r="F45" s="31">
        <f t="shared" si="4"/>
        <v>336</v>
      </c>
      <c r="G45" s="27">
        <v>1</v>
      </c>
      <c r="H45" s="30">
        <v>1357</v>
      </c>
      <c r="I45" s="32">
        <v>-1526</v>
      </c>
      <c r="J45" s="33">
        <f t="shared" si="2"/>
        <v>2883</v>
      </c>
      <c r="K45" s="27">
        <f t="shared" si="5"/>
        <v>478</v>
      </c>
      <c r="L45" s="27">
        <v>1</v>
      </c>
      <c r="M45" s="28">
        <v>1393</v>
      </c>
      <c r="N45" s="29">
        <v>-1581</v>
      </c>
      <c r="O45" s="33">
        <f t="shared" si="3"/>
        <v>2974</v>
      </c>
      <c r="P45" s="27">
        <f t="shared" si="6"/>
        <v>300</v>
      </c>
      <c r="Q45" s="34"/>
      <c r="R45" s="35"/>
    </row>
    <row r="46" spans="1:18" x14ac:dyDescent="0.3">
      <c r="A46" s="26">
        <v>45856</v>
      </c>
      <c r="B46" s="27">
        <v>1</v>
      </c>
      <c r="C46" s="28">
        <v>1342</v>
      </c>
      <c r="D46" s="29">
        <v>-1081</v>
      </c>
      <c r="E46" s="30">
        <f t="shared" si="1"/>
        <v>2423</v>
      </c>
      <c r="F46" s="31">
        <f t="shared" si="4"/>
        <v>355</v>
      </c>
      <c r="G46" s="27">
        <v>1</v>
      </c>
      <c r="H46" s="30">
        <v>1357</v>
      </c>
      <c r="I46" s="32">
        <v>-1543</v>
      </c>
      <c r="J46" s="33">
        <f t="shared" si="2"/>
        <v>2900</v>
      </c>
      <c r="K46" s="27">
        <f t="shared" si="5"/>
        <v>495</v>
      </c>
      <c r="L46" s="27">
        <v>1</v>
      </c>
      <c r="M46" s="28">
        <v>1393</v>
      </c>
      <c r="N46" s="29">
        <v>-1598</v>
      </c>
      <c r="O46" s="33">
        <f t="shared" si="3"/>
        <v>2991</v>
      </c>
      <c r="P46" s="27">
        <f t="shared" si="6"/>
        <v>317</v>
      </c>
      <c r="Q46" s="34"/>
      <c r="R46" s="35"/>
    </row>
    <row r="47" spans="1:18" x14ac:dyDescent="0.3">
      <c r="A47" s="26">
        <v>45857</v>
      </c>
      <c r="B47" s="27">
        <v>1</v>
      </c>
      <c r="C47" s="28">
        <v>1342</v>
      </c>
      <c r="D47" s="29">
        <v>-1100</v>
      </c>
      <c r="E47" s="30">
        <f t="shared" si="1"/>
        <v>2442</v>
      </c>
      <c r="F47" s="31">
        <f t="shared" si="4"/>
        <v>374</v>
      </c>
      <c r="G47" s="27">
        <v>1</v>
      </c>
      <c r="H47" s="30">
        <v>1357</v>
      </c>
      <c r="I47" s="32">
        <v>-1560</v>
      </c>
      <c r="J47" s="33">
        <f t="shared" si="2"/>
        <v>2917</v>
      </c>
      <c r="K47" s="27">
        <f t="shared" si="5"/>
        <v>512</v>
      </c>
      <c r="L47" s="27">
        <v>1</v>
      </c>
      <c r="M47" s="28">
        <v>1393</v>
      </c>
      <c r="N47" s="29">
        <v>-1615</v>
      </c>
      <c r="O47" s="33">
        <f t="shared" si="3"/>
        <v>3008</v>
      </c>
      <c r="P47" s="27">
        <f t="shared" si="6"/>
        <v>334</v>
      </c>
      <c r="Q47" s="34"/>
      <c r="R47" s="35"/>
    </row>
    <row r="48" spans="1:18" x14ac:dyDescent="0.3">
      <c r="A48" s="26">
        <v>45858</v>
      </c>
      <c r="B48" s="27">
        <v>1</v>
      </c>
      <c r="C48" s="28">
        <v>1342</v>
      </c>
      <c r="D48" s="29">
        <v>-1100</v>
      </c>
      <c r="E48" s="30">
        <f t="shared" si="1"/>
        <v>2442</v>
      </c>
      <c r="F48" s="31">
        <f t="shared" si="4"/>
        <v>374</v>
      </c>
      <c r="G48" s="27">
        <v>1</v>
      </c>
      <c r="H48" s="30">
        <v>1357</v>
      </c>
      <c r="I48" s="32">
        <v>-1577</v>
      </c>
      <c r="J48" s="33">
        <f t="shared" si="2"/>
        <v>2934</v>
      </c>
      <c r="K48" s="27">
        <f t="shared" si="5"/>
        <v>529</v>
      </c>
      <c r="L48" s="27">
        <v>1</v>
      </c>
      <c r="M48" s="28">
        <v>1393</v>
      </c>
      <c r="N48" s="29">
        <v>-1632</v>
      </c>
      <c r="O48" s="33">
        <f t="shared" si="3"/>
        <v>3025</v>
      </c>
      <c r="P48" s="27">
        <f t="shared" si="6"/>
        <v>351</v>
      </c>
      <c r="Q48" s="34"/>
      <c r="R48" s="35"/>
    </row>
    <row r="49" spans="1:18" x14ac:dyDescent="0.3">
      <c r="A49" s="26">
        <v>45859</v>
      </c>
      <c r="B49" s="27">
        <v>1</v>
      </c>
      <c r="C49" s="28">
        <v>1342</v>
      </c>
      <c r="D49" s="29">
        <v>-1116</v>
      </c>
      <c r="E49" s="30">
        <f t="shared" si="1"/>
        <v>2458</v>
      </c>
      <c r="F49" s="31">
        <f t="shared" si="4"/>
        <v>390</v>
      </c>
      <c r="G49" s="27">
        <v>1</v>
      </c>
      <c r="H49" s="30">
        <v>1357</v>
      </c>
      <c r="I49" s="32">
        <v>-1587</v>
      </c>
      <c r="J49" s="33">
        <f t="shared" si="2"/>
        <v>2944</v>
      </c>
      <c r="K49" s="27">
        <f t="shared" si="5"/>
        <v>539</v>
      </c>
      <c r="L49" s="27">
        <v>1</v>
      </c>
      <c r="M49" s="28">
        <v>1393</v>
      </c>
      <c r="N49" s="29">
        <v>-1631</v>
      </c>
      <c r="O49" s="33">
        <f t="shared" si="3"/>
        <v>3024</v>
      </c>
      <c r="P49" s="27">
        <f t="shared" si="6"/>
        <v>350</v>
      </c>
      <c r="Q49" s="34"/>
      <c r="R49" s="35"/>
    </row>
    <row r="50" spans="1:18" x14ac:dyDescent="0.3">
      <c r="A50" s="26">
        <v>45860</v>
      </c>
      <c r="B50" s="27">
        <v>1</v>
      </c>
      <c r="C50" s="28">
        <v>1342</v>
      </c>
      <c r="D50" s="29">
        <v>-1126</v>
      </c>
      <c r="E50" s="30">
        <f t="shared" si="1"/>
        <v>2468</v>
      </c>
      <c r="F50" s="31">
        <f t="shared" si="4"/>
        <v>400</v>
      </c>
      <c r="G50" s="27">
        <v>1</v>
      </c>
      <c r="H50" s="30">
        <v>1357</v>
      </c>
      <c r="I50" s="32">
        <v>-1597</v>
      </c>
      <c r="J50" s="33">
        <f t="shared" si="2"/>
        <v>2954</v>
      </c>
      <c r="K50" s="27">
        <f t="shared" si="5"/>
        <v>549</v>
      </c>
      <c r="L50" s="27">
        <v>1</v>
      </c>
      <c r="M50" s="28">
        <v>1393</v>
      </c>
      <c r="N50" s="29">
        <v>-1642</v>
      </c>
      <c r="O50" s="33">
        <f t="shared" si="3"/>
        <v>3035</v>
      </c>
      <c r="P50" s="27">
        <f t="shared" si="6"/>
        <v>361</v>
      </c>
      <c r="Q50" s="34"/>
      <c r="R50" s="35"/>
    </row>
    <row r="51" spans="1:18" x14ac:dyDescent="0.3">
      <c r="A51" s="26">
        <v>45861</v>
      </c>
      <c r="B51" s="27">
        <v>1</v>
      </c>
      <c r="C51" s="28">
        <v>1342</v>
      </c>
      <c r="D51" s="29">
        <v>-1136</v>
      </c>
      <c r="E51" s="30">
        <f t="shared" si="1"/>
        <v>2478</v>
      </c>
      <c r="F51" s="31">
        <f t="shared" si="4"/>
        <v>410</v>
      </c>
      <c r="G51" s="27">
        <v>1</v>
      </c>
      <c r="H51" s="30">
        <v>1357</v>
      </c>
      <c r="I51" s="32">
        <v>-1607</v>
      </c>
      <c r="J51" s="33">
        <f t="shared" si="2"/>
        <v>2964</v>
      </c>
      <c r="K51" s="27">
        <f t="shared" si="5"/>
        <v>559</v>
      </c>
      <c r="L51" s="27">
        <v>1</v>
      </c>
      <c r="M51" s="28">
        <v>1393</v>
      </c>
      <c r="N51" s="29">
        <v>-1653</v>
      </c>
      <c r="O51" s="33">
        <f t="shared" si="3"/>
        <v>3046</v>
      </c>
      <c r="P51" s="27">
        <f t="shared" si="6"/>
        <v>372</v>
      </c>
      <c r="Q51" s="34"/>
      <c r="R51" s="35"/>
    </row>
    <row r="52" spans="1:18" x14ac:dyDescent="0.3">
      <c r="A52" s="26">
        <v>45862</v>
      </c>
      <c r="B52" s="27">
        <v>1</v>
      </c>
      <c r="C52" s="28">
        <v>1342</v>
      </c>
      <c r="D52" s="29">
        <v>-1146</v>
      </c>
      <c r="E52" s="30">
        <f t="shared" si="1"/>
        <v>2488</v>
      </c>
      <c r="F52" s="31">
        <f t="shared" si="4"/>
        <v>420</v>
      </c>
      <c r="G52" s="27">
        <v>1</v>
      </c>
      <c r="H52" s="30">
        <v>1357</v>
      </c>
      <c r="I52" s="32">
        <v>-1617</v>
      </c>
      <c r="J52" s="33">
        <f t="shared" si="2"/>
        <v>2974</v>
      </c>
      <c r="K52" s="27">
        <f t="shared" si="5"/>
        <v>569</v>
      </c>
      <c r="L52" s="27">
        <v>1</v>
      </c>
      <c r="M52" s="28">
        <v>1393</v>
      </c>
      <c r="N52" s="29">
        <v>-1664</v>
      </c>
      <c r="O52" s="33">
        <f t="shared" si="3"/>
        <v>3057</v>
      </c>
      <c r="P52" s="27">
        <f t="shared" si="6"/>
        <v>383</v>
      </c>
      <c r="Q52" s="34"/>
      <c r="R52" s="35"/>
    </row>
    <row r="53" spans="1:18" x14ac:dyDescent="0.3">
      <c r="A53" s="26">
        <v>45863</v>
      </c>
      <c r="B53" s="27">
        <v>1</v>
      </c>
      <c r="C53" s="28">
        <v>1342</v>
      </c>
      <c r="D53" s="29">
        <v>-1156</v>
      </c>
      <c r="E53" s="30">
        <f t="shared" si="1"/>
        <v>2498</v>
      </c>
      <c r="F53" s="31">
        <f t="shared" si="4"/>
        <v>430</v>
      </c>
      <c r="G53" s="27">
        <v>1</v>
      </c>
      <c r="H53" s="30">
        <v>1357</v>
      </c>
      <c r="I53" s="32">
        <v>-1627</v>
      </c>
      <c r="J53" s="33">
        <f t="shared" si="2"/>
        <v>2984</v>
      </c>
      <c r="K53" s="27">
        <f t="shared" si="5"/>
        <v>579</v>
      </c>
      <c r="L53" s="27">
        <v>1</v>
      </c>
      <c r="M53" s="28">
        <v>1393</v>
      </c>
      <c r="N53" s="29">
        <v>-1675</v>
      </c>
      <c r="O53" s="33">
        <f t="shared" si="3"/>
        <v>3068</v>
      </c>
      <c r="P53" s="27">
        <f t="shared" si="6"/>
        <v>394</v>
      </c>
      <c r="Q53" s="34"/>
      <c r="R53" s="35"/>
    </row>
    <row r="54" spans="1:18" x14ac:dyDescent="0.3">
      <c r="A54" s="26">
        <v>45864</v>
      </c>
      <c r="B54" s="27">
        <v>1</v>
      </c>
      <c r="C54" s="28">
        <v>1342</v>
      </c>
      <c r="D54" s="29">
        <v>-1166</v>
      </c>
      <c r="E54" s="30">
        <f t="shared" si="1"/>
        <v>2508</v>
      </c>
      <c r="F54" s="31">
        <f t="shared" si="4"/>
        <v>440</v>
      </c>
      <c r="G54" s="27">
        <v>1</v>
      </c>
      <c r="H54" s="30">
        <v>1357</v>
      </c>
      <c r="I54" s="32">
        <v>-1637</v>
      </c>
      <c r="J54" s="33">
        <f t="shared" si="2"/>
        <v>2994</v>
      </c>
      <c r="K54" s="27">
        <f t="shared" si="5"/>
        <v>589</v>
      </c>
      <c r="L54" s="27">
        <v>1</v>
      </c>
      <c r="M54" s="28">
        <v>1393</v>
      </c>
      <c r="N54" s="29">
        <v>-1686</v>
      </c>
      <c r="O54" s="33">
        <f t="shared" si="3"/>
        <v>3079</v>
      </c>
      <c r="P54" s="27">
        <f t="shared" si="6"/>
        <v>405</v>
      </c>
      <c r="Q54" s="34"/>
      <c r="R54" s="35"/>
    </row>
    <row r="55" spans="1:18" x14ac:dyDescent="0.3">
      <c r="A55" s="26">
        <v>45865</v>
      </c>
      <c r="B55" s="27">
        <v>1</v>
      </c>
      <c r="C55" s="28">
        <v>1342</v>
      </c>
      <c r="D55" s="29">
        <v>-1176</v>
      </c>
      <c r="E55" s="30">
        <f t="shared" si="1"/>
        <v>2518</v>
      </c>
      <c r="F55" s="31">
        <f t="shared" si="4"/>
        <v>450</v>
      </c>
      <c r="G55" s="27">
        <v>1</v>
      </c>
      <c r="H55" s="30">
        <v>1357</v>
      </c>
      <c r="I55" s="32">
        <v>-1647</v>
      </c>
      <c r="J55" s="33">
        <f t="shared" si="2"/>
        <v>3004</v>
      </c>
      <c r="K55" s="27">
        <f t="shared" si="5"/>
        <v>599</v>
      </c>
      <c r="L55" s="27">
        <v>1</v>
      </c>
      <c r="M55" s="28">
        <v>1393</v>
      </c>
      <c r="N55" s="29">
        <v>-1697</v>
      </c>
      <c r="O55" s="33">
        <f t="shared" si="3"/>
        <v>3090</v>
      </c>
      <c r="P55" s="27">
        <f t="shared" si="6"/>
        <v>416</v>
      </c>
      <c r="Q55" s="34"/>
      <c r="R55" s="35"/>
    </row>
    <row r="56" spans="1:18" x14ac:dyDescent="0.3">
      <c r="A56" s="26">
        <v>45866</v>
      </c>
      <c r="B56" s="27">
        <v>1</v>
      </c>
      <c r="C56" s="28">
        <v>1342</v>
      </c>
      <c r="D56" s="29">
        <v>-1186</v>
      </c>
      <c r="E56" s="30">
        <f t="shared" si="1"/>
        <v>2528</v>
      </c>
      <c r="F56" s="31">
        <f t="shared" si="4"/>
        <v>460</v>
      </c>
      <c r="G56" s="27">
        <v>1</v>
      </c>
      <c r="H56" s="30">
        <v>1357</v>
      </c>
      <c r="I56" s="32">
        <v>-1657</v>
      </c>
      <c r="J56" s="33">
        <f t="shared" si="2"/>
        <v>3014</v>
      </c>
      <c r="K56" s="27">
        <f t="shared" si="5"/>
        <v>609</v>
      </c>
      <c r="L56" s="27">
        <v>1</v>
      </c>
      <c r="M56" s="28">
        <v>1393</v>
      </c>
      <c r="N56" s="29">
        <v>-1708</v>
      </c>
      <c r="O56" s="33">
        <f t="shared" si="3"/>
        <v>3101</v>
      </c>
      <c r="P56" s="27">
        <f t="shared" si="6"/>
        <v>427</v>
      </c>
      <c r="Q56" s="34"/>
      <c r="R56" s="35"/>
    </row>
    <row r="57" spans="1:18" x14ac:dyDescent="0.3">
      <c r="A57" s="26">
        <v>45867</v>
      </c>
      <c r="B57" s="27">
        <v>1</v>
      </c>
      <c r="C57" s="28">
        <v>1342</v>
      </c>
      <c r="D57" s="29">
        <v>-1196</v>
      </c>
      <c r="E57" s="30">
        <f t="shared" si="1"/>
        <v>2538</v>
      </c>
      <c r="F57" s="31">
        <f t="shared" si="4"/>
        <v>470</v>
      </c>
      <c r="G57" s="27">
        <v>1</v>
      </c>
      <c r="H57" s="30">
        <v>1357</v>
      </c>
      <c r="I57" s="32">
        <v>-1667</v>
      </c>
      <c r="J57" s="33">
        <f t="shared" si="2"/>
        <v>3024</v>
      </c>
      <c r="K57" s="27">
        <f t="shared" si="5"/>
        <v>619</v>
      </c>
      <c r="L57" s="27">
        <v>1</v>
      </c>
      <c r="M57" s="28">
        <v>1393</v>
      </c>
      <c r="N57" s="29">
        <v>-1719</v>
      </c>
      <c r="O57" s="33">
        <f t="shared" si="3"/>
        <v>3112</v>
      </c>
      <c r="P57" s="27">
        <f t="shared" si="6"/>
        <v>438</v>
      </c>
      <c r="Q57" s="34"/>
      <c r="R57" s="35"/>
    </row>
    <row r="58" spans="1:18" x14ac:dyDescent="0.3">
      <c r="A58" s="26">
        <v>45868</v>
      </c>
      <c r="B58" s="27">
        <v>1</v>
      </c>
      <c r="C58" s="28">
        <v>1342</v>
      </c>
      <c r="D58" s="29">
        <v>-1206</v>
      </c>
      <c r="E58" s="30">
        <f t="shared" si="1"/>
        <v>2548</v>
      </c>
      <c r="F58" s="31">
        <f t="shared" si="4"/>
        <v>480</v>
      </c>
      <c r="G58" s="27">
        <v>1</v>
      </c>
      <c r="H58" s="30">
        <v>1357</v>
      </c>
      <c r="I58" s="32">
        <v>-1677</v>
      </c>
      <c r="J58" s="33">
        <f t="shared" si="2"/>
        <v>3034</v>
      </c>
      <c r="K58" s="27">
        <f t="shared" si="5"/>
        <v>629</v>
      </c>
      <c r="L58" s="27">
        <v>1</v>
      </c>
      <c r="M58" s="28">
        <v>1393</v>
      </c>
      <c r="N58" s="29">
        <v>-1730</v>
      </c>
      <c r="O58" s="33">
        <f t="shared" si="3"/>
        <v>3123</v>
      </c>
      <c r="P58" s="27">
        <f t="shared" si="6"/>
        <v>449</v>
      </c>
      <c r="Q58" s="34"/>
      <c r="R58" s="35"/>
    </row>
    <row r="59" spans="1:18" x14ac:dyDescent="0.3">
      <c r="A59" s="26">
        <v>45869</v>
      </c>
      <c r="B59" s="27">
        <v>1</v>
      </c>
      <c r="C59" s="28">
        <v>1342</v>
      </c>
      <c r="D59" s="29">
        <v>-1216</v>
      </c>
      <c r="E59" s="30">
        <f t="shared" si="1"/>
        <v>2558</v>
      </c>
      <c r="F59" s="31">
        <f t="shared" si="4"/>
        <v>490</v>
      </c>
      <c r="G59" s="27">
        <v>1</v>
      </c>
      <c r="H59" s="30">
        <v>1357</v>
      </c>
      <c r="I59" s="32">
        <v>-1685</v>
      </c>
      <c r="J59" s="33">
        <f t="shared" si="2"/>
        <v>3042</v>
      </c>
      <c r="K59" s="27">
        <f t="shared" si="5"/>
        <v>637</v>
      </c>
      <c r="L59" s="27">
        <v>1</v>
      </c>
      <c r="M59" s="28">
        <v>1393</v>
      </c>
      <c r="N59" s="29">
        <v>-1741</v>
      </c>
      <c r="O59" s="33">
        <f t="shared" si="3"/>
        <v>3134</v>
      </c>
      <c r="P59" s="27">
        <f t="shared" si="6"/>
        <v>460</v>
      </c>
      <c r="Q59" s="34"/>
      <c r="R59" s="35"/>
    </row>
    <row r="60" spans="1:18" x14ac:dyDescent="0.3">
      <c r="A60" s="26">
        <v>45870</v>
      </c>
      <c r="B60" s="27">
        <v>1</v>
      </c>
      <c r="C60" s="28">
        <v>1342</v>
      </c>
      <c r="D60" s="29">
        <v>-1226</v>
      </c>
      <c r="E60" s="30">
        <f t="shared" si="1"/>
        <v>2568</v>
      </c>
      <c r="F60" s="31">
        <f t="shared" si="4"/>
        <v>500</v>
      </c>
      <c r="G60" s="27">
        <v>1</v>
      </c>
      <c r="H60" s="30">
        <v>1357</v>
      </c>
      <c r="I60" s="32">
        <v>-1708</v>
      </c>
      <c r="J60" s="33">
        <f t="shared" si="2"/>
        <v>3065</v>
      </c>
      <c r="K60" s="27">
        <f t="shared" si="5"/>
        <v>660</v>
      </c>
      <c r="L60" s="27">
        <v>1</v>
      </c>
      <c r="M60" s="28">
        <v>1393</v>
      </c>
      <c r="N60" s="29">
        <v>-1752</v>
      </c>
      <c r="O60" s="33">
        <f t="shared" si="3"/>
        <v>3145</v>
      </c>
      <c r="P60" s="27">
        <f t="shared" si="6"/>
        <v>471</v>
      </c>
      <c r="Q60" s="34"/>
      <c r="R60" s="35"/>
    </row>
    <row r="61" spans="1:18" x14ac:dyDescent="0.3">
      <c r="A61" s="26">
        <v>45871</v>
      </c>
      <c r="B61" s="27">
        <v>1</v>
      </c>
      <c r="C61" s="28">
        <v>1342</v>
      </c>
      <c r="D61" s="29">
        <v>-1236</v>
      </c>
      <c r="E61" s="30">
        <f t="shared" si="1"/>
        <v>2578</v>
      </c>
      <c r="F61" s="31">
        <f t="shared" si="4"/>
        <v>510</v>
      </c>
      <c r="G61" s="27">
        <v>1</v>
      </c>
      <c r="H61" s="30">
        <v>1357</v>
      </c>
      <c r="I61" s="32">
        <v>-1731</v>
      </c>
      <c r="J61" s="33">
        <f t="shared" si="2"/>
        <v>3088</v>
      </c>
      <c r="K61" s="27">
        <f t="shared" si="5"/>
        <v>683</v>
      </c>
      <c r="L61" s="27">
        <v>1</v>
      </c>
      <c r="M61" s="28">
        <v>1393</v>
      </c>
      <c r="N61" s="29">
        <v>-1763</v>
      </c>
      <c r="O61" s="33">
        <f t="shared" si="3"/>
        <v>3156</v>
      </c>
      <c r="P61" s="27">
        <f t="shared" si="6"/>
        <v>482</v>
      </c>
      <c r="Q61" s="34"/>
      <c r="R61" s="35"/>
    </row>
    <row r="62" spans="1:18" x14ac:dyDescent="0.3">
      <c r="A62" s="26">
        <v>45872</v>
      </c>
      <c r="B62" s="27">
        <v>1</v>
      </c>
      <c r="C62" s="28">
        <v>1342</v>
      </c>
      <c r="D62" s="29">
        <v>-1246</v>
      </c>
      <c r="E62" s="30">
        <f t="shared" si="1"/>
        <v>2588</v>
      </c>
      <c r="F62" s="31">
        <f t="shared" si="4"/>
        <v>520</v>
      </c>
      <c r="G62" s="27">
        <v>1</v>
      </c>
      <c r="H62" s="30">
        <v>1357</v>
      </c>
      <c r="I62" s="32">
        <v>-1754</v>
      </c>
      <c r="J62" s="33">
        <f t="shared" si="2"/>
        <v>3111</v>
      </c>
      <c r="K62" s="27">
        <f t="shared" si="5"/>
        <v>706</v>
      </c>
      <c r="L62" s="27">
        <v>1</v>
      </c>
      <c r="M62" s="28">
        <v>1393</v>
      </c>
      <c r="N62" s="29">
        <v>-1774</v>
      </c>
      <c r="O62" s="33">
        <f t="shared" si="3"/>
        <v>3167</v>
      </c>
      <c r="P62" s="27">
        <f t="shared" si="6"/>
        <v>493</v>
      </c>
      <c r="Q62" s="34"/>
      <c r="R62" s="35"/>
    </row>
    <row r="63" spans="1:18" x14ac:dyDescent="0.3">
      <c r="A63" s="26">
        <v>45873</v>
      </c>
      <c r="B63" s="27">
        <v>1</v>
      </c>
      <c r="C63" s="28">
        <v>1342</v>
      </c>
      <c r="D63" s="29">
        <v>-1256</v>
      </c>
      <c r="E63" s="30">
        <f t="shared" si="1"/>
        <v>2598</v>
      </c>
      <c r="F63" s="31">
        <f t="shared" si="4"/>
        <v>530</v>
      </c>
      <c r="G63" s="27">
        <v>1</v>
      </c>
      <c r="H63" s="30">
        <v>1357</v>
      </c>
      <c r="I63" s="32">
        <v>-1777</v>
      </c>
      <c r="J63" s="33">
        <f t="shared" si="2"/>
        <v>3134</v>
      </c>
      <c r="K63" s="27">
        <f t="shared" si="5"/>
        <v>729</v>
      </c>
      <c r="L63" s="27">
        <v>1</v>
      </c>
      <c r="M63" s="28">
        <v>1393</v>
      </c>
      <c r="N63" s="29">
        <v>-1785</v>
      </c>
      <c r="O63" s="33">
        <f t="shared" si="3"/>
        <v>3178</v>
      </c>
      <c r="P63" s="27">
        <f t="shared" si="6"/>
        <v>504</v>
      </c>
      <c r="Q63" s="34"/>
      <c r="R63" s="35"/>
    </row>
    <row r="64" spans="1:18" x14ac:dyDescent="0.3">
      <c r="A64" s="26">
        <v>45874</v>
      </c>
      <c r="B64" s="27">
        <v>1</v>
      </c>
      <c r="C64" s="28">
        <v>1342</v>
      </c>
      <c r="D64" s="29">
        <v>-1266</v>
      </c>
      <c r="E64" s="30">
        <f t="shared" si="1"/>
        <v>2608</v>
      </c>
      <c r="F64" s="31">
        <f t="shared" si="4"/>
        <v>540</v>
      </c>
      <c r="G64" s="27">
        <v>1</v>
      </c>
      <c r="H64" s="30">
        <v>1357</v>
      </c>
      <c r="I64" s="32">
        <v>-1800</v>
      </c>
      <c r="J64" s="33">
        <f t="shared" si="2"/>
        <v>3157</v>
      </c>
      <c r="K64" s="27">
        <f t="shared" si="5"/>
        <v>752</v>
      </c>
      <c r="L64" s="27">
        <v>1</v>
      </c>
      <c r="M64" s="28">
        <v>1393</v>
      </c>
      <c r="N64" s="29">
        <v>-1796</v>
      </c>
      <c r="O64" s="33">
        <f t="shared" si="3"/>
        <v>3189</v>
      </c>
      <c r="P64" s="27">
        <f t="shared" si="6"/>
        <v>515</v>
      </c>
      <c r="Q64" s="34"/>
      <c r="R64" s="35"/>
    </row>
    <row r="65" spans="1:18" x14ac:dyDescent="0.3">
      <c r="A65" s="26">
        <v>45875</v>
      </c>
      <c r="B65" s="27">
        <v>1</v>
      </c>
      <c r="C65" s="28">
        <v>1342</v>
      </c>
      <c r="D65" s="29">
        <v>-1276</v>
      </c>
      <c r="E65" s="30">
        <f t="shared" si="1"/>
        <v>2618</v>
      </c>
      <c r="F65" s="31">
        <f t="shared" si="4"/>
        <v>550</v>
      </c>
      <c r="G65" s="27">
        <v>1</v>
      </c>
      <c r="H65" s="30">
        <v>1357</v>
      </c>
      <c r="I65" s="32">
        <v>-1823</v>
      </c>
      <c r="J65" s="33">
        <f t="shared" si="2"/>
        <v>3180</v>
      </c>
      <c r="K65" s="27">
        <f t="shared" si="5"/>
        <v>775</v>
      </c>
      <c r="L65" s="27">
        <v>1</v>
      </c>
      <c r="M65" s="28">
        <v>1393</v>
      </c>
      <c r="N65" s="29">
        <v>-1807</v>
      </c>
      <c r="O65" s="33">
        <f t="shared" si="3"/>
        <v>3200</v>
      </c>
      <c r="P65" s="27">
        <f t="shared" si="6"/>
        <v>526</v>
      </c>
      <c r="Q65" s="34"/>
      <c r="R65" s="35"/>
    </row>
    <row r="71" spans="1:18" x14ac:dyDescent="0.3">
      <c r="K71" s="36">
        <f>K65-K56</f>
        <v>166</v>
      </c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5">
    <cfRule type="cellIs" dxfId="19" priority="1" operator="lessThan">
      <formula>60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outlinePr summaryBelow="0" summaryRight="0"/>
  </sheetPr>
  <dimension ref="A1:R71"/>
  <sheetViews>
    <sheetView tabSelected="1" topLeftCell="A61" workbookViewId="0">
      <selection activeCell="H73" sqref="H73"/>
    </sheetView>
  </sheetViews>
  <sheetFormatPr defaultColWidth="14.44140625" defaultRowHeight="15" customHeight="1" x14ac:dyDescent="0.3"/>
  <sheetData>
    <row r="1" spans="1:18" x14ac:dyDescent="0.3">
      <c r="A1" s="259" t="s">
        <v>18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18" x14ac:dyDescent="0.3">
      <c r="A2" s="2" t="s">
        <v>19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5"/>
    </row>
    <row r="3" spans="1:18" x14ac:dyDescent="0.3">
      <c r="A3" s="260" t="s">
        <v>20</v>
      </c>
      <c r="B3" s="261" t="s">
        <v>21</v>
      </c>
      <c r="C3" s="212"/>
      <c r="D3" s="261" t="s">
        <v>22</v>
      </c>
      <c r="E3" s="262"/>
      <c r="F3" s="263" t="str">
        <f>+"Cao trình nghiệm thu [m] ("&amp;TEXT(A15,"dd/mm/yy")&amp;")"</f>
        <v>Cao trình nghiệm thu [m] (17/06/25)</v>
      </c>
      <c r="G3" s="211"/>
      <c r="H3" s="211"/>
      <c r="I3" s="211"/>
      <c r="J3" s="211"/>
      <c r="K3" s="211"/>
      <c r="L3" s="253" t="s">
        <v>23</v>
      </c>
      <c r="M3" s="211"/>
      <c r="N3" s="211"/>
      <c r="O3" s="211"/>
      <c r="P3" s="261" t="s">
        <v>24</v>
      </c>
      <c r="Q3" s="262"/>
      <c r="R3" s="231"/>
    </row>
    <row r="4" spans="1:18" x14ac:dyDescent="0.3">
      <c r="A4" s="233"/>
      <c r="B4" s="229"/>
      <c r="C4" s="230"/>
      <c r="D4" s="229"/>
      <c r="E4" s="219"/>
      <c r="F4" s="7" t="s">
        <v>25</v>
      </c>
      <c r="G4" s="272" t="s">
        <v>26</v>
      </c>
      <c r="H4" s="210"/>
      <c r="I4" s="273" t="s">
        <v>27</v>
      </c>
      <c r="J4" s="210"/>
      <c r="K4" s="7" t="s">
        <v>28</v>
      </c>
      <c r="L4" s="253" t="s">
        <v>29</v>
      </c>
      <c r="M4" s="210"/>
      <c r="N4" s="253" t="s">
        <v>30</v>
      </c>
      <c r="O4" s="211"/>
      <c r="P4" s="229"/>
      <c r="Q4" s="219"/>
      <c r="R4" s="220"/>
    </row>
    <row r="5" spans="1:18" x14ac:dyDescent="0.3">
      <c r="A5" s="274" t="s">
        <v>31</v>
      </c>
      <c r="B5" s="277" t="s">
        <v>32</v>
      </c>
      <c r="C5" s="255"/>
      <c r="D5" s="278"/>
      <c r="E5" s="255"/>
      <c r="F5" s="8"/>
      <c r="G5" s="279"/>
      <c r="H5" s="255"/>
      <c r="I5" s="280"/>
      <c r="J5" s="255"/>
      <c r="K5" s="9"/>
      <c r="L5" s="254"/>
      <c r="M5" s="255"/>
      <c r="N5" s="254"/>
      <c r="O5" s="255"/>
      <c r="P5" s="256" t="s">
        <v>33</v>
      </c>
      <c r="Q5" s="257"/>
      <c r="R5" s="258"/>
    </row>
    <row r="6" spans="1:18" x14ac:dyDescent="0.3">
      <c r="A6" s="275"/>
      <c r="B6" s="264" t="s">
        <v>34</v>
      </c>
      <c r="C6" s="265"/>
      <c r="D6" s="266"/>
      <c r="E6" s="265"/>
      <c r="F6" s="11"/>
      <c r="G6" s="267"/>
      <c r="H6" s="265"/>
      <c r="I6" s="268"/>
      <c r="J6" s="265"/>
      <c r="K6" s="12"/>
      <c r="L6" s="269"/>
      <c r="M6" s="265"/>
      <c r="N6" s="269"/>
      <c r="O6" s="265"/>
      <c r="P6" s="266" t="s">
        <v>272</v>
      </c>
      <c r="Q6" s="270"/>
      <c r="R6" s="271"/>
    </row>
    <row r="7" spans="1:18" x14ac:dyDescent="0.3">
      <c r="A7" s="276"/>
      <c r="B7" s="246" t="s">
        <v>35</v>
      </c>
      <c r="C7" s="238"/>
      <c r="D7" s="247"/>
      <c r="E7" s="238"/>
      <c r="F7" s="14"/>
      <c r="G7" s="237"/>
      <c r="H7" s="238"/>
      <c r="I7" s="239"/>
      <c r="J7" s="238"/>
      <c r="K7" s="15"/>
      <c r="L7" s="240"/>
      <c r="M7" s="238"/>
      <c r="N7" s="240"/>
      <c r="O7" s="238"/>
      <c r="P7" s="241"/>
      <c r="Q7" s="242"/>
      <c r="R7" s="243"/>
    </row>
    <row r="8" spans="1:18" x14ac:dyDescent="0.3">
      <c r="A8" s="17"/>
      <c r="B8" s="3"/>
      <c r="C8" s="3"/>
      <c r="D8" s="3"/>
      <c r="E8" s="3"/>
      <c r="F8" s="3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5"/>
    </row>
    <row r="9" spans="1:18" x14ac:dyDescent="0.3">
      <c r="A9" s="2" t="s">
        <v>36</v>
      </c>
      <c r="B9" s="3"/>
      <c r="C9" s="3"/>
      <c r="D9" s="3"/>
      <c r="E9" s="3"/>
      <c r="F9" s="3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5"/>
    </row>
    <row r="10" spans="1:18" x14ac:dyDescent="0.3">
      <c r="A10" s="281" t="s">
        <v>37</v>
      </c>
      <c r="B10" s="248" t="s">
        <v>38</v>
      </c>
      <c r="C10" s="211"/>
      <c r="D10" s="211"/>
      <c r="E10" s="211"/>
      <c r="F10" s="211"/>
      <c r="G10" s="248" t="s">
        <v>39</v>
      </c>
      <c r="H10" s="211"/>
      <c r="I10" s="211"/>
      <c r="J10" s="211"/>
      <c r="K10" s="211"/>
      <c r="L10" s="248" t="s">
        <v>40</v>
      </c>
      <c r="M10" s="211"/>
      <c r="N10" s="211"/>
      <c r="O10" s="211"/>
      <c r="P10" s="211"/>
      <c r="Q10" s="244" t="s">
        <v>273</v>
      </c>
      <c r="R10" s="250" t="s">
        <v>274</v>
      </c>
    </row>
    <row r="11" spans="1:18" x14ac:dyDescent="0.3">
      <c r="A11" s="275"/>
      <c r="B11" s="244" t="s">
        <v>41</v>
      </c>
      <c r="C11" s="244" t="s">
        <v>54</v>
      </c>
      <c r="D11" s="244" t="s">
        <v>42</v>
      </c>
      <c r="E11" s="244" t="s">
        <v>55</v>
      </c>
      <c r="F11" s="244" t="s">
        <v>43</v>
      </c>
      <c r="G11" s="244" t="s">
        <v>41</v>
      </c>
      <c r="H11" s="244" t="s">
        <v>54</v>
      </c>
      <c r="I11" s="245" t="s">
        <v>42</v>
      </c>
      <c r="J11" s="244" t="s">
        <v>55</v>
      </c>
      <c r="K11" s="244" t="s">
        <v>43</v>
      </c>
      <c r="L11" s="244" t="s">
        <v>41</v>
      </c>
      <c r="M11" s="244" t="s">
        <v>54</v>
      </c>
      <c r="N11" s="244" t="s">
        <v>42</v>
      </c>
      <c r="O11" s="244" t="s">
        <v>55</v>
      </c>
      <c r="P11" s="244" t="s">
        <v>43</v>
      </c>
      <c r="Q11" s="249"/>
      <c r="R11" s="251"/>
    </row>
    <row r="12" spans="1:18" x14ac:dyDescent="0.3">
      <c r="A12" s="275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51"/>
    </row>
    <row r="13" spans="1:18" x14ac:dyDescent="0.3">
      <c r="A13" s="276"/>
      <c r="B13" s="19" t="s">
        <v>46</v>
      </c>
      <c r="C13" s="20" t="s">
        <v>44</v>
      </c>
      <c r="D13" s="20" t="s">
        <v>45</v>
      </c>
      <c r="E13" s="20" t="s">
        <v>44</v>
      </c>
      <c r="F13" s="20" t="s">
        <v>45</v>
      </c>
      <c r="G13" s="19" t="s">
        <v>46</v>
      </c>
      <c r="H13" s="20" t="s">
        <v>44</v>
      </c>
      <c r="I13" s="21" t="s">
        <v>45</v>
      </c>
      <c r="J13" s="20" t="s">
        <v>44</v>
      </c>
      <c r="K13" s="20" t="s">
        <v>45</v>
      </c>
      <c r="L13" s="19" t="s">
        <v>46</v>
      </c>
      <c r="M13" s="20" t="s">
        <v>44</v>
      </c>
      <c r="N13" s="20" t="s">
        <v>45</v>
      </c>
      <c r="O13" s="20" t="s">
        <v>44</v>
      </c>
      <c r="P13" s="20" t="s">
        <v>45</v>
      </c>
      <c r="Q13" s="22" t="s">
        <v>47</v>
      </c>
      <c r="R13" s="252"/>
    </row>
    <row r="14" spans="1:18" x14ac:dyDescent="0.3">
      <c r="A14" s="23">
        <v>1</v>
      </c>
      <c r="B14" s="24">
        <f t="shared" ref="B14:R14" si="0">+A14+1</f>
        <v>2</v>
      </c>
      <c r="C14" s="24">
        <f t="shared" si="0"/>
        <v>3</v>
      </c>
      <c r="D14" s="24">
        <f t="shared" si="0"/>
        <v>4</v>
      </c>
      <c r="E14" s="24">
        <f t="shared" si="0"/>
        <v>5</v>
      </c>
      <c r="F14" s="24">
        <f t="shared" si="0"/>
        <v>6</v>
      </c>
      <c r="G14" s="24">
        <f t="shared" si="0"/>
        <v>7</v>
      </c>
      <c r="H14" s="24">
        <f t="shared" si="0"/>
        <v>8</v>
      </c>
      <c r="I14" s="25">
        <f t="shared" si="0"/>
        <v>9</v>
      </c>
      <c r="J14" s="24">
        <f t="shared" si="0"/>
        <v>10</v>
      </c>
      <c r="K14" s="24">
        <f t="shared" si="0"/>
        <v>11</v>
      </c>
      <c r="L14" s="24">
        <f t="shared" si="0"/>
        <v>12</v>
      </c>
      <c r="M14" s="24">
        <f t="shared" si="0"/>
        <v>13</v>
      </c>
      <c r="N14" s="24">
        <f t="shared" si="0"/>
        <v>14</v>
      </c>
      <c r="O14" s="24">
        <f t="shared" si="0"/>
        <v>15</v>
      </c>
      <c r="P14" s="24">
        <f t="shared" si="0"/>
        <v>16</v>
      </c>
      <c r="Q14" s="24">
        <f t="shared" si="0"/>
        <v>17</v>
      </c>
      <c r="R14" s="24">
        <f t="shared" si="0"/>
        <v>18</v>
      </c>
    </row>
    <row r="15" spans="1:18" x14ac:dyDescent="0.3">
      <c r="A15" s="26">
        <v>45825</v>
      </c>
      <c r="B15" s="27">
        <v>1</v>
      </c>
      <c r="C15" s="28">
        <v>1382</v>
      </c>
      <c r="D15" s="29">
        <v>-548</v>
      </c>
      <c r="E15" s="30">
        <f t="shared" ref="E15:E65" si="1">C15-D15</f>
        <v>1930</v>
      </c>
      <c r="F15" s="31">
        <v>0</v>
      </c>
      <c r="G15" s="27">
        <v>1</v>
      </c>
      <c r="H15" s="30">
        <v>1362</v>
      </c>
      <c r="I15" s="32">
        <v>-838</v>
      </c>
      <c r="J15" s="33">
        <f t="shared" ref="J15:J65" si="2">H15-I15</f>
        <v>2200</v>
      </c>
      <c r="K15" s="27">
        <v>0</v>
      </c>
      <c r="L15" s="27">
        <v>1</v>
      </c>
      <c r="M15" s="28">
        <v>1392</v>
      </c>
      <c r="N15" s="29">
        <v>-743</v>
      </c>
      <c r="O15" s="33">
        <f t="shared" ref="O15:O65" si="3">M15-N15</f>
        <v>2135</v>
      </c>
      <c r="P15" s="27">
        <v>0</v>
      </c>
      <c r="Q15" s="34"/>
      <c r="R15" s="35"/>
    </row>
    <row r="16" spans="1:18" x14ac:dyDescent="0.3">
      <c r="A16" s="26">
        <v>45826</v>
      </c>
      <c r="B16" s="27">
        <v>1</v>
      </c>
      <c r="C16" s="28">
        <v>1382</v>
      </c>
      <c r="D16" s="29">
        <v>-553</v>
      </c>
      <c r="E16" s="30">
        <f t="shared" si="1"/>
        <v>1935</v>
      </c>
      <c r="F16" s="31">
        <f t="shared" ref="F16:F65" si="4">$D$15-D16</f>
        <v>5</v>
      </c>
      <c r="G16" s="27">
        <v>1</v>
      </c>
      <c r="H16" s="30">
        <v>1362</v>
      </c>
      <c r="I16" s="32">
        <v>-843</v>
      </c>
      <c r="J16" s="33">
        <f t="shared" si="2"/>
        <v>2205</v>
      </c>
      <c r="K16" s="27">
        <f t="shared" ref="K16:K65" si="5">$I$15-I16</f>
        <v>5</v>
      </c>
      <c r="L16" s="27">
        <v>1</v>
      </c>
      <c r="M16" s="28">
        <v>1392</v>
      </c>
      <c r="N16" s="29">
        <v>-745</v>
      </c>
      <c r="O16" s="33">
        <f t="shared" si="3"/>
        <v>2137</v>
      </c>
      <c r="P16" s="27">
        <f t="shared" ref="P16:P65" si="6">$N$15-N16</f>
        <v>2</v>
      </c>
      <c r="Q16" s="34"/>
      <c r="R16" s="35"/>
    </row>
    <row r="17" spans="1:18" x14ac:dyDescent="0.3">
      <c r="A17" s="26">
        <v>45827</v>
      </c>
      <c r="B17" s="27">
        <v>1</v>
      </c>
      <c r="C17" s="28">
        <v>1382</v>
      </c>
      <c r="D17" s="29">
        <v>-558</v>
      </c>
      <c r="E17" s="30">
        <f t="shared" si="1"/>
        <v>1940</v>
      </c>
      <c r="F17" s="31">
        <f t="shared" si="4"/>
        <v>10</v>
      </c>
      <c r="G17" s="27">
        <v>1</v>
      </c>
      <c r="H17" s="30">
        <v>1362</v>
      </c>
      <c r="I17" s="32">
        <v>-848</v>
      </c>
      <c r="J17" s="33">
        <f t="shared" si="2"/>
        <v>2210</v>
      </c>
      <c r="K17" s="27">
        <f t="shared" si="5"/>
        <v>10</v>
      </c>
      <c r="L17" s="27">
        <v>1</v>
      </c>
      <c r="M17" s="28">
        <v>1392</v>
      </c>
      <c r="N17" s="29">
        <v>-747</v>
      </c>
      <c r="O17" s="33">
        <f t="shared" si="3"/>
        <v>2139</v>
      </c>
      <c r="P17" s="27">
        <f t="shared" si="6"/>
        <v>4</v>
      </c>
      <c r="Q17" s="34"/>
      <c r="R17" s="35"/>
    </row>
    <row r="18" spans="1:18" x14ac:dyDescent="0.3">
      <c r="A18" s="26">
        <v>45828</v>
      </c>
      <c r="B18" s="27">
        <v>1</v>
      </c>
      <c r="C18" s="28">
        <v>1382</v>
      </c>
      <c r="D18" s="29">
        <v>-562</v>
      </c>
      <c r="E18" s="30">
        <f t="shared" si="1"/>
        <v>1944</v>
      </c>
      <c r="F18" s="31">
        <f t="shared" si="4"/>
        <v>14</v>
      </c>
      <c r="G18" s="27">
        <v>1</v>
      </c>
      <c r="H18" s="30">
        <v>1362</v>
      </c>
      <c r="I18" s="32">
        <v>-879</v>
      </c>
      <c r="J18" s="33">
        <f t="shared" si="2"/>
        <v>2241</v>
      </c>
      <c r="K18" s="27">
        <f t="shared" si="5"/>
        <v>41</v>
      </c>
      <c r="L18" s="27">
        <v>1</v>
      </c>
      <c r="M18" s="28">
        <v>1392</v>
      </c>
      <c r="N18" s="29">
        <v>-749</v>
      </c>
      <c r="O18" s="33">
        <f t="shared" si="3"/>
        <v>2141</v>
      </c>
      <c r="P18" s="27">
        <f t="shared" si="6"/>
        <v>6</v>
      </c>
      <c r="Q18" s="34"/>
      <c r="R18" s="35"/>
    </row>
    <row r="19" spans="1:18" x14ac:dyDescent="0.3">
      <c r="A19" s="26">
        <v>45829</v>
      </c>
      <c r="B19" s="27">
        <v>1</v>
      </c>
      <c r="C19" s="28">
        <v>1382</v>
      </c>
      <c r="D19" s="29">
        <v>-568</v>
      </c>
      <c r="E19" s="30">
        <f t="shared" si="1"/>
        <v>1950</v>
      </c>
      <c r="F19" s="31">
        <f t="shared" si="4"/>
        <v>20</v>
      </c>
      <c r="G19" s="27">
        <v>1</v>
      </c>
      <c r="H19" s="30">
        <v>1362</v>
      </c>
      <c r="I19" s="32">
        <v>-888</v>
      </c>
      <c r="J19" s="33">
        <f t="shared" si="2"/>
        <v>2250</v>
      </c>
      <c r="K19" s="27">
        <f t="shared" si="5"/>
        <v>50</v>
      </c>
      <c r="L19" s="27">
        <v>1</v>
      </c>
      <c r="M19" s="28">
        <v>1392</v>
      </c>
      <c r="N19" s="29">
        <v>-750</v>
      </c>
      <c r="O19" s="33">
        <f t="shared" si="3"/>
        <v>2142</v>
      </c>
      <c r="P19" s="27">
        <f t="shared" si="6"/>
        <v>7</v>
      </c>
      <c r="Q19" s="34"/>
      <c r="R19" s="35"/>
    </row>
    <row r="20" spans="1:18" x14ac:dyDescent="0.3">
      <c r="A20" s="26">
        <v>45830</v>
      </c>
      <c r="B20" s="27">
        <v>1</v>
      </c>
      <c r="C20" s="28">
        <v>1382</v>
      </c>
      <c r="D20" s="29">
        <v>-568</v>
      </c>
      <c r="E20" s="30">
        <f t="shared" si="1"/>
        <v>1950</v>
      </c>
      <c r="F20" s="31">
        <f t="shared" si="4"/>
        <v>20</v>
      </c>
      <c r="G20" s="27">
        <v>1</v>
      </c>
      <c r="H20" s="30">
        <v>1362</v>
      </c>
      <c r="I20" s="32">
        <v>-888</v>
      </c>
      <c r="J20" s="33">
        <f t="shared" si="2"/>
        <v>2250</v>
      </c>
      <c r="K20" s="27">
        <f t="shared" si="5"/>
        <v>50</v>
      </c>
      <c r="L20" s="27">
        <v>1</v>
      </c>
      <c r="M20" s="28">
        <v>1392</v>
      </c>
      <c r="N20" s="29">
        <v>-750</v>
      </c>
      <c r="O20" s="33">
        <f t="shared" si="3"/>
        <v>2142</v>
      </c>
      <c r="P20" s="27">
        <f t="shared" si="6"/>
        <v>7</v>
      </c>
      <c r="Q20" s="34"/>
      <c r="R20" s="35"/>
    </row>
    <row r="21" spans="1:18" x14ac:dyDescent="0.3">
      <c r="A21" s="26">
        <v>45831</v>
      </c>
      <c r="B21" s="27">
        <v>1</v>
      </c>
      <c r="C21" s="28">
        <v>1382</v>
      </c>
      <c r="D21" s="29">
        <v>-568</v>
      </c>
      <c r="E21" s="30">
        <f t="shared" si="1"/>
        <v>1950</v>
      </c>
      <c r="F21" s="31">
        <f t="shared" si="4"/>
        <v>20</v>
      </c>
      <c r="G21" s="27">
        <v>1</v>
      </c>
      <c r="H21" s="30">
        <v>1362</v>
      </c>
      <c r="I21" s="32">
        <v>-888</v>
      </c>
      <c r="J21" s="33">
        <f t="shared" si="2"/>
        <v>2250</v>
      </c>
      <c r="K21" s="27">
        <f t="shared" si="5"/>
        <v>50</v>
      </c>
      <c r="L21" s="27">
        <v>1</v>
      </c>
      <c r="M21" s="28">
        <v>1392</v>
      </c>
      <c r="N21" s="29">
        <v>-750</v>
      </c>
      <c r="O21" s="33">
        <f t="shared" si="3"/>
        <v>2142</v>
      </c>
      <c r="P21" s="27">
        <f t="shared" si="6"/>
        <v>7</v>
      </c>
      <c r="Q21" s="34"/>
      <c r="R21" s="35"/>
    </row>
    <row r="22" spans="1:18" x14ac:dyDescent="0.3">
      <c r="A22" s="26">
        <v>45832</v>
      </c>
      <c r="B22" s="27">
        <v>1</v>
      </c>
      <c r="C22" s="28">
        <v>1382</v>
      </c>
      <c r="D22" s="29">
        <v>-568</v>
      </c>
      <c r="E22" s="30">
        <f t="shared" si="1"/>
        <v>1950</v>
      </c>
      <c r="F22" s="31">
        <f t="shared" si="4"/>
        <v>20</v>
      </c>
      <c r="G22" s="27">
        <v>1</v>
      </c>
      <c r="H22" s="30">
        <v>1362</v>
      </c>
      <c r="I22" s="32">
        <v>-888</v>
      </c>
      <c r="J22" s="33">
        <f t="shared" si="2"/>
        <v>2250</v>
      </c>
      <c r="K22" s="27">
        <f t="shared" si="5"/>
        <v>50</v>
      </c>
      <c r="L22" s="27">
        <v>1</v>
      </c>
      <c r="M22" s="28">
        <v>1392</v>
      </c>
      <c r="N22" s="29">
        <v>-750</v>
      </c>
      <c r="O22" s="33">
        <f t="shared" si="3"/>
        <v>2142</v>
      </c>
      <c r="P22" s="27">
        <f t="shared" si="6"/>
        <v>7</v>
      </c>
      <c r="Q22" s="34"/>
      <c r="R22" s="35"/>
    </row>
    <row r="23" spans="1:18" x14ac:dyDescent="0.3">
      <c r="A23" s="26">
        <v>45833</v>
      </c>
      <c r="B23" s="27">
        <v>1</v>
      </c>
      <c r="C23" s="28">
        <v>1382</v>
      </c>
      <c r="D23" s="29">
        <v>-568</v>
      </c>
      <c r="E23" s="30">
        <f t="shared" si="1"/>
        <v>1950</v>
      </c>
      <c r="F23" s="31">
        <f t="shared" si="4"/>
        <v>20</v>
      </c>
      <c r="G23" s="27">
        <v>1</v>
      </c>
      <c r="H23" s="30">
        <v>1362</v>
      </c>
      <c r="I23" s="32">
        <v>-888</v>
      </c>
      <c r="J23" s="33">
        <f t="shared" si="2"/>
        <v>2250</v>
      </c>
      <c r="K23" s="27">
        <f t="shared" si="5"/>
        <v>50</v>
      </c>
      <c r="L23" s="27">
        <v>1</v>
      </c>
      <c r="M23" s="28">
        <v>1392</v>
      </c>
      <c r="N23" s="29">
        <v>-750</v>
      </c>
      <c r="O23" s="33">
        <f t="shared" si="3"/>
        <v>2142</v>
      </c>
      <c r="P23" s="27">
        <f t="shared" si="6"/>
        <v>7</v>
      </c>
      <c r="Q23" s="34"/>
      <c r="R23" s="35"/>
    </row>
    <row r="24" spans="1:18" x14ac:dyDescent="0.3">
      <c r="A24" s="26">
        <v>45834</v>
      </c>
      <c r="B24" s="27">
        <v>1</v>
      </c>
      <c r="C24" s="28">
        <v>1382</v>
      </c>
      <c r="D24" s="29">
        <v>-576</v>
      </c>
      <c r="E24" s="30">
        <f t="shared" si="1"/>
        <v>1958</v>
      </c>
      <c r="F24" s="31">
        <f t="shared" si="4"/>
        <v>28</v>
      </c>
      <c r="G24" s="27">
        <v>1</v>
      </c>
      <c r="H24" s="30">
        <v>1362</v>
      </c>
      <c r="I24" s="32">
        <v>-888</v>
      </c>
      <c r="J24" s="33">
        <f t="shared" si="2"/>
        <v>2250</v>
      </c>
      <c r="K24" s="27">
        <f t="shared" si="5"/>
        <v>50</v>
      </c>
      <c r="L24" s="27">
        <v>1</v>
      </c>
      <c r="M24" s="28">
        <v>1392</v>
      </c>
      <c r="N24" s="29">
        <v>-750</v>
      </c>
      <c r="O24" s="33">
        <f t="shared" si="3"/>
        <v>2142</v>
      </c>
      <c r="P24" s="27">
        <f t="shared" si="6"/>
        <v>7</v>
      </c>
      <c r="Q24" s="34"/>
      <c r="R24" s="35"/>
    </row>
    <row r="25" spans="1:18" x14ac:dyDescent="0.3">
      <c r="A25" s="26">
        <v>45835</v>
      </c>
      <c r="B25" s="27">
        <v>1</v>
      </c>
      <c r="C25" s="28">
        <v>1382</v>
      </c>
      <c r="D25" s="29">
        <v>-589</v>
      </c>
      <c r="E25" s="30">
        <f t="shared" si="1"/>
        <v>1971</v>
      </c>
      <c r="F25" s="31">
        <f t="shared" si="4"/>
        <v>41</v>
      </c>
      <c r="G25" s="27">
        <v>1</v>
      </c>
      <c r="H25" s="30">
        <v>1362</v>
      </c>
      <c r="I25" s="32">
        <v>-888</v>
      </c>
      <c r="J25" s="33">
        <f t="shared" si="2"/>
        <v>2250</v>
      </c>
      <c r="K25" s="27">
        <f t="shared" si="5"/>
        <v>50</v>
      </c>
      <c r="L25" s="27">
        <v>1</v>
      </c>
      <c r="M25" s="28">
        <v>1392</v>
      </c>
      <c r="N25" s="29">
        <v>-750</v>
      </c>
      <c r="O25" s="33">
        <f t="shared" si="3"/>
        <v>2142</v>
      </c>
      <c r="P25" s="27">
        <f t="shared" si="6"/>
        <v>7</v>
      </c>
      <c r="Q25" s="34"/>
      <c r="R25" s="35"/>
    </row>
    <row r="26" spans="1:18" x14ac:dyDescent="0.3">
      <c r="A26" s="26">
        <v>45836</v>
      </c>
      <c r="B26" s="27">
        <v>1</v>
      </c>
      <c r="C26" s="28">
        <v>1382</v>
      </c>
      <c r="D26" s="29">
        <v>-602</v>
      </c>
      <c r="E26" s="30">
        <f t="shared" si="1"/>
        <v>1984</v>
      </c>
      <c r="F26" s="31">
        <f t="shared" si="4"/>
        <v>54</v>
      </c>
      <c r="G26" s="27">
        <v>1</v>
      </c>
      <c r="H26" s="30">
        <v>1362</v>
      </c>
      <c r="I26" s="32">
        <v>-888</v>
      </c>
      <c r="J26" s="33">
        <f t="shared" si="2"/>
        <v>2250</v>
      </c>
      <c r="K26" s="27">
        <f t="shared" si="5"/>
        <v>50</v>
      </c>
      <c r="L26" s="27">
        <v>1</v>
      </c>
      <c r="M26" s="28">
        <v>1392</v>
      </c>
      <c r="N26" s="29">
        <v>-757</v>
      </c>
      <c r="O26" s="33">
        <f t="shared" si="3"/>
        <v>2149</v>
      </c>
      <c r="P26" s="27">
        <f t="shared" si="6"/>
        <v>14</v>
      </c>
      <c r="Q26" s="34"/>
      <c r="R26" s="35"/>
    </row>
    <row r="27" spans="1:18" x14ac:dyDescent="0.3">
      <c r="A27" s="26">
        <v>45837</v>
      </c>
      <c r="B27" s="27">
        <v>1</v>
      </c>
      <c r="C27" s="28">
        <v>1382</v>
      </c>
      <c r="D27" s="29">
        <v>-615</v>
      </c>
      <c r="E27" s="30">
        <f t="shared" si="1"/>
        <v>1997</v>
      </c>
      <c r="F27" s="31">
        <f t="shared" si="4"/>
        <v>67</v>
      </c>
      <c r="G27" s="27">
        <v>1</v>
      </c>
      <c r="H27" s="30">
        <v>1362</v>
      </c>
      <c r="I27" s="32">
        <v>-888</v>
      </c>
      <c r="J27" s="33">
        <f t="shared" si="2"/>
        <v>2250</v>
      </c>
      <c r="K27" s="27">
        <f t="shared" si="5"/>
        <v>50</v>
      </c>
      <c r="L27" s="27">
        <v>1</v>
      </c>
      <c r="M27" s="28">
        <v>1392</v>
      </c>
      <c r="N27" s="29">
        <v>-770</v>
      </c>
      <c r="O27" s="33">
        <f t="shared" si="3"/>
        <v>2162</v>
      </c>
      <c r="P27" s="27">
        <f t="shared" si="6"/>
        <v>27</v>
      </c>
      <c r="Q27" s="34"/>
      <c r="R27" s="35"/>
    </row>
    <row r="28" spans="1:18" x14ac:dyDescent="0.3">
      <c r="A28" s="26">
        <v>45838</v>
      </c>
      <c r="B28" s="27">
        <v>1</v>
      </c>
      <c r="C28" s="28">
        <v>1382</v>
      </c>
      <c r="D28" s="29">
        <v>-628</v>
      </c>
      <c r="E28" s="30">
        <f t="shared" si="1"/>
        <v>2010</v>
      </c>
      <c r="F28" s="31">
        <f t="shared" si="4"/>
        <v>80</v>
      </c>
      <c r="G28" s="27">
        <v>1</v>
      </c>
      <c r="H28" s="30">
        <v>1362</v>
      </c>
      <c r="I28" s="32">
        <v>-904</v>
      </c>
      <c r="J28" s="33">
        <f t="shared" si="2"/>
        <v>2266</v>
      </c>
      <c r="K28" s="27">
        <f t="shared" si="5"/>
        <v>66</v>
      </c>
      <c r="L28" s="27">
        <v>1</v>
      </c>
      <c r="M28" s="28">
        <v>1392</v>
      </c>
      <c r="N28" s="29">
        <v>-783</v>
      </c>
      <c r="O28" s="33">
        <f t="shared" si="3"/>
        <v>2175</v>
      </c>
      <c r="P28" s="27">
        <f t="shared" si="6"/>
        <v>40</v>
      </c>
      <c r="Q28" s="34"/>
      <c r="R28" s="35"/>
    </row>
    <row r="29" spans="1:18" x14ac:dyDescent="0.3">
      <c r="A29" s="26">
        <v>45839</v>
      </c>
      <c r="B29" s="27">
        <v>1</v>
      </c>
      <c r="C29" s="28">
        <v>1382</v>
      </c>
      <c r="D29" s="29">
        <v>-641</v>
      </c>
      <c r="E29" s="30">
        <f t="shared" si="1"/>
        <v>2023</v>
      </c>
      <c r="F29" s="31">
        <f t="shared" si="4"/>
        <v>93</v>
      </c>
      <c r="G29" s="27">
        <v>1</v>
      </c>
      <c r="H29" s="30">
        <v>1362</v>
      </c>
      <c r="I29" s="32">
        <v>-925</v>
      </c>
      <c r="J29" s="33">
        <f t="shared" si="2"/>
        <v>2287</v>
      </c>
      <c r="K29" s="27">
        <f t="shared" si="5"/>
        <v>87</v>
      </c>
      <c r="L29" s="27">
        <v>1</v>
      </c>
      <c r="M29" s="28">
        <v>1392</v>
      </c>
      <c r="N29" s="29">
        <v>-796</v>
      </c>
      <c r="O29" s="33">
        <f t="shared" si="3"/>
        <v>2188</v>
      </c>
      <c r="P29" s="27">
        <f t="shared" si="6"/>
        <v>53</v>
      </c>
      <c r="Q29" s="34"/>
      <c r="R29" s="35"/>
    </row>
    <row r="30" spans="1:18" x14ac:dyDescent="0.3">
      <c r="A30" s="26">
        <v>45840</v>
      </c>
      <c r="B30" s="27">
        <v>1</v>
      </c>
      <c r="C30" s="28">
        <v>1382</v>
      </c>
      <c r="D30" s="29">
        <v>-654</v>
      </c>
      <c r="E30" s="30">
        <f t="shared" si="1"/>
        <v>2036</v>
      </c>
      <c r="F30" s="31">
        <f t="shared" si="4"/>
        <v>106</v>
      </c>
      <c r="G30" s="27">
        <v>1</v>
      </c>
      <c r="H30" s="30">
        <v>1362</v>
      </c>
      <c r="I30" s="32">
        <v>-946</v>
      </c>
      <c r="J30" s="33">
        <f t="shared" si="2"/>
        <v>2308</v>
      </c>
      <c r="K30" s="27">
        <f t="shared" si="5"/>
        <v>108</v>
      </c>
      <c r="L30" s="27">
        <v>1</v>
      </c>
      <c r="M30" s="28">
        <v>1392</v>
      </c>
      <c r="N30" s="29">
        <v>-809</v>
      </c>
      <c r="O30" s="33">
        <f t="shared" si="3"/>
        <v>2201</v>
      </c>
      <c r="P30" s="27">
        <f t="shared" si="6"/>
        <v>66</v>
      </c>
      <c r="Q30" s="34"/>
      <c r="R30" s="35"/>
    </row>
    <row r="31" spans="1:18" x14ac:dyDescent="0.3">
      <c r="A31" s="26">
        <v>45841</v>
      </c>
      <c r="B31" s="27">
        <v>1</v>
      </c>
      <c r="C31" s="28">
        <v>1382</v>
      </c>
      <c r="D31" s="29">
        <v>-667</v>
      </c>
      <c r="E31" s="30">
        <f t="shared" si="1"/>
        <v>2049</v>
      </c>
      <c r="F31" s="31">
        <f t="shared" si="4"/>
        <v>119</v>
      </c>
      <c r="G31" s="27">
        <v>1</v>
      </c>
      <c r="H31" s="30">
        <v>1362</v>
      </c>
      <c r="I31" s="32">
        <v>-967</v>
      </c>
      <c r="J31" s="33">
        <f t="shared" si="2"/>
        <v>2329</v>
      </c>
      <c r="K31" s="27">
        <f t="shared" si="5"/>
        <v>129</v>
      </c>
      <c r="L31" s="27">
        <v>1</v>
      </c>
      <c r="M31" s="28">
        <v>1392</v>
      </c>
      <c r="N31" s="29">
        <v>-822</v>
      </c>
      <c r="O31" s="33">
        <f t="shared" si="3"/>
        <v>2214</v>
      </c>
      <c r="P31" s="27">
        <f t="shared" si="6"/>
        <v>79</v>
      </c>
      <c r="Q31" s="34"/>
      <c r="R31" s="35"/>
    </row>
    <row r="32" spans="1:18" x14ac:dyDescent="0.3">
      <c r="A32" s="26">
        <v>45842</v>
      </c>
      <c r="B32" s="27">
        <v>1</v>
      </c>
      <c r="C32" s="28">
        <v>1382</v>
      </c>
      <c r="D32" s="29">
        <v>-680</v>
      </c>
      <c r="E32" s="30">
        <f t="shared" si="1"/>
        <v>2062</v>
      </c>
      <c r="F32" s="31">
        <f t="shared" si="4"/>
        <v>132</v>
      </c>
      <c r="G32" s="27">
        <v>1</v>
      </c>
      <c r="H32" s="30">
        <v>1362</v>
      </c>
      <c r="I32" s="32">
        <v>-988</v>
      </c>
      <c r="J32" s="33">
        <f t="shared" si="2"/>
        <v>2350</v>
      </c>
      <c r="K32" s="27">
        <f t="shared" si="5"/>
        <v>150</v>
      </c>
      <c r="L32" s="27">
        <v>1</v>
      </c>
      <c r="M32" s="28">
        <v>1392</v>
      </c>
      <c r="N32" s="29">
        <v>-835</v>
      </c>
      <c r="O32" s="33">
        <f t="shared" si="3"/>
        <v>2227</v>
      </c>
      <c r="P32" s="27">
        <f t="shared" si="6"/>
        <v>92</v>
      </c>
      <c r="Q32" s="34"/>
      <c r="R32" s="35"/>
    </row>
    <row r="33" spans="1:18" x14ac:dyDescent="0.3">
      <c r="A33" s="26">
        <v>45843</v>
      </c>
      <c r="B33" s="27">
        <v>1</v>
      </c>
      <c r="C33" s="28">
        <v>1382</v>
      </c>
      <c r="D33" s="29">
        <v>-693</v>
      </c>
      <c r="E33" s="30">
        <f t="shared" si="1"/>
        <v>2075</v>
      </c>
      <c r="F33" s="31">
        <f t="shared" si="4"/>
        <v>145</v>
      </c>
      <c r="G33" s="27">
        <v>1</v>
      </c>
      <c r="H33" s="30">
        <v>1362</v>
      </c>
      <c r="I33" s="32">
        <v>-1009</v>
      </c>
      <c r="J33" s="33">
        <f t="shared" si="2"/>
        <v>2371</v>
      </c>
      <c r="K33" s="27">
        <f t="shared" si="5"/>
        <v>171</v>
      </c>
      <c r="L33" s="27">
        <v>1</v>
      </c>
      <c r="M33" s="28">
        <v>1392</v>
      </c>
      <c r="N33" s="29">
        <v>-848</v>
      </c>
      <c r="O33" s="33">
        <f t="shared" si="3"/>
        <v>2240</v>
      </c>
      <c r="P33" s="27">
        <f t="shared" si="6"/>
        <v>105</v>
      </c>
      <c r="Q33" s="34"/>
      <c r="R33" s="35"/>
    </row>
    <row r="34" spans="1:18" x14ac:dyDescent="0.3">
      <c r="A34" s="26">
        <v>45844</v>
      </c>
      <c r="B34" s="27">
        <v>1</v>
      </c>
      <c r="C34" s="28">
        <v>1382</v>
      </c>
      <c r="D34" s="29">
        <v>-706</v>
      </c>
      <c r="E34" s="30">
        <f t="shared" si="1"/>
        <v>2088</v>
      </c>
      <c r="F34" s="31">
        <f t="shared" si="4"/>
        <v>158</v>
      </c>
      <c r="G34" s="27">
        <v>1</v>
      </c>
      <c r="H34" s="30">
        <v>1362</v>
      </c>
      <c r="I34" s="32">
        <v>-1030</v>
      </c>
      <c r="J34" s="33">
        <f t="shared" si="2"/>
        <v>2392</v>
      </c>
      <c r="K34" s="27">
        <f t="shared" si="5"/>
        <v>192</v>
      </c>
      <c r="L34" s="27">
        <v>1</v>
      </c>
      <c r="M34" s="28">
        <v>1392</v>
      </c>
      <c r="N34" s="29">
        <v>-861</v>
      </c>
      <c r="O34" s="33">
        <f t="shared" si="3"/>
        <v>2253</v>
      </c>
      <c r="P34" s="27">
        <f t="shared" si="6"/>
        <v>118</v>
      </c>
      <c r="Q34" s="34"/>
      <c r="R34" s="35"/>
    </row>
    <row r="35" spans="1:18" x14ac:dyDescent="0.3">
      <c r="A35" s="26">
        <v>45845</v>
      </c>
      <c r="B35" s="27">
        <v>1</v>
      </c>
      <c r="C35" s="28">
        <v>1382</v>
      </c>
      <c r="D35" s="29">
        <v>-719</v>
      </c>
      <c r="E35" s="30">
        <f t="shared" si="1"/>
        <v>2101</v>
      </c>
      <c r="F35" s="31">
        <f t="shared" si="4"/>
        <v>171</v>
      </c>
      <c r="G35" s="27">
        <v>1</v>
      </c>
      <c r="H35" s="30">
        <v>1362</v>
      </c>
      <c r="I35" s="32">
        <v>-1051</v>
      </c>
      <c r="J35" s="33">
        <f t="shared" si="2"/>
        <v>2413</v>
      </c>
      <c r="K35" s="27">
        <f t="shared" si="5"/>
        <v>213</v>
      </c>
      <c r="L35" s="27">
        <v>1</v>
      </c>
      <c r="M35" s="28">
        <v>1392</v>
      </c>
      <c r="N35" s="29">
        <v>-874</v>
      </c>
      <c r="O35" s="33">
        <f t="shared" si="3"/>
        <v>2266</v>
      </c>
      <c r="P35" s="27">
        <f t="shared" si="6"/>
        <v>131</v>
      </c>
      <c r="Q35" s="34"/>
      <c r="R35" s="35"/>
    </row>
    <row r="36" spans="1:18" x14ac:dyDescent="0.3">
      <c r="A36" s="26">
        <v>45846</v>
      </c>
      <c r="B36" s="27">
        <v>1</v>
      </c>
      <c r="C36" s="28">
        <v>1382</v>
      </c>
      <c r="D36" s="29">
        <v>-732</v>
      </c>
      <c r="E36" s="30">
        <f t="shared" si="1"/>
        <v>2114</v>
      </c>
      <c r="F36" s="31">
        <f t="shared" si="4"/>
        <v>184</v>
      </c>
      <c r="G36" s="27">
        <v>1</v>
      </c>
      <c r="H36" s="30">
        <v>1362</v>
      </c>
      <c r="I36" s="32">
        <v>-1072</v>
      </c>
      <c r="J36" s="33">
        <f t="shared" si="2"/>
        <v>2434</v>
      </c>
      <c r="K36" s="27">
        <f t="shared" si="5"/>
        <v>234</v>
      </c>
      <c r="L36" s="27">
        <v>1</v>
      </c>
      <c r="M36" s="28">
        <v>1392</v>
      </c>
      <c r="N36" s="29">
        <v>-887</v>
      </c>
      <c r="O36" s="33">
        <f t="shared" si="3"/>
        <v>2279</v>
      </c>
      <c r="P36" s="27">
        <f t="shared" si="6"/>
        <v>144</v>
      </c>
      <c r="Q36" s="34"/>
      <c r="R36" s="35"/>
    </row>
    <row r="37" spans="1:18" x14ac:dyDescent="0.3">
      <c r="A37" s="26">
        <v>45847</v>
      </c>
      <c r="B37" s="27">
        <v>1</v>
      </c>
      <c r="C37" s="28">
        <v>1382</v>
      </c>
      <c r="D37" s="29">
        <v>-745</v>
      </c>
      <c r="E37" s="30">
        <f t="shared" si="1"/>
        <v>2127</v>
      </c>
      <c r="F37" s="31">
        <f t="shared" si="4"/>
        <v>197</v>
      </c>
      <c r="G37" s="27">
        <v>1</v>
      </c>
      <c r="H37" s="30">
        <v>1362</v>
      </c>
      <c r="I37" s="32">
        <v>-1093</v>
      </c>
      <c r="J37" s="33">
        <f t="shared" si="2"/>
        <v>2455</v>
      </c>
      <c r="K37" s="27">
        <f t="shared" si="5"/>
        <v>255</v>
      </c>
      <c r="L37" s="27">
        <v>1</v>
      </c>
      <c r="M37" s="28">
        <v>1392</v>
      </c>
      <c r="N37" s="29">
        <v>-900</v>
      </c>
      <c r="O37" s="33">
        <f t="shared" si="3"/>
        <v>2292</v>
      </c>
      <c r="P37" s="27">
        <f t="shared" si="6"/>
        <v>157</v>
      </c>
      <c r="Q37" s="34"/>
      <c r="R37" s="35"/>
    </row>
    <row r="38" spans="1:18" x14ac:dyDescent="0.3">
      <c r="A38" s="26">
        <v>45848</v>
      </c>
      <c r="B38" s="27">
        <v>1</v>
      </c>
      <c r="C38" s="28">
        <v>1382</v>
      </c>
      <c r="D38" s="29">
        <v>-758</v>
      </c>
      <c r="E38" s="30">
        <f t="shared" si="1"/>
        <v>2140</v>
      </c>
      <c r="F38" s="31">
        <f t="shared" si="4"/>
        <v>210</v>
      </c>
      <c r="G38" s="27">
        <v>1</v>
      </c>
      <c r="H38" s="30">
        <v>1362</v>
      </c>
      <c r="I38" s="32">
        <v>-1114</v>
      </c>
      <c r="J38" s="33">
        <f t="shared" si="2"/>
        <v>2476</v>
      </c>
      <c r="K38" s="27">
        <f t="shared" si="5"/>
        <v>276</v>
      </c>
      <c r="L38" s="27">
        <v>1</v>
      </c>
      <c r="M38" s="28">
        <v>1392</v>
      </c>
      <c r="N38" s="29">
        <v>-913</v>
      </c>
      <c r="O38" s="33">
        <f t="shared" si="3"/>
        <v>2305</v>
      </c>
      <c r="P38" s="27">
        <f t="shared" si="6"/>
        <v>170</v>
      </c>
      <c r="Q38" s="34"/>
      <c r="R38" s="35"/>
    </row>
    <row r="39" spans="1:18" x14ac:dyDescent="0.3">
      <c r="A39" s="26">
        <v>45849</v>
      </c>
      <c r="B39" s="27">
        <v>1</v>
      </c>
      <c r="C39" s="28">
        <v>1382</v>
      </c>
      <c r="D39" s="29">
        <v>-771</v>
      </c>
      <c r="E39" s="30">
        <f t="shared" si="1"/>
        <v>2153</v>
      </c>
      <c r="F39" s="31">
        <f t="shared" si="4"/>
        <v>223</v>
      </c>
      <c r="G39" s="27">
        <v>1</v>
      </c>
      <c r="H39" s="30">
        <v>1362</v>
      </c>
      <c r="I39" s="32">
        <v>-1135</v>
      </c>
      <c r="J39" s="33">
        <f t="shared" si="2"/>
        <v>2497</v>
      </c>
      <c r="K39" s="27">
        <f t="shared" si="5"/>
        <v>297</v>
      </c>
      <c r="L39" s="27">
        <v>1</v>
      </c>
      <c r="M39" s="28">
        <v>1392</v>
      </c>
      <c r="N39" s="29">
        <v>-926</v>
      </c>
      <c r="O39" s="33">
        <f t="shared" si="3"/>
        <v>2318</v>
      </c>
      <c r="P39" s="27">
        <f t="shared" si="6"/>
        <v>183</v>
      </c>
      <c r="Q39" s="34"/>
      <c r="R39" s="35"/>
    </row>
    <row r="40" spans="1:18" x14ac:dyDescent="0.3">
      <c r="A40" s="26">
        <v>45850</v>
      </c>
      <c r="B40" s="27">
        <v>1</v>
      </c>
      <c r="C40" s="28">
        <v>1382</v>
      </c>
      <c r="D40" s="29">
        <v>-784</v>
      </c>
      <c r="E40" s="30">
        <f t="shared" si="1"/>
        <v>2166</v>
      </c>
      <c r="F40" s="31">
        <f t="shared" si="4"/>
        <v>236</v>
      </c>
      <c r="G40" s="27">
        <v>1</v>
      </c>
      <c r="H40" s="30">
        <v>1362</v>
      </c>
      <c r="I40" s="32">
        <v>-1156</v>
      </c>
      <c r="J40" s="33">
        <f t="shared" si="2"/>
        <v>2518</v>
      </c>
      <c r="K40" s="27">
        <f t="shared" si="5"/>
        <v>318</v>
      </c>
      <c r="L40" s="27">
        <v>1</v>
      </c>
      <c r="M40" s="28">
        <v>1392</v>
      </c>
      <c r="N40" s="29">
        <v>-939</v>
      </c>
      <c r="O40" s="33">
        <f t="shared" si="3"/>
        <v>2331</v>
      </c>
      <c r="P40" s="27">
        <f t="shared" si="6"/>
        <v>196</v>
      </c>
      <c r="Q40" s="34"/>
      <c r="R40" s="35"/>
    </row>
    <row r="41" spans="1:18" x14ac:dyDescent="0.3">
      <c r="A41" s="26">
        <v>45851</v>
      </c>
      <c r="B41" s="27">
        <v>1</v>
      </c>
      <c r="C41" s="28">
        <v>1382</v>
      </c>
      <c r="D41" s="29">
        <v>-797</v>
      </c>
      <c r="E41" s="30">
        <f t="shared" si="1"/>
        <v>2179</v>
      </c>
      <c r="F41" s="31">
        <f t="shared" si="4"/>
        <v>249</v>
      </c>
      <c r="G41" s="27">
        <v>1</v>
      </c>
      <c r="H41" s="30">
        <v>1362</v>
      </c>
      <c r="I41" s="32">
        <v>-1177</v>
      </c>
      <c r="J41" s="33">
        <f t="shared" si="2"/>
        <v>2539</v>
      </c>
      <c r="K41" s="27">
        <f t="shared" si="5"/>
        <v>339</v>
      </c>
      <c r="L41" s="27">
        <v>1</v>
      </c>
      <c r="M41" s="28">
        <v>1392</v>
      </c>
      <c r="N41" s="29">
        <v>-952</v>
      </c>
      <c r="O41" s="33">
        <f t="shared" si="3"/>
        <v>2344</v>
      </c>
      <c r="P41" s="27">
        <f t="shared" si="6"/>
        <v>209</v>
      </c>
      <c r="Q41" s="34"/>
      <c r="R41" s="35"/>
    </row>
    <row r="42" spans="1:18" x14ac:dyDescent="0.3">
      <c r="A42" s="26">
        <v>45852</v>
      </c>
      <c r="B42" s="27">
        <v>1</v>
      </c>
      <c r="C42" s="28">
        <v>1382</v>
      </c>
      <c r="D42" s="29">
        <v>-810</v>
      </c>
      <c r="E42" s="30">
        <f t="shared" si="1"/>
        <v>2192</v>
      </c>
      <c r="F42" s="31">
        <f t="shared" si="4"/>
        <v>262</v>
      </c>
      <c r="G42" s="27">
        <v>1</v>
      </c>
      <c r="H42" s="30">
        <v>1362</v>
      </c>
      <c r="I42" s="32">
        <v>-1198</v>
      </c>
      <c r="J42" s="33">
        <f t="shared" si="2"/>
        <v>2560</v>
      </c>
      <c r="K42" s="27">
        <f t="shared" si="5"/>
        <v>360</v>
      </c>
      <c r="L42" s="27">
        <v>1</v>
      </c>
      <c r="M42" s="28">
        <v>1392</v>
      </c>
      <c r="N42" s="29">
        <v>-965</v>
      </c>
      <c r="O42" s="33">
        <f t="shared" si="3"/>
        <v>2357</v>
      </c>
      <c r="P42" s="27">
        <f t="shared" si="6"/>
        <v>222</v>
      </c>
      <c r="Q42" s="34"/>
      <c r="R42" s="35"/>
    </row>
    <row r="43" spans="1:18" x14ac:dyDescent="0.3">
      <c r="A43" s="26">
        <v>45853</v>
      </c>
      <c r="B43" s="27">
        <v>1</v>
      </c>
      <c r="C43" s="28">
        <v>1382</v>
      </c>
      <c r="D43" s="29">
        <v>-823</v>
      </c>
      <c r="E43" s="30">
        <f t="shared" si="1"/>
        <v>2205</v>
      </c>
      <c r="F43" s="31">
        <f t="shared" si="4"/>
        <v>275</v>
      </c>
      <c r="G43" s="27">
        <v>1</v>
      </c>
      <c r="H43" s="30">
        <v>1362</v>
      </c>
      <c r="I43" s="32">
        <v>-1219</v>
      </c>
      <c r="J43" s="33">
        <f t="shared" si="2"/>
        <v>2581</v>
      </c>
      <c r="K43" s="27">
        <f t="shared" si="5"/>
        <v>381</v>
      </c>
      <c r="L43" s="27">
        <v>1</v>
      </c>
      <c r="M43" s="28">
        <v>1392</v>
      </c>
      <c r="N43" s="29">
        <v>-978</v>
      </c>
      <c r="O43" s="33">
        <f t="shared" si="3"/>
        <v>2370</v>
      </c>
      <c r="P43" s="27">
        <f t="shared" si="6"/>
        <v>235</v>
      </c>
      <c r="Q43" s="34"/>
      <c r="R43" s="35"/>
    </row>
    <row r="44" spans="1:18" x14ac:dyDescent="0.3">
      <c r="A44" s="26">
        <v>45854</v>
      </c>
      <c r="B44" s="27">
        <v>1</v>
      </c>
      <c r="C44" s="28">
        <v>1382</v>
      </c>
      <c r="D44" s="29">
        <v>-836</v>
      </c>
      <c r="E44" s="30">
        <f t="shared" si="1"/>
        <v>2218</v>
      </c>
      <c r="F44" s="31">
        <f t="shared" si="4"/>
        <v>288</v>
      </c>
      <c r="G44" s="27">
        <v>1</v>
      </c>
      <c r="H44" s="30">
        <v>1362</v>
      </c>
      <c r="I44" s="32">
        <v>-1240</v>
      </c>
      <c r="J44" s="33">
        <f t="shared" si="2"/>
        <v>2602</v>
      </c>
      <c r="K44" s="27">
        <f t="shared" si="5"/>
        <v>402</v>
      </c>
      <c r="L44" s="27">
        <v>1</v>
      </c>
      <c r="M44" s="28">
        <v>1392</v>
      </c>
      <c r="N44" s="29">
        <v>-991</v>
      </c>
      <c r="O44" s="33">
        <f t="shared" si="3"/>
        <v>2383</v>
      </c>
      <c r="P44" s="27">
        <f t="shared" si="6"/>
        <v>248</v>
      </c>
      <c r="Q44" s="34"/>
      <c r="R44" s="35"/>
    </row>
    <row r="45" spans="1:18" x14ac:dyDescent="0.3">
      <c r="A45" s="26">
        <v>45855</v>
      </c>
      <c r="B45" s="27">
        <v>1</v>
      </c>
      <c r="C45" s="28">
        <v>1382</v>
      </c>
      <c r="D45" s="29">
        <v>-849</v>
      </c>
      <c r="E45" s="30">
        <f t="shared" si="1"/>
        <v>2231</v>
      </c>
      <c r="F45" s="31">
        <f t="shared" si="4"/>
        <v>301</v>
      </c>
      <c r="G45" s="27">
        <v>1</v>
      </c>
      <c r="H45" s="30">
        <v>1362</v>
      </c>
      <c r="I45" s="32">
        <v>-1261</v>
      </c>
      <c r="J45" s="33">
        <f t="shared" si="2"/>
        <v>2623</v>
      </c>
      <c r="K45" s="27">
        <f t="shared" si="5"/>
        <v>423</v>
      </c>
      <c r="L45" s="27">
        <v>1</v>
      </c>
      <c r="M45" s="28">
        <v>1392</v>
      </c>
      <c r="N45" s="29">
        <v>-1004</v>
      </c>
      <c r="O45" s="33">
        <f t="shared" si="3"/>
        <v>2396</v>
      </c>
      <c r="P45" s="27">
        <f t="shared" si="6"/>
        <v>261</v>
      </c>
      <c r="Q45" s="34"/>
      <c r="R45" s="35"/>
    </row>
    <row r="46" spans="1:18" x14ac:dyDescent="0.3">
      <c r="A46" s="26">
        <v>45856</v>
      </c>
      <c r="B46" s="27">
        <v>1</v>
      </c>
      <c r="C46" s="28">
        <v>1382</v>
      </c>
      <c r="D46" s="29">
        <v>-862</v>
      </c>
      <c r="E46" s="30">
        <f t="shared" si="1"/>
        <v>2244</v>
      </c>
      <c r="F46" s="31">
        <f t="shared" si="4"/>
        <v>314</v>
      </c>
      <c r="G46" s="27">
        <v>1</v>
      </c>
      <c r="H46" s="30">
        <v>1362</v>
      </c>
      <c r="I46" s="32">
        <v>-1282</v>
      </c>
      <c r="J46" s="33">
        <f t="shared" si="2"/>
        <v>2644</v>
      </c>
      <c r="K46" s="27">
        <f t="shared" si="5"/>
        <v>444</v>
      </c>
      <c r="L46" s="27">
        <v>1</v>
      </c>
      <c r="M46" s="28">
        <v>1392</v>
      </c>
      <c r="N46" s="29">
        <v>-1017</v>
      </c>
      <c r="O46" s="33">
        <f t="shared" si="3"/>
        <v>2409</v>
      </c>
      <c r="P46" s="27">
        <f t="shared" si="6"/>
        <v>274</v>
      </c>
      <c r="Q46" s="34"/>
      <c r="R46" s="35"/>
    </row>
    <row r="47" spans="1:18" x14ac:dyDescent="0.3">
      <c r="A47" s="26">
        <v>45857</v>
      </c>
      <c r="B47" s="27">
        <v>1</v>
      </c>
      <c r="C47" s="28">
        <v>1382</v>
      </c>
      <c r="D47" s="29">
        <v>-875</v>
      </c>
      <c r="E47" s="30">
        <f t="shared" si="1"/>
        <v>2257</v>
      </c>
      <c r="F47" s="31">
        <f t="shared" si="4"/>
        <v>327</v>
      </c>
      <c r="G47" s="27">
        <v>1</v>
      </c>
      <c r="H47" s="30">
        <v>1362</v>
      </c>
      <c r="I47" s="32">
        <v>-1303</v>
      </c>
      <c r="J47" s="33">
        <f t="shared" si="2"/>
        <v>2665</v>
      </c>
      <c r="K47" s="27">
        <f t="shared" si="5"/>
        <v>465</v>
      </c>
      <c r="L47" s="27">
        <v>1</v>
      </c>
      <c r="M47" s="28">
        <v>1392</v>
      </c>
      <c r="N47" s="29">
        <v>-1030</v>
      </c>
      <c r="O47" s="33">
        <f t="shared" si="3"/>
        <v>2422</v>
      </c>
      <c r="P47" s="27">
        <f t="shared" si="6"/>
        <v>287</v>
      </c>
      <c r="Q47" s="34"/>
      <c r="R47" s="35"/>
    </row>
    <row r="48" spans="1:18" x14ac:dyDescent="0.3">
      <c r="A48" s="26">
        <v>45858</v>
      </c>
      <c r="B48" s="27">
        <v>1</v>
      </c>
      <c r="C48" s="28">
        <v>1382</v>
      </c>
      <c r="D48" s="29">
        <v>-888</v>
      </c>
      <c r="E48" s="30">
        <f t="shared" si="1"/>
        <v>2270</v>
      </c>
      <c r="F48" s="31">
        <f t="shared" si="4"/>
        <v>340</v>
      </c>
      <c r="G48" s="27">
        <v>1</v>
      </c>
      <c r="H48" s="30">
        <v>1362</v>
      </c>
      <c r="I48" s="32">
        <v>-1324</v>
      </c>
      <c r="J48" s="33">
        <f t="shared" si="2"/>
        <v>2686</v>
      </c>
      <c r="K48" s="27">
        <f t="shared" si="5"/>
        <v>486</v>
      </c>
      <c r="L48" s="27">
        <v>1</v>
      </c>
      <c r="M48" s="28">
        <v>1392</v>
      </c>
      <c r="N48" s="29">
        <v>-1030</v>
      </c>
      <c r="O48" s="33">
        <f t="shared" si="3"/>
        <v>2422</v>
      </c>
      <c r="P48" s="27">
        <f t="shared" si="6"/>
        <v>287</v>
      </c>
      <c r="Q48" s="34"/>
      <c r="R48" s="35"/>
    </row>
    <row r="49" spans="1:18" x14ac:dyDescent="0.3">
      <c r="A49" s="26">
        <v>45859</v>
      </c>
      <c r="B49" s="27">
        <v>1</v>
      </c>
      <c r="C49" s="28">
        <v>1382</v>
      </c>
      <c r="D49" s="29">
        <v>-888</v>
      </c>
      <c r="E49" s="30">
        <f t="shared" si="1"/>
        <v>2270</v>
      </c>
      <c r="F49" s="31">
        <f t="shared" si="4"/>
        <v>340</v>
      </c>
      <c r="G49" s="27">
        <v>1</v>
      </c>
      <c r="H49" s="30">
        <v>1362</v>
      </c>
      <c r="I49" s="32">
        <v>-1333</v>
      </c>
      <c r="J49" s="33">
        <f t="shared" si="2"/>
        <v>2695</v>
      </c>
      <c r="K49" s="27">
        <f t="shared" si="5"/>
        <v>495</v>
      </c>
      <c r="L49" s="27">
        <v>1</v>
      </c>
      <c r="M49" s="28">
        <v>1392</v>
      </c>
      <c r="N49" s="29">
        <v>-1030</v>
      </c>
      <c r="O49" s="33">
        <f t="shared" si="3"/>
        <v>2422</v>
      </c>
      <c r="P49" s="27">
        <f t="shared" si="6"/>
        <v>287</v>
      </c>
      <c r="Q49" s="34"/>
      <c r="R49" s="35"/>
    </row>
    <row r="50" spans="1:18" x14ac:dyDescent="0.3">
      <c r="A50" s="26">
        <v>45860</v>
      </c>
      <c r="B50" s="27">
        <v>1</v>
      </c>
      <c r="C50" s="28">
        <v>1382</v>
      </c>
      <c r="D50" s="29">
        <v>-911</v>
      </c>
      <c r="E50" s="30">
        <f t="shared" si="1"/>
        <v>2293</v>
      </c>
      <c r="F50" s="31">
        <f t="shared" si="4"/>
        <v>363</v>
      </c>
      <c r="G50" s="27">
        <v>1</v>
      </c>
      <c r="H50" s="30">
        <v>1362</v>
      </c>
      <c r="I50" s="32">
        <v>-1342</v>
      </c>
      <c r="J50" s="33">
        <f t="shared" si="2"/>
        <v>2704</v>
      </c>
      <c r="K50" s="27">
        <f t="shared" si="5"/>
        <v>504</v>
      </c>
      <c r="L50" s="27">
        <v>1</v>
      </c>
      <c r="M50" s="28">
        <v>1392</v>
      </c>
      <c r="N50" s="29">
        <v>-1030</v>
      </c>
      <c r="O50" s="33">
        <f t="shared" si="3"/>
        <v>2422</v>
      </c>
      <c r="P50" s="27">
        <f t="shared" si="6"/>
        <v>287</v>
      </c>
      <c r="Q50" s="34"/>
      <c r="R50" s="35"/>
    </row>
    <row r="51" spans="1:18" x14ac:dyDescent="0.3">
      <c r="A51" s="26">
        <v>45861</v>
      </c>
      <c r="B51" s="27">
        <v>1</v>
      </c>
      <c r="C51" s="28">
        <v>1382</v>
      </c>
      <c r="D51" s="29">
        <v>-917</v>
      </c>
      <c r="E51" s="30">
        <f t="shared" si="1"/>
        <v>2299</v>
      </c>
      <c r="F51" s="31">
        <f t="shared" si="4"/>
        <v>369</v>
      </c>
      <c r="G51" s="27">
        <v>1</v>
      </c>
      <c r="H51" s="30">
        <v>1362</v>
      </c>
      <c r="I51" s="32">
        <v>-1351</v>
      </c>
      <c r="J51" s="33">
        <f t="shared" si="2"/>
        <v>2713</v>
      </c>
      <c r="K51" s="27">
        <f t="shared" si="5"/>
        <v>513</v>
      </c>
      <c r="L51" s="27">
        <v>1</v>
      </c>
      <c r="M51" s="28">
        <v>1392</v>
      </c>
      <c r="N51" s="29">
        <v>-1041</v>
      </c>
      <c r="O51" s="33">
        <f t="shared" si="3"/>
        <v>2433</v>
      </c>
      <c r="P51" s="27">
        <f t="shared" si="6"/>
        <v>298</v>
      </c>
      <c r="Q51" s="34"/>
      <c r="R51" s="35"/>
    </row>
    <row r="52" spans="1:18" x14ac:dyDescent="0.3">
      <c r="A52" s="26">
        <v>45862</v>
      </c>
      <c r="B52" s="27">
        <v>1</v>
      </c>
      <c r="C52" s="28">
        <v>1382</v>
      </c>
      <c r="D52" s="29">
        <v>-923</v>
      </c>
      <c r="E52" s="30">
        <f t="shared" si="1"/>
        <v>2305</v>
      </c>
      <c r="F52" s="31">
        <f t="shared" si="4"/>
        <v>375</v>
      </c>
      <c r="G52" s="27">
        <v>1</v>
      </c>
      <c r="H52" s="30">
        <v>1362</v>
      </c>
      <c r="I52" s="32">
        <v>-1360</v>
      </c>
      <c r="J52" s="33">
        <f t="shared" si="2"/>
        <v>2722</v>
      </c>
      <c r="K52" s="27">
        <f t="shared" si="5"/>
        <v>522</v>
      </c>
      <c r="L52" s="27">
        <v>1</v>
      </c>
      <c r="M52" s="28">
        <v>1392</v>
      </c>
      <c r="N52" s="29">
        <v>-1053</v>
      </c>
      <c r="O52" s="33">
        <f t="shared" si="3"/>
        <v>2445</v>
      </c>
      <c r="P52" s="27">
        <f t="shared" si="6"/>
        <v>310</v>
      </c>
      <c r="Q52" s="34"/>
      <c r="R52" s="35"/>
    </row>
    <row r="53" spans="1:18" x14ac:dyDescent="0.3">
      <c r="A53" s="26">
        <v>45863</v>
      </c>
      <c r="B53" s="27">
        <v>1</v>
      </c>
      <c r="C53" s="28">
        <v>1382</v>
      </c>
      <c r="D53" s="29">
        <v>-929</v>
      </c>
      <c r="E53" s="30">
        <f t="shared" si="1"/>
        <v>2311</v>
      </c>
      <c r="F53" s="31">
        <f t="shared" si="4"/>
        <v>381</v>
      </c>
      <c r="G53" s="27">
        <v>1</v>
      </c>
      <c r="H53" s="30">
        <v>1362</v>
      </c>
      <c r="I53" s="32">
        <v>-1369</v>
      </c>
      <c r="J53" s="33">
        <f t="shared" si="2"/>
        <v>2731</v>
      </c>
      <c r="K53" s="27">
        <f t="shared" si="5"/>
        <v>531</v>
      </c>
      <c r="L53" s="27">
        <v>1</v>
      </c>
      <c r="M53" s="28">
        <v>1392</v>
      </c>
      <c r="N53" s="29">
        <v>-1065</v>
      </c>
      <c r="O53" s="33">
        <f t="shared" si="3"/>
        <v>2457</v>
      </c>
      <c r="P53" s="27">
        <f t="shared" si="6"/>
        <v>322</v>
      </c>
      <c r="Q53" s="34"/>
      <c r="R53" s="35"/>
    </row>
    <row r="54" spans="1:18" x14ac:dyDescent="0.3">
      <c r="A54" s="26">
        <v>45864</v>
      </c>
      <c r="B54" s="27">
        <v>1</v>
      </c>
      <c r="C54" s="28">
        <v>1382</v>
      </c>
      <c r="D54" s="29">
        <v>-935</v>
      </c>
      <c r="E54" s="30">
        <f t="shared" si="1"/>
        <v>2317</v>
      </c>
      <c r="F54" s="31">
        <f t="shared" si="4"/>
        <v>387</v>
      </c>
      <c r="G54" s="27">
        <v>1</v>
      </c>
      <c r="H54" s="30">
        <v>1362</v>
      </c>
      <c r="I54" s="32">
        <v>-1378</v>
      </c>
      <c r="J54" s="33">
        <f t="shared" si="2"/>
        <v>2740</v>
      </c>
      <c r="K54" s="27">
        <f t="shared" si="5"/>
        <v>540</v>
      </c>
      <c r="L54" s="27">
        <v>1</v>
      </c>
      <c r="M54" s="28">
        <v>1392</v>
      </c>
      <c r="N54" s="29">
        <v>-1077</v>
      </c>
      <c r="O54" s="33">
        <f t="shared" si="3"/>
        <v>2469</v>
      </c>
      <c r="P54" s="27">
        <f t="shared" si="6"/>
        <v>334</v>
      </c>
      <c r="Q54" s="34"/>
      <c r="R54" s="35"/>
    </row>
    <row r="55" spans="1:18" x14ac:dyDescent="0.3">
      <c r="A55" s="26">
        <v>45865</v>
      </c>
      <c r="B55" s="27">
        <v>1</v>
      </c>
      <c r="C55" s="28">
        <v>1382</v>
      </c>
      <c r="D55" s="29">
        <v>-941</v>
      </c>
      <c r="E55" s="30">
        <f t="shared" si="1"/>
        <v>2323</v>
      </c>
      <c r="F55" s="31">
        <f t="shared" si="4"/>
        <v>393</v>
      </c>
      <c r="G55" s="27">
        <v>1</v>
      </c>
      <c r="H55" s="30">
        <v>1362</v>
      </c>
      <c r="I55" s="32">
        <v>-1387</v>
      </c>
      <c r="J55" s="33">
        <f t="shared" si="2"/>
        <v>2749</v>
      </c>
      <c r="K55" s="27">
        <f t="shared" si="5"/>
        <v>549</v>
      </c>
      <c r="L55" s="27">
        <v>1</v>
      </c>
      <c r="M55" s="28">
        <v>1392</v>
      </c>
      <c r="N55" s="29">
        <v>-1089</v>
      </c>
      <c r="O55" s="33">
        <f t="shared" si="3"/>
        <v>2481</v>
      </c>
      <c r="P55" s="27">
        <f t="shared" si="6"/>
        <v>346</v>
      </c>
      <c r="Q55" s="34"/>
      <c r="R55" s="35"/>
    </row>
    <row r="56" spans="1:18" x14ac:dyDescent="0.3">
      <c r="A56" s="26">
        <v>45866</v>
      </c>
      <c r="B56" s="27">
        <v>1</v>
      </c>
      <c r="C56" s="28">
        <v>1382</v>
      </c>
      <c r="D56" s="29">
        <v>-947</v>
      </c>
      <c r="E56" s="30">
        <f t="shared" si="1"/>
        <v>2329</v>
      </c>
      <c r="F56" s="31">
        <f t="shared" si="4"/>
        <v>399</v>
      </c>
      <c r="G56" s="27">
        <v>1</v>
      </c>
      <c r="H56" s="30">
        <v>1362</v>
      </c>
      <c r="I56" s="32">
        <v>-1396</v>
      </c>
      <c r="J56" s="33">
        <f t="shared" si="2"/>
        <v>2758</v>
      </c>
      <c r="K56" s="27">
        <f t="shared" si="5"/>
        <v>558</v>
      </c>
      <c r="L56" s="27">
        <v>1</v>
      </c>
      <c r="M56" s="28">
        <v>1392</v>
      </c>
      <c r="N56" s="29">
        <v>-1101</v>
      </c>
      <c r="O56" s="33">
        <f t="shared" si="3"/>
        <v>2493</v>
      </c>
      <c r="P56" s="27">
        <f t="shared" si="6"/>
        <v>358</v>
      </c>
      <c r="Q56" s="34"/>
      <c r="R56" s="35"/>
    </row>
    <row r="57" spans="1:18" x14ac:dyDescent="0.3">
      <c r="A57" s="26">
        <v>45867</v>
      </c>
      <c r="B57" s="27">
        <v>1</v>
      </c>
      <c r="C57" s="28">
        <v>1382</v>
      </c>
      <c r="D57" s="29">
        <v>-953</v>
      </c>
      <c r="E57" s="30">
        <f t="shared" si="1"/>
        <v>2335</v>
      </c>
      <c r="F57" s="31">
        <f t="shared" si="4"/>
        <v>405</v>
      </c>
      <c r="G57" s="27">
        <v>1</v>
      </c>
      <c r="H57" s="30">
        <v>1362</v>
      </c>
      <c r="I57" s="32">
        <v>-1405</v>
      </c>
      <c r="J57" s="33">
        <f t="shared" si="2"/>
        <v>2767</v>
      </c>
      <c r="K57" s="27">
        <f t="shared" si="5"/>
        <v>567</v>
      </c>
      <c r="L57" s="27">
        <v>1</v>
      </c>
      <c r="M57" s="28">
        <v>1392</v>
      </c>
      <c r="N57" s="29">
        <v>-1113</v>
      </c>
      <c r="O57" s="33">
        <f t="shared" si="3"/>
        <v>2505</v>
      </c>
      <c r="P57" s="27">
        <f t="shared" si="6"/>
        <v>370</v>
      </c>
      <c r="Q57" s="34"/>
      <c r="R57" s="35"/>
    </row>
    <row r="58" spans="1:18" x14ac:dyDescent="0.3">
      <c r="A58" s="26">
        <v>45868</v>
      </c>
      <c r="B58" s="27">
        <v>1</v>
      </c>
      <c r="C58" s="28">
        <v>1382</v>
      </c>
      <c r="D58" s="29">
        <v>-959</v>
      </c>
      <c r="E58" s="30">
        <f t="shared" si="1"/>
        <v>2341</v>
      </c>
      <c r="F58" s="31">
        <f t="shared" si="4"/>
        <v>411</v>
      </c>
      <c r="G58" s="27">
        <v>1</v>
      </c>
      <c r="H58" s="30">
        <v>1362</v>
      </c>
      <c r="I58" s="32">
        <v>-1414</v>
      </c>
      <c r="J58" s="33">
        <f t="shared" si="2"/>
        <v>2776</v>
      </c>
      <c r="K58" s="27">
        <f t="shared" si="5"/>
        <v>576</v>
      </c>
      <c r="L58" s="27">
        <v>1</v>
      </c>
      <c r="M58" s="28">
        <v>1392</v>
      </c>
      <c r="N58" s="29">
        <v>-1125</v>
      </c>
      <c r="O58" s="33">
        <f t="shared" si="3"/>
        <v>2517</v>
      </c>
      <c r="P58" s="27">
        <f t="shared" si="6"/>
        <v>382</v>
      </c>
      <c r="Q58" s="34"/>
      <c r="R58" s="35"/>
    </row>
    <row r="59" spans="1:18" x14ac:dyDescent="0.3">
      <c r="A59" s="26">
        <v>45869</v>
      </c>
      <c r="B59" s="27">
        <v>1</v>
      </c>
      <c r="C59" s="28">
        <v>1382</v>
      </c>
      <c r="D59" s="29">
        <v>-965</v>
      </c>
      <c r="E59" s="30">
        <f t="shared" si="1"/>
        <v>2347</v>
      </c>
      <c r="F59" s="31">
        <f t="shared" si="4"/>
        <v>417</v>
      </c>
      <c r="G59" s="27">
        <v>1</v>
      </c>
      <c r="H59" s="30">
        <v>1362</v>
      </c>
      <c r="I59" s="32">
        <v>-1423</v>
      </c>
      <c r="J59" s="33">
        <f t="shared" si="2"/>
        <v>2785</v>
      </c>
      <c r="K59" s="27">
        <f t="shared" si="5"/>
        <v>585</v>
      </c>
      <c r="L59" s="27">
        <v>1</v>
      </c>
      <c r="M59" s="28">
        <v>1392</v>
      </c>
      <c r="N59" s="29">
        <v>-1156</v>
      </c>
      <c r="O59" s="33">
        <f t="shared" si="3"/>
        <v>2548</v>
      </c>
      <c r="P59" s="27">
        <f t="shared" si="6"/>
        <v>413</v>
      </c>
      <c r="Q59" s="34"/>
      <c r="R59" s="35"/>
    </row>
    <row r="60" spans="1:18" x14ac:dyDescent="0.3">
      <c r="A60" s="26">
        <v>45870</v>
      </c>
      <c r="B60" s="27">
        <v>1</v>
      </c>
      <c r="C60" s="28">
        <v>1382</v>
      </c>
      <c r="D60" s="29">
        <v>-971</v>
      </c>
      <c r="E60" s="30">
        <f t="shared" si="1"/>
        <v>2353</v>
      </c>
      <c r="F60" s="31">
        <f t="shared" si="4"/>
        <v>423</v>
      </c>
      <c r="G60" s="27">
        <v>1</v>
      </c>
      <c r="H60" s="30">
        <v>1362</v>
      </c>
      <c r="I60" s="32">
        <v>-1432</v>
      </c>
      <c r="J60" s="33">
        <f t="shared" si="2"/>
        <v>2794</v>
      </c>
      <c r="K60" s="27">
        <f t="shared" si="5"/>
        <v>594</v>
      </c>
      <c r="L60" s="27">
        <v>1</v>
      </c>
      <c r="M60" s="28">
        <v>1392</v>
      </c>
      <c r="N60" s="29">
        <v>-1158</v>
      </c>
      <c r="O60" s="33">
        <f t="shared" si="3"/>
        <v>2550</v>
      </c>
      <c r="P60" s="27">
        <f t="shared" si="6"/>
        <v>415</v>
      </c>
      <c r="Q60" s="34"/>
      <c r="R60" s="35"/>
    </row>
    <row r="61" spans="1:18" x14ac:dyDescent="0.3">
      <c r="A61" s="26">
        <v>45871</v>
      </c>
      <c r="B61" s="27">
        <v>1</v>
      </c>
      <c r="C61" s="28">
        <v>1382</v>
      </c>
      <c r="D61" s="29">
        <v>-977</v>
      </c>
      <c r="E61" s="30">
        <f t="shared" si="1"/>
        <v>2359</v>
      </c>
      <c r="F61" s="31">
        <f t="shared" si="4"/>
        <v>429</v>
      </c>
      <c r="G61" s="27">
        <v>1</v>
      </c>
      <c r="H61" s="30">
        <v>1362</v>
      </c>
      <c r="I61" s="32">
        <v>-1441</v>
      </c>
      <c r="J61" s="33">
        <f t="shared" si="2"/>
        <v>2803</v>
      </c>
      <c r="K61" s="27">
        <f t="shared" si="5"/>
        <v>603</v>
      </c>
      <c r="L61" s="27">
        <v>1</v>
      </c>
      <c r="M61" s="28">
        <v>1392</v>
      </c>
      <c r="N61" s="29">
        <v>-1160</v>
      </c>
      <c r="O61" s="33">
        <f t="shared" si="3"/>
        <v>2552</v>
      </c>
      <c r="P61" s="27">
        <f t="shared" si="6"/>
        <v>417</v>
      </c>
      <c r="Q61" s="34"/>
      <c r="R61" s="35"/>
    </row>
    <row r="62" spans="1:18" x14ac:dyDescent="0.3">
      <c r="A62" s="26">
        <v>45872</v>
      </c>
      <c r="B62" s="27">
        <v>1</v>
      </c>
      <c r="C62" s="28">
        <v>1382</v>
      </c>
      <c r="D62" s="29">
        <v>-983</v>
      </c>
      <c r="E62" s="30">
        <f t="shared" si="1"/>
        <v>2365</v>
      </c>
      <c r="F62" s="31">
        <f t="shared" si="4"/>
        <v>435</v>
      </c>
      <c r="G62" s="27">
        <v>1</v>
      </c>
      <c r="H62" s="30">
        <v>1362</v>
      </c>
      <c r="I62" s="32">
        <v>-1450</v>
      </c>
      <c r="J62" s="33">
        <f t="shared" si="2"/>
        <v>2812</v>
      </c>
      <c r="K62" s="27">
        <f t="shared" si="5"/>
        <v>612</v>
      </c>
      <c r="L62" s="27">
        <v>1</v>
      </c>
      <c r="M62" s="28">
        <v>1392</v>
      </c>
      <c r="N62" s="29">
        <v>-1162</v>
      </c>
      <c r="O62" s="33">
        <f t="shared" si="3"/>
        <v>2554</v>
      </c>
      <c r="P62" s="27">
        <f t="shared" si="6"/>
        <v>419</v>
      </c>
      <c r="Q62" s="34"/>
      <c r="R62" s="35"/>
    </row>
    <row r="63" spans="1:18" x14ac:dyDescent="0.3">
      <c r="A63" s="26">
        <v>45873</v>
      </c>
      <c r="B63" s="27">
        <v>1</v>
      </c>
      <c r="C63" s="28">
        <v>1382</v>
      </c>
      <c r="D63" s="29">
        <v>-989</v>
      </c>
      <c r="E63" s="30">
        <f t="shared" si="1"/>
        <v>2371</v>
      </c>
      <c r="F63" s="31">
        <f t="shared" si="4"/>
        <v>441</v>
      </c>
      <c r="G63" s="27">
        <v>1</v>
      </c>
      <c r="H63" s="30">
        <v>1362</v>
      </c>
      <c r="I63" s="32">
        <v>-1459</v>
      </c>
      <c r="J63" s="33">
        <f t="shared" si="2"/>
        <v>2821</v>
      </c>
      <c r="K63" s="27">
        <f t="shared" si="5"/>
        <v>621</v>
      </c>
      <c r="L63" s="27">
        <v>1</v>
      </c>
      <c r="M63" s="28">
        <v>1392</v>
      </c>
      <c r="N63" s="29">
        <v>-1164</v>
      </c>
      <c r="O63" s="33">
        <f t="shared" si="3"/>
        <v>2556</v>
      </c>
      <c r="P63" s="27">
        <f t="shared" si="6"/>
        <v>421</v>
      </c>
      <c r="Q63" s="34"/>
      <c r="R63" s="35"/>
    </row>
    <row r="64" spans="1:18" x14ac:dyDescent="0.3">
      <c r="A64" s="26">
        <v>45874</v>
      </c>
      <c r="B64" s="27">
        <v>1</v>
      </c>
      <c r="C64" s="28">
        <v>1382</v>
      </c>
      <c r="D64" s="29">
        <v>-995</v>
      </c>
      <c r="E64" s="30">
        <f t="shared" si="1"/>
        <v>2377</v>
      </c>
      <c r="F64" s="31">
        <f t="shared" si="4"/>
        <v>447</v>
      </c>
      <c r="G64" s="27">
        <v>1</v>
      </c>
      <c r="H64" s="30">
        <v>1362</v>
      </c>
      <c r="I64" s="32">
        <v>-1468</v>
      </c>
      <c r="J64" s="33">
        <f t="shared" si="2"/>
        <v>2830</v>
      </c>
      <c r="K64" s="27">
        <f t="shared" si="5"/>
        <v>630</v>
      </c>
      <c r="L64" s="27">
        <v>1</v>
      </c>
      <c r="M64" s="28">
        <v>1392</v>
      </c>
      <c r="N64" s="29">
        <v>-1166</v>
      </c>
      <c r="O64" s="33">
        <f t="shared" si="3"/>
        <v>2558</v>
      </c>
      <c r="P64" s="27">
        <f t="shared" si="6"/>
        <v>423</v>
      </c>
      <c r="Q64" s="34"/>
      <c r="R64" s="35"/>
    </row>
    <row r="65" spans="1:18" x14ac:dyDescent="0.3">
      <c r="A65" s="26">
        <v>45875</v>
      </c>
      <c r="B65" s="27">
        <v>1</v>
      </c>
      <c r="C65" s="28">
        <v>1382</v>
      </c>
      <c r="D65" s="29">
        <v>-1008</v>
      </c>
      <c r="E65" s="30">
        <f t="shared" si="1"/>
        <v>2390</v>
      </c>
      <c r="F65" s="31">
        <f t="shared" si="4"/>
        <v>460</v>
      </c>
      <c r="G65" s="27">
        <v>1</v>
      </c>
      <c r="H65" s="30">
        <v>1362</v>
      </c>
      <c r="I65" s="32">
        <v>-1477</v>
      </c>
      <c r="J65" s="33">
        <f t="shared" si="2"/>
        <v>2839</v>
      </c>
      <c r="K65" s="27">
        <f t="shared" si="5"/>
        <v>639</v>
      </c>
      <c r="L65" s="27">
        <v>1</v>
      </c>
      <c r="M65" s="28">
        <v>1392</v>
      </c>
      <c r="N65" s="29">
        <v>-1168</v>
      </c>
      <c r="O65" s="33">
        <f t="shared" si="3"/>
        <v>2560</v>
      </c>
      <c r="P65" s="27">
        <f t="shared" si="6"/>
        <v>425</v>
      </c>
      <c r="Q65" s="34"/>
      <c r="R65" s="35"/>
    </row>
    <row r="66" spans="1:18" x14ac:dyDescent="0.3">
      <c r="A66" s="26"/>
      <c r="B66" s="27"/>
      <c r="C66" s="28"/>
      <c r="D66" s="29"/>
      <c r="E66" s="30"/>
      <c r="F66" s="31"/>
      <c r="G66" s="27"/>
      <c r="H66" s="30"/>
      <c r="I66" s="32"/>
      <c r="J66" s="33"/>
      <c r="K66" s="27"/>
      <c r="L66" s="27"/>
      <c r="M66" s="28"/>
      <c r="N66" s="29"/>
      <c r="O66" s="33"/>
      <c r="P66" s="27"/>
      <c r="Q66" s="34"/>
      <c r="R66" s="35"/>
    </row>
    <row r="71" spans="1:18" x14ac:dyDescent="0.3">
      <c r="E71" s="36"/>
    </row>
  </sheetData>
  <mergeCells count="54">
    <mergeCell ref="A10:A13"/>
    <mergeCell ref="B11:B12"/>
    <mergeCell ref="C11:C12"/>
    <mergeCell ref="D11:D12"/>
    <mergeCell ref="A5:A7"/>
    <mergeCell ref="B5:C5"/>
    <mergeCell ref="D5:E5"/>
    <mergeCell ref="G5:H5"/>
    <mergeCell ref="I5:J5"/>
    <mergeCell ref="B6:C6"/>
    <mergeCell ref="D6:E6"/>
    <mergeCell ref="G6:H6"/>
    <mergeCell ref="I6:J6"/>
    <mergeCell ref="L6:M6"/>
    <mergeCell ref="A1:R1"/>
    <mergeCell ref="A3:A4"/>
    <mergeCell ref="B3:C4"/>
    <mergeCell ref="D3:E4"/>
    <mergeCell ref="F3:K3"/>
    <mergeCell ref="L3:O3"/>
    <mergeCell ref="P3:R4"/>
    <mergeCell ref="G4:H4"/>
    <mergeCell ref="I4:J4"/>
    <mergeCell ref="Q10:Q12"/>
    <mergeCell ref="R10:R13"/>
    <mergeCell ref="L4:M4"/>
    <mergeCell ref="N4:O4"/>
    <mergeCell ref="L5:M5"/>
    <mergeCell ref="N5:O5"/>
    <mergeCell ref="P5:R5"/>
    <mergeCell ref="N6:O6"/>
    <mergeCell ref="P6:R6"/>
    <mergeCell ref="O11:O12"/>
    <mergeCell ref="P11:P12"/>
    <mergeCell ref="B7:C7"/>
    <mergeCell ref="D7:E7"/>
    <mergeCell ref="B10:F10"/>
    <mergeCell ref="G10:K10"/>
    <mergeCell ref="L10:P10"/>
    <mergeCell ref="J11:J12"/>
    <mergeCell ref="K11:K12"/>
    <mergeCell ref="L11:L12"/>
    <mergeCell ref="M11:M12"/>
    <mergeCell ref="N11:N12"/>
    <mergeCell ref="E11:E12"/>
    <mergeCell ref="F11:F12"/>
    <mergeCell ref="G11:G12"/>
    <mergeCell ref="H11:H12"/>
    <mergeCell ref="I11:I12"/>
    <mergeCell ref="G7:H7"/>
    <mergeCell ref="I7:J7"/>
    <mergeCell ref="L7:M7"/>
    <mergeCell ref="N7:O7"/>
    <mergeCell ref="P7:R7"/>
  </mergeCells>
  <conditionalFormatting sqref="Q2 Q8:Q13 Q15:Q66">
    <cfRule type="cellIs" dxfId="18" priority="1" operator="lessThan">
      <formula>60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tabColor rgb="FF00FF00"/>
  </sheetPr>
  <dimension ref="A1:AG1000"/>
  <sheetViews>
    <sheetView workbookViewId="0"/>
  </sheetViews>
  <sheetFormatPr defaultColWidth="14.44140625" defaultRowHeight="15" customHeight="1" outlineLevelRow="1" x14ac:dyDescent="0.3"/>
  <cols>
    <col min="1" max="1" width="12.109375" customWidth="1"/>
    <col min="2" max="20" width="8.6640625" customWidth="1"/>
    <col min="21" max="21" width="12.109375" customWidth="1"/>
    <col min="22" max="22" width="12.44140625" customWidth="1"/>
    <col min="23" max="33" width="10.44140625" customWidth="1"/>
  </cols>
  <sheetData>
    <row r="1" spans="1:33" ht="18" customHeight="1" x14ac:dyDescent="0.3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1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15" customHeight="1" x14ac:dyDescent="0.3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ht="15" customHeight="1" x14ac:dyDescent="0.3">
      <c r="A3" s="1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6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 spans="1:33" ht="15" customHeight="1" x14ac:dyDescent="0.3">
      <c r="A4" s="1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6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</row>
    <row r="5" spans="1:33" ht="15" customHeight="1" x14ac:dyDescent="0.3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4"/>
      <c r="V5" s="89"/>
      <c r="W5" s="90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 spans="1:33" ht="15" customHeight="1" x14ac:dyDescent="0.3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4"/>
      <c r="V6" s="89"/>
      <c r="W6" s="90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 spans="1:33" ht="15" customHeight="1" x14ac:dyDescent="0.3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9"/>
      <c r="V7" s="89"/>
      <c r="W7" s="90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pans="1:33" ht="15" customHeight="1" x14ac:dyDescent="0.3">
      <c r="A8" s="150"/>
      <c r="B8" s="350" t="s">
        <v>193</v>
      </c>
      <c r="C8" s="216"/>
      <c r="D8" s="216"/>
      <c r="E8" s="216"/>
      <c r="F8" s="216"/>
      <c r="G8" s="216"/>
      <c r="H8" s="216"/>
      <c r="I8" s="151"/>
      <c r="J8" s="151"/>
      <c r="K8" s="350" t="s">
        <v>194</v>
      </c>
      <c r="L8" s="216"/>
      <c r="M8" s="216"/>
      <c r="N8" s="216"/>
      <c r="O8" s="216"/>
      <c r="P8" s="216"/>
      <c r="Q8" s="216"/>
      <c r="R8" s="216"/>
      <c r="S8" s="216"/>
      <c r="T8" s="216"/>
      <c r="U8" s="217"/>
      <c r="V8" s="89"/>
      <c r="W8" s="90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 spans="1:33" ht="19.5" customHeight="1" x14ac:dyDescent="0.3">
      <c r="A9" s="351" t="s">
        <v>195</v>
      </c>
      <c r="B9" s="216"/>
      <c r="C9" s="216"/>
      <c r="D9" s="216"/>
      <c r="E9" s="216"/>
      <c r="F9" s="216"/>
      <c r="G9" s="216"/>
      <c r="H9" s="216"/>
      <c r="I9" s="216"/>
      <c r="J9" s="232" t="s">
        <v>196</v>
      </c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7"/>
      <c r="V9" s="89"/>
      <c r="W9" s="90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 spans="1:33" ht="19.5" customHeight="1" x14ac:dyDescent="0.3">
      <c r="A10" s="352" t="s">
        <v>18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7"/>
      <c r="V10" s="89"/>
      <c r="W10" s="90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spans="1:33" ht="19.5" customHeight="1" x14ac:dyDescent="0.3">
      <c r="A11" s="353" t="str">
        <f>+""&amp;B15&amp;", "&amp;B16&amp;", "&amp;B17&amp;" - "&amp;A15&amp;""</f>
        <v>SSP2-10, SSP2-11, SSP2-12 - VÙNG 2A (ĐƯỜNG D2)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89"/>
      <c r="W11" s="90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spans="1:33" ht="11.25" customHeight="1" x14ac:dyDescent="0.3">
      <c r="A12" s="152" t="s">
        <v>19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92"/>
      <c r="V12" s="89"/>
      <c r="W12" s="90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 spans="1:33" ht="12" customHeight="1" x14ac:dyDescent="0.3">
      <c r="A13" s="346" t="s">
        <v>20</v>
      </c>
      <c r="B13" s="309" t="s">
        <v>21</v>
      </c>
      <c r="C13" s="212"/>
      <c r="D13" s="309" t="s">
        <v>22</v>
      </c>
      <c r="E13" s="262"/>
      <c r="F13" s="344" t="str">
        <f>+"Cao trình nghiệm thu [m] ("&amp;TEXT(A27,"dd/mm/yy")&amp;")"</f>
        <v>Cao trình nghiệm thu [m] (#REF!)</v>
      </c>
      <c r="G13" s="211"/>
      <c r="H13" s="211"/>
      <c r="I13" s="211"/>
      <c r="J13" s="211"/>
      <c r="K13" s="211"/>
      <c r="L13" s="211"/>
      <c r="M13" s="210"/>
      <c r="N13" s="345" t="s">
        <v>23</v>
      </c>
      <c r="O13" s="211"/>
      <c r="P13" s="211"/>
      <c r="Q13" s="211"/>
      <c r="R13" s="309" t="s">
        <v>24</v>
      </c>
      <c r="S13" s="262"/>
      <c r="T13" s="262"/>
      <c r="U13" s="231"/>
      <c r="V13" s="89"/>
      <c r="W13" s="90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 spans="1:33" ht="34.5" customHeight="1" x14ac:dyDescent="0.3">
      <c r="A14" s="233"/>
      <c r="B14" s="229"/>
      <c r="C14" s="230"/>
      <c r="D14" s="229"/>
      <c r="E14" s="219"/>
      <c r="F14" s="347" t="s">
        <v>25</v>
      </c>
      <c r="G14" s="210"/>
      <c r="H14" s="347" t="s">
        <v>26</v>
      </c>
      <c r="I14" s="210"/>
      <c r="J14" s="347" t="s">
        <v>27</v>
      </c>
      <c r="K14" s="210"/>
      <c r="L14" s="347" t="s">
        <v>28</v>
      </c>
      <c r="M14" s="210"/>
      <c r="N14" s="345" t="s">
        <v>29</v>
      </c>
      <c r="O14" s="210"/>
      <c r="P14" s="345" t="s">
        <v>30</v>
      </c>
      <c r="Q14" s="211"/>
      <c r="R14" s="229"/>
      <c r="S14" s="219"/>
      <c r="T14" s="219"/>
      <c r="U14" s="220"/>
      <c r="V14" s="89" t="s">
        <v>136</v>
      </c>
      <c r="W14" s="90" t="s">
        <v>137</v>
      </c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 spans="1:33" ht="12.75" customHeight="1" x14ac:dyDescent="0.3">
      <c r="A15" s="354" t="s">
        <v>275</v>
      </c>
      <c r="B15" s="327" t="s">
        <v>276</v>
      </c>
      <c r="C15" s="255"/>
      <c r="D15" s="328" t="s">
        <v>198</v>
      </c>
      <c r="E15" s="255"/>
      <c r="F15" s="348" t="s">
        <v>198</v>
      </c>
      <c r="G15" s="255"/>
      <c r="H15" s="302" t="str">
        <f>+C27</f>
        <v>#REF!</v>
      </c>
      <c r="I15" s="255"/>
      <c r="J15" s="302" t="s">
        <v>198</v>
      </c>
      <c r="K15" s="255"/>
      <c r="L15" s="302" t="s">
        <v>198</v>
      </c>
      <c r="M15" s="255"/>
      <c r="N15" s="303" t="s">
        <v>198</v>
      </c>
      <c r="O15" s="255"/>
      <c r="P15" s="303" t="s">
        <v>198</v>
      </c>
      <c r="Q15" s="255"/>
      <c r="R15" s="304" t="s">
        <v>33</v>
      </c>
      <c r="S15" s="257"/>
      <c r="T15" s="257"/>
      <c r="U15" s="258"/>
      <c r="V15" s="89">
        <v>1</v>
      </c>
      <c r="W15" s="90">
        <v>1</v>
      </c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 spans="1:33" ht="12.75" customHeight="1" x14ac:dyDescent="0.3">
      <c r="A16" s="275"/>
      <c r="B16" s="329" t="s">
        <v>277</v>
      </c>
      <c r="C16" s="265"/>
      <c r="D16" s="310" t="s">
        <v>198</v>
      </c>
      <c r="E16" s="265"/>
      <c r="F16" s="349" t="s">
        <v>198</v>
      </c>
      <c r="G16" s="265"/>
      <c r="H16" s="311" t="str">
        <f>+I27</f>
        <v>#REF!</v>
      </c>
      <c r="I16" s="265"/>
      <c r="J16" s="311" t="s">
        <v>198</v>
      </c>
      <c r="K16" s="265"/>
      <c r="L16" s="311" t="s">
        <v>198</v>
      </c>
      <c r="M16" s="265"/>
      <c r="N16" s="312" t="s">
        <v>198</v>
      </c>
      <c r="O16" s="265"/>
      <c r="P16" s="312" t="s">
        <v>198</v>
      </c>
      <c r="Q16" s="265"/>
      <c r="R16" s="310" t="s">
        <v>278</v>
      </c>
      <c r="S16" s="270"/>
      <c r="T16" s="270"/>
      <c r="U16" s="271"/>
      <c r="V16" s="89"/>
      <c r="W16" s="90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 spans="1:33" ht="12.75" customHeight="1" x14ac:dyDescent="0.3">
      <c r="A17" s="276"/>
      <c r="B17" s="315" t="s">
        <v>279</v>
      </c>
      <c r="C17" s="238"/>
      <c r="D17" s="316" t="s">
        <v>198</v>
      </c>
      <c r="E17" s="238"/>
      <c r="F17" s="343" t="s">
        <v>198</v>
      </c>
      <c r="G17" s="238"/>
      <c r="H17" s="317" t="str">
        <f>+O27</f>
        <v>#REF!</v>
      </c>
      <c r="I17" s="238"/>
      <c r="J17" s="317" t="s">
        <v>198</v>
      </c>
      <c r="K17" s="238"/>
      <c r="L17" s="317" t="s">
        <v>198</v>
      </c>
      <c r="M17" s="238"/>
      <c r="N17" s="318" t="s">
        <v>198</v>
      </c>
      <c r="O17" s="238"/>
      <c r="P17" s="318" t="s">
        <v>198</v>
      </c>
      <c r="Q17" s="238"/>
      <c r="R17" s="342" t="s">
        <v>198</v>
      </c>
      <c r="S17" s="242"/>
      <c r="T17" s="242"/>
      <c r="U17" s="243"/>
      <c r="V17" s="89"/>
      <c r="W17" s="90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spans="1:33" ht="11.25" customHeight="1" x14ac:dyDescent="0.3">
      <c r="A18" s="100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92"/>
      <c r="V18" s="89"/>
      <c r="W18" s="90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spans="1:33" ht="11.25" customHeight="1" x14ac:dyDescent="0.3">
      <c r="A19" s="152" t="s">
        <v>36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92"/>
      <c r="V19" s="89"/>
      <c r="W19" s="90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 spans="1:33" ht="12" customHeight="1" x14ac:dyDescent="0.3">
      <c r="A20" s="314" t="s">
        <v>37</v>
      </c>
      <c r="B20" s="320" t="str">
        <f>IF(B15="","",B15)</f>
        <v>SSP2-10</v>
      </c>
      <c r="C20" s="211"/>
      <c r="D20" s="211"/>
      <c r="E20" s="211"/>
      <c r="F20" s="211"/>
      <c r="G20" s="210"/>
      <c r="H20" s="320" t="str">
        <f>+B16</f>
        <v>SSP2-11</v>
      </c>
      <c r="I20" s="211"/>
      <c r="J20" s="211"/>
      <c r="K20" s="211"/>
      <c r="L20" s="211"/>
      <c r="M20" s="210"/>
      <c r="N20" s="320" t="str">
        <f>+B17</f>
        <v>SSP2-12</v>
      </c>
      <c r="O20" s="211"/>
      <c r="P20" s="211"/>
      <c r="Q20" s="211"/>
      <c r="R20" s="211"/>
      <c r="S20" s="210"/>
      <c r="T20" s="321" t="s">
        <v>280</v>
      </c>
      <c r="U20" s="322" t="s">
        <v>281</v>
      </c>
      <c r="V20" s="89"/>
      <c r="W20" s="90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 spans="1:33" ht="19.5" customHeight="1" x14ac:dyDescent="0.3">
      <c r="A21" s="275"/>
      <c r="B21" s="321" t="s">
        <v>41</v>
      </c>
      <c r="C21" s="321" t="s">
        <v>26</v>
      </c>
      <c r="D21" s="321" t="s">
        <v>204</v>
      </c>
      <c r="E21" s="321" t="s">
        <v>55</v>
      </c>
      <c r="F21" s="321" t="s">
        <v>43</v>
      </c>
      <c r="G21" s="321" t="s">
        <v>205</v>
      </c>
      <c r="H21" s="321" t="s">
        <v>41</v>
      </c>
      <c r="I21" s="321" t="s">
        <v>26</v>
      </c>
      <c r="J21" s="321" t="s">
        <v>206</v>
      </c>
      <c r="K21" s="321" t="s">
        <v>55</v>
      </c>
      <c r="L21" s="321" t="s">
        <v>43</v>
      </c>
      <c r="M21" s="321" t="s">
        <v>205</v>
      </c>
      <c r="N21" s="321" t="s">
        <v>41</v>
      </c>
      <c r="O21" s="321" t="s">
        <v>26</v>
      </c>
      <c r="P21" s="321" t="s">
        <v>204</v>
      </c>
      <c r="Q21" s="321" t="s">
        <v>55</v>
      </c>
      <c r="R21" s="321" t="s">
        <v>282</v>
      </c>
      <c r="S21" s="321" t="s">
        <v>205</v>
      </c>
      <c r="T21" s="249"/>
      <c r="U21" s="251"/>
      <c r="V21" s="89"/>
      <c r="W21" s="90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 spans="1:33" ht="24.75" customHeight="1" x14ac:dyDescent="0.3">
      <c r="A22" s="275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51"/>
      <c r="V22" s="89"/>
      <c r="W22" s="90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 spans="1:33" ht="11.25" customHeight="1" x14ac:dyDescent="0.3">
      <c r="A23" s="276"/>
      <c r="B23" s="101" t="s">
        <v>46</v>
      </c>
      <c r="C23" s="102" t="s">
        <v>187</v>
      </c>
      <c r="D23" s="102" t="s">
        <v>187</v>
      </c>
      <c r="E23" s="102" t="s">
        <v>187</v>
      </c>
      <c r="F23" s="102" t="s">
        <v>187</v>
      </c>
      <c r="G23" s="103" t="s">
        <v>188</v>
      </c>
      <c r="H23" s="101" t="s">
        <v>46</v>
      </c>
      <c r="I23" s="102" t="s">
        <v>187</v>
      </c>
      <c r="J23" s="102" t="s">
        <v>187</v>
      </c>
      <c r="K23" s="102" t="s">
        <v>187</v>
      </c>
      <c r="L23" s="102" t="s">
        <v>187</v>
      </c>
      <c r="M23" s="103" t="s">
        <v>188</v>
      </c>
      <c r="N23" s="101" t="s">
        <v>46</v>
      </c>
      <c r="O23" s="102" t="s">
        <v>187</v>
      </c>
      <c r="P23" s="102" t="s">
        <v>187</v>
      </c>
      <c r="Q23" s="102" t="s">
        <v>187</v>
      </c>
      <c r="R23" s="93" t="s">
        <v>187</v>
      </c>
      <c r="S23" s="103" t="s">
        <v>188</v>
      </c>
      <c r="T23" s="104" t="s">
        <v>47</v>
      </c>
      <c r="U23" s="252"/>
      <c r="V23" s="89"/>
      <c r="W23" s="90"/>
      <c r="X23" s="90"/>
      <c r="Y23" s="90"/>
      <c r="Z23" s="90"/>
      <c r="AA23" s="89"/>
      <c r="AB23" s="89"/>
      <c r="AC23" s="89"/>
      <c r="AD23" s="89"/>
      <c r="AE23" s="89"/>
      <c r="AF23" s="89"/>
      <c r="AG23" s="89"/>
    </row>
    <row r="24" spans="1:33" ht="11.25" hidden="1" customHeight="1" x14ac:dyDescent="0.3">
      <c r="A24" s="105"/>
      <c r="B24" s="106"/>
      <c r="C24" s="106" t="s">
        <v>198</v>
      </c>
      <c r="D24" s="106" t="e">
        <f>+C24+1</f>
        <v>#VALUE!</v>
      </c>
      <c r="E24" s="106"/>
      <c r="F24" s="106"/>
      <c r="G24" s="106"/>
      <c r="H24" s="106"/>
      <c r="I24" s="106" t="s">
        <v>198</v>
      </c>
      <c r="J24" s="106" t="e">
        <f>+I24+1</f>
        <v>#VALUE!</v>
      </c>
      <c r="K24" s="106"/>
      <c r="L24" s="106"/>
      <c r="M24" s="106"/>
      <c r="N24" s="106"/>
      <c r="O24" s="106" t="s">
        <v>198</v>
      </c>
      <c r="P24" s="106" t="e">
        <f>+O24+1</f>
        <v>#VALUE!</v>
      </c>
      <c r="Q24" s="106"/>
      <c r="R24" s="106"/>
      <c r="S24" s="106"/>
      <c r="T24" s="106"/>
      <c r="U24" s="107"/>
      <c r="V24" s="108"/>
      <c r="W24" s="109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</row>
    <row r="25" spans="1:33" ht="11.25" hidden="1" customHeight="1" x14ac:dyDescent="0.3">
      <c r="A25" s="153"/>
      <c r="B25" s="154"/>
      <c r="C25" s="154"/>
      <c r="D25" s="154"/>
      <c r="E25" s="154"/>
      <c r="F25" s="154" t="str">
        <f>+B20</f>
        <v>SSP2-10</v>
      </c>
      <c r="G25" s="154"/>
      <c r="H25" s="154"/>
      <c r="I25" s="154"/>
      <c r="J25" s="154"/>
      <c r="K25" s="154"/>
      <c r="L25" s="154" t="str">
        <f>+H20</f>
        <v>SSP2-11</v>
      </c>
      <c r="M25" s="154"/>
      <c r="N25" s="154"/>
      <c r="O25" s="154"/>
      <c r="P25" s="154"/>
      <c r="Q25" s="154"/>
      <c r="R25" s="154" t="str">
        <f>+N20</f>
        <v>SSP2-12</v>
      </c>
      <c r="S25" s="154"/>
      <c r="T25" s="154"/>
      <c r="U25" s="155"/>
      <c r="V25" s="108"/>
      <c r="W25" s="109" t="s">
        <v>208</v>
      </c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</row>
    <row r="26" spans="1:33" ht="11.25" hidden="1" customHeight="1" x14ac:dyDescent="0.3">
      <c r="A26" s="153">
        <v>1</v>
      </c>
      <c r="B26" s="154">
        <f t="shared" ref="B26:W26" si="0">+A26+1</f>
        <v>2</v>
      </c>
      <c r="C26" s="154">
        <f t="shared" si="0"/>
        <v>3</v>
      </c>
      <c r="D26" s="154">
        <f t="shared" si="0"/>
        <v>4</v>
      </c>
      <c r="E26" s="154">
        <f t="shared" si="0"/>
        <v>5</v>
      </c>
      <c r="F26" s="154">
        <f t="shared" si="0"/>
        <v>6</v>
      </c>
      <c r="G26" s="154">
        <f t="shared" si="0"/>
        <v>7</v>
      </c>
      <c r="H26" s="154">
        <f t="shared" si="0"/>
        <v>8</v>
      </c>
      <c r="I26" s="154">
        <f t="shared" si="0"/>
        <v>9</v>
      </c>
      <c r="J26" s="154">
        <f t="shared" si="0"/>
        <v>10</v>
      </c>
      <c r="K26" s="154">
        <f t="shared" si="0"/>
        <v>11</v>
      </c>
      <c r="L26" s="154">
        <f t="shared" si="0"/>
        <v>12</v>
      </c>
      <c r="M26" s="154">
        <f t="shared" si="0"/>
        <v>13</v>
      </c>
      <c r="N26" s="154">
        <f t="shared" si="0"/>
        <v>14</v>
      </c>
      <c r="O26" s="154">
        <f t="shared" si="0"/>
        <v>15</v>
      </c>
      <c r="P26" s="154">
        <f t="shared" si="0"/>
        <v>16</v>
      </c>
      <c r="Q26" s="154">
        <f t="shared" si="0"/>
        <v>17</v>
      </c>
      <c r="R26" s="154">
        <f t="shared" si="0"/>
        <v>18</v>
      </c>
      <c r="S26" s="154">
        <f t="shared" si="0"/>
        <v>19</v>
      </c>
      <c r="T26" s="154">
        <f t="shared" si="0"/>
        <v>20</v>
      </c>
      <c r="U26" s="155">
        <f t="shared" si="0"/>
        <v>21</v>
      </c>
      <c r="V26" s="108">
        <f t="shared" si="0"/>
        <v>22</v>
      </c>
      <c r="W26" s="109">
        <f t="shared" si="0"/>
        <v>23</v>
      </c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</row>
    <row r="27" spans="1:33" ht="11.25" hidden="1" customHeight="1" outlineLevel="1" x14ac:dyDescent="0.3">
      <c r="A27" s="156" t="s">
        <v>198</v>
      </c>
      <c r="B27" s="111" t="e">
        <f t="shared" ref="B27:B54" si="1">+A27-$A$27</f>
        <v>#VALUE!</v>
      </c>
      <c r="C27" s="112" t="s">
        <v>198</v>
      </c>
      <c r="D27" s="112" t="s">
        <v>198</v>
      </c>
      <c r="E27" s="113" t="e">
        <f t="shared" ref="E27:E54" si="2">+C27-($H$15)+F27</f>
        <v>#VALUE!</v>
      </c>
      <c r="F27" s="114" t="e">
        <f t="shared" ref="F27:F54" si="3">+$D$27-D27</f>
        <v>#VALUE!</v>
      </c>
      <c r="G27" s="115">
        <v>0</v>
      </c>
      <c r="H27" s="111" t="e">
        <f t="shared" ref="H27:H54" si="4">+A27-$A$27</f>
        <v>#VALUE!</v>
      </c>
      <c r="I27" s="112" t="s">
        <v>198</v>
      </c>
      <c r="J27" s="112" t="s">
        <v>198</v>
      </c>
      <c r="K27" s="113" t="e">
        <f t="shared" ref="K27:K54" si="5">+I27-($H$16)+L27</f>
        <v>#VALUE!</v>
      </c>
      <c r="L27" s="114" t="e">
        <f t="shared" ref="L27:L54" si="6">+$J$27-J27</f>
        <v>#VALUE!</v>
      </c>
      <c r="M27" s="115">
        <v>0</v>
      </c>
      <c r="N27" s="111" t="e">
        <f t="shared" ref="N27:N54" si="7">+A27-$A$27</f>
        <v>#VALUE!</v>
      </c>
      <c r="O27" s="112" t="s">
        <v>198</v>
      </c>
      <c r="P27" s="112" t="s">
        <v>198</v>
      </c>
      <c r="Q27" s="113" t="e">
        <f t="shared" ref="Q27:Q54" si="8">+(O27-$H$17+R27)</f>
        <v>#VALUE!</v>
      </c>
      <c r="R27" s="114" t="e">
        <f>+$O$27-O27</f>
        <v>#VALUE!</v>
      </c>
      <c r="S27" s="115">
        <v>0</v>
      </c>
      <c r="T27" s="115" t="e">
        <f>+VLOOKUP(A27,#REF!,10,0)</f>
        <v>#REF!</v>
      </c>
      <c r="U27" s="116"/>
      <c r="V27" s="117" t="str">
        <f t="shared" ref="V27:V54" si="9">+A27</f>
        <v>#REF!</v>
      </c>
      <c r="W27" s="90" t="e">
        <f t="shared" ref="W27:W54" si="10">+(E27+2*K27+Q27)/4</f>
        <v>#VALUE!</v>
      </c>
      <c r="X27" s="89"/>
      <c r="Y27" s="89"/>
      <c r="Z27" s="118"/>
      <c r="AA27" s="89"/>
      <c r="AB27" s="89"/>
      <c r="AC27" s="89"/>
      <c r="AD27" s="89"/>
      <c r="AE27" s="89"/>
      <c r="AF27" s="89"/>
      <c r="AG27" s="89"/>
    </row>
    <row r="28" spans="1:33" ht="11.25" hidden="1" customHeight="1" outlineLevel="1" x14ac:dyDescent="0.3">
      <c r="A28" s="156" t="s">
        <v>198</v>
      </c>
      <c r="B28" s="111" t="e">
        <f t="shared" si="1"/>
        <v>#VALUE!</v>
      </c>
      <c r="C28" s="157" t="s">
        <v>198</v>
      </c>
      <c r="D28" s="157" t="s">
        <v>198</v>
      </c>
      <c r="E28" s="113" t="e">
        <f t="shared" si="2"/>
        <v>#VALUE!</v>
      </c>
      <c r="F28" s="114" t="e">
        <f t="shared" si="3"/>
        <v>#VALUE!</v>
      </c>
      <c r="G28" s="115" t="e">
        <f t="shared" ref="G28:G54" si="11">+(F28-F27)/(A28-A27)*1000</f>
        <v>#VALUE!</v>
      </c>
      <c r="H28" s="111" t="e">
        <f t="shared" si="4"/>
        <v>#VALUE!</v>
      </c>
      <c r="I28" s="157" t="s">
        <v>198</v>
      </c>
      <c r="J28" s="157" t="s">
        <v>198</v>
      </c>
      <c r="K28" s="113" t="e">
        <f t="shared" si="5"/>
        <v>#VALUE!</v>
      </c>
      <c r="L28" s="114" t="e">
        <f t="shared" si="6"/>
        <v>#VALUE!</v>
      </c>
      <c r="M28" s="115" t="e">
        <f t="shared" ref="M28:M54" si="12">+(L28-L27)/(A28-A27)*1000</f>
        <v>#VALUE!</v>
      </c>
      <c r="N28" s="111" t="e">
        <f t="shared" si="7"/>
        <v>#VALUE!</v>
      </c>
      <c r="O28" s="157" t="s">
        <v>198</v>
      </c>
      <c r="P28" s="157" t="s">
        <v>198</v>
      </c>
      <c r="Q28" s="113" t="e">
        <f t="shared" si="8"/>
        <v>#VALUE!</v>
      </c>
      <c r="R28" s="114" t="e">
        <f t="shared" ref="R28:R54" si="13">+$P$27-P28</f>
        <v>#VALUE!</v>
      </c>
      <c r="S28" s="115" t="e">
        <f t="shared" ref="S28:S54" si="14">+(R28-R27)/(A28-A27)*1000</f>
        <v>#VALUE!</v>
      </c>
      <c r="T28" s="115" t="e">
        <f>+VLOOKUP(A28,#REF!,10,0)</f>
        <v>#REF!</v>
      </c>
      <c r="U28" s="116"/>
      <c r="V28" s="117" t="str">
        <f t="shared" si="9"/>
        <v>#REF!</v>
      </c>
      <c r="W28" s="90" t="e">
        <f t="shared" si="10"/>
        <v>#VALUE!</v>
      </c>
      <c r="X28" s="89"/>
      <c r="Y28" s="158"/>
      <c r="Z28" s="159"/>
      <c r="AA28" s="158"/>
      <c r="AB28" s="158"/>
      <c r="AC28" s="158"/>
      <c r="AD28" s="158"/>
      <c r="AE28" s="89"/>
      <c r="AF28" s="89"/>
      <c r="AG28" s="89"/>
    </row>
    <row r="29" spans="1:33" ht="11.25" hidden="1" customHeight="1" outlineLevel="1" x14ac:dyDescent="0.3">
      <c r="A29" s="156" t="s">
        <v>198</v>
      </c>
      <c r="B29" s="111" t="e">
        <f t="shared" si="1"/>
        <v>#VALUE!</v>
      </c>
      <c r="C29" s="157" t="s">
        <v>198</v>
      </c>
      <c r="D29" s="157" t="s">
        <v>198</v>
      </c>
      <c r="E29" s="113" t="e">
        <f t="shared" si="2"/>
        <v>#VALUE!</v>
      </c>
      <c r="F29" s="114" t="e">
        <f t="shared" si="3"/>
        <v>#VALUE!</v>
      </c>
      <c r="G29" s="115" t="e">
        <f t="shared" si="11"/>
        <v>#VALUE!</v>
      </c>
      <c r="H29" s="111" t="e">
        <f t="shared" si="4"/>
        <v>#VALUE!</v>
      </c>
      <c r="I29" s="157" t="s">
        <v>198</v>
      </c>
      <c r="J29" s="157" t="s">
        <v>198</v>
      </c>
      <c r="K29" s="113" t="e">
        <f t="shared" si="5"/>
        <v>#VALUE!</v>
      </c>
      <c r="L29" s="114" t="e">
        <f t="shared" si="6"/>
        <v>#VALUE!</v>
      </c>
      <c r="M29" s="115" t="e">
        <f t="shared" si="12"/>
        <v>#VALUE!</v>
      </c>
      <c r="N29" s="111" t="e">
        <f t="shared" si="7"/>
        <v>#VALUE!</v>
      </c>
      <c r="O29" s="157" t="s">
        <v>198</v>
      </c>
      <c r="P29" s="157" t="s">
        <v>198</v>
      </c>
      <c r="Q29" s="113" t="e">
        <f t="shared" si="8"/>
        <v>#VALUE!</v>
      </c>
      <c r="R29" s="114" t="e">
        <f t="shared" si="13"/>
        <v>#VALUE!</v>
      </c>
      <c r="S29" s="115" t="e">
        <f t="shared" si="14"/>
        <v>#VALUE!</v>
      </c>
      <c r="T29" s="115" t="e">
        <f>+VLOOKUP(A29,#REF!,10,0)</f>
        <v>#REF!</v>
      </c>
      <c r="U29" s="116"/>
      <c r="V29" s="117" t="str">
        <f t="shared" si="9"/>
        <v>#REF!</v>
      </c>
      <c r="W29" s="90" t="e">
        <f t="shared" si="10"/>
        <v>#VALUE!</v>
      </c>
      <c r="X29" s="89"/>
      <c r="Y29" s="158"/>
      <c r="Z29" s="159"/>
      <c r="AA29" s="158"/>
      <c r="AB29" s="158"/>
      <c r="AC29" s="158"/>
      <c r="AD29" s="158"/>
      <c r="AE29" s="89"/>
      <c r="AF29" s="89"/>
      <c r="AG29" s="89"/>
    </row>
    <row r="30" spans="1:33" ht="11.25" hidden="1" customHeight="1" outlineLevel="1" x14ac:dyDescent="0.3">
      <c r="A30" s="156" t="s">
        <v>198</v>
      </c>
      <c r="B30" s="111" t="e">
        <f t="shared" si="1"/>
        <v>#VALUE!</v>
      </c>
      <c r="C30" s="157" t="s">
        <v>198</v>
      </c>
      <c r="D30" s="157" t="s">
        <v>198</v>
      </c>
      <c r="E30" s="113" t="e">
        <f t="shared" si="2"/>
        <v>#VALUE!</v>
      </c>
      <c r="F30" s="114" t="e">
        <f t="shared" si="3"/>
        <v>#VALUE!</v>
      </c>
      <c r="G30" s="115" t="e">
        <f t="shared" si="11"/>
        <v>#VALUE!</v>
      </c>
      <c r="H30" s="111" t="e">
        <f t="shared" si="4"/>
        <v>#VALUE!</v>
      </c>
      <c r="I30" s="157" t="s">
        <v>198</v>
      </c>
      <c r="J30" s="157" t="s">
        <v>198</v>
      </c>
      <c r="K30" s="113" t="e">
        <f t="shared" si="5"/>
        <v>#VALUE!</v>
      </c>
      <c r="L30" s="114" t="e">
        <f t="shared" si="6"/>
        <v>#VALUE!</v>
      </c>
      <c r="M30" s="115" t="e">
        <f t="shared" si="12"/>
        <v>#VALUE!</v>
      </c>
      <c r="N30" s="111" t="e">
        <f t="shared" si="7"/>
        <v>#VALUE!</v>
      </c>
      <c r="O30" s="157" t="s">
        <v>198</v>
      </c>
      <c r="P30" s="157" t="s">
        <v>198</v>
      </c>
      <c r="Q30" s="113" t="e">
        <f t="shared" si="8"/>
        <v>#VALUE!</v>
      </c>
      <c r="R30" s="114" t="e">
        <f t="shared" si="13"/>
        <v>#VALUE!</v>
      </c>
      <c r="S30" s="115" t="e">
        <f t="shared" si="14"/>
        <v>#VALUE!</v>
      </c>
      <c r="T30" s="115" t="e">
        <f>+VLOOKUP(A30,#REF!,10,0)</f>
        <v>#REF!</v>
      </c>
      <c r="U30" s="116"/>
      <c r="V30" s="117" t="str">
        <f t="shared" si="9"/>
        <v>#REF!</v>
      </c>
      <c r="W30" s="90" t="e">
        <f t="shared" si="10"/>
        <v>#VALUE!</v>
      </c>
      <c r="X30" s="89"/>
      <c r="Y30" s="158"/>
      <c r="Z30" s="159"/>
      <c r="AA30" s="158"/>
      <c r="AB30" s="158"/>
      <c r="AC30" s="158"/>
      <c r="AD30" s="158"/>
      <c r="AE30" s="89"/>
      <c r="AF30" s="89"/>
      <c r="AG30" s="89"/>
    </row>
    <row r="31" spans="1:33" ht="11.25" hidden="1" customHeight="1" outlineLevel="1" x14ac:dyDescent="0.3">
      <c r="A31" s="156" t="s">
        <v>198</v>
      </c>
      <c r="B31" s="111" t="e">
        <f t="shared" si="1"/>
        <v>#VALUE!</v>
      </c>
      <c r="C31" s="157" t="s">
        <v>198</v>
      </c>
      <c r="D31" s="157" t="s">
        <v>198</v>
      </c>
      <c r="E31" s="113" t="e">
        <f t="shared" si="2"/>
        <v>#VALUE!</v>
      </c>
      <c r="F31" s="114" t="e">
        <f t="shared" si="3"/>
        <v>#VALUE!</v>
      </c>
      <c r="G31" s="115" t="e">
        <f t="shared" si="11"/>
        <v>#VALUE!</v>
      </c>
      <c r="H31" s="111" t="e">
        <f t="shared" si="4"/>
        <v>#VALUE!</v>
      </c>
      <c r="I31" s="157" t="s">
        <v>198</v>
      </c>
      <c r="J31" s="157" t="s">
        <v>198</v>
      </c>
      <c r="K31" s="113" t="e">
        <f t="shared" si="5"/>
        <v>#VALUE!</v>
      </c>
      <c r="L31" s="114" t="e">
        <f t="shared" si="6"/>
        <v>#VALUE!</v>
      </c>
      <c r="M31" s="115" t="e">
        <f t="shared" si="12"/>
        <v>#VALUE!</v>
      </c>
      <c r="N31" s="111" t="e">
        <f t="shared" si="7"/>
        <v>#VALUE!</v>
      </c>
      <c r="O31" s="157" t="s">
        <v>198</v>
      </c>
      <c r="P31" s="157" t="s">
        <v>198</v>
      </c>
      <c r="Q31" s="113" t="e">
        <f t="shared" si="8"/>
        <v>#VALUE!</v>
      </c>
      <c r="R31" s="114" t="e">
        <f t="shared" si="13"/>
        <v>#VALUE!</v>
      </c>
      <c r="S31" s="115" t="e">
        <f t="shared" si="14"/>
        <v>#VALUE!</v>
      </c>
      <c r="T31" s="115" t="e">
        <f>+VLOOKUP(A31,#REF!,10,0)</f>
        <v>#REF!</v>
      </c>
      <c r="U31" s="116"/>
      <c r="V31" s="117" t="str">
        <f t="shared" si="9"/>
        <v>#REF!</v>
      </c>
      <c r="W31" s="90" t="e">
        <f t="shared" si="10"/>
        <v>#VALUE!</v>
      </c>
      <c r="X31" s="89"/>
      <c r="Y31" s="158"/>
      <c r="Z31" s="159"/>
      <c r="AA31" s="158"/>
      <c r="AB31" s="158"/>
      <c r="AC31" s="158"/>
      <c r="AD31" s="158"/>
      <c r="AE31" s="89"/>
      <c r="AF31" s="89"/>
      <c r="AG31" s="89"/>
    </row>
    <row r="32" spans="1:33" ht="11.25" hidden="1" customHeight="1" outlineLevel="1" x14ac:dyDescent="0.3">
      <c r="A32" s="156" t="s">
        <v>198</v>
      </c>
      <c r="B32" s="111" t="e">
        <f t="shared" si="1"/>
        <v>#VALUE!</v>
      </c>
      <c r="C32" s="157" t="s">
        <v>198</v>
      </c>
      <c r="D32" s="157" t="s">
        <v>198</v>
      </c>
      <c r="E32" s="113" t="e">
        <f t="shared" si="2"/>
        <v>#VALUE!</v>
      </c>
      <c r="F32" s="114" t="e">
        <f t="shared" si="3"/>
        <v>#VALUE!</v>
      </c>
      <c r="G32" s="115" t="e">
        <f t="shared" si="11"/>
        <v>#VALUE!</v>
      </c>
      <c r="H32" s="111" t="e">
        <f t="shared" si="4"/>
        <v>#VALUE!</v>
      </c>
      <c r="I32" s="157" t="s">
        <v>198</v>
      </c>
      <c r="J32" s="157" t="s">
        <v>198</v>
      </c>
      <c r="K32" s="113" t="e">
        <f t="shared" si="5"/>
        <v>#VALUE!</v>
      </c>
      <c r="L32" s="114" t="e">
        <f t="shared" si="6"/>
        <v>#VALUE!</v>
      </c>
      <c r="M32" s="115" t="e">
        <f t="shared" si="12"/>
        <v>#VALUE!</v>
      </c>
      <c r="N32" s="111" t="e">
        <f t="shared" si="7"/>
        <v>#VALUE!</v>
      </c>
      <c r="O32" s="157" t="s">
        <v>198</v>
      </c>
      <c r="P32" s="157" t="s">
        <v>198</v>
      </c>
      <c r="Q32" s="113" t="e">
        <f t="shared" si="8"/>
        <v>#VALUE!</v>
      </c>
      <c r="R32" s="114" t="e">
        <f t="shared" si="13"/>
        <v>#VALUE!</v>
      </c>
      <c r="S32" s="115" t="e">
        <f t="shared" si="14"/>
        <v>#VALUE!</v>
      </c>
      <c r="T32" s="115" t="e">
        <f>+VLOOKUP(A32,#REF!,10,0)</f>
        <v>#REF!</v>
      </c>
      <c r="U32" s="116"/>
      <c r="V32" s="117" t="str">
        <f t="shared" si="9"/>
        <v>#REF!</v>
      </c>
      <c r="W32" s="90" t="e">
        <f t="shared" si="10"/>
        <v>#VALUE!</v>
      </c>
      <c r="X32" s="89"/>
      <c r="Y32" s="158"/>
      <c r="Z32" s="159"/>
      <c r="AA32" s="158"/>
      <c r="AB32" s="158"/>
      <c r="AC32" s="158"/>
      <c r="AD32" s="158"/>
      <c r="AE32" s="89"/>
      <c r="AF32" s="89"/>
      <c r="AG32" s="89"/>
    </row>
    <row r="33" spans="1:33" ht="11.25" hidden="1" customHeight="1" outlineLevel="1" x14ac:dyDescent="0.3">
      <c r="A33" s="156" t="s">
        <v>198</v>
      </c>
      <c r="B33" s="111" t="e">
        <f t="shared" si="1"/>
        <v>#VALUE!</v>
      </c>
      <c r="C33" s="157" t="s">
        <v>198</v>
      </c>
      <c r="D33" s="157" t="s">
        <v>198</v>
      </c>
      <c r="E33" s="113" t="e">
        <f t="shared" si="2"/>
        <v>#VALUE!</v>
      </c>
      <c r="F33" s="114" t="e">
        <f t="shared" si="3"/>
        <v>#VALUE!</v>
      </c>
      <c r="G33" s="115" t="e">
        <f t="shared" si="11"/>
        <v>#VALUE!</v>
      </c>
      <c r="H33" s="111" t="e">
        <f t="shared" si="4"/>
        <v>#VALUE!</v>
      </c>
      <c r="I33" s="157" t="s">
        <v>198</v>
      </c>
      <c r="J33" s="157" t="s">
        <v>198</v>
      </c>
      <c r="K33" s="113" t="e">
        <f t="shared" si="5"/>
        <v>#VALUE!</v>
      </c>
      <c r="L33" s="114" t="e">
        <f t="shared" si="6"/>
        <v>#VALUE!</v>
      </c>
      <c r="M33" s="115" t="e">
        <f t="shared" si="12"/>
        <v>#VALUE!</v>
      </c>
      <c r="N33" s="111" t="e">
        <f t="shared" si="7"/>
        <v>#VALUE!</v>
      </c>
      <c r="O33" s="157" t="s">
        <v>198</v>
      </c>
      <c r="P33" s="157" t="s">
        <v>198</v>
      </c>
      <c r="Q33" s="113" t="e">
        <f t="shared" si="8"/>
        <v>#VALUE!</v>
      </c>
      <c r="R33" s="114" t="e">
        <f t="shared" si="13"/>
        <v>#VALUE!</v>
      </c>
      <c r="S33" s="115" t="e">
        <f t="shared" si="14"/>
        <v>#VALUE!</v>
      </c>
      <c r="T33" s="115" t="e">
        <f>+VLOOKUP(A33,#REF!,10,0)</f>
        <v>#REF!</v>
      </c>
      <c r="U33" s="116"/>
      <c r="V33" s="117" t="str">
        <f t="shared" si="9"/>
        <v>#REF!</v>
      </c>
      <c r="W33" s="90" t="e">
        <f t="shared" si="10"/>
        <v>#VALUE!</v>
      </c>
      <c r="X33" s="89"/>
      <c r="Y33" s="158"/>
      <c r="Z33" s="159"/>
      <c r="AA33" s="158"/>
      <c r="AB33" s="158"/>
      <c r="AC33" s="158"/>
      <c r="AD33" s="158"/>
      <c r="AE33" s="89"/>
      <c r="AF33" s="89"/>
      <c r="AG33" s="89"/>
    </row>
    <row r="34" spans="1:33" ht="11.25" hidden="1" customHeight="1" outlineLevel="1" x14ac:dyDescent="0.3">
      <c r="A34" s="156" t="s">
        <v>198</v>
      </c>
      <c r="B34" s="111" t="e">
        <f t="shared" si="1"/>
        <v>#VALUE!</v>
      </c>
      <c r="C34" s="157" t="s">
        <v>198</v>
      </c>
      <c r="D34" s="157" t="s">
        <v>198</v>
      </c>
      <c r="E34" s="113" t="e">
        <f t="shared" si="2"/>
        <v>#VALUE!</v>
      </c>
      <c r="F34" s="114" t="e">
        <f t="shared" si="3"/>
        <v>#VALUE!</v>
      </c>
      <c r="G34" s="115" t="e">
        <f t="shared" si="11"/>
        <v>#VALUE!</v>
      </c>
      <c r="H34" s="111" t="e">
        <f t="shared" si="4"/>
        <v>#VALUE!</v>
      </c>
      <c r="I34" s="157" t="s">
        <v>198</v>
      </c>
      <c r="J34" s="157" t="s">
        <v>198</v>
      </c>
      <c r="K34" s="113" t="e">
        <f t="shared" si="5"/>
        <v>#VALUE!</v>
      </c>
      <c r="L34" s="114" t="e">
        <f t="shared" si="6"/>
        <v>#VALUE!</v>
      </c>
      <c r="M34" s="115" t="e">
        <f t="shared" si="12"/>
        <v>#VALUE!</v>
      </c>
      <c r="N34" s="111" t="e">
        <f t="shared" si="7"/>
        <v>#VALUE!</v>
      </c>
      <c r="O34" s="157" t="s">
        <v>198</v>
      </c>
      <c r="P34" s="157" t="s">
        <v>198</v>
      </c>
      <c r="Q34" s="113" t="e">
        <f t="shared" si="8"/>
        <v>#VALUE!</v>
      </c>
      <c r="R34" s="114" t="e">
        <f t="shared" si="13"/>
        <v>#VALUE!</v>
      </c>
      <c r="S34" s="115" t="e">
        <f t="shared" si="14"/>
        <v>#VALUE!</v>
      </c>
      <c r="T34" s="115" t="e">
        <f>+VLOOKUP(A34,#REF!,10,0)</f>
        <v>#REF!</v>
      </c>
      <c r="U34" s="116"/>
      <c r="V34" s="117" t="str">
        <f t="shared" si="9"/>
        <v>#REF!</v>
      </c>
      <c r="W34" s="90" t="e">
        <f t="shared" si="10"/>
        <v>#VALUE!</v>
      </c>
      <c r="X34" s="89"/>
      <c r="Y34" s="158"/>
      <c r="Z34" s="159"/>
      <c r="AA34" s="158"/>
      <c r="AB34" s="158"/>
      <c r="AC34" s="158"/>
      <c r="AD34" s="158"/>
      <c r="AE34" s="89"/>
      <c r="AF34" s="89"/>
      <c r="AG34" s="89"/>
    </row>
    <row r="35" spans="1:33" ht="11.25" hidden="1" customHeight="1" outlineLevel="1" x14ac:dyDescent="0.3">
      <c r="A35" s="156" t="s">
        <v>198</v>
      </c>
      <c r="B35" s="111" t="e">
        <f t="shared" si="1"/>
        <v>#VALUE!</v>
      </c>
      <c r="C35" s="157" t="s">
        <v>198</v>
      </c>
      <c r="D35" s="157" t="s">
        <v>198</v>
      </c>
      <c r="E35" s="113" t="e">
        <f t="shared" si="2"/>
        <v>#VALUE!</v>
      </c>
      <c r="F35" s="114" t="e">
        <f t="shared" si="3"/>
        <v>#VALUE!</v>
      </c>
      <c r="G35" s="115" t="e">
        <f t="shared" si="11"/>
        <v>#VALUE!</v>
      </c>
      <c r="H35" s="111" t="e">
        <f t="shared" si="4"/>
        <v>#VALUE!</v>
      </c>
      <c r="I35" s="157" t="s">
        <v>198</v>
      </c>
      <c r="J35" s="157" t="s">
        <v>198</v>
      </c>
      <c r="K35" s="113" t="e">
        <f t="shared" si="5"/>
        <v>#VALUE!</v>
      </c>
      <c r="L35" s="114" t="e">
        <f t="shared" si="6"/>
        <v>#VALUE!</v>
      </c>
      <c r="M35" s="115" t="e">
        <f t="shared" si="12"/>
        <v>#VALUE!</v>
      </c>
      <c r="N35" s="111" t="e">
        <f t="shared" si="7"/>
        <v>#VALUE!</v>
      </c>
      <c r="O35" s="157" t="s">
        <v>198</v>
      </c>
      <c r="P35" s="157" t="s">
        <v>198</v>
      </c>
      <c r="Q35" s="113" t="e">
        <f t="shared" si="8"/>
        <v>#VALUE!</v>
      </c>
      <c r="R35" s="114" t="e">
        <f t="shared" si="13"/>
        <v>#VALUE!</v>
      </c>
      <c r="S35" s="115" t="e">
        <f t="shared" si="14"/>
        <v>#VALUE!</v>
      </c>
      <c r="T35" s="115" t="e">
        <f>+VLOOKUP(A35,#REF!,10,0)</f>
        <v>#REF!</v>
      </c>
      <c r="U35" s="116"/>
      <c r="V35" s="117" t="str">
        <f t="shared" si="9"/>
        <v>#REF!</v>
      </c>
      <c r="W35" s="90" t="e">
        <f t="shared" si="10"/>
        <v>#VALUE!</v>
      </c>
      <c r="X35" s="89"/>
      <c r="Y35" s="158"/>
      <c r="Z35" s="159"/>
      <c r="AA35" s="158"/>
      <c r="AB35" s="158"/>
      <c r="AC35" s="158"/>
      <c r="AD35" s="158"/>
      <c r="AE35" s="89"/>
      <c r="AF35" s="89"/>
      <c r="AG35" s="89"/>
    </row>
    <row r="36" spans="1:33" ht="11.25" hidden="1" customHeight="1" outlineLevel="1" x14ac:dyDescent="0.3">
      <c r="A36" s="156" t="s">
        <v>198</v>
      </c>
      <c r="B36" s="111" t="e">
        <f t="shared" si="1"/>
        <v>#VALUE!</v>
      </c>
      <c r="C36" s="157" t="s">
        <v>198</v>
      </c>
      <c r="D36" s="157" t="s">
        <v>198</v>
      </c>
      <c r="E36" s="113" t="e">
        <f t="shared" si="2"/>
        <v>#VALUE!</v>
      </c>
      <c r="F36" s="114" t="e">
        <f t="shared" si="3"/>
        <v>#VALUE!</v>
      </c>
      <c r="G36" s="115" t="e">
        <f t="shared" si="11"/>
        <v>#VALUE!</v>
      </c>
      <c r="H36" s="111" t="e">
        <f t="shared" si="4"/>
        <v>#VALUE!</v>
      </c>
      <c r="I36" s="157" t="s">
        <v>198</v>
      </c>
      <c r="J36" s="157" t="s">
        <v>198</v>
      </c>
      <c r="K36" s="113" t="e">
        <f t="shared" si="5"/>
        <v>#VALUE!</v>
      </c>
      <c r="L36" s="114" t="e">
        <f t="shared" si="6"/>
        <v>#VALUE!</v>
      </c>
      <c r="M36" s="115" t="e">
        <f t="shared" si="12"/>
        <v>#VALUE!</v>
      </c>
      <c r="N36" s="111" t="e">
        <f t="shared" si="7"/>
        <v>#VALUE!</v>
      </c>
      <c r="O36" s="157" t="s">
        <v>198</v>
      </c>
      <c r="P36" s="157" t="s">
        <v>198</v>
      </c>
      <c r="Q36" s="113" t="e">
        <f t="shared" si="8"/>
        <v>#VALUE!</v>
      </c>
      <c r="R36" s="114" t="e">
        <f t="shared" si="13"/>
        <v>#VALUE!</v>
      </c>
      <c r="S36" s="115" t="e">
        <f t="shared" si="14"/>
        <v>#VALUE!</v>
      </c>
      <c r="T36" s="115" t="e">
        <f>+VLOOKUP(A36,#REF!,10,0)</f>
        <v>#REF!</v>
      </c>
      <c r="U36" s="116"/>
      <c r="V36" s="117" t="str">
        <f t="shared" si="9"/>
        <v>#REF!</v>
      </c>
      <c r="W36" s="90" t="e">
        <f t="shared" si="10"/>
        <v>#VALUE!</v>
      </c>
      <c r="X36" s="89"/>
      <c r="Y36" s="158"/>
      <c r="Z36" s="159"/>
      <c r="AA36" s="158"/>
      <c r="AB36" s="158"/>
      <c r="AC36" s="158"/>
      <c r="AD36" s="158"/>
      <c r="AE36" s="89"/>
      <c r="AF36" s="89"/>
      <c r="AG36" s="89"/>
    </row>
    <row r="37" spans="1:33" ht="11.25" hidden="1" customHeight="1" outlineLevel="1" x14ac:dyDescent="0.3">
      <c r="A37" s="156" t="s">
        <v>198</v>
      </c>
      <c r="B37" s="111" t="e">
        <f t="shared" si="1"/>
        <v>#VALUE!</v>
      </c>
      <c r="C37" s="157" t="s">
        <v>198</v>
      </c>
      <c r="D37" s="157" t="s">
        <v>198</v>
      </c>
      <c r="E37" s="113" t="e">
        <f t="shared" si="2"/>
        <v>#VALUE!</v>
      </c>
      <c r="F37" s="114" t="e">
        <f t="shared" si="3"/>
        <v>#VALUE!</v>
      </c>
      <c r="G37" s="115" t="e">
        <f t="shared" si="11"/>
        <v>#VALUE!</v>
      </c>
      <c r="H37" s="111" t="e">
        <f t="shared" si="4"/>
        <v>#VALUE!</v>
      </c>
      <c r="I37" s="157" t="s">
        <v>198</v>
      </c>
      <c r="J37" s="157" t="s">
        <v>198</v>
      </c>
      <c r="K37" s="113" t="e">
        <f t="shared" si="5"/>
        <v>#VALUE!</v>
      </c>
      <c r="L37" s="114" t="e">
        <f t="shared" si="6"/>
        <v>#VALUE!</v>
      </c>
      <c r="M37" s="115" t="e">
        <f t="shared" si="12"/>
        <v>#VALUE!</v>
      </c>
      <c r="N37" s="111" t="e">
        <f t="shared" si="7"/>
        <v>#VALUE!</v>
      </c>
      <c r="O37" s="157" t="s">
        <v>198</v>
      </c>
      <c r="P37" s="157" t="s">
        <v>198</v>
      </c>
      <c r="Q37" s="113" t="e">
        <f t="shared" si="8"/>
        <v>#VALUE!</v>
      </c>
      <c r="R37" s="114" t="e">
        <f t="shared" si="13"/>
        <v>#VALUE!</v>
      </c>
      <c r="S37" s="115" t="e">
        <f t="shared" si="14"/>
        <v>#VALUE!</v>
      </c>
      <c r="T37" s="115" t="e">
        <f>+VLOOKUP(A37,#REF!,10,0)</f>
        <v>#REF!</v>
      </c>
      <c r="U37" s="116"/>
      <c r="V37" s="117" t="str">
        <f t="shared" si="9"/>
        <v>#REF!</v>
      </c>
      <c r="W37" s="90" t="e">
        <f t="shared" si="10"/>
        <v>#VALUE!</v>
      </c>
      <c r="X37" s="89"/>
      <c r="Y37" s="158"/>
      <c r="Z37" s="159"/>
      <c r="AA37" s="158"/>
      <c r="AB37" s="158"/>
      <c r="AC37" s="158"/>
      <c r="AD37" s="158"/>
      <c r="AE37" s="89"/>
      <c r="AF37" s="89"/>
      <c r="AG37" s="89"/>
    </row>
    <row r="38" spans="1:33" ht="11.25" hidden="1" customHeight="1" outlineLevel="1" x14ac:dyDescent="0.3">
      <c r="A38" s="156" t="s">
        <v>198</v>
      </c>
      <c r="B38" s="111" t="e">
        <f t="shared" si="1"/>
        <v>#VALUE!</v>
      </c>
      <c r="C38" s="157" t="s">
        <v>198</v>
      </c>
      <c r="D38" s="157" t="s">
        <v>198</v>
      </c>
      <c r="E38" s="113" t="e">
        <f t="shared" si="2"/>
        <v>#VALUE!</v>
      </c>
      <c r="F38" s="114" t="e">
        <f t="shared" si="3"/>
        <v>#VALUE!</v>
      </c>
      <c r="G38" s="115" t="e">
        <f t="shared" si="11"/>
        <v>#VALUE!</v>
      </c>
      <c r="H38" s="111" t="e">
        <f t="shared" si="4"/>
        <v>#VALUE!</v>
      </c>
      <c r="I38" s="157" t="s">
        <v>198</v>
      </c>
      <c r="J38" s="157" t="s">
        <v>198</v>
      </c>
      <c r="K38" s="113" t="e">
        <f t="shared" si="5"/>
        <v>#VALUE!</v>
      </c>
      <c r="L38" s="114" t="e">
        <f t="shared" si="6"/>
        <v>#VALUE!</v>
      </c>
      <c r="M38" s="115" t="e">
        <f t="shared" si="12"/>
        <v>#VALUE!</v>
      </c>
      <c r="N38" s="111" t="e">
        <f t="shared" si="7"/>
        <v>#VALUE!</v>
      </c>
      <c r="O38" s="157" t="s">
        <v>198</v>
      </c>
      <c r="P38" s="157" t="s">
        <v>198</v>
      </c>
      <c r="Q38" s="113" t="e">
        <f t="shared" si="8"/>
        <v>#VALUE!</v>
      </c>
      <c r="R38" s="114" t="e">
        <f t="shared" si="13"/>
        <v>#VALUE!</v>
      </c>
      <c r="S38" s="115" t="e">
        <f t="shared" si="14"/>
        <v>#VALUE!</v>
      </c>
      <c r="T38" s="115" t="e">
        <f>+VLOOKUP(A38,#REF!,10,0)</f>
        <v>#REF!</v>
      </c>
      <c r="U38" s="116"/>
      <c r="V38" s="117" t="str">
        <f t="shared" si="9"/>
        <v>#REF!</v>
      </c>
      <c r="W38" s="90" t="e">
        <f t="shared" si="10"/>
        <v>#VALUE!</v>
      </c>
      <c r="X38" s="89"/>
      <c r="Y38" s="158"/>
      <c r="Z38" s="159"/>
      <c r="AA38" s="158"/>
      <c r="AB38" s="158"/>
      <c r="AC38" s="158"/>
      <c r="AD38" s="158"/>
      <c r="AE38" s="89"/>
      <c r="AF38" s="89"/>
      <c r="AG38" s="89"/>
    </row>
    <row r="39" spans="1:33" ht="11.25" hidden="1" customHeight="1" outlineLevel="1" x14ac:dyDescent="0.3">
      <c r="A39" s="156" t="s">
        <v>198</v>
      </c>
      <c r="B39" s="111" t="e">
        <f t="shared" si="1"/>
        <v>#VALUE!</v>
      </c>
      <c r="C39" s="157" t="s">
        <v>198</v>
      </c>
      <c r="D39" s="157" t="s">
        <v>198</v>
      </c>
      <c r="E39" s="113" t="e">
        <f t="shared" si="2"/>
        <v>#VALUE!</v>
      </c>
      <c r="F39" s="114" t="e">
        <f t="shared" si="3"/>
        <v>#VALUE!</v>
      </c>
      <c r="G39" s="115" t="e">
        <f t="shared" si="11"/>
        <v>#VALUE!</v>
      </c>
      <c r="H39" s="111" t="e">
        <f t="shared" si="4"/>
        <v>#VALUE!</v>
      </c>
      <c r="I39" s="157" t="s">
        <v>198</v>
      </c>
      <c r="J39" s="157" t="s">
        <v>198</v>
      </c>
      <c r="K39" s="113" t="e">
        <f t="shared" si="5"/>
        <v>#VALUE!</v>
      </c>
      <c r="L39" s="114" t="e">
        <f t="shared" si="6"/>
        <v>#VALUE!</v>
      </c>
      <c r="M39" s="115" t="e">
        <f t="shared" si="12"/>
        <v>#VALUE!</v>
      </c>
      <c r="N39" s="111" t="e">
        <f t="shared" si="7"/>
        <v>#VALUE!</v>
      </c>
      <c r="O39" s="157" t="s">
        <v>198</v>
      </c>
      <c r="P39" s="157" t="s">
        <v>198</v>
      </c>
      <c r="Q39" s="113" t="e">
        <f t="shared" si="8"/>
        <v>#VALUE!</v>
      </c>
      <c r="R39" s="114" t="e">
        <f t="shared" si="13"/>
        <v>#VALUE!</v>
      </c>
      <c r="S39" s="115" t="e">
        <f t="shared" si="14"/>
        <v>#VALUE!</v>
      </c>
      <c r="T39" s="115" t="e">
        <f>+VLOOKUP(A39,#REF!,10,0)</f>
        <v>#REF!</v>
      </c>
      <c r="U39" s="116"/>
      <c r="V39" s="117" t="str">
        <f t="shared" si="9"/>
        <v>#REF!</v>
      </c>
      <c r="W39" s="90" t="e">
        <f t="shared" si="10"/>
        <v>#VALUE!</v>
      </c>
      <c r="X39" s="89"/>
      <c r="Y39" s="158"/>
      <c r="Z39" s="159"/>
      <c r="AA39" s="158"/>
      <c r="AB39" s="158"/>
      <c r="AC39" s="158"/>
      <c r="AD39" s="158"/>
      <c r="AE39" s="89"/>
      <c r="AF39" s="89"/>
      <c r="AG39" s="89"/>
    </row>
    <row r="40" spans="1:33" ht="11.25" hidden="1" customHeight="1" outlineLevel="1" x14ac:dyDescent="0.3">
      <c r="A40" s="156" t="s">
        <v>198</v>
      </c>
      <c r="B40" s="111" t="e">
        <f t="shared" si="1"/>
        <v>#VALUE!</v>
      </c>
      <c r="C40" s="157" t="s">
        <v>198</v>
      </c>
      <c r="D40" s="157" t="s">
        <v>198</v>
      </c>
      <c r="E40" s="113" t="e">
        <f t="shared" si="2"/>
        <v>#VALUE!</v>
      </c>
      <c r="F40" s="114" t="e">
        <f t="shared" si="3"/>
        <v>#VALUE!</v>
      </c>
      <c r="G40" s="115" t="e">
        <f t="shared" si="11"/>
        <v>#VALUE!</v>
      </c>
      <c r="H40" s="111" t="e">
        <f t="shared" si="4"/>
        <v>#VALUE!</v>
      </c>
      <c r="I40" s="157" t="s">
        <v>198</v>
      </c>
      <c r="J40" s="157" t="s">
        <v>198</v>
      </c>
      <c r="K40" s="113" t="e">
        <f t="shared" si="5"/>
        <v>#VALUE!</v>
      </c>
      <c r="L40" s="114" t="e">
        <f t="shared" si="6"/>
        <v>#VALUE!</v>
      </c>
      <c r="M40" s="115" t="e">
        <f t="shared" si="12"/>
        <v>#VALUE!</v>
      </c>
      <c r="N40" s="111" t="e">
        <f t="shared" si="7"/>
        <v>#VALUE!</v>
      </c>
      <c r="O40" s="157" t="s">
        <v>198</v>
      </c>
      <c r="P40" s="157" t="s">
        <v>198</v>
      </c>
      <c r="Q40" s="113" t="e">
        <f t="shared" si="8"/>
        <v>#VALUE!</v>
      </c>
      <c r="R40" s="114" t="e">
        <f t="shared" si="13"/>
        <v>#VALUE!</v>
      </c>
      <c r="S40" s="115" t="e">
        <f t="shared" si="14"/>
        <v>#VALUE!</v>
      </c>
      <c r="T40" s="115" t="e">
        <f>+VLOOKUP(A40,#REF!,10,0)</f>
        <v>#REF!</v>
      </c>
      <c r="U40" s="116"/>
      <c r="V40" s="117" t="str">
        <f t="shared" si="9"/>
        <v>#REF!</v>
      </c>
      <c r="W40" s="90" t="e">
        <f t="shared" si="10"/>
        <v>#VALUE!</v>
      </c>
      <c r="X40" s="89"/>
      <c r="Y40" s="158"/>
      <c r="Z40" s="159"/>
      <c r="AA40" s="158"/>
      <c r="AB40" s="158"/>
      <c r="AC40" s="158"/>
      <c r="AD40" s="158"/>
      <c r="AE40" s="89"/>
      <c r="AF40" s="89"/>
      <c r="AG40" s="89"/>
    </row>
    <row r="41" spans="1:33" ht="11.25" hidden="1" customHeight="1" outlineLevel="1" x14ac:dyDescent="0.3">
      <c r="A41" s="156" t="s">
        <v>198</v>
      </c>
      <c r="B41" s="111" t="e">
        <f t="shared" si="1"/>
        <v>#VALUE!</v>
      </c>
      <c r="C41" s="157" t="s">
        <v>198</v>
      </c>
      <c r="D41" s="157" t="s">
        <v>198</v>
      </c>
      <c r="E41" s="113" t="e">
        <f t="shared" si="2"/>
        <v>#VALUE!</v>
      </c>
      <c r="F41" s="114" t="e">
        <f t="shared" si="3"/>
        <v>#VALUE!</v>
      </c>
      <c r="G41" s="115" t="e">
        <f t="shared" si="11"/>
        <v>#VALUE!</v>
      </c>
      <c r="H41" s="111" t="e">
        <f t="shared" si="4"/>
        <v>#VALUE!</v>
      </c>
      <c r="I41" s="157" t="s">
        <v>198</v>
      </c>
      <c r="J41" s="157" t="s">
        <v>198</v>
      </c>
      <c r="K41" s="113" t="e">
        <f t="shared" si="5"/>
        <v>#VALUE!</v>
      </c>
      <c r="L41" s="114" t="e">
        <f t="shared" si="6"/>
        <v>#VALUE!</v>
      </c>
      <c r="M41" s="115" t="e">
        <f t="shared" si="12"/>
        <v>#VALUE!</v>
      </c>
      <c r="N41" s="111" t="e">
        <f t="shared" si="7"/>
        <v>#VALUE!</v>
      </c>
      <c r="O41" s="157" t="s">
        <v>198</v>
      </c>
      <c r="P41" s="157" t="s">
        <v>198</v>
      </c>
      <c r="Q41" s="113" t="e">
        <f t="shared" si="8"/>
        <v>#VALUE!</v>
      </c>
      <c r="R41" s="114" t="e">
        <f t="shared" si="13"/>
        <v>#VALUE!</v>
      </c>
      <c r="S41" s="115" t="e">
        <f t="shared" si="14"/>
        <v>#VALUE!</v>
      </c>
      <c r="T41" s="115" t="e">
        <f>+VLOOKUP(A41,#REF!,10,0)</f>
        <v>#REF!</v>
      </c>
      <c r="U41" s="116"/>
      <c r="V41" s="117" t="str">
        <f t="shared" si="9"/>
        <v>#REF!</v>
      </c>
      <c r="W41" s="90" t="e">
        <f t="shared" si="10"/>
        <v>#VALUE!</v>
      </c>
      <c r="X41" s="89"/>
      <c r="Y41" s="158"/>
      <c r="Z41" s="159"/>
      <c r="AA41" s="158"/>
      <c r="AB41" s="158"/>
      <c r="AC41" s="158"/>
      <c r="AD41" s="158"/>
      <c r="AE41" s="89"/>
      <c r="AF41" s="89"/>
      <c r="AG41" s="89"/>
    </row>
    <row r="42" spans="1:33" ht="11.25" hidden="1" customHeight="1" outlineLevel="1" x14ac:dyDescent="0.3">
      <c r="A42" s="156" t="s">
        <v>198</v>
      </c>
      <c r="B42" s="111" t="e">
        <f t="shared" si="1"/>
        <v>#VALUE!</v>
      </c>
      <c r="C42" s="157" t="s">
        <v>198</v>
      </c>
      <c r="D42" s="157" t="s">
        <v>198</v>
      </c>
      <c r="E42" s="113" t="e">
        <f t="shared" si="2"/>
        <v>#VALUE!</v>
      </c>
      <c r="F42" s="114" t="e">
        <f t="shared" si="3"/>
        <v>#VALUE!</v>
      </c>
      <c r="G42" s="115" t="e">
        <f t="shared" si="11"/>
        <v>#VALUE!</v>
      </c>
      <c r="H42" s="111" t="e">
        <f t="shared" si="4"/>
        <v>#VALUE!</v>
      </c>
      <c r="I42" s="157" t="s">
        <v>198</v>
      </c>
      <c r="J42" s="157" t="s">
        <v>198</v>
      </c>
      <c r="K42" s="113" t="e">
        <f t="shared" si="5"/>
        <v>#VALUE!</v>
      </c>
      <c r="L42" s="114" t="e">
        <f t="shared" si="6"/>
        <v>#VALUE!</v>
      </c>
      <c r="M42" s="115" t="e">
        <f t="shared" si="12"/>
        <v>#VALUE!</v>
      </c>
      <c r="N42" s="111" t="e">
        <f t="shared" si="7"/>
        <v>#VALUE!</v>
      </c>
      <c r="O42" s="157" t="s">
        <v>198</v>
      </c>
      <c r="P42" s="157" t="s">
        <v>198</v>
      </c>
      <c r="Q42" s="113" t="e">
        <f t="shared" si="8"/>
        <v>#VALUE!</v>
      </c>
      <c r="R42" s="114" t="e">
        <f t="shared" si="13"/>
        <v>#VALUE!</v>
      </c>
      <c r="S42" s="115" t="e">
        <f t="shared" si="14"/>
        <v>#VALUE!</v>
      </c>
      <c r="T42" s="115" t="e">
        <f>+VLOOKUP(A42,#REF!,10,0)</f>
        <v>#REF!</v>
      </c>
      <c r="U42" s="116"/>
      <c r="V42" s="117" t="str">
        <f t="shared" si="9"/>
        <v>#REF!</v>
      </c>
      <c r="W42" s="90" t="e">
        <f t="shared" si="10"/>
        <v>#VALUE!</v>
      </c>
      <c r="X42" s="89"/>
      <c r="Y42" s="158"/>
      <c r="Z42" s="159"/>
      <c r="AA42" s="158"/>
      <c r="AB42" s="158"/>
      <c r="AC42" s="158"/>
      <c r="AD42" s="158"/>
      <c r="AE42" s="89"/>
      <c r="AF42" s="89"/>
      <c r="AG42" s="89"/>
    </row>
    <row r="43" spans="1:33" ht="11.25" hidden="1" customHeight="1" outlineLevel="1" x14ac:dyDescent="0.3">
      <c r="A43" s="156" t="s">
        <v>198</v>
      </c>
      <c r="B43" s="111" t="e">
        <f t="shared" si="1"/>
        <v>#VALUE!</v>
      </c>
      <c r="C43" s="157" t="s">
        <v>198</v>
      </c>
      <c r="D43" s="157" t="s">
        <v>198</v>
      </c>
      <c r="E43" s="113" t="e">
        <f t="shared" si="2"/>
        <v>#VALUE!</v>
      </c>
      <c r="F43" s="114" t="e">
        <f t="shared" si="3"/>
        <v>#VALUE!</v>
      </c>
      <c r="G43" s="115" t="e">
        <f t="shared" si="11"/>
        <v>#VALUE!</v>
      </c>
      <c r="H43" s="111" t="e">
        <f t="shared" si="4"/>
        <v>#VALUE!</v>
      </c>
      <c r="I43" s="157" t="s">
        <v>198</v>
      </c>
      <c r="J43" s="157" t="s">
        <v>198</v>
      </c>
      <c r="K43" s="113" t="e">
        <f t="shared" si="5"/>
        <v>#VALUE!</v>
      </c>
      <c r="L43" s="114" t="e">
        <f t="shared" si="6"/>
        <v>#VALUE!</v>
      </c>
      <c r="M43" s="115" t="e">
        <f t="shared" si="12"/>
        <v>#VALUE!</v>
      </c>
      <c r="N43" s="111" t="e">
        <f t="shared" si="7"/>
        <v>#VALUE!</v>
      </c>
      <c r="O43" s="157" t="s">
        <v>198</v>
      </c>
      <c r="P43" s="157" t="s">
        <v>198</v>
      </c>
      <c r="Q43" s="113" t="e">
        <f t="shared" si="8"/>
        <v>#VALUE!</v>
      </c>
      <c r="R43" s="114" t="e">
        <f t="shared" si="13"/>
        <v>#VALUE!</v>
      </c>
      <c r="S43" s="115" t="e">
        <f t="shared" si="14"/>
        <v>#VALUE!</v>
      </c>
      <c r="T43" s="115" t="e">
        <f>+VLOOKUP(A43,#REF!,10,0)</f>
        <v>#REF!</v>
      </c>
      <c r="U43" s="116"/>
      <c r="V43" s="117" t="str">
        <f t="shared" si="9"/>
        <v>#REF!</v>
      </c>
      <c r="W43" s="90" t="e">
        <f t="shared" si="10"/>
        <v>#VALUE!</v>
      </c>
      <c r="X43" s="89"/>
      <c r="Y43" s="158"/>
      <c r="Z43" s="159"/>
      <c r="AA43" s="158"/>
      <c r="AB43" s="158"/>
      <c r="AC43" s="158"/>
      <c r="AD43" s="158"/>
      <c r="AE43" s="89"/>
      <c r="AF43" s="89"/>
      <c r="AG43" s="89"/>
    </row>
    <row r="44" spans="1:33" ht="11.25" hidden="1" customHeight="1" outlineLevel="1" x14ac:dyDescent="0.3">
      <c r="A44" s="156" t="s">
        <v>198</v>
      </c>
      <c r="B44" s="111" t="e">
        <f t="shared" si="1"/>
        <v>#VALUE!</v>
      </c>
      <c r="C44" s="157" t="s">
        <v>198</v>
      </c>
      <c r="D44" s="157" t="s">
        <v>198</v>
      </c>
      <c r="E44" s="113" t="e">
        <f t="shared" si="2"/>
        <v>#VALUE!</v>
      </c>
      <c r="F44" s="114" t="e">
        <f t="shared" si="3"/>
        <v>#VALUE!</v>
      </c>
      <c r="G44" s="115" t="e">
        <f t="shared" si="11"/>
        <v>#VALUE!</v>
      </c>
      <c r="H44" s="111" t="e">
        <f t="shared" si="4"/>
        <v>#VALUE!</v>
      </c>
      <c r="I44" s="157" t="s">
        <v>198</v>
      </c>
      <c r="J44" s="157" t="s">
        <v>198</v>
      </c>
      <c r="K44" s="113" t="e">
        <f t="shared" si="5"/>
        <v>#VALUE!</v>
      </c>
      <c r="L44" s="114" t="e">
        <f t="shared" si="6"/>
        <v>#VALUE!</v>
      </c>
      <c r="M44" s="115" t="e">
        <f t="shared" si="12"/>
        <v>#VALUE!</v>
      </c>
      <c r="N44" s="111" t="e">
        <f t="shared" si="7"/>
        <v>#VALUE!</v>
      </c>
      <c r="O44" s="157" t="s">
        <v>198</v>
      </c>
      <c r="P44" s="157" t="s">
        <v>198</v>
      </c>
      <c r="Q44" s="113" t="e">
        <f t="shared" si="8"/>
        <v>#VALUE!</v>
      </c>
      <c r="R44" s="114" t="e">
        <f t="shared" si="13"/>
        <v>#VALUE!</v>
      </c>
      <c r="S44" s="115" t="e">
        <f t="shared" si="14"/>
        <v>#VALUE!</v>
      </c>
      <c r="T44" s="115" t="e">
        <f>+VLOOKUP(A44,#REF!,10,0)</f>
        <v>#REF!</v>
      </c>
      <c r="U44" s="116"/>
      <c r="V44" s="117" t="str">
        <f t="shared" si="9"/>
        <v>#REF!</v>
      </c>
      <c r="W44" s="90" t="e">
        <f t="shared" si="10"/>
        <v>#VALUE!</v>
      </c>
      <c r="X44" s="89"/>
      <c r="Y44" s="158"/>
      <c r="Z44" s="159"/>
      <c r="AA44" s="158"/>
      <c r="AB44" s="158"/>
      <c r="AC44" s="158"/>
      <c r="AD44" s="158"/>
      <c r="AE44" s="89"/>
      <c r="AF44" s="89"/>
      <c r="AG44" s="89"/>
    </row>
    <row r="45" spans="1:33" ht="11.25" hidden="1" customHeight="1" outlineLevel="1" x14ac:dyDescent="0.3">
      <c r="A45" s="156" t="s">
        <v>198</v>
      </c>
      <c r="B45" s="111" t="e">
        <f t="shared" si="1"/>
        <v>#VALUE!</v>
      </c>
      <c r="C45" s="157" t="s">
        <v>198</v>
      </c>
      <c r="D45" s="157" t="s">
        <v>198</v>
      </c>
      <c r="E45" s="113" t="e">
        <f t="shared" si="2"/>
        <v>#VALUE!</v>
      </c>
      <c r="F45" s="114" t="e">
        <f t="shared" si="3"/>
        <v>#VALUE!</v>
      </c>
      <c r="G45" s="115" t="e">
        <f t="shared" si="11"/>
        <v>#VALUE!</v>
      </c>
      <c r="H45" s="111" t="e">
        <f t="shared" si="4"/>
        <v>#VALUE!</v>
      </c>
      <c r="I45" s="157" t="s">
        <v>198</v>
      </c>
      <c r="J45" s="157" t="s">
        <v>198</v>
      </c>
      <c r="K45" s="113" t="e">
        <f t="shared" si="5"/>
        <v>#VALUE!</v>
      </c>
      <c r="L45" s="114" t="e">
        <f t="shared" si="6"/>
        <v>#VALUE!</v>
      </c>
      <c r="M45" s="115" t="e">
        <f t="shared" si="12"/>
        <v>#VALUE!</v>
      </c>
      <c r="N45" s="111" t="e">
        <f t="shared" si="7"/>
        <v>#VALUE!</v>
      </c>
      <c r="O45" s="157" t="s">
        <v>198</v>
      </c>
      <c r="P45" s="157" t="s">
        <v>198</v>
      </c>
      <c r="Q45" s="113" t="e">
        <f t="shared" si="8"/>
        <v>#VALUE!</v>
      </c>
      <c r="R45" s="114" t="e">
        <f t="shared" si="13"/>
        <v>#VALUE!</v>
      </c>
      <c r="S45" s="115" t="e">
        <f t="shared" si="14"/>
        <v>#VALUE!</v>
      </c>
      <c r="T45" s="115" t="e">
        <f>+VLOOKUP(A45,#REF!,10,0)</f>
        <v>#REF!</v>
      </c>
      <c r="U45" s="116"/>
      <c r="V45" s="117" t="str">
        <f t="shared" si="9"/>
        <v>#REF!</v>
      </c>
      <c r="W45" s="90" t="e">
        <f t="shared" si="10"/>
        <v>#VALUE!</v>
      </c>
      <c r="X45" s="89"/>
      <c r="Y45" s="158"/>
      <c r="Z45" s="159"/>
      <c r="AA45" s="158"/>
      <c r="AB45" s="158"/>
      <c r="AC45" s="158"/>
      <c r="AD45" s="158"/>
      <c r="AE45" s="89"/>
      <c r="AF45" s="89"/>
      <c r="AG45" s="89"/>
    </row>
    <row r="46" spans="1:33" ht="11.25" hidden="1" customHeight="1" outlineLevel="1" x14ac:dyDescent="0.3">
      <c r="A46" s="156">
        <v>42388</v>
      </c>
      <c r="B46" s="111" t="e">
        <f t="shared" si="1"/>
        <v>#VALUE!</v>
      </c>
      <c r="C46" s="157" t="s">
        <v>198</v>
      </c>
      <c r="D46" s="157" t="s">
        <v>198</v>
      </c>
      <c r="E46" s="113" t="e">
        <f t="shared" si="2"/>
        <v>#VALUE!</v>
      </c>
      <c r="F46" s="114" t="e">
        <f t="shared" si="3"/>
        <v>#VALUE!</v>
      </c>
      <c r="G46" s="115" t="e">
        <f t="shared" si="11"/>
        <v>#VALUE!</v>
      </c>
      <c r="H46" s="111" t="e">
        <f t="shared" si="4"/>
        <v>#VALUE!</v>
      </c>
      <c r="I46" s="157" t="s">
        <v>198</v>
      </c>
      <c r="J46" s="157" t="s">
        <v>198</v>
      </c>
      <c r="K46" s="113" t="e">
        <f t="shared" si="5"/>
        <v>#VALUE!</v>
      </c>
      <c r="L46" s="114" t="e">
        <f t="shared" si="6"/>
        <v>#VALUE!</v>
      </c>
      <c r="M46" s="115" t="e">
        <f t="shared" si="12"/>
        <v>#VALUE!</v>
      </c>
      <c r="N46" s="111" t="e">
        <f t="shared" si="7"/>
        <v>#VALUE!</v>
      </c>
      <c r="O46" s="157" t="s">
        <v>198</v>
      </c>
      <c r="P46" s="157" t="s">
        <v>198</v>
      </c>
      <c r="Q46" s="113" t="e">
        <f t="shared" si="8"/>
        <v>#VALUE!</v>
      </c>
      <c r="R46" s="114" t="e">
        <f t="shared" si="13"/>
        <v>#VALUE!</v>
      </c>
      <c r="S46" s="115" t="e">
        <f t="shared" si="14"/>
        <v>#VALUE!</v>
      </c>
      <c r="T46" s="115" t="e">
        <f>+VLOOKUP(A46,#REF!,10,0)</f>
        <v>#REF!</v>
      </c>
      <c r="U46" s="116"/>
      <c r="V46" s="117">
        <f t="shared" si="9"/>
        <v>42388</v>
      </c>
      <c r="W46" s="90" t="e">
        <f t="shared" si="10"/>
        <v>#VALUE!</v>
      </c>
      <c r="X46" s="89"/>
      <c r="Y46" s="158"/>
      <c r="Z46" s="159"/>
      <c r="AA46" s="158"/>
      <c r="AB46" s="158"/>
      <c r="AC46" s="158"/>
      <c r="AD46" s="158"/>
      <c r="AE46" s="89"/>
      <c r="AF46" s="89"/>
      <c r="AG46" s="89"/>
    </row>
    <row r="47" spans="1:33" ht="11.25" hidden="1" customHeight="1" outlineLevel="1" x14ac:dyDescent="0.3">
      <c r="A47" s="156">
        <v>42389</v>
      </c>
      <c r="B47" s="111" t="e">
        <f t="shared" si="1"/>
        <v>#VALUE!</v>
      </c>
      <c r="C47" s="157" t="s">
        <v>198</v>
      </c>
      <c r="D47" s="157" t="s">
        <v>198</v>
      </c>
      <c r="E47" s="113" t="e">
        <f t="shared" si="2"/>
        <v>#VALUE!</v>
      </c>
      <c r="F47" s="114" t="e">
        <f t="shared" si="3"/>
        <v>#VALUE!</v>
      </c>
      <c r="G47" s="115" t="e">
        <f t="shared" si="11"/>
        <v>#VALUE!</v>
      </c>
      <c r="H47" s="111" t="e">
        <f t="shared" si="4"/>
        <v>#VALUE!</v>
      </c>
      <c r="I47" s="157" t="s">
        <v>198</v>
      </c>
      <c r="J47" s="157" t="s">
        <v>198</v>
      </c>
      <c r="K47" s="113" t="e">
        <f t="shared" si="5"/>
        <v>#VALUE!</v>
      </c>
      <c r="L47" s="114" t="e">
        <f t="shared" si="6"/>
        <v>#VALUE!</v>
      </c>
      <c r="M47" s="115" t="e">
        <f t="shared" si="12"/>
        <v>#VALUE!</v>
      </c>
      <c r="N47" s="111" t="e">
        <f t="shared" si="7"/>
        <v>#VALUE!</v>
      </c>
      <c r="O47" s="157" t="s">
        <v>198</v>
      </c>
      <c r="P47" s="157" t="s">
        <v>198</v>
      </c>
      <c r="Q47" s="113" t="e">
        <f t="shared" si="8"/>
        <v>#VALUE!</v>
      </c>
      <c r="R47" s="114" t="e">
        <f t="shared" si="13"/>
        <v>#VALUE!</v>
      </c>
      <c r="S47" s="115" t="e">
        <f t="shared" si="14"/>
        <v>#VALUE!</v>
      </c>
      <c r="T47" s="115" t="e">
        <f>+VLOOKUP(A47,#REF!,10,0)</f>
        <v>#REF!</v>
      </c>
      <c r="U47" s="116"/>
      <c r="V47" s="117">
        <f t="shared" si="9"/>
        <v>42389</v>
      </c>
      <c r="W47" s="90" t="e">
        <f t="shared" si="10"/>
        <v>#VALUE!</v>
      </c>
      <c r="X47" s="89"/>
      <c r="Y47" s="158"/>
      <c r="Z47" s="159"/>
      <c r="AA47" s="158"/>
      <c r="AB47" s="158"/>
      <c r="AC47" s="158"/>
      <c r="AD47" s="158"/>
      <c r="AE47" s="89"/>
      <c r="AF47" s="89"/>
      <c r="AG47" s="89"/>
    </row>
    <row r="48" spans="1:33" ht="11.25" hidden="1" customHeight="1" outlineLevel="1" x14ac:dyDescent="0.3">
      <c r="A48" s="156">
        <v>42390</v>
      </c>
      <c r="B48" s="111" t="e">
        <f t="shared" si="1"/>
        <v>#VALUE!</v>
      </c>
      <c r="C48" s="157" t="s">
        <v>198</v>
      </c>
      <c r="D48" s="157" t="s">
        <v>198</v>
      </c>
      <c r="E48" s="113" t="e">
        <f t="shared" si="2"/>
        <v>#VALUE!</v>
      </c>
      <c r="F48" s="114" t="e">
        <f t="shared" si="3"/>
        <v>#VALUE!</v>
      </c>
      <c r="G48" s="115" t="e">
        <f t="shared" si="11"/>
        <v>#VALUE!</v>
      </c>
      <c r="H48" s="111" t="e">
        <f t="shared" si="4"/>
        <v>#VALUE!</v>
      </c>
      <c r="I48" s="157" t="s">
        <v>198</v>
      </c>
      <c r="J48" s="157" t="s">
        <v>198</v>
      </c>
      <c r="K48" s="113" t="e">
        <f t="shared" si="5"/>
        <v>#VALUE!</v>
      </c>
      <c r="L48" s="114" t="e">
        <f t="shared" si="6"/>
        <v>#VALUE!</v>
      </c>
      <c r="M48" s="115" t="e">
        <f t="shared" si="12"/>
        <v>#VALUE!</v>
      </c>
      <c r="N48" s="111" t="e">
        <f t="shared" si="7"/>
        <v>#VALUE!</v>
      </c>
      <c r="O48" s="157" t="s">
        <v>198</v>
      </c>
      <c r="P48" s="157" t="s">
        <v>198</v>
      </c>
      <c r="Q48" s="113" t="e">
        <f t="shared" si="8"/>
        <v>#VALUE!</v>
      </c>
      <c r="R48" s="114" t="e">
        <f t="shared" si="13"/>
        <v>#VALUE!</v>
      </c>
      <c r="S48" s="115" t="e">
        <f t="shared" si="14"/>
        <v>#VALUE!</v>
      </c>
      <c r="T48" s="115" t="e">
        <f>+VLOOKUP(A48,#REF!,10,0)</f>
        <v>#REF!</v>
      </c>
      <c r="U48" s="116"/>
      <c r="V48" s="117">
        <f t="shared" si="9"/>
        <v>42390</v>
      </c>
      <c r="W48" s="90" t="e">
        <f t="shared" si="10"/>
        <v>#VALUE!</v>
      </c>
      <c r="X48" s="89"/>
      <c r="Y48" s="158"/>
      <c r="Z48" s="159"/>
      <c r="AA48" s="158"/>
      <c r="AB48" s="158"/>
      <c r="AC48" s="158"/>
      <c r="AD48" s="158"/>
      <c r="AE48" s="89"/>
      <c r="AF48" s="89"/>
      <c r="AG48" s="89"/>
    </row>
    <row r="49" spans="1:33" ht="11.25" hidden="1" customHeight="1" outlineLevel="1" x14ac:dyDescent="0.3">
      <c r="A49" s="156">
        <v>42391</v>
      </c>
      <c r="B49" s="111" t="e">
        <f t="shared" si="1"/>
        <v>#VALUE!</v>
      </c>
      <c r="C49" s="157" t="s">
        <v>198</v>
      </c>
      <c r="D49" s="157" t="s">
        <v>198</v>
      </c>
      <c r="E49" s="113" t="e">
        <f t="shared" si="2"/>
        <v>#VALUE!</v>
      </c>
      <c r="F49" s="114" t="e">
        <f t="shared" si="3"/>
        <v>#VALUE!</v>
      </c>
      <c r="G49" s="115" t="e">
        <f t="shared" si="11"/>
        <v>#VALUE!</v>
      </c>
      <c r="H49" s="111" t="e">
        <f t="shared" si="4"/>
        <v>#VALUE!</v>
      </c>
      <c r="I49" s="157" t="s">
        <v>198</v>
      </c>
      <c r="J49" s="157" t="s">
        <v>198</v>
      </c>
      <c r="K49" s="113" t="e">
        <f t="shared" si="5"/>
        <v>#VALUE!</v>
      </c>
      <c r="L49" s="114" t="e">
        <f t="shared" si="6"/>
        <v>#VALUE!</v>
      </c>
      <c r="M49" s="115" t="e">
        <f t="shared" si="12"/>
        <v>#VALUE!</v>
      </c>
      <c r="N49" s="111" t="e">
        <f t="shared" si="7"/>
        <v>#VALUE!</v>
      </c>
      <c r="O49" s="157" t="s">
        <v>198</v>
      </c>
      <c r="P49" s="157" t="s">
        <v>198</v>
      </c>
      <c r="Q49" s="113" t="e">
        <f t="shared" si="8"/>
        <v>#VALUE!</v>
      </c>
      <c r="R49" s="114" t="e">
        <f t="shared" si="13"/>
        <v>#VALUE!</v>
      </c>
      <c r="S49" s="115" t="e">
        <f t="shared" si="14"/>
        <v>#VALUE!</v>
      </c>
      <c r="T49" s="115" t="e">
        <f>+VLOOKUP(A49,#REF!,10,0)</f>
        <v>#REF!</v>
      </c>
      <c r="U49" s="116"/>
      <c r="V49" s="117">
        <f t="shared" si="9"/>
        <v>42391</v>
      </c>
      <c r="W49" s="90" t="e">
        <f t="shared" si="10"/>
        <v>#VALUE!</v>
      </c>
      <c r="X49" s="89"/>
      <c r="Y49" s="158"/>
      <c r="Z49" s="159"/>
      <c r="AA49" s="158"/>
      <c r="AB49" s="158"/>
      <c r="AC49" s="158"/>
      <c r="AD49" s="158"/>
      <c r="AE49" s="117"/>
      <c r="AF49" s="89"/>
      <c r="AG49" s="122"/>
    </row>
    <row r="50" spans="1:33" ht="11.25" hidden="1" customHeight="1" outlineLevel="1" x14ac:dyDescent="0.3">
      <c r="A50" s="156">
        <v>42392</v>
      </c>
      <c r="B50" s="111" t="e">
        <f t="shared" si="1"/>
        <v>#VALUE!</v>
      </c>
      <c r="C50" s="157" t="s">
        <v>198</v>
      </c>
      <c r="D50" s="157" t="s">
        <v>198</v>
      </c>
      <c r="E50" s="113" t="e">
        <f t="shared" si="2"/>
        <v>#VALUE!</v>
      </c>
      <c r="F50" s="114" t="e">
        <f t="shared" si="3"/>
        <v>#VALUE!</v>
      </c>
      <c r="G50" s="115" t="e">
        <f t="shared" si="11"/>
        <v>#VALUE!</v>
      </c>
      <c r="H50" s="111" t="e">
        <f t="shared" si="4"/>
        <v>#VALUE!</v>
      </c>
      <c r="I50" s="157" t="s">
        <v>198</v>
      </c>
      <c r="J50" s="157" t="s">
        <v>198</v>
      </c>
      <c r="K50" s="113" t="e">
        <f t="shared" si="5"/>
        <v>#VALUE!</v>
      </c>
      <c r="L50" s="114" t="e">
        <f t="shared" si="6"/>
        <v>#VALUE!</v>
      </c>
      <c r="M50" s="115" t="e">
        <f t="shared" si="12"/>
        <v>#VALUE!</v>
      </c>
      <c r="N50" s="111" t="e">
        <f t="shared" si="7"/>
        <v>#VALUE!</v>
      </c>
      <c r="O50" s="157" t="s">
        <v>198</v>
      </c>
      <c r="P50" s="157" t="s">
        <v>198</v>
      </c>
      <c r="Q50" s="113" t="e">
        <f t="shared" si="8"/>
        <v>#VALUE!</v>
      </c>
      <c r="R50" s="114" t="e">
        <f t="shared" si="13"/>
        <v>#VALUE!</v>
      </c>
      <c r="S50" s="115" t="e">
        <f t="shared" si="14"/>
        <v>#VALUE!</v>
      </c>
      <c r="T50" s="115" t="e">
        <f>+VLOOKUP(A50,#REF!,10,0)</f>
        <v>#REF!</v>
      </c>
      <c r="U50" s="116"/>
      <c r="V50" s="117">
        <f t="shared" si="9"/>
        <v>42392</v>
      </c>
      <c r="W50" s="90" t="e">
        <f t="shared" si="10"/>
        <v>#VALUE!</v>
      </c>
      <c r="X50" s="89"/>
      <c r="Y50" s="158"/>
      <c r="Z50" s="159"/>
      <c r="AA50" s="158"/>
      <c r="AB50" s="158"/>
      <c r="AC50" s="158"/>
      <c r="AD50" s="158"/>
      <c r="AE50" s="89"/>
      <c r="AF50" s="89"/>
      <c r="AG50" s="89"/>
    </row>
    <row r="51" spans="1:33" ht="11.25" hidden="1" customHeight="1" outlineLevel="1" x14ac:dyDescent="0.3">
      <c r="A51" s="156">
        <v>42394</v>
      </c>
      <c r="B51" s="111" t="e">
        <f t="shared" si="1"/>
        <v>#VALUE!</v>
      </c>
      <c r="C51" s="157" t="s">
        <v>198</v>
      </c>
      <c r="D51" s="157" t="s">
        <v>198</v>
      </c>
      <c r="E51" s="113" t="e">
        <f t="shared" si="2"/>
        <v>#VALUE!</v>
      </c>
      <c r="F51" s="114" t="e">
        <f t="shared" si="3"/>
        <v>#VALUE!</v>
      </c>
      <c r="G51" s="115" t="e">
        <f t="shared" si="11"/>
        <v>#VALUE!</v>
      </c>
      <c r="H51" s="111" t="e">
        <f t="shared" si="4"/>
        <v>#VALUE!</v>
      </c>
      <c r="I51" s="157" t="s">
        <v>198</v>
      </c>
      <c r="J51" s="157" t="s">
        <v>198</v>
      </c>
      <c r="K51" s="113" t="e">
        <f t="shared" si="5"/>
        <v>#VALUE!</v>
      </c>
      <c r="L51" s="114" t="e">
        <f t="shared" si="6"/>
        <v>#VALUE!</v>
      </c>
      <c r="M51" s="115" t="e">
        <f t="shared" si="12"/>
        <v>#VALUE!</v>
      </c>
      <c r="N51" s="111" t="e">
        <f t="shared" si="7"/>
        <v>#VALUE!</v>
      </c>
      <c r="O51" s="157" t="s">
        <v>198</v>
      </c>
      <c r="P51" s="157" t="s">
        <v>198</v>
      </c>
      <c r="Q51" s="113" t="e">
        <f t="shared" si="8"/>
        <v>#VALUE!</v>
      </c>
      <c r="R51" s="114" t="e">
        <f t="shared" si="13"/>
        <v>#VALUE!</v>
      </c>
      <c r="S51" s="115" t="e">
        <f t="shared" si="14"/>
        <v>#VALUE!</v>
      </c>
      <c r="T51" s="115" t="e">
        <f>+VLOOKUP(A51,#REF!,10,0)</f>
        <v>#REF!</v>
      </c>
      <c r="U51" s="116"/>
      <c r="V51" s="117">
        <f t="shared" si="9"/>
        <v>42394</v>
      </c>
      <c r="W51" s="90" t="e">
        <f t="shared" si="10"/>
        <v>#VALUE!</v>
      </c>
      <c r="X51" s="89"/>
      <c r="Y51" s="158"/>
      <c r="Z51" s="159"/>
      <c r="AA51" s="158"/>
      <c r="AB51" s="158"/>
      <c r="AC51" s="158"/>
      <c r="AD51" s="158"/>
      <c r="AE51" s="89"/>
      <c r="AF51" s="89"/>
      <c r="AG51" s="89"/>
    </row>
    <row r="52" spans="1:33" ht="11.25" hidden="1" customHeight="1" outlineLevel="1" x14ac:dyDescent="0.3">
      <c r="A52" s="156">
        <v>42395</v>
      </c>
      <c r="B52" s="111" t="e">
        <f t="shared" si="1"/>
        <v>#VALUE!</v>
      </c>
      <c r="C52" s="157" t="s">
        <v>198</v>
      </c>
      <c r="D52" s="157" t="s">
        <v>198</v>
      </c>
      <c r="E52" s="113" t="e">
        <f t="shared" si="2"/>
        <v>#VALUE!</v>
      </c>
      <c r="F52" s="114" t="e">
        <f t="shared" si="3"/>
        <v>#VALUE!</v>
      </c>
      <c r="G52" s="115" t="e">
        <f t="shared" si="11"/>
        <v>#VALUE!</v>
      </c>
      <c r="H52" s="111" t="e">
        <f t="shared" si="4"/>
        <v>#VALUE!</v>
      </c>
      <c r="I52" s="157" t="s">
        <v>198</v>
      </c>
      <c r="J52" s="157" t="s">
        <v>198</v>
      </c>
      <c r="K52" s="113" t="e">
        <f t="shared" si="5"/>
        <v>#VALUE!</v>
      </c>
      <c r="L52" s="114" t="e">
        <f t="shared" si="6"/>
        <v>#VALUE!</v>
      </c>
      <c r="M52" s="115" t="e">
        <f t="shared" si="12"/>
        <v>#VALUE!</v>
      </c>
      <c r="N52" s="111" t="e">
        <f t="shared" si="7"/>
        <v>#VALUE!</v>
      </c>
      <c r="O52" s="157" t="s">
        <v>198</v>
      </c>
      <c r="P52" s="157" t="s">
        <v>198</v>
      </c>
      <c r="Q52" s="113" t="e">
        <f t="shared" si="8"/>
        <v>#VALUE!</v>
      </c>
      <c r="R52" s="114" t="e">
        <f t="shared" si="13"/>
        <v>#VALUE!</v>
      </c>
      <c r="S52" s="115" t="e">
        <f t="shared" si="14"/>
        <v>#VALUE!</v>
      </c>
      <c r="T52" s="115" t="e">
        <f>+VLOOKUP(A52,#REF!,10,0)</f>
        <v>#REF!</v>
      </c>
      <c r="U52" s="116"/>
      <c r="V52" s="117">
        <f t="shared" si="9"/>
        <v>42395</v>
      </c>
      <c r="W52" s="90" t="e">
        <f t="shared" si="10"/>
        <v>#VALUE!</v>
      </c>
      <c r="X52" s="89"/>
      <c r="Y52" s="158"/>
      <c r="Z52" s="159"/>
      <c r="AA52" s="158"/>
      <c r="AB52" s="158"/>
      <c r="AC52" s="158"/>
      <c r="AD52" s="158"/>
      <c r="AE52" s="89"/>
      <c r="AF52" s="89"/>
      <c r="AG52" s="89"/>
    </row>
    <row r="53" spans="1:33" ht="11.25" hidden="1" customHeight="1" outlineLevel="1" x14ac:dyDescent="0.3">
      <c r="A53" s="156">
        <v>42396</v>
      </c>
      <c r="B53" s="111" t="e">
        <f t="shared" si="1"/>
        <v>#VALUE!</v>
      </c>
      <c r="C53" s="157" t="s">
        <v>198</v>
      </c>
      <c r="D53" s="157" t="s">
        <v>198</v>
      </c>
      <c r="E53" s="113" t="e">
        <f t="shared" si="2"/>
        <v>#VALUE!</v>
      </c>
      <c r="F53" s="114" t="e">
        <f t="shared" si="3"/>
        <v>#VALUE!</v>
      </c>
      <c r="G53" s="115" t="e">
        <f t="shared" si="11"/>
        <v>#VALUE!</v>
      </c>
      <c r="H53" s="111" t="e">
        <f t="shared" si="4"/>
        <v>#VALUE!</v>
      </c>
      <c r="I53" s="157" t="s">
        <v>198</v>
      </c>
      <c r="J53" s="157" t="s">
        <v>198</v>
      </c>
      <c r="K53" s="113" t="e">
        <f t="shared" si="5"/>
        <v>#VALUE!</v>
      </c>
      <c r="L53" s="114" t="e">
        <f t="shared" si="6"/>
        <v>#VALUE!</v>
      </c>
      <c r="M53" s="115" t="e">
        <f t="shared" si="12"/>
        <v>#VALUE!</v>
      </c>
      <c r="N53" s="111" t="e">
        <f t="shared" si="7"/>
        <v>#VALUE!</v>
      </c>
      <c r="O53" s="157" t="s">
        <v>198</v>
      </c>
      <c r="P53" s="157" t="s">
        <v>198</v>
      </c>
      <c r="Q53" s="113" t="e">
        <f t="shared" si="8"/>
        <v>#VALUE!</v>
      </c>
      <c r="R53" s="114" t="e">
        <f t="shared" si="13"/>
        <v>#VALUE!</v>
      </c>
      <c r="S53" s="115" t="e">
        <f t="shared" si="14"/>
        <v>#VALUE!</v>
      </c>
      <c r="T53" s="115" t="e">
        <f>+VLOOKUP(A53,#REF!,10,0)</f>
        <v>#REF!</v>
      </c>
      <c r="U53" s="116"/>
      <c r="V53" s="117">
        <f t="shared" si="9"/>
        <v>42396</v>
      </c>
      <c r="W53" s="90" t="e">
        <f t="shared" si="10"/>
        <v>#VALUE!</v>
      </c>
      <c r="X53" s="89"/>
      <c r="Y53" s="158"/>
      <c r="Z53" s="159"/>
      <c r="AA53" s="158"/>
      <c r="AB53" s="158"/>
      <c r="AC53" s="158"/>
      <c r="AD53" s="158"/>
      <c r="AE53" s="89"/>
      <c r="AF53" s="89"/>
      <c r="AG53" s="89"/>
    </row>
    <row r="54" spans="1:33" ht="11.25" hidden="1" customHeight="1" outlineLevel="1" x14ac:dyDescent="0.3">
      <c r="A54" s="156" t="s">
        <v>198</v>
      </c>
      <c r="B54" s="111" t="e">
        <f t="shared" si="1"/>
        <v>#VALUE!</v>
      </c>
      <c r="C54" s="157" t="s">
        <v>198</v>
      </c>
      <c r="D54" s="157" t="s">
        <v>198</v>
      </c>
      <c r="E54" s="113" t="e">
        <f t="shared" si="2"/>
        <v>#VALUE!</v>
      </c>
      <c r="F54" s="114" t="e">
        <f t="shared" si="3"/>
        <v>#VALUE!</v>
      </c>
      <c r="G54" s="115" t="e">
        <f t="shared" si="11"/>
        <v>#VALUE!</v>
      </c>
      <c r="H54" s="111" t="e">
        <f t="shared" si="4"/>
        <v>#VALUE!</v>
      </c>
      <c r="I54" s="157" t="s">
        <v>198</v>
      </c>
      <c r="J54" s="157" t="s">
        <v>198</v>
      </c>
      <c r="K54" s="113" t="e">
        <f t="shared" si="5"/>
        <v>#VALUE!</v>
      </c>
      <c r="L54" s="114" t="e">
        <f t="shared" si="6"/>
        <v>#VALUE!</v>
      </c>
      <c r="M54" s="115" t="e">
        <f t="shared" si="12"/>
        <v>#VALUE!</v>
      </c>
      <c r="N54" s="111" t="e">
        <f t="shared" si="7"/>
        <v>#VALUE!</v>
      </c>
      <c r="O54" s="157" t="s">
        <v>198</v>
      </c>
      <c r="P54" s="157" t="s">
        <v>198</v>
      </c>
      <c r="Q54" s="113" t="e">
        <f t="shared" si="8"/>
        <v>#VALUE!</v>
      </c>
      <c r="R54" s="114" t="e">
        <f t="shared" si="13"/>
        <v>#VALUE!</v>
      </c>
      <c r="S54" s="115" t="e">
        <f t="shared" si="14"/>
        <v>#VALUE!</v>
      </c>
      <c r="T54" s="115" t="e">
        <f>+VLOOKUP(A54,#REF!,10,0)</f>
        <v>#REF!</v>
      </c>
      <c r="U54" s="116"/>
      <c r="V54" s="117" t="str">
        <f t="shared" si="9"/>
        <v>#REF!</v>
      </c>
      <c r="W54" s="90" t="e">
        <f t="shared" si="10"/>
        <v>#VALUE!</v>
      </c>
      <c r="X54" s="89"/>
      <c r="Y54" s="158"/>
      <c r="Z54" s="159"/>
      <c r="AA54" s="158"/>
      <c r="AB54" s="158"/>
      <c r="AC54" s="158"/>
      <c r="AD54" s="158"/>
      <c r="AE54" s="89"/>
      <c r="AF54" s="89"/>
      <c r="AG54" s="89"/>
    </row>
    <row r="55" spans="1:33" ht="11.25" hidden="1" customHeight="1" outlineLevel="1" x14ac:dyDescent="0.3">
      <c r="A55" s="156"/>
      <c r="B55" s="111"/>
      <c r="C55" s="157"/>
      <c r="D55" s="157">
        <v>2.532</v>
      </c>
      <c r="E55" s="113"/>
      <c r="F55" s="114"/>
      <c r="G55" s="115"/>
      <c r="H55" s="111"/>
      <c r="I55" s="157"/>
      <c r="J55" s="157">
        <v>2.4809999999999999</v>
      </c>
      <c r="K55" s="113"/>
      <c r="L55" s="114"/>
      <c r="M55" s="115"/>
      <c r="N55" s="111"/>
      <c r="O55" s="157"/>
      <c r="P55" s="157">
        <v>2.593</v>
      </c>
      <c r="Q55" s="113"/>
      <c r="R55" s="114"/>
      <c r="S55" s="115"/>
      <c r="T55" s="115"/>
      <c r="U55" s="116"/>
      <c r="V55" s="117"/>
      <c r="W55" s="90"/>
      <c r="X55" s="89"/>
      <c r="Y55" s="158"/>
      <c r="Z55" s="159"/>
      <c r="AA55" s="158"/>
      <c r="AB55" s="158"/>
      <c r="AC55" s="158"/>
      <c r="AD55" s="158"/>
      <c r="AE55" s="89"/>
      <c r="AF55" s="89"/>
      <c r="AG55" s="89"/>
    </row>
    <row r="56" spans="1:33" ht="11.25" hidden="1" customHeight="1" outlineLevel="1" x14ac:dyDescent="0.3">
      <c r="A56" s="156" t="s">
        <v>198</v>
      </c>
      <c r="B56" s="111" t="e">
        <f t="shared" ref="B56:B81" si="15">+A56-$A$27</f>
        <v>#VALUE!</v>
      </c>
      <c r="C56" s="157" t="s">
        <v>198</v>
      </c>
      <c r="D56" s="157" t="s">
        <v>198</v>
      </c>
      <c r="E56" s="113" t="e">
        <f t="shared" ref="E56:E81" si="16">+C56-($H$15)+F56</f>
        <v>#VALUE!</v>
      </c>
      <c r="F56" s="114" t="e">
        <f t="shared" ref="F56:F81" si="17">+$F$54+$D$55-D56</f>
        <v>#VALUE!</v>
      </c>
      <c r="G56" s="115" t="e">
        <f>+(F56-F54)/(A56-A54)*1000</f>
        <v>#VALUE!</v>
      </c>
      <c r="H56" s="111" t="e">
        <f t="shared" ref="H56:H81" si="18">+A56-$A$27</f>
        <v>#VALUE!</v>
      </c>
      <c r="I56" s="157" t="s">
        <v>198</v>
      </c>
      <c r="J56" s="157" t="s">
        <v>198</v>
      </c>
      <c r="K56" s="113" t="e">
        <f t="shared" ref="K56:K81" si="19">+I56-($H$16)+L56</f>
        <v>#VALUE!</v>
      </c>
      <c r="L56" s="114" t="e">
        <f t="shared" ref="L56:L81" si="20">+$L$54+$J$55-J56</f>
        <v>#VALUE!</v>
      </c>
      <c r="M56" s="115" t="e">
        <f>+(L56-L54)/(A56-A54)*1000</f>
        <v>#VALUE!</v>
      </c>
      <c r="N56" s="111" t="e">
        <f t="shared" ref="N56:N81" si="21">+A56-$A$27</f>
        <v>#VALUE!</v>
      </c>
      <c r="O56" s="157" t="s">
        <v>198</v>
      </c>
      <c r="P56" s="157" t="s">
        <v>198</v>
      </c>
      <c r="Q56" s="113" t="e">
        <f t="shared" ref="Q56:Q81" si="22">+(O56-$H$17+R56)</f>
        <v>#VALUE!</v>
      </c>
      <c r="R56" s="114" t="e">
        <f t="shared" ref="R56:R81" si="23">+$R$54+$P$55-P56</f>
        <v>#VALUE!</v>
      </c>
      <c r="S56" s="115" t="e">
        <f>+(R56-R54)/(A56-A54)*1000</f>
        <v>#VALUE!</v>
      </c>
      <c r="T56" s="115" t="e">
        <f>+VLOOKUP(A56,#REF!,10,0)</f>
        <v>#REF!</v>
      </c>
      <c r="U56" s="116"/>
      <c r="V56" s="117" t="str">
        <f t="shared" ref="V56:V81" si="24">+A56</f>
        <v>#REF!</v>
      </c>
      <c r="W56" s="90" t="e">
        <f t="shared" ref="W56:W81" si="25">+(E56+2*K56+Q56)/4</f>
        <v>#VALUE!</v>
      </c>
      <c r="X56" s="158"/>
      <c r="Y56" s="158"/>
      <c r="Z56" s="159"/>
      <c r="AA56" s="158"/>
      <c r="AB56" s="158"/>
      <c r="AC56" s="158"/>
      <c r="AD56" s="158"/>
      <c r="AE56" s="89"/>
      <c r="AF56" s="89"/>
      <c r="AG56" s="89"/>
    </row>
    <row r="57" spans="1:33" ht="11.25" hidden="1" customHeight="1" outlineLevel="1" x14ac:dyDescent="0.3">
      <c r="A57" s="156" t="s">
        <v>198</v>
      </c>
      <c r="B57" s="111" t="e">
        <f t="shared" si="15"/>
        <v>#VALUE!</v>
      </c>
      <c r="C57" s="157" t="s">
        <v>198</v>
      </c>
      <c r="D57" s="157" t="s">
        <v>198</v>
      </c>
      <c r="E57" s="113" t="e">
        <f t="shared" si="16"/>
        <v>#VALUE!</v>
      </c>
      <c r="F57" s="114" t="e">
        <f t="shared" si="17"/>
        <v>#VALUE!</v>
      </c>
      <c r="G57" s="115" t="e">
        <f>+(F57-F56)/(A57-A56)*1000</f>
        <v>#VALUE!</v>
      </c>
      <c r="H57" s="111" t="e">
        <f t="shared" si="18"/>
        <v>#VALUE!</v>
      </c>
      <c r="I57" s="157" t="s">
        <v>198</v>
      </c>
      <c r="J57" s="157" t="s">
        <v>198</v>
      </c>
      <c r="K57" s="113" t="e">
        <f t="shared" si="19"/>
        <v>#VALUE!</v>
      </c>
      <c r="L57" s="114" t="e">
        <f t="shared" si="20"/>
        <v>#VALUE!</v>
      </c>
      <c r="M57" s="115" t="e">
        <f>+(L57-L56)/(A57-A56)*1000</f>
        <v>#VALUE!</v>
      </c>
      <c r="N57" s="111" t="e">
        <f t="shared" si="21"/>
        <v>#VALUE!</v>
      </c>
      <c r="O57" s="157" t="s">
        <v>198</v>
      </c>
      <c r="P57" s="157" t="s">
        <v>198</v>
      </c>
      <c r="Q57" s="113" t="e">
        <f t="shared" si="22"/>
        <v>#VALUE!</v>
      </c>
      <c r="R57" s="114" t="e">
        <f t="shared" si="23"/>
        <v>#VALUE!</v>
      </c>
      <c r="S57" s="115" t="e">
        <f>+(R57-R56)/(A57-A56)*1000</f>
        <v>#VALUE!</v>
      </c>
      <c r="T57" s="115" t="e">
        <f>+VLOOKUP(A57,#REF!,10,0)</f>
        <v>#REF!</v>
      </c>
      <c r="U57" s="116"/>
      <c r="V57" s="117" t="str">
        <f t="shared" si="24"/>
        <v>#REF!</v>
      </c>
      <c r="W57" s="90" t="e">
        <f t="shared" si="25"/>
        <v>#VALUE!</v>
      </c>
      <c r="X57" s="89"/>
      <c r="Y57" s="158"/>
      <c r="Z57" s="159"/>
      <c r="AA57" s="158"/>
      <c r="AB57" s="158"/>
      <c r="AC57" s="158"/>
      <c r="AD57" s="158"/>
      <c r="AE57" s="117"/>
      <c r="AF57" s="89"/>
      <c r="AG57" s="122"/>
    </row>
    <row r="58" spans="1:33" ht="11.25" hidden="1" customHeight="1" outlineLevel="1" x14ac:dyDescent="0.3">
      <c r="A58" s="156" t="s">
        <v>198</v>
      </c>
      <c r="B58" s="111" t="e">
        <f t="shared" si="15"/>
        <v>#VALUE!</v>
      </c>
      <c r="C58" s="157" t="s">
        <v>198</v>
      </c>
      <c r="D58" s="157" t="s">
        <v>198</v>
      </c>
      <c r="E58" s="113" t="e">
        <f t="shared" si="16"/>
        <v>#VALUE!</v>
      </c>
      <c r="F58" s="114" t="e">
        <f t="shared" si="17"/>
        <v>#VALUE!</v>
      </c>
      <c r="G58" s="115" t="e">
        <f t="shared" ref="G58:G81" si="26">+(F58-F56)/(A58-A56)*1000</f>
        <v>#VALUE!</v>
      </c>
      <c r="H58" s="111" t="e">
        <f t="shared" si="18"/>
        <v>#VALUE!</v>
      </c>
      <c r="I58" s="157" t="s">
        <v>198</v>
      </c>
      <c r="J58" s="157" t="s">
        <v>198</v>
      </c>
      <c r="K58" s="113" t="e">
        <f t="shared" si="19"/>
        <v>#VALUE!</v>
      </c>
      <c r="L58" s="114" t="e">
        <f t="shared" si="20"/>
        <v>#VALUE!</v>
      </c>
      <c r="M58" s="115" t="e">
        <f t="shared" ref="M58:M81" si="27">+(L58-L56)/(A58-A56)*1000</f>
        <v>#VALUE!</v>
      </c>
      <c r="N58" s="111" t="e">
        <f t="shared" si="21"/>
        <v>#VALUE!</v>
      </c>
      <c r="O58" s="157" t="s">
        <v>198</v>
      </c>
      <c r="P58" s="157" t="s">
        <v>198</v>
      </c>
      <c r="Q58" s="113" t="e">
        <f t="shared" si="22"/>
        <v>#VALUE!</v>
      </c>
      <c r="R58" s="114" t="e">
        <f t="shared" si="23"/>
        <v>#VALUE!</v>
      </c>
      <c r="S58" s="115" t="e">
        <f t="shared" ref="S58:S81" si="28">+(R58-R56)/(A58-A56)*1000</f>
        <v>#VALUE!</v>
      </c>
      <c r="T58" s="115" t="e">
        <f>+VLOOKUP(A58,#REF!,10,0)</f>
        <v>#REF!</v>
      </c>
      <c r="U58" s="116"/>
      <c r="V58" s="117" t="str">
        <f t="shared" si="24"/>
        <v>#REF!</v>
      </c>
      <c r="W58" s="90" t="e">
        <f t="shared" si="25"/>
        <v>#VALUE!</v>
      </c>
      <c r="X58" s="89"/>
      <c r="Y58" s="158"/>
      <c r="Z58" s="159"/>
      <c r="AA58" s="158"/>
      <c r="AB58" s="158"/>
      <c r="AC58" s="158"/>
      <c r="AD58" s="158"/>
      <c r="AE58" s="89"/>
      <c r="AF58" s="89"/>
      <c r="AG58" s="89"/>
    </row>
    <row r="59" spans="1:33" ht="11.25" hidden="1" customHeight="1" outlineLevel="1" x14ac:dyDescent="0.3">
      <c r="A59" s="156" t="s">
        <v>198</v>
      </c>
      <c r="B59" s="111" t="e">
        <f t="shared" si="15"/>
        <v>#VALUE!</v>
      </c>
      <c r="C59" s="157" t="s">
        <v>198</v>
      </c>
      <c r="D59" s="157" t="s">
        <v>198</v>
      </c>
      <c r="E59" s="113" t="e">
        <f t="shared" si="16"/>
        <v>#VALUE!</v>
      </c>
      <c r="F59" s="114" t="e">
        <f t="shared" si="17"/>
        <v>#VALUE!</v>
      </c>
      <c r="G59" s="115" t="e">
        <f t="shared" si="26"/>
        <v>#VALUE!</v>
      </c>
      <c r="H59" s="111" t="e">
        <f t="shared" si="18"/>
        <v>#VALUE!</v>
      </c>
      <c r="I59" s="157" t="s">
        <v>198</v>
      </c>
      <c r="J59" s="157" t="s">
        <v>198</v>
      </c>
      <c r="K59" s="113" t="e">
        <f t="shared" si="19"/>
        <v>#VALUE!</v>
      </c>
      <c r="L59" s="114" t="e">
        <f t="shared" si="20"/>
        <v>#VALUE!</v>
      </c>
      <c r="M59" s="115" t="e">
        <f t="shared" si="27"/>
        <v>#VALUE!</v>
      </c>
      <c r="N59" s="111" t="e">
        <f t="shared" si="21"/>
        <v>#VALUE!</v>
      </c>
      <c r="O59" s="157" t="s">
        <v>198</v>
      </c>
      <c r="P59" s="157" t="s">
        <v>198</v>
      </c>
      <c r="Q59" s="113" t="e">
        <f t="shared" si="22"/>
        <v>#VALUE!</v>
      </c>
      <c r="R59" s="114" t="e">
        <f t="shared" si="23"/>
        <v>#VALUE!</v>
      </c>
      <c r="S59" s="115" t="e">
        <f t="shared" si="28"/>
        <v>#VALUE!</v>
      </c>
      <c r="T59" s="115" t="e">
        <f>+VLOOKUP(A59,#REF!,10,0)</f>
        <v>#REF!</v>
      </c>
      <c r="U59" s="116"/>
      <c r="V59" s="117" t="str">
        <f t="shared" si="24"/>
        <v>#REF!</v>
      </c>
      <c r="W59" s="90" t="e">
        <f t="shared" si="25"/>
        <v>#VALUE!</v>
      </c>
      <c r="X59" s="89"/>
      <c r="Y59" s="158"/>
      <c r="Z59" s="159"/>
      <c r="AA59" s="158"/>
      <c r="AB59" s="158"/>
      <c r="AC59" s="158"/>
      <c r="AD59" s="158"/>
      <c r="AE59" s="89"/>
      <c r="AF59" s="89"/>
      <c r="AG59" s="89"/>
    </row>
    <row r="60" spans="1:33" ht="11.25" hidden="1" customHeight="1" outlineLevel="1" x14ac:dyDescent="0.3">
      <c r="A60" s="156" t="s">
        <v>198</v>
      </c>
      <c r="B60" s="111" t="e">
        <f t="shared" si="15"/>
        <v>#VALUE!</v>
      </c>
      <c r="C60" s="157" t="s">
        <v>198</v>
      </c>
      <c r="D60" s="157" t="s">
        <v>198</v>
      </c>
      <c r="E60" s="113" t="e">
        <f t="shared" si="16"/>
        <v>#VALUE!</v>
      </c>
      <c r="F60" s="114" t="e">
        <f t="shared" si="17"/>
        <v>#VALUE!</v>
      </c>
      <c r="G60" s="115" t="e">
        <f t="shared" si="26"/>
        <v>#VALUE!</v>
      </c>
      <c r="H60" s="111" t="e">
        <f t="shared" si="18"/>
        <v>#VALUE!</v>
      </c>
      <c r="I60" s="157" t="s">
        <v>198</v>
      </c>
      <c r="J60" s="157" t="s">
        <v>198</v>
      </c>
      <c r="K60" s="113" t="e">
        <f t="shared" si="19"/>
        <v>#VALUE!</v>
      </c>
      <c r="L60" s="114" t="e">
        <f t="shared" si="20"/>
        <v>#VALUE!</v>
      </c>
      <c r="M60" s="115" t="e">
        <f t="shared" si="27"/>
        <v>#VALUE!</v>
      </c>
      <c r="N60" s="111" t="e">
        <f t="shared" si="21"/>
        <v>#VALUE!</v>
      </c>
      <c r="O60" s="157" t="s">
        <v>198</v>
      </c>
      <c r="P60" s="157" t="s">
        <v>198</v>
      </c>
      <c r="Q60" s="113" t="e">
        <f t="shared" si="22"/>
        <v>#VALUE!</v>
      </c>
      <c r="R60" s="114" t="e">
        <f t="shared" si="23"/>
        <v>#VALUE!</v>
      </c>
      <c r="S60" s="115" t="e">
        <f t="shared" si="28"/>
        <v>#VALUE!</v>
      </c>
      <c r="T60" s="115" t="e">
        <f>+VLOOKUP(A60,#REF!,10,0)</f>
        <v>#REF!</v>
      </c>
      <c r="U60" s="116"/>
      <c r="V60" s="117" t="str">
        <f t="shared" si="24"/>
        <v>#REF!</v>
      </c>
      <c r="W60" s="90" t="e">
        <f t="shared" si="25"/>
        <v>#VALUE!</v>
      </c>
      <c r="X60" s="89"/>
      <c r="Y60" s="158"/>
      <c r="Z60" s="159"/>
      <c r="AA60" s="158"/>
      <c r="AB60" s="158"/>
      <c r="AC60" s="158"/>
      <c r="AD60" s="158"/>
      <c r="AE60" s="89"/>
      <c r="AF60" s="89"/>
      <c r="AG60" s="89"/>
    </row>
    <row r="61" spans="1:33" ht="11.25" hidden="1" customHeight="1" outlineLevel="1" x14ac:dyDescent="0.3">
      <c r="A61" s="156" t="s">
        <v>198</v>
      </c>
      <c r="B61" s="111" t="e">
        <f t="shared" si="15"/>
        <v>#VALUE!</v>
      </c>
      <c r="C61" s="157" t="s">
        <v>198</v>
      </c>
      <c r="D61" s="157" t="s">
        <v>198</v>
      </c>
      <c r="E61" s="113" t="e">
        <f t="shared" si="16"/>
        <v>#VALUE!</v>
      </c>
      <c r="F61" s="114" t="e">
        <f t="shared" si="17"/>
        <v>#VALUE!</v>
      </c>
      <c r="G61" s="115" t="e">
        <f t="shared" si="26"/>
        <v>#VALUE!</v>
      </c>
      <c r="H61" s="111" t="e">
        <f t="shared" si="18"/>
        <v>#VALUE!</v>
      </c>
      <c r="I61" s="157" t="s">
        <v>198</v>
      </c>
      <c r="J61" s="157" t="s">
        <v>198</v>
      </c>
      <c r="K61" s="113" t="e">
        <f t="shared" si="19"/>
        <v>#VALUE!</v>
      </c>
      <c r="L61" s="114" t="e">
        <f t="shared" si="20"/>
        <v>#VALUE!</v>
      </c>
      <c r="M61" s="115" t="e">
        <f t="shared" si="27"/>
        <v>#VALUE!</v>
      </c>
      <c r="N61" s="111" t="e">
        <f t="shared" si="21"/>
        <v>#VALUE!</v>
      </c>
      <c r="O61" s="157" t="s">
        <v>198</v>
      </c>
      <c r="P61" s="157" t="s">
        <v>198</v>
      </c>
      <c r="Q61" s="113" t="e">
        <f t="shared" si="22"/>
        <v>#VALUE!</v>
      </c>
      <c r="R61" s="114" t="e">
        <f t="shared" si="23"/>
        <v>#VALUE!</v>
      </c>
      <c r="S61" s="115" t="e">
        <f t="shared" si="28"/>
        <v>#VALUE!</v>
      </c>
      <c r="T61" s="115" t="e">
        <f>+VLOOKUP(A61,#REF!,10,0)</f>
        <v>#REF!</v>
      </c>
      <c r="U61" s="116"/>
      <c r="V61" s="117" t="str">
        <f t="shared" si="24"/>
        <v>#REF!</v>
      </c>
      <c r="W61" s="90" t="e">
        <f t="shared" si="25"/>
        <v>#VALUE!</v>
      </c>
      <c r="X61" s="89"/>
      <c r="Y61" s="158"/>
      <c r="Z61" s="159"/>
      <c r="AA61" s="158"/>
      <c r="AB61" s="158"/>
      <c r="AC61" s="158"/>
      <c r="AD61" s="158"/>
      <c r="AE61" s="117"/>
      <c r="AF61" s="89"/>
      <c r="AG61" s="122"/>
    </row>
    <row r="62" spans="1:33" ht="11.25" hidden="1" customHeight="1" outlineLevel="1" x14ac:dyDescent="0.3">
      <c r="A62" s="156" t="s">
        <v>198</v>
      </c>
      <c r="B62" s="111" t="e">
        <f t="shared" si="15"/>
        <v>#VALUE!</v>
      </c>
      <c r="C62" s="157" t="s">
        <v>198</v>
      </c>
      <c r="D62" s="157" t="s">
        <v>198</v>
      </c>
      <c r="E62" s="113" t="e">
        <f t="shared" si="16"/>
        <v>#VALUE!</v>
      </c>
      <c r="F62" s="114" t="e">
        <f t="shared" si="17"/>
        <v>#VALUE!</v>
      </c>
      <c r="G62" s="115" t="e">
        <f t="shared" si="26"/>
        <v>#VALUE!</v>
      </c>
      <c r="H62" s="111" t="e">
        <f t="shared" si="18"/>
        <v>#VALUE!</v>
      </c>
      <c r="I62" s="157" t="s">
        <v>198</v>
      </c>
      <c r="J62" s="157" t="s">
        <v>198</v>
      </c>
      <c r="K62" s="113" t="e">
        <f t="shared" si="19"/>
        <v>#VALUE!</v>
      </c>
      <c r="L62" s="114" t="e">
        <f t="shared" si="20"/>
        <v>#VALUE!</v>
      </c>
      <c r="M62" s="115" t="e">
        <f t="shared" si="27"/>
        <v>#VALUE!</v>
      </c>
      <c r="N62" s="111" t="e">
        <f t="shared" si="21"/>
        <v>#VALUE!</v>
      </c>
      <c r="O62" s="157" t="s">
        <v>198</v>
      </c>
      <c r="P62" s="157" t="s">
        <v>198</v>
      </c>
      <c r="Q62" s="113" t="e">
        <f t="shared" si="22"/>
        <v>#VALUE!</v>
      </c>
      <c r="R62" s="114" t="e">
        <f t="shared" si="23"/>
        <v>#VALUE!</v>
      </c>
      <c r="S62" s="115" t="e">
        <f t="shared" si="28"/>
        <v>#VALUE!</v>
      </c>
      <c r="T62" s="115" t="e">
        <f>+VLOOKUP(A62,#REF!,10,0)</f>
        <v>#REF!</v>
      </c>
      <c r="U62" s="116"/>
      <c r="V62" s="117" t="str">
        <f t="shared" si="24"/>
        <v>#REF!</v>
      </c>
      <c r="W62" s="90" t="e">
        <f t="shared" si="25"/>
        <v>#VALUE!</v>
      </c>
      <c r="X62" s="89"/>
      <c r="Y62" s="158"/>
      <c r="Z62" s="159"/>
      <c r="AA62" s="158"/>
      <c r="AB62" s="158"/>
      <c r="AC62" s="158"/>
      <c r="AD62" s="158"/>
      <c r="AE62" s="89"/>
      <c r="AF62" s="89"/>
      <c r="AG62" s="89"/>
    </row>
    <row r="63" spans="1:33" ht="11.25" hidden="1" customHeight="1" outlineLevel="1" x14ac:dyDescent="0.3">
      <c r="A63" s="156" t="s">
        <v>198</v>
      </c>
      <c r="B63" s="111" t="e">
        <f t="shared" si="15"/>
        <v>#VALUE!</v>
      </c>
      <c r="C63" s="157" t="s">
        <v>198</v>
      </c>
      <c r="D63" s="157" t="s">
        <v>198</v>
      </c>
      <c r="E63" s="113" t="e">
        <f t="shared" si="16"/>
        <v>#VALUE!</v>
      </c>
      <c r="F63" s="114" t="e">
        <f t="shared" si="17"/>
        <v>#VALUE!</v>
      </c>
      <c r="G63" s="115" t="e">
        <f t="shared" si="26"/>
        <v>#VALUE!</v>
      </c>
      <c r="H63" s="111" t="e">
        <f t="shared" si="18"/>
        <v>#VALUE!</v>
      </c>
      <c r="I63" s="157" t="s">
        <v>198</v>
      </c>
      <c r="J63" s="157" t="s">
        <v>198</v>
      </c>
      <c r="K63" s="113" t="e">
        <f t="shared" si="19"/>
        <v>#VALUE!</v>
      </c>
      <c r="L63" s="114" t="e">
        <f t="shared" si="20"/>
        <v>#VALUE!</v>
      </c>
      <c r="M63" s="115" t="e">
        <f t="shared" si="27"/>
        <v>#VALUE!</v>
      </c>
      <c r="N63" s="111" t="e">
        <f t="shared" si="21"/>
        <v>#VALUE!</v>
      </c>
      <c r="O63" s="157" t="s">
        <v>198</v>
      </c>
      <c r="P63" s="157" t="s">
        <v>198</v>
      </c>
      <c r="Q63" s="113" t="e">
        <f t="shared" si="22"/>
        <v>#VALUE!</v>
      </c>
      <c r="R63" s="114" t="e">
        <f t="shared" si="23"/>
        <v>#VALUE!</v>
      </c>
      <c r="S63" s="115" t="e">
        <f t="shared" si="28"/>
        <v>#VALUE!</v>
      </c>
      <c r="T63" s="115" t="e">
        <f>+VLOOKUP(A63,#REF!,10,0)</f>
        <v>#REF!</v>
      </c>
      <c r="U63" s="116"/>
      <c r="V63" s="117" t="str">
        <f t="shared" si="24"/>
        <v>#REF!</v>
      </c>
      <c r="W63" s="90" t="e">
        <f t="shared" si="25"/>
        <v>#VALUE!</v>
      </c>
      <c r="X63" s="158"/>
      <c r="Y63" s="158"/>
      <c r="Z63" s="159"/>
      <c r="AA63" s="158"/>
      <c r="AB63" s="158"/>
      <c r="AC63" s="158"/>
      <c r="AD63" s="158"/>
      <c r="AE63" s="89"/>
      <c r="AF63" s="89"/>
      <c r="AG63" s="89"/>
    </row>
    <row r="64" spans="1:33" ht="11.25" hidden="1" customHeight="1" outlineLevel="1" x14ac:dyDescent="0.3">
      <c r="A64" s="156" t="s">
        <v>198</v>
      </c>
      <c r="B64" s="111" t="e">
        <f t="shared" si="15"/>
        <v>#VALUE!</v>
      </c>
      <c r="C64" s="157" t="s">
        <v>198</v>
      </c>
      <c r="D64" s="157" t="s">
        <v>198</v>
      </c>
      <c r="E64" s="113" t="e">
        <f t="shared" si="16"/>
        <v>#VALUE!</v>
      </c>
      <c r="F64" s="114" t="e">
        <f t="shared" si="17"/>
        <v>#VALUE!</v>
      </c>
      <c r="G64" s="115" t="e">
        <f t="shared" si="26"/>
        <v>#VALUE!</v>
      </c>
      <c r="H64" s="111" t="e">
        <f t="shared" si="18"/>
        <v>#VALUE!</v>
      </c>
      <c r="I64" s="157" t="s">
        <v>198</v>
      </c>
      <c r="J64" s="157" t="s">
        <v>198</v>
      </c>
      <c r="K64" s="113" t="e">
        <f t="shared" si="19"/>
        <v>#VALUE!</v>
      </c>
      <c r="L64" s="114" t="e">
        <f t="shared" si="20"/>
        <v>#VALUE!</v>
      </c>
      <c r="M64" s="115" t="e">
        <f t="shared" si="27"/>
        <v>#VALUE!</v>
      </c>
      <c r="N64" s="111" t="e">
        <f t="shared" si="21"/>
        <v>#VALUE!</v>
      </c>
      <c r="O64" s="157" t="s">
        <v>198</v>
      </c>
      <c r="P64" s="157" t="s">
        <v>198</v>
      </c>
      <c r="Q64" s="113" t="e">
        <f t="shared" si="22"/>
        <v>#VALUE!</v>
      </c>
      <c r="R64" s="114" t="e">
        <f t="shared" si="23"/>
        <v>#VALUE!</v>
      </c>
      <c r="S64" s="115" t="e">
        <f t="shared" si="28"/>
        <v>#VALUE!</v>
      </c>
      <c r="T64" s="115" t="e">
        <f>+VLOOKUP(A64,#REF!,10,0)</f>
        <v>#REF!</v>
      </c>
      <c r="U64" s="116"/>
      <c r="V64" s="117" t="str">
        <f t="shared" si="24"/>
        <v>#REF!</v>
      </c>
      <c r="W64" s="90" t="e">
        <f t="shared" si="25"/>
        <v>#VALUE!</v>
      </c>
      <c r="X64" s="89"/>
      <c r="Y64" s="158"/>
      <c r="Z64" s="159"/>
      <c r="AA64" s="158"/>
      <c r="AB64" s="158"/>
      <c r="AC64" s="158"/>
      <c r="AD64" s="158"/>
      <c r="AE64" s="117"/>
      <c r="AF64" s="89"/>
      <c r="AG64" s="122"/>
    </row>
    <row r="65" spans="1:33" ht="11.25" hidden="1" customHeight="1" outlineLevel="1" x14ac:dyDescent="0.3">
      <c r="A65" s="156" t="s">
        <v>198</v>
      </c>
      <c r="B65" s="111" t="e">
        <f t="shared" si="15"/>
        <v>#VALUE!</v>
      </c>
      <c r="C65" s="157" t="s">
        <v>198</v>
      </c>
      <c r="D65" s="157" t="s">
        <v>198</v>
      </c>
      <c r="E65" s="113" t="e">
        <f t="shared" si="16"/>
        <v>#VALUE!</v>
      </c>
      <c r="F65" s="114" t="e">
        <f t="shared" si="17"/>
        <v>#VALUE!</v>
      </c>
      <c r="G65" s="115" t="e">
        <f t="shared" si="26"/>
        <v>#VALUE!</v>
      </c>
      <c r="H65" s="111" t="e">
        <f t="shared" si="18"/>
        <v>#VALUE!</v>
      </c>
      <c r="I65" s="157" t="s">
        <v>198</v>
      </c>
      <c r="J65" s="157" t="s">
        <v>198</v>
      </c>
      <c r="K65" s="113" t="e">
        <f t="shared" si="19"/>
        <v>#VALUE!</v>
      </c>
      <c r="L65" s="114" t="e">
        <f t="shared" si="20"/>
        <v>#VALUE!</v>
      </c>
      <c r="M65" s="115" t="e">
        <f t="shared" si="27"/>
        <v>#VALUE!</v>
      </c>
      <c r="N65" s="111" t="e">
        <f t="shared" si="21"/>
        <v>#VALUE!</v>
      </c>
      <c r="O65" s="157" t="s">
        <v>198</v>
      </c>
      <c r="P65" s="157" t="s">
        <v>198</v>
      </c>
      <c r="Q65" s="113" t="e">
        <f t="shared" si="22"/>
        <v>#VALUE!</v>
      </c>
      <c r="R65" s="114" t="e">
        <f t="shared" si="23"/>
        <v>#VALUE!</v>
      </c>
      <c r="S65" s="115" t="e">
        <f t="shared" si="28"/>
        <v>#VALUE!</v>
      </c>
      <c r="T65" s="115" t="e">
        <f>+VLOOKUP(A65,#REF!,10,0)</f>
        <v>#REF!</v>
      </c>
      <c r="U65" s="116"/>
      <c r="V65" s="117" t="str">
        <f t="shared" si="24"/>
        <v>#REF!</v>
      </c>
      <c r="W65" s="90" t="e">
        <f t="shared" si="25"/>
        <v>#VALUE!</v>
      </c>
      <c r="X65" s="89"/>
      <c r="Y65" s="158"/>
      <c r="Z65" s="159"/>
      <c r="AA65" s="158"/>
      <c r="AB65" s="158"/>
      <c r="AC65" s="158"/>
      <c r="AD65" s="158"/>
      <c r="AE65" s="89"/>
      <c r="AF65" s="89"/>
      <c r="AG65" s="89"/>
    </row>
    <row r="66" spans="1:33" ht="11.25" hidden="1" customHeight="1" outlineLevel="1" x14ac:dyDescent="0.3">
      <c r="A66" s="156" t="s">
        <v>198</v>
      </c>
      <c r="B66" s="111" t="e">
        <f t="shared" si="15"/>
        <v>#VALUE!</v>
      </c>
      <c r="C66" s="157" t="s">
        <v>198</v>
      </c>
      <c r="D66" s="157" t="s">
        <v>198</v>
      </c>
      <c r="E66" s="113" t="e">
        <f t="shared" si="16"/>
        <v>#VALUE!</v>
      </c>
      <c r="F66" s="114" t="e">
        <f t="shared" si="17"/>
        <v>#VALUE!</v>
      </c>
      <c r="G66" s="115" t="e">
        <f t="shared" si="26"/>
        <v>#VALUE!</v>
      </c>
      <c r="H66" s="111" t="e">
        <f t="shared" si="18"/>
        <v>#VALUE!</v>
      </c>
      <c r="I66" s="157" t="s">
        <v>198</v>
      </c>
      <c r="J66" s="157" t="s">
        <v>198</v>
      </c>
      <c r="K66" s="113" t="e">
        <f t="shared" si="19"/>
        <v>#VALUE!</v>
      </c>
      <c r="L66" s="114" t="e">
        <f t="shared" si="20"/>
        <v>#VALUE!</v>
      </c>
      <c r="M66" s="115" t="e">
        <f t="shared" si="27"/>
        <v>#VALUE!</v>
      </c>
      <c r="N66" s="111" t="e">
        <f t="shared" si="21"/>
        <v>#VALUE!</v>
      </c>
      <c r="O66" s="157" t="s">
        <v>198</v>
      </c>
      <c r="P66" s="157" t="s">
        <v>198</v>
      </c>
      <c r="Q66" s="113" t="e">
        <f t="shared" si="22"/>
        <v>#VALUE!</v>
      </c>
      <c r="R66" s="114" t="e">
        <f t="shared" si="23"/>
        <v>#VALUE!</v>
      </c>
      <c r="S66" s="115" t="e">
        <f t="shared" si="28"/>
        <v>#VALUE!</v>
      </c>
      <c r="T66" s="115" t="e">
        <f>+VLOOKUP(A66,#REF!,10,0)</f>
        <v>#REF!</v>
      </c>
      <c r="U66" s="116"/>
      <c r="V66" s="117" t="str">
        <f t="shared" si="24"/>
        <v>#REF!</v>
      </c>
      <c r="W66" s="90" t="e">
        <f t="shared" si="25"/>
        <v>#VALUE!</v>
      </c>
      <c r="X66" s="89"/>
      <c r="Y66" s="158"/>
      <c r="Z66" s="159"/>
      <c r="AA66" s="158"/>
      <c r="AB66" s="158"/>
      <c r="AC66" s="158"/>
      <c r="AD66" s="158"/>
      <c r="AE66" s="89"/>
      <c r="AF66" s="89"/>
      <c r="AG66" s="89"/>
    </row>
    <row r="67" spans="1:33" ht="11.25" hidden="1" customHeight="1" outlineLevel="1" x14ac:dyDescent="0.3">
      <c r="A67" s="156" t="s">
        <v>198</v>
      </c>
      <c r="B67" s="111" t="e">
        <f t="shared" si="15"/>
        <v>#VALUE!</v>
      </c>
      <c r="C67" s="157" t="s">
        <v>198</v>
      </c>
      <c r="D67" s="157" t="s">
        <v>198</v>
      </c>
      <c r="E67" s="113" t="e">
        <f t="shared" si="16"/>
        <v>#VALUE!</v>
      </c>
      <c r="F67" s="114" t="e">
        <f t="shared" si="17"/>
        <v>#VALUE!</v>
      </c>
      <c r="G67" s="115" t="e">
        <f t="shared" si="26"/>
        <v>#VALUE!</v>
      </c>
      <c r="H67" s="111" t="e">
        <f t="shared" si="18"/>
        <v>#VALUE!</v>
      </c>
      <c r="I67" s="157" t="s">
        <v>198</v>
      </c>
      <c r="J67" s="157" t="s">
        <v>198</v>
      </c>
      <c r="K67" s="113" t="e">
        <f t="shared" si="19"/>
        <v>#VALUE!</v>
      </c>
      <c r="L67" s="114" t="e">
        <f t="shared" si="20"/>
        <v>#VALUE!</v>
      </c>
      <c r="M67" s="115" t="e">
        <f t="shared" si="27"/>
        <v>#VALUE!</v>
      </c>
      <c r="N67" s="111" t="e">
        <f t="shared" si="21"/>
        <v>#VALUE!</v>
      </c>
      <c r="O67" s="157" t="s">
        <v>198</v>
      </c>
      <c r="P67" s="157" t="s">
        <v>198</v>
      </c>
      <c r="Q67" s="113" t="e">
        <f t="shared" si="22"/>
        <v>#VALUE!</v>
      </c>
      <c r="R67" s="114" t="e">
        <f t="shared" si="23"/>
        <v>#VALUE!</v>
      </c>
      <c r="S67" s="115" t="e">
        <f t="shared" si="28"/>
        <v>#VALUE!</v>
      </c>
      <c r="T67" s="115" t="e">
        <f>+VLOOKUP(A67,#REF!,10,0)</f>
        <v>#REF!</v>
      </c>
      <c r="U67" s="116"/>
      <c r="V67" s="117" t="str">
        <f t="shared" si="24"/>
        <v>#REF!</v>
      </c>
      <c r="W67" s="90" t="e">
        <f t="shared" si="25"/>
        <v>#VALUE!</v>
      </c>
      <c r="X67" s="89"/>
      <c r="Y67" s="158"/>
      <c r="Z67" s="159"/>
      <c r="AA67" s="158"/>
      <c r="AB67" s="158"/>
      <c r="AC67" s="158"/>
      <c r="AD67" s="158"/>
      <c r="AE67" s="89"/>
      <c r="AF67" s="89"/>
      <c r="AG67" s="89"/>
    </row>
    <row r="68" spans="1:33" ht="11.25" hidden="1" customHeight="1" outlineLevel="1" x14ac:dyDescent="0.3">
      <c r="A68" s="156" t="s">
        <v>198</v>
      </c>
      <c r="B68" s="111" t="e">
        <f t="shared" si="15"/>
        <v>#VALUE!</v>
      </c>
      <c r="C68" s="157" t="s">
        <v>198</v>
      </c>
      <c r="D68" s="157" t="s">
        <v>198</v>
      </c>
      <c r="E68" s="113" t="e">
        <f t="shared" si="16"/>
        <v>#VALUE!</v>
      </c>
      <c r="F68" s="114" t="e">
        <f t="shared" si="17"/>
        <v>#VALUE!</v>
      </c>
      <c r="G68" s="115" t="e">
        <f t="shared" si="26"/>
        <v>#VALUE!</v>
      </c>
      <c r="H68" s="111" t="e">
        <f t="shared" si="18"/>
        <v>#VALUE!</v>
      </c>
      <c r="I68" s="157" t="s">
        <v>198</v>
      </c>
      <c r="J68" s="157" t="s">
        <v>198</v>
      </c>
      <c r="K68" s="113" t="e">
        <f t="shared" si="19"/>
        <v>#VALUE!</v>
      </c>
      <c r="L68" s="114" t="e">
        <f t="shared" si="20"/>
        <v>#VALUE!</v>
      </c>
      <c r="M68" s="115" t="e">
        <f t="shared" si="27"/>
        <v>#VALUE!</v>
      </c>
      <c r="N68" s="111" t="e">
        <f t="shared" si="21"/>
        <v>#VALUE!</v>
      </c>
      <c r="O68" s="157" t="s">
        <v>198</v>
      </c>
      <c r="P68" s="157" t="s">
        <v>198</v>
      </c>
      <c r="Q68" s="113" t="e">
        <f t="shared" si="22"/>
        <v>#VALUE!</v>
      </c>
      <c r="R68" s="114" t="e">
        <f t="shared" si="23"/>
        <v>#VALUE!</v>
      </c>
      <c r="S68" s="115" t="e">
        <f t="shared" si="28"/>
        <v>#VALUE!</v>
      </c>
      <c r="T68" s="115" t="e">
        <f>+VLOOKUP(A68,#REF!,10,0)</f>
        <v>#REF!</v>
      </c>
      <c r="U68" s="116"/>
      <c r="V68" s="117" t="str">
        <f t="shared" si="24"/>
        <v>#REF!</v>
      </c>
      <c r="W68" s="90" t="e">
        <f t="shared" si="25"/>
        <v>#VALUE!</v>
      </c>
      <c r="X68" s="89"/>
      <c r="Y68" s="158"/>
      <c r="Z68" s="159"/>
      <c r="AA68" s="158"/>
      <c r="AB68" s="158"/>
      <c r="AC68" s="158"/>
      <c r="AD68" s="158"/>
      <c r="AE68" s="89"/>
      <c r="AF68" s="89"/>
      <c r="AG68" s="89"/>
    </row>
    <row r="69" spans="1:33" ht="11.25" hidden="1" customHeight="1" outlineLevel="1" x14ac:dyDescent="0.3">
      <c r="A69" s="156" t="s">
        <v>198</v>
      </c>
      <c r="B69" s="111" t="e">
        <f t="shared" si="15"/>
        <v>#VALUE!</v>
      </c>
      <c r="C69" s="157" t="s">
        <v>198</v>
      </c>
      <c r="D69" s="157" t="s">
        <v>198</v>
      </c>
      <c r="E69" s="113" t="e">
        <f t="shared" si="16"/>
        <v>#VALUE!</v>
      </c>
      <c r="F69" s="114" t="e">
        <f t="shared" si="17"/>
        <v>#VALUE!</v>
      </c>
      <c r="G69" s="115" t="e">
        <f t="shared" si="26"/>
        <v>#VALUE!</v>
      </c>
      <c r="H69" s="111" t="e">
        <f t="shared" si="18"/>
        <v>#VALUE!</v>
      </c>
      <c r="I69" s="157" t="s">
        <v>198</v>
      </c>
      <c r="J69" s="157" t="s">
        <v>198</v>
      </c>
      <c r="K69" s="113" t="e">
        <f t="shared" si="19"/>
        <v>#VALUE!</v>
      </c>
      <c r="L69" s="114" t="e">
        <f t="shared" si="20"/>
        <v>#VALUE!</v>
      </c>
      <c r="M69" s="115" t="e">
        <f t="shared" si="27"/>
        <v>#VALUE!</v>
      </c>
      <c r="N69" s="111" t="e">
        <f t="shared" si="21"/>
        <v>#VALUE!</v>
      </c>
      <c r="O69" s="157" t="s">
        <v>198</v>
      </c>
      <c r="P69" s="157" t="s">
        <v>198</v>
      </c>
      <c r="Q69" s="113" t="e">
        <f t="shared" si="22"/>
        <v>#VALUE!</v>
      </c>
      <c r="R69" s="114" t="e">
        <f t="shared" si="23"/>
        <v>#VALUE!</v>
      </c>
      <c r="S69" s="115" t="e">
        <f t="shared" si="28"/>
        <v>#VALUE!</v>
      </c>
      <c r="T69" s="115" t="e">
        <f>+VLOOKUP(A69,#REF!,10,0)</f>
        <v>#REF!</v>
      </c>
      <c r="U69" s="116"/>
      <c r="V69" s="117" t="str">
        <f t="shared" si="24"/>
        <v>#REF!</v>
      </c>
      <c r="W69" s="90" t="e">
        <f t="shared" si="25"/>
        <v>#VALUE!</v>
      </c>
      <c r="X69" s="158"/>
      <c r="Y69" s="158"/>
      <c r="Z69" s="159"/>
      <c r="AA69" s="158"/>
      <c r="AB69" s="158"/>
      <c r="AC69" s="158"/>
      <c r="AD69" s="158"/>
      <c r="AE69" s="89"/>
      <c r="AF69" s="89"/>
      <c r="AG69" s="89"/>
    </row>
    <row r="70" spans="1:33" ht="11.25" hidden="1" customHeight="1" outlineLevel="1" x14ac:dyDescent="0.3">
      <c r="A70" s="156" t="s">
        <v>198</v>
      </c>
      <c r="B70" s="111" t="e">
        <f t="shared" si="15"/>
        <v>#VALUE!</v>
      </c>
      <c r="C70" s="157" t="s">
        <v>198</v>
      </c>
      <c r="D70" s="157" t="s">
        <v>198</v>
      </c>
      <c r="E70" s="113" t="e">
        <f t="shared" si="16"/>
        <v>#VALUE!</v>
      </c>
      <c r="F70" s="114" t="e">
        <f t="shared" si="17"/>
        <v>#VALUE!</v>
      </c>
      <c r="G70" s="115" t="e">
        <f t="shared" si="26"/>
        <v>#VALUE!</v>
      </c>
      <c r="H70" s="111" t="e">
        <f t="shared" si="18"/>
        <v>#VALUE!</v>
      </c>
      <c r="I70" s="157" t="s">
        <v>198</v>
      </c>
      <c r="J70" s="157" t="s">
        <v>198</v>
      </c>
      <c r="K70" s="113" t="e">
        <f t="shared" si="19"/>
        <v>#VALUE!</v>
      </c>
      <c r="L70" s="114" t="e">
        <f t="shared" si="20"/>
        <v>#VALUE!</v>
      </c>
      <c r="M70" s="115" t="e">
        <f t="shared" si="27"/>
        <v>#VALUE!</v>
      </c>
      <c r="N70" s="111" t="e">
        <f t="shared" si="21"/>
        <v>#VALUE!</v>
      </c>
      <c r="O70" s="157" t="s">
        <v>198</v>
      </c>
      <c r="P70" s="157" t="s">
        <v>198</v>
      </c>
      <c r="Q70" s="113" t="e">
        <f t="shared" si="22"/>
        <v>#VALUE!</v>
      </c>
      <c r="R70" s="114" t="e">
        <f t="shared" si="23"/>
        <v>#VALUE!</v>
      </c>
      <c r="S70" s="115" t="e">
        <f t="shared" si="28"/>
        <v>#VALUE!</v>
      </c>
      <c r="T70" s="115" t="e">
        <f>+VLOOKUP(A70,#REF!,10,0)</f>
        <v>#REF!</v>
      </c>
      <c r="U70" s="116"/>
      <c r="V70" s="117" t="str">
        <f t="shared" si="24"/>
        <v>#REF!</v>
      </c>
      <c r="W70" s="90" t="e">
        <f t="shared" si="25"/>
        <v>#VALUE!</v>
      </c>
      <c r="X70" s="89"/>
      <c r="Y70" s="158"/>
      <c r="Z70" s="159"/>
      <c r="AA70" s="158"/>
      <c r="AB70" s="158"/>
      <c r="AC70" s="158"/>
      <c r="AD70" s="158"/>
      <c r="AE70" s="89"/>
      <c r="AF70" s="89"/>
      <c r="AG70" s="89"/>
    </row>
    <row r="71" spans="1:33" ht="11.25" hidden="1" customHeight="1" outlineLevel="1" x14ac:dyDescent="0.3">
      <c r="A71" s="156" t="s">
        <v>198</v>
      </c>
      <c r="B71" s="111" t="e">
        <f t="shared" si="15"/>
        <v>#VALUE!</v>
      </c>
      <c r="C71" s="157" t="s">
        <v>198</v>
      </c>
      <c r="D71" s="157" t="s">
        <v>198</v>
      </c>
      <c r="E71" s="113" t="e">
        <f t="shared" si="16"/>
        <v>#VALUE!</v>
      </c>
      <c r="F71" s="114" t="e">
        <f t="shared" si="17"/>
        <v>#VALUE!</v>
      </c>
      <c r="G71" s="115" t="e">
        <f t="shared" si="26"/>
        <v>#VALUE!</v>
      </c>
      <c r="H71" s="111" t="e">
        <f t="shared" si="18"/>
        <v>#VALUE!</v>
      </c>
      <c r="I71" s="157" t="s">
        <v>198</v>
      </c>
      <c r="J71" s="157" t="s">
        <v>198</v>
      </c>
      <c r="K71" s="113" t="e">
        <f t="shared" si="19"/>
        <v>#VALUE!</v>
      </c>
      <c r="L71" s="114" t="e">
        <f t="shared" si="20"/>
        <v>#VALUE!</v>
      </c>
      <c r="M71" s="115" t="e">
        <f t="shared" si="27"/>
        <v>#VALUE!</v>
      </c>
      <c r="N71" s="111" t="e">
        <f t="shared" si="21"/>
        <v>#VALUE!</v>
      </c>
      <c r="O71" s="157" t="s">
        <v>198</v>
      </c>
      <c r="P71" s="157" t="s">
        <v>198</v>
      </c>
      <c r="Q71" s="113" t="e">
        <f t="shared" si="22"/>
        <v>#VALUE!</v>
      </c>
      <c r="R71" s="114" t="e">
        <f t="shared" si="23"/>
        <v>#VALUE!</v>
      </c>
      <c r="S71" s="115" t="e">
        <f t="shared" si="28"/>
        <v>#VALUE!</v>
      </c>
      <c r="T71" s="115" t="e">
        <f>+VLOOKUP(A71,#REF!,10,0)</f>
        <v>#REF!</v>
      </c>
      <c r="U71" s="116"/>
      <c r="V71" s="117" t="str">
        <f t="shared" si="24"/>
        <v>#REF!</v>
      </c>
      <c r="W71" s="90" t="e">
        <f t="shared" si="25"/>
        <v>#VALUE!</v>
      </c>
      <c r="X71" s="89"/>
      <c r="Y71" s="89"/>
      <c r="Z71" s="118"/>
      <c r="AA71" s="89"/>
      <c r="AB71" s="89"/>
      <c r="AC71" s="89"/>
      <c r="AD71" s="89"/>
      <c r="AE71" s="89"/>
      <c r="AF71" s="89"/>
      <c r="AG71" s="89"/>
    </row>
    <row r="72" spans="1:33" ht="11.25" hidden="1" customHeight="1" outlineLevel="1" x14ac:dyDescent="0.3">
      <c r="A72" s="156" t="s">
        <v>198</v>
      </c>
      <c r="B72" s="111" t="e">
        <f t="shared" si="15"/>
        <v>#VALUE!</v>
      </c>
      <c r="C72" s="157" t="s">
        <v>198</v>
      </c>
      <c r="D72" s="157" t="s">
        <v>198</v>
      </c>
      <c r="E72" s="113" t="e">
        <f t="shared" si="16"/>
        <v>#VALUE!</v>
      </c>
      <c r="F72" s="114" t="e">
        <f t="shared" si="17"/>
        <v>#VALUE!</v>
      </c>
      <c r="G72" s="115" t="e">
        <f t="shared" si="26"/>
        <v>#VALUE!</v>
      </c>
      <c r="H72" s="111" t="e">
        <f t="shared" si="18"/>
        <v>#VALUE!</v>
      </c>
      <c r="I72" s="157" t="s">
        <v>198</v>
      </c>
      <c r="J72" s="157" t="s">
        <v>198</v>
      </c>
      <c r="K72" s="113" t="e">
        <f t="shared" si="19"/>
        <v>#VALUE!</v>
      </c>
      <c r="L72" s="114" t="e">
        <f t="shared" si="20"/>
        <v>#VALUE!</v>
      </c>
      <c r="M72" s="115" t="e">
        <f t="shared" si="27"/>
        <v>#VALUE!</v>
      </c>
      <c r="N72" s="111" t="e">
        <f t="shared" si="21"/>
        <v>#VALUE!</v>
      </c>
      <c r="O72" s="157" t="s">
        <v>198</v>
      </c>
      <c r="P72" s="157" t="s">
        <v>198</v>
      </c>
      <c r="Q72" s="113" t="e">
        <f t="shared" si="22"/>
        <v>#VALUE!</v>
      </c>
      <c r="R72" s="114" t="e">
        <f t="shared" si="23"/>
        <v>#VALUE!</v>
      </c>
      <c r="S72" s="115" t="e">
        <f t="shared" si="28"/>
        <v>#VALUE!</v>
      </c>
      <c r="T72" s="115" t="e">
        <f>+VLOOKUP(A72,#REF!,10,0)</f>
        <v>#REF!</v>
      </c>
      <c r="U72" s="116"/>
      <c r="V72" s="117" t="str">
        <f t="shared" si="24"/>
        <v>#REF!</v>
      </c>
      <c r="W72" s="90" t="e">
        <f t="shared" si="25"/>
        <v>#VALUE!</v>
      </c>
      <c r="X72" s="89"/>
      <c r="Y72" s="89"/>
      <c r="Z72" s="118"/>
      <c r="AA72" s="89"/>
      <c r="AB72" s="89"/>
      <c r="AC72" s="89"/>
      <c r="AD72" s="89"/>
      <c r="AE72" s="89"/>
      <c r="AF72" s="89"/>
      <c r="AG72" s="89"/>
    </row>
    <row r="73" spans="1:33" ht="11.25" hidden="1" customHeight="1" outlineLevel="1" x14ac:dyDescent="0.3">
      <c r="A73" s="156" t="s">
        <v>198</v>
      </c>
      <c r="B73" s="111" t="e">
        <f t="shared" si="15"/>
        <v>#VALUE!</v>
      </c>
      <c r="C73" s="157" t="s">
        <v>198</v>
      </c>
      <c r="D73" s="157" t="s">
        <v>198</v>
      </c>
      <c r="E73" s="113" t="e">
        <f t="shared" si="16"/>
        <v>#VALUE!</v>
      </c>
      <c r="F73" s="114" t="e">
        <f t="shared" si="17"/>
        <v>#VALUE!</v>
      </c>
      <c r="G73" s="115" t="e">
        <f t="shared" si="26"/>
        <v>#VALUE!</v>
      </c>
      <c r="H73" s="111" t="e">
        <f t="shared" si="18"/>
        <v>#VALUE!</v>
      </c>
      <c r="I73" s="157" t="s">
        <v>198</v>
      </c>
      <c r="J73" s="157" t="s">
        <v>198</v>
      </c>
      <c r="K73" s="113" t="e">
        <f t="shared" si="19"/>
        <v>#VALUE!</v>
      </c>
      <c r="L73" s="114" t="e">
        <f t="shared" si="20"/>
        <v>#VALUE!</v>
      </c>
      <c r="M73" s="115" t="e">
        <f t="shared" si="27"/>
        <v>#VALUE!</v>
      </c>
      <c r="N73" s="111" t="e">
        <f t="shared" si="21"/>
        <v>#VALUE!</v>
      </c>
      <c r="O73" s="157" t="s">
        <v>198</v>
      </c>
      <c r="P73" s="157" t="s">
        <v>198</v>
      </c>
      <c r="Q73" s="113" t="e">
        <f t="shared" si="22"/>
        <v>#VALUE!</v>
      </c>
      <c r="R73" s="114" t="e">
        <f t="shared" si="23"/>
        <v>#VALUE!</v>
      </c>
      <c r="S73" s="115" t="e">
        <f t="shared" si="28"/>
        <v>#VALUE!</v>
      </c>
      <c r="T73" s="115" t="e">
        <f>+VLOOKUP(A73,#REF!,10,0)</f>
        <v>#REF!</v>
      </c>
      <c r="U73" s="116"/>
      <c r="V73" s="117" t="str">
        <f t="shared" si="24"/>
        <v>#REF!</v>
      </c>
      <c r="W73" s="90" t="e">
        <f t="shared" si="25"/>
        <v>#VALUE!</v>
      </c>
      <c r="X73" s="89"/>
      <c r="Y73" s="89"/>
      <c r="Z73" s="118"/>
      <c r="AA73" s="89"/>
      <c r="AB73" s="89"/>
      <c r="AC73" s="89"/>
      <c r="AD73" s="89"/>
      <c r="AE73" s="89"/>
      <c r="AF73" s="89"/>
      <c r="AG73" s="89"/>
    </row>
    <row r="74" spans="1:33" ht="11.25" hidden="1" customHeight="1" outlineLevel="1" x14ac:dyDescent="0.3">
      <c r="A74" s="156" t="s">
        <v>198</v>
      </c>
      <c r="B74" s="111" t="e">
        <f t="shared" si="15"/>
        <v>#VALUE!</v>
      </c>
      <c r="C74" s="157" t="s">
        <v>198</v>
      </c>
      <c r="D74" s="157" t="s">
        <v>198</v>
      </c>
      <c r="E74" s="113" t="e">
        <f t="shared" si="16"/>
        <v>#VALUE!</v>
      </c>
      <c r="F74" s="114" t="e">
        <f t="shared" si="17"/>
        <v>#VALUE!</v>
      </c>
      <c r="G74" s="115" t="e">
        <f t="shared" si="26"/>
        <v>#VALUE!</v>
      </c>
      <c r="H74" s="111" t="e">
        <f t="shared" si="18"/>
        <v>#VALUE!</v>
      </c>
      <c r="I74" s="157" t="s">
        <v>198</v>
      </c>
      <c r="J74" s="157" t="s">
        <v>198</v>
      </c>
      <c r="K74" s="113" t="e">
        <f t="shared" si="19"/>
        <v>#VALUE!</v>
      </c>
      <c r="L74" s="114" t="e">
        <f t="shared" si="20"/>
        <v>#VALUE!</v>
      </c>
      <c r="M74" s="115" t="e">
        <f t="shared" si="27"/>
        <v>#VALUE!</v>
      </c>
      <c r="N74" s="111" t="e">
        <f t="shared" si="21"/>
        <v>#VALUE!</v>
      </c>
      <c r="O74" s="157" t="s">
        <v>198</v>
      </c>
      <c r="P74" s="157" t="s">
        <v>198</v>
      </c>
      <c r="Q74" s="113" t="e">
        <f t="shared" si="22"/>
        <v>#VALUE!</v>
      </c>
      <c r="R74" s="114" t="e">
        <f t="shared" si="23"/>
        <v>#VALUE!</v>
      </c>
      <c r="S74" s="115" t="e">
        <f t="shared" si="28"/>
        <v>#VALUE!</v>
      </c>
      <c r="T74" s="115" t="e">
        <f>+VLOOKUP(A74,#REF!,10,0)</f>
        <v>#REF!</v>
      </c>
      <c r="U74" s="116"/>
      <c r="V74" s="117" t="str">
        <f t="shared" si="24"/>
        <v>#REF!</v>
      </c>
      <c r="W74" s="90" t="e">
        <f t="shared" si="25"/>
        <v>#VALUE!</v>
      </c>
      <c r="X74" s="89"/>
      <c r="Y74" s="89"/>
      <c r="Z74" s="118"/>
      <c r="AA74" s="89"/>
      <c r="AB74" s="89"/>
      <c r="AC74" s="89"/>
      <c r="AD74" s="89"/>
      <c r="AE74" s="89"/>
      <c r="AF74" s="89"/>
      <c r="AG74" s="89"/>
    </row>
    <row r="75" spans="1:33" ht="12" hidden="1" customHeight="1" outlineLevel="1" x14ac:dyDescent="0.3">
      <c r="A75" s="156" t="s">
        <v>198</v>
      </c>
      <c r="B75" s="111" t="e">
        <f t="shared" si="15"/>
        <v>#VALUE!</v>
      </c>
      <c r="C75" s="157" t="s">
        <v>198</v>
      </c>
      <c r="D75" s="157" t="s">
        <v>198</v>
      </c>
      <c r="E75" s="113" t="e">
        <f t="shared" si="16"/>
        <v>#VALUE!</v>
      </c>
      <c r="F75" s="114" t="e">
        <f t="shared" si="17"/>
        <v>#VALUE!</v>
      </c>
      <c r="G75" s="115" t="e">
        <f t="shared" si="26"/>
        <v>#VALUE!</v>
      </c>
      <c r="H75" s="111" t="e">
        <f t="shared" si="18"/>
        <v>#VALUE!</v>
      </c>
      <c r="I75" s="157" t="s">
        <v>198</v>
      </c>
      <c r="J75" s="157" t="s">
        <v>198</v>
      </c>
      <c r="K75" s="113" t="e">
        <f t="shared" si="19"/>
        <v>#VALUE!</v>
      </c>
      <c r="L75" s="114" t="e">
        <f t="shared" si="20"/>
        <v>#VALUE!</v>
      </c>
      <c r="M75" s="115" t="e">
        <f t="shared" si="27"/>
        <v>#VALUE!</v>
      </c>
      <c r="N75" s="111" t="e">
        <f t="shared" si="21"/>
        <v>#VALUE!</v>
      </c>
      <c r="O75" s="157" t="s">
        <v>198</v>
      </c>
      <c r="P75" s="157" t="s">
        <v>198</v>
      </c>
      <c r="Q75" s="113" t="e">
        <f t="shared" si="22"/>
        <v>#VALUE!</v>
      </c>
      <c r="R75" s="114" t="e">
        <f t="shared" si="23"/>
        <v>#VALUE!</v>
      </c>
      <c r="S75" s="115" t="e">
        <f t="shared" si="28"/>
        <v>#VALUE!</v>
      </c>
      <c r="T75" s="115" t="e">
        <f>+VLOOKUP(A75,#REF!,10,0)</f>
        <v>#REF!</v>
      </c>
      <c r="U75" s="116"/>
      <c r="V75" s="117" t="str">
        <f t="shared" si="24"/>
        <v>#REF!</v>
      </c>
      <c r="W75" s="90" t="e">
        <f t="shared" si="25"/>
        <v>#VALUE!</v>
      </c>
      <c r="X75" s="89"/>
      <c r="Y75" s="89"/>
      <c r="Z75" s="118"/>
      <c r="AA75" s="89"/>
      <c r="AB75" s="89"/>
      <c r="AC75" s="89"/>
      <c r="AD75" s="89"/>
      <c r="AE75" s="89"/>
      <c r="AF75" s="89"/>
      <c r="AG75" s="89"/>
    </row>
    <row r="76" spans="1:33" ht="12" hidden="1" customHeight="1" outlineLevel="1" x14ac:dyDescent="0.3">
      <c r="A76" s="156" t="s">
        <v>198</v>
      </c>
      <c r="B76" s="111" t="e">
        <f t="shared" si="15"/>
        <v>#VALUE!</v>
      </c>
      <c r="C76" s="157" t="s">
        <v>198</v>
      </c>
      <c r="D76" s="157" t="s">
        <v>198</v>
      </c>
      <c r="E76" s="113" t="e">
        <f t="shared" si="16"/>
        <v>#VALUE!</v>
      </c>
      <c r="F76" s="114" t="e">
        <f t="shared" si="17"/>
        <v>#VALUE!</v>
      </c>
      <c r="G76" s="115" t="e">
        <f t="shared" si="26"/>
        <v>#VALUE!</v>
      </c>
      <c r="H76" s="111" t="e">
        <f t="shared" si="18"/>
        <v>#VALUE!</v>
      </c>
      <c r="I76" s="157" t="s">
        <v>198</v>
      </c>
      <c r="J76" s="157" t="s">
        <v>198</v>
      </c>
      <c r="K76" s="113" t="e">
        <f t="shared" si="19"/>
        <v>#VALUE!</v>
      </c>
      <c r="L76" s="114" t="e">
        <f t="shared" si="20"/>
        <v>#VALUE!</v>
      </c>
      <c r="M76" s="115" t="e">
        <f t="shared" si="27"/>
        <v>#VALUE!</v>
      </c>
      <c r="N76" s="111" t="e">
        <f t="shared" si="21"/>
        <v>#VALUE!</v>
      </c>
      <c r="O76" s="157" t="s">
        <v>198</v>
      </c>
      <c r="P76" s="157" t="s">
        <v>198</v>
      </c>
      <c r="Q76" s="113" t="e">
        <f t="shared" si="22"/>
        <v>#VALUE!</v>
      </c>
      <c r="R76" s="114" t="e">
        <f t="shared" si="23"/>
        <v>#VALUE!</v>
      </c>
      <c r="S76" s="115" t="e">
        <f t="shared" si="28"/>
        <v>#VALUE!</v>
      </c>
      <c r="T76" s="115" t="e">
        <f>+VLOOKUP(A76,#REF!,10,0)</f>
        <v>#REF!</v>
      </c>
      <c r="U76" s="116"/>
      <c r="V76" s="117" t="str">
        <f t="shared" si="24"/>
        <v>#REF!</v>
      </c>
      <c r="W76" s="90" t="e">
        <f t="shared" si="25"/>
        <v>#VALUE!</v>
      </c>
      <c r="X76" s="89"/>
      <c r="Y76" s="89"/>
      <c r="Z76" s="118"/>
      <c r="AA76" s="89"/>
      <c r="AB76" s="89"/>
      <c r="AC76" s="89"/>
      <c r="AD76" s="89"/>
      <c r="AE76" s="89"/>
      <c r="AF76" s="89"/>
      <c r="AG76" s="89"/>
    </row>
    <row r="77" spans="1:33" ht="12" hidden="1" customHeight="1" outlineLevel="1" x14ac:dyDescent="0.3">
      <c r="A77" s="156" t="s">
        <v>198</v>
      </c>
      <c r="B77" s="111" t="e">
        <f t="shared" si="15"/>
        <v>#VALUE!</v>
      </c>
      <c r="C77" s="157" t="s">
        <v>198</v>
      </c>
      <c r="D77" s="157" t="s">
        <v>198</v>
      </c>
      <c r="E77" s="113" t="e">
        <f t="shared" si="16"/>
        <v>#VALUE!</v>
      </c>
      <c r="F77" s="114" t="e">
        <f t="shared" si="17"/>
        <v>#VALUE!</v>
      </c>
      <c r="G77" s="115" t="e">
        <f t="shared" si="26"/>
        <v>#VALUE!</v>
      </c>
      <c r="H77" s="111" t="e">
        <f t="shared" si="18"/>
        <v>#VALUE!</v>
      </c>
      <c r="I77" s="157" t="s">
        <v>198</v>
      </c>
      <c r="J77" s="157" t="s">
        <v>198</v>
      </c>
      <c r="K77" s="113" t="e">
        <f t="shared" si="19"/>
        <v>#VALUE!</v>
      </c>
      <c r="L77" s="114" t="e">
        <f t="shared" si="20"/>
        <v>#VALUE!</v>
      </c>
      <c r="M77" s="115" t="e">
        <f t="shared" si="27"/>
        <v>#VALUE!</v>
      </c>
      <c r="N77" s="111" t="e">
        <f t="shared" si="21"/>
        <v>#VALUE!</v>
      </c>
      <c r="O77" s="157" t="s">
        <v>198</v>
      </c>
      <c r="P77" s="157" t="s">
        <v>198</v>
      </c>
      <c r="Q77" s="113" t="e">
        <f t="shared" si="22"/>
        <v>#VALUE!</v>
      </c>
      <c r="R77" s="114" t="e">
        <f t="shared" si="23"/>
        <v>#VALUE!</v>
      </c>
      <c r="S77" s="115" t="e">
        <f t="shared" si="28"/>
        <v>#VALUE!</v>
      </c>
      <c r="T77" s="115" t="e">
        <f>+VLOOKUP(A77,#REF!,10,0)</f>
        <v>#REF!</v>
      </c>
      <c r="U77" s="116"/>
      <c r="V77" s="117" t="str">
        <f t="shared" si="24"/>
        <v>#REF!</v>
      </c>
      <c r="W77" s="90" t="e">
        <f t="shared" si="25"/>
        <v>#VALUE!</v>
      </c>
      <c r="X77" s="89"/>
      <c r="Y77" s="89"/>
      <c r="Z77" s="118"/>
      <c r="AA77" s="89"/>
      <c r="AB77" s="89"/>
      <c r="AC77" s="89"/>
      <c r="AD77" s="89"/>
      <c r="AE77" s="89"/>
      <c r="AF77" s="89"/>
      <c r="AG77" s="89"/>
    </row>
    <row r="78" spans="1:33" ht="12" hidden="1" customHeight="1" outlineLevel="1" x14ac:dyDescent="0.3">
      <c r="A78" s="156" t="s">
        <v>198</v>
      </c>
      <c r="B78" s="111" t="e">
        <f t="shared" si="15"/>
        <v>#VALUE!</v>
      </c>
      <c r="C78" s="157" t="s">
        <v>198</v>
      </c>
      <c r="D78" s="157" t="s">
        <v>198</v>
      </c>
      <c r="E78" s="113" t="e">
        <f t="shared" si="16"/>
        <v>#VALUE!</v>
      </c>
      <c r="F78" s="114" t="e">
        <f t="shared" si="17"/>
        <v>#VALUE!</v>
      </c>
      <c r="G78" s="115" t="e">
        <f t="shared" si="26"/>
        <v>#VALUE!</v>
      </c>
      <c r="H78" s="111" t="e">
        <f t="shared" si="18"/>
        <v>#VALUE!</v>
      </c>
      <c r="I78" s="157" t="s">
        <v>198</v>
      </c>
      <c r="J78" s="157" t="s">
        <v>198</v>
      </c>
      <c r="K78" s="113" t="e">
        <f t="shared" si="19"/>
        <v>#VALUE!</v>
      </c>
      <c r="L78" s="114" t="e">
        <f t="shared" si="20"/>
        <v>#VALUE!</v>
      </c>
      <c r="M78" s="115" t="e">
        <f t="shared" si="27"/>
        <v>#VALUE!</v>
      </c>
      <c r="N78" s="111" t="e">
        <f t="shared" si="21"/>
        <v>#VALUE!</v>
      </c>
      <c r="O78" s="157" t="s">
        <v>198</v>
      </c>
      <c r="P78" s="157" t="s">
        <v>198</v>
      </c>
      <c r="Q78" s="113" t="e">
        <f t="shared" si="22"/>
        <v>#VALUE!</v>
      </c>
      <c r="R78" s="114" t="e">
        <f t="shared" si="23"/>
        <v>#VALUE!</v>
      </c>
      <c r="S78" s="115" t="e">
        <f t="shared" si="28"/>
        <v>#VALUE!</v>
      </c>
      <c r="T78" s="115" t="e">
        <f>+VLOOKUP(A78,#REF!,10,0)</f>
        <v>#REF!</v>
      </c>
      <c r="U78" s="116"/>
      <c r="V78" s="117" t="str">
        <f t="shared" si="24"/>
        <v>#REF!</v>
      </c>
      <c r="W78" s="90" t="e">
        <f t="shared" si="25"/>
        <v>#VALUE!</v>
      </c>
      <c r="X78" s="89"/>
      <c r="Y78" s="89"/>
      <c r="Z78" s="118"/>
      <c r="AA78" s="89"/>
      <c r="AB78" s="89"/>
      <c r="AC78" s="89"/>
      <c r="AD78" s="89"/>
      <c r="AE78" s="89"/>
      <c r="AF78" s="89"/>
      <c r="AG78" s="89"/>
    </row>
    <row r="79" spans="1:33" ht="12" hidden="1" customHeight="1" outlineLevel="1" x14ac:dyDescent="0.3">
      <c r="A79" s="156" t="s">
        <v>198</v>
      </c>
      <c r="B79" s="111" t="e">
        <f t="shared" si="15"/>
        <v>#VALUE!</v>
      </c>
      <c r="C79" s="157" t="s">
        <v>198</v>
      </c>
      <c r="D79" s="157" t="s">
        <v>198</v>
      </c>
      <c r="E79" s="113" t="e">
        <f t="shared" si="16"/>
        <v>#VALUE!</v>
      </c>
      <c r="F79" s="114" t="e">
        <f t="shared" si="17"/>
        <v>#VALUE!</v>
      </c>
      <c r="G79" s="115" t="e">
        <f t="shared" si="26"/>
        <v>#VALUE!</v>
      </c>
      <c r="H79" s="111" t="e">
        <f t="shared" si="18"/>
        <v>#VALUE!</v>
      </c>
      <c r="I79" s="157" t="s">
        <v>198</v>
      </c>
      <c r="J79" s="157" t="s">
        <v>198</v>
      </c>
      <c r="K79" s="113" t="e">
        <f t="shared" si="19"/>
        <v>#VALUE!</v>
      </c>
      <c r="L79" s="114" t="e">
        <f t="shared" si="20"/>
        <v>#VALUE!</v>
      </c>
      <c r="M79" s="115" t="e">
        <f t="shared" si="27"/>
        <v>#VALUE!</v>
      </c>
      <c r="N79" s="111" t="e">
        <f t="shared" si="21"/>
        <v>#VALUE!</v>
      </c>
      <c r="O79" s="157" t="s">
        <v>198</v>
      </c>
      <c r="P79" s="157" t="s">
        <v>198</v>
      </c>
      <c r="Q79" s="113" t="e">
        <f t="shared" si="22"/>
        <v>#VALUE!</v>
      </c>
      <c r="R79" s="114" t="e">
        <f t="shared" si="23"/>
        <v>#VALUE!</v>
      </c>
      <c r="S79" s="115" t="e">
        <f t="shared" si="28"/>
        <v>#VALUE!</v>
      </c>
      <c r="T79" s="115" t="e">
        <f>+VLOOKUP(A79,#REF!,10,0)</f>
        <v>#REF!</v>
      </c>
      <c r="U79" s="116"/>
      <c r="V79" s="117" t="str">
        <f t="shared" si="24"/>
        <v>#REF!</v>
      </c>
      <c r="W79" s="90" t="e">
        <f t="shared" si="25"/>
        <v>#VALUE!</v>
      </c>
      <c r="X79" s="89"/>
      <c r="Y79" s="89"/>
      <c r="Z79" s="118"/>
      <c r="AA79" s="89"/>
      <c r="AB79" s="89"/>
      <c r="AC79" s="89"/>
      <c r="AD79" s="89"/>
      <c r="AE79" s="89"/>
      <c r="AF79" s="89"/>
      <c r="AG79" s="89"/>
    </row>
    <row r="80" spans="1:33" ht="12" hidden="1" customHeight="1" outlineLevel="1" x14ac:dyDescent="0.3">
      <c r="A80" s="156" t="s">
        <v>198</v>
      </c>
      <c r="B80" s="111" t="e">
        <f t="shared" si="15"/>
        <v>#VALUE!</v>
      </c>
      <c r="C80" s="157" t="s">
        <v>198</v>
      </c>
      <c r="D80" s="157" t="s">
        <v>198</v>
      </c>
      <c r="E80" s="113" t="e">
        <f t="shared" si="16"/>
        <v>#VALUE!</v>
      </c>
      <c r="F80" s="114" t="e">
        <f t="shared" si="17"/>
        <v>#VALUE!</v>
      </c>
      <c r="G80" s="115" t="e">
        <f t="shared" si="26"/>
        <v>#VALUE!</v>
      </c>
      <c r="H80" s="111" t="e">
        <f t="shared" si="18"/>
        <v>#VALUE!</v>
      </c>
      <c r="I80" s="157" t="s">
        <v>198</v>
      </c>
      <c r="J80" s="157" t="s">
        <v>198</v>
      </c>
      <c r="K80" s="113" t="e">
        <f t="shared" si="19"/>
        <v>#VALUE!</v>
      </c>
      <c r="L80" s="114" t="e">
        <f t="shared" si="20"/>
        <v>#VALUE!</v>
      </c>
      <c r="M80" s="115" t="e">
        <f t="shared" si="27"/>
        <v>#VALUE!</v>
      </c>
      <c r="N80" s="111" t="e">
        <f t="shared" si="21"/>
        <v>#VALUE!</v>
      </c>
      <c r="O80" s="157" t="s">
        <v>198</v>
      </c>
      <c r="P80" s="157" t="s">
        <v>198</v>
      </c>
      <c r="Q80" s="113" t="e">
        <f t="shared" si="22"/>
        <v>#VALUE!</v>
      </c>
      <c r="R80" s="114" t="e">
        <f t="shared" si="23"/>
        <v>#VALUE!</v>
      </c>
      <c r="S80" s="115" t="e">
        <f t="shared" si="28"/>
        <v>#VALUE!</v>
      </c>
      <c r="T80" s="115" t="e">
        <f>+VLOOKUP(A80,#REF!,10,0)</f>
        <v>#REF!</v>
      </c>
      <c r="U80" s="116"/>
      <c r="V80" s="117" t="str">
        <f t="shared" si="24"/>
        <v>#REF!</v>
      </c>
      <c r="W80" s="90" t="e">
        <f t="shared" si="25"/>
        <v>#VALUE!</v>
      </c>
      <c r="X80" s="89"/>
      <c r="Y80" s="89"/>
      <c r="Z80" s="118"/>
      <c r="AA80" s="89"/>
      <c r="AB80" s="89"/>
      <c r="AC80" s="89"/>
      <c r="AD80" s="89"/>
      <c r="AE80" s="89"/>
      <c r="AF80" s="89"/>
      <c r="AG80" s="89"/>
    </row>
    <row r="81" spans="1:33" ht="12" hidden="1" customHeight="1" outlineLevel="1" x14ac:dyDescent="0.3">
      <c r="A81" s="156" t="s">
        <v>198</v>
      </c>
      <c r="B81" s="111" t="e">
        <f t="shared" si="15"/>
        <v>#VALUE!</v>
      </c>
      <c r="C81" s="157" t="s">
        <v>198</v>
      </c>
      <c r="D81" s="157" t="s">
        <v>198</v>
      </c>
      <c r="E81" s="113" t="e">
        <f t="shared" si="16"/>
        <v>#VALUE!</v>
      </c>
      <c r="F81" s="114" t="e">
        <f t="shared" si="17"/>
        <v>#VALUE!</v>
      </c>
      <c r="G81" s="115" t="e">
        <f t="shared" si="26"/>
        <v>#VALUE!</v>
      </c>
      <c r="H81" s="111" t="e">
        <f t="shared" si="18"/>
        <v>#VALUE!</v>
      </c>
      <c r="I81" s="157" t="s">
        <v>198</v>
      </c>
      <c r="J81" s="157" t="s">
        <v>198</v>
      </c>
      <c r="K81" s="113" t="e">
        <f t="shared" si="19"/>
        <v>#VALUE!</v>
      </c>
      <c r="L81" s="114" t="e">
        <f t="shared" si="20"/>
        <v>#VALUE!</v>
      </c>
      <c r="M81" s="115" t="e">
        <f t="shared" si="27"/>
        <v>#VALUE!</v>
      </c>
      <c r="N81" s="111" t="e">
        <f t="shared" si="21"/>
        <v>#VALUE!</v>
      </c>
      <c r="O81" s="157" t="s">
        <v>198</v>
      </c>
      <c r="P81" s="157" t="s">
        <v>198</v>
      </c>
      <c r="Q81" s="113" t="e">
        <f t="shared" si="22"/>
        <v>#VALUE!</v>
      </c>
      <c r="R81" s="114" t="e">
        <f t="shared" si="23"/>
        <v>#VALUE!</v>
      </c>
      <c r="S81" s="115" t="e">
        <f t="shared" si="28"/>
        <v>#VALUE!</v>
      </c>
      <c r="T81" s="115" t="e">
        <f>+VLOOKUP(A81,#REF!,10,0)</f>
        <v>#REF!</v>
      </c>
      <c r="U81" s="116"/>
      <c r="V81" s="117" t="str">
        <f t="shared" si="24"/>
        <v>#REF!</v>
      </c>
      <c r="W81" s="90" t="e">
        <f t="shared" si="25"/>
        <v>#VALUE!</v>
      </c>
      <c r="X81" s="89"/>
      <c r="Y81" s="89"/>
      <c r="Z81" s="118"/>
      <c r="AA81" s="89"/>
      <c r="AB81" s="89"/>
      <c r="AC81" s="89"/>
      <c r="AD81" s="89"/>
      <c r="AE81" s="89"/>
      <c r="AF81" s="89"/>
      <c r="AG81" s="89"/>
    </row>
    <row r="82" spans="1:33" ht="12" hidden="1" customHeight="1" outlineLevel="1" x14ac:dyDescent="0.3">
      <c r="A82" s="156"/>
      <c r="B82" s="111"/>
      <c r="C82" s="157"/>
      <c r="D82" s="157">
        <v>3.3130000000000002</v>
      </c>
      <c r="E82" s="113"/>
      <c r="F82" s="114"/>
      <c r="G82" s="115"/>
      <c r="H82" s="111"/>
      <c r="I82" s="157"/>
      <c r="J82" s="157">
        <v>3.2719999999999998</v>
      </c>
      <c r="K82" s="113"/>
      <c r="L82" s="114"/>
      <c r="M82" s="115"/>
      <c r="N82" s="111"/>
      <c r="O82" s="157"/>
      <c r="P82" s="157">
        <v>3.4129999999999998</v>
      </c>
      <c r="Q82" s="113"/>
      <c r="R82" s="114"/>
      <c r="S82" s="115"/>
      <c r="T82" s="115"/>
      <c r="U82" s="116"/>
      <c r="V82" s="117"/>
      <c r="W82" s="90"/>
      <c r="X82" s="89"/>
      <c r="Y82" s="89"/>
      <c r="Z82" s="118"/>
      <c r="AA82" s="89"/>
      <c r="AB82" s="89"/>
      <c r="AC82" s="89"/>
      <c r="AD82" s="89"/>
      <c r="AE82" s="89"/>
      <c r="AF82" s="89"/>
      <c r="AG82" s="89"/>
    </row>
    <row r="83" spans="1:33" ht="12" hidden="1" customHeight="1" outlineLevel="1" x14ac:dyDescent="0.3">
      <c r="A83" s="156" t="s">
        <v>198</v>
      </c>
      <c r="B83" s="111" t="e">
        <f t="shared" ref="B83:B150" si="29">+A83-$A$27</f>
        <v>#VALUE!</v>
      </c>
      <c r="C83" s="157" t="s">
        <v>198</v>
      </c>
      <c r="D83" s="157" t="s">
        <v>198</v>
      </c>
      <c r="E83" s="113" t="e">
        <f t="shared" ref="E83:E150" si="30">+C83-($H$15)+F83</f>
        <v>#VALUE!</v>
      </c>
      <c r="F83" s="114" t="e">
        <f t="shared" ref="F83:F150" si="31">$F$81+$D$82-D83</f>
        <v>#VALUE!</v>
      </c>
      <c r="G83" s="115" t="e">
        <f t="shared" ref="G83:G84" si="32">+(F83-F80)/(A83-A80)*1000</f>
        <v>#VALUE!</v>
      </c>
      <c r="H83" s="111" t="e">
        <f t="shared" ref="H83:H150" si="33">+A83-$A$27</f>
        <v>#VALUE!</v>
      </c>
      <c r="I83" s="157" t="s">
        <v>198</v>
      </c>
      <c r="J83" s="157" t="s">
        <v>198</v>
      </c>
      <c r="K83" s="113" t="e">
        <f t="shared" ref="K83:K150" si="34">+I83-($H$16)+L83</f>
        <v>#VALUE!</v>
      </c>
      <c r="L83" s="114" t="e">
        <f t="shared" ref="L83:L150" si="35">$L$81+$J$82-J83</f>
        <v>#VALUE!</v>
      </c>
      <c r="M83" s="115" t="e">
        <f t="shared" ref="M83:M84" si="36">+(L83-L80)/(A83-A80)*1000</f>
        <v>#VALUE!</v>
      </c>
      <c r="N83" s="111" t="e">
        <f t="shared" ref="N83:N150" si="37">+A83-$A$27</f>
        <v>#VALUE!</v>
      </c>
      <c r="O83" s="157" t="s">
        <v>198</v>
      </c>
      <c r="P83" s="157" t="s">
        <v>198</v>
      </c>
      <c r="Q83" s="113" t="e">
        <f t="shared" ref="Q83:Q150" si="38">+(O83-$H$17+R83)</f>
        <v>#VALUE!</v>
      </c>
      <c r="R83" s="114" t="e">
        <f t="shared" ref="R83:R150" si="39">$R$81+$P$82-P83</f>
        <v>#VALUE!</v>
      </c>
      <c r="S83" s="115" t="e">
        <f t="shared" ref="S83:S84" si="40">+(R83-R80)/(A83-A80)*1000</f>
        <v>#VALUE!</v>
      </c>
      <c r="T83" s="115" t="e">
        <f>+VLOOKUP(A83,#REF!,10,0)</f>
        <v>#REF!</v>
      </c>
      <c r="U83" s="116"/>
      <c r="V83" s="117" t="str">
        <f t="shared" ref="V83:V149" si="41">+A83</f>
        <v>#REF!</v>
      </c>
      <c r="W83" s="90" t="e">
        <f t="shared" ref="W83:W149" si="42">+(E83+2*K83+Q83)/4</f>
        <v>#VALUE!</v>
      </c>
      <c r="X83" s="89"/>
      <c r="Y83" s="89"/>
      <c r="Z83" s="118"/>
      <c r="AA83" s="89"/>
      <c r="AB83" s="89"/>
      <c r="AC83" s="89"/>
      <c r="AD83" s="89"/>
      <c r="AE83" s="89"/>
      <c r="AF83" s="89"/>
      <c r="AG83" s="89"/>
    </row>
    <row r="84" spans="1:33" ht="12" hidden="1" customHeight="1" outlineLevel="1" x14ac:dyDescent="0.3">
      <c r="A84" s="156" t="s">
        <v>198</v>
      </c>
      <c r="B84" s="111" t="e">
        <f t="shared" si="29"/>
        <v>#VALUE!</v>
      </c>
      <c r="C84" s="157" t="s">
        <v>198</v>
      </c>
      <c r="D84" s="157" t="s">
        <v>198</v>
      </c>
      <c r="E84" s="113" t="e">
        <f t="shared" si="30"/>
        <v>#VALUE!</v>
      </c>
      <c r="F84" s="114" t="e">
        <f t="shared" si="31"/>
        <v>#VALUE!</v>
      </c>
      <c r="G84" s="115" t="e">
        <f t="shared" si="32"/>
        <v>#VALUE!</v>
      </c>
      <c r="H84" s="111" t="e">
        <f t="shared" si="33"/>
        <v>#VALUE!</v>
      </c>
      <c r="I84" s="157" t="s">
        <v>198</v>
      </c>
      <c r="J84" s="157" t="s">
        <v>198</v>
      </c>
      <c r="K84" s="113" t="e">
        <f t="shared" si="34"/>
        <v>#VALUE!</v>
      </c>
      <c r="L84" s="114" t="e">
        <f t="shared" si="35"/>
        <v>#VALUE!</v>
      </c>
      <c r="M84" s="115" t="e">
        <f t="shared" si="36"/>
        <v>#VALUE!</v>
      </c>
      <c r="N84" s="111" t="e">
        <f t="shared" si="37"/>
        <v>#VALUE!</v>
      </c>
      <c r="O84" s="157" t="s">
        <v>198</v>
      </c>
      <c r="P84" s="157" t="s">
        <v>198</v>
      </c>
      <c r="Q84" s="113" t="e">
        <f t="shared" si="38"/>
        <v>#VALUE!</v>
      </c>
      <c r="R84" s="114" t="e">
        <f t="shared" si="39"/>
        <v>#VALUE!</v>
      </c>
      <c r="S84" s="115" t="e">
        <f t="shared" si="40"/>
        <v>#VALUE!</v>
      </c>
      <c r="T84" s="115" t="e">
        <f>+VLOOKUP(A84,#REF!,10,0)</f>
        <v>#REF!</v>
      </c>
      <c r="U84" s="116"/>
      <c r="V84" s="117" t="str">
        <f t="shared" si="41"/>
        <v>#REF!</v>
      </c>
      <c r="W84" s="90" t="e">
        <f t="shared" si="42"/>
        <v>#VALUE!</v>
      </c>
      <c r="X84" s="89"/>
      <c r="Y84" s="89"/>
      <c r="Z84" s="118"/>
      <c r="AA84" s="89"/>
      <c r="AB84" s="89"/>
      <c r="AC84" s="89"/>
      <c r="AD84" s="89"/>
      <c r="AE84" s="89"/>
      <c r="AF84" s="89"/>
      <c r="AG84" s="89"/>
    </row>
    <row r="85" spans="1:33" ht="12" hidden="1" customHeight="1" outlineLevel="1" x14ac:dyDescent="0.3">
      <c r="A85" s="156" t="s">
        <v>198</v>
      </c>
      <c r="B85" s="111" t="e">
        <f t="shared" si="29"/>
        <v>#VALUE!</v>
      </c>
      <c r="C85" s="157" t="s">
        <v>198</v>
      </c>
      <c r="D85" s="157" t="s">
        <v>198</v>
      </c>
      <c r="E85" s="113" t="e">
        <f t="shared" si="30"/>
        <v>#VALUE!</v>
      </c>
      <c r="F85" s="114" t="e">
        <f t="shared" si="31"/>
        <v>#VALUE!</v>
      </c>
      <c r="G85" s="115" t="e">
        <f t="shared" ref="G85:G150" si="43">+(F85-F83)/(A85-A83)*1000</f>
        <v>#VALUE!</v>
      </c>
      <c r="H85" s="111" t="e">
        <f t="shared" si="33"/>
        <v>#VALUE!</v>
      </c>
      <c r="I85" s="157" t="s">
        <v>198</v>
      </c>
      <c r="J85" s="157" t="s">
        <v>198</v>
      </c>
      <c r="K85" s="113" t="e">
        <f t="shared" si="34"/>
        <v>#VALUE!</v>
      </c>
      <c r="L85" s="114" t="e">
        <f t="shared" si="35"/>
        <v>#VALUE!</v>
      </c>
      <c r="M85" s="115" t="e">
        <f t="shared" ref="M85:M150" si="44">+(L85-L83)/(A85-A83)*1000</f>
        <v>#VALUE!</v>
      </c>
      <c r="N85" s="111" t="e">
        <f t="shared" si="37"/>
        <v>#VALUE!</v>
      </c>
      <c r="O85" s="157" t="s">
        <v>198</v>
      </c>
      <c r="P85" s="157" t="s">
        <v>198</v>
      </c>
      <c r="Q85" s="113" t="e">
        <f t="shared" si="38"/>
        <v>#VALUE!</v>
      </c>
      <c r="R85" s="114" t="e">
        <f t="shared" si="39"/>
        <v>#VALUE!</v>
      </c>
      <c r="S85" s="115" t="e">
        <f t="shared" ref="S85:S150" si="45">+(R85-R83)/(A85-A83)*1000</f>
        <v>#VALUE!</v>
      </c>
      <c r="T85" s="115" t="e">
        <f>+VLOOKUP(A85,#REF!,10,0)</f>
        <v>#REF!</v>
      </c>
      <c r="U85" s="116"/>
      <c r="V85" s="117" t="str">
        <f t="shared" si="41"/>
        <v>#REF!</v>
      </c>
      <c r="W85" s="90" t="e">
        <f t="shared" si="42"/>
        <v>#VALUE!</v>
      </c>
      <c r="X85" s="89"/>
      <c r="Y85" s="89"/>
      <c r="Z85" s="118"/>
      <c r="AA85" s="89"/>
      <c r="AB85" s="89"/>
      <c r="AC85" s="89"/>
      <c r="AD85" s="89"/>
      <c r="AE85" s="89"/>
      <c r="AF85" s="89"/>
      <c r="AG85" s="89"/>
    </row>
    <row r="86" spans="1:33" ht="12" hidden="1" customHeight="1" outlineLevel="1" x14ac:dyDescent="0.3">
      <c r="A86" s="156" t="s">
        <v>198</v>
      </c>
      <c r="B86" s="111" t="e">
        <f t="shared" si="29"/>
        <v>#VALUE!</v>
      </c>
      <c r="C86" s="157" t="s">
        <v>198</v>
      </c>
      <c r="D86" s="157" t="s">
        <v>198</v>
      </c>
      <c r="E86" s="113" t="e">
        <f t="shared" si="30"/>
        <v>#VALUE!</v>
      </c>
      <c r="F86" s="114" t="e">
        <f t="shared" si="31"/>
        <v>#VALUE!</v>
      </c>
      <c r="G86" s="115" t="e">
        <f t="shared" si="43"/>
        <v>#VALUE!</v>
      </c>
      <c r="H86" s="111" t="e">
        <f t="shared" si="33"/>
        <v>#VALUE!</v>
      </c>
      <c r="I86" s="157" t="s">
        <v>198</v>
      </c>
      <c r="J86" s="157" t="s">
        <v>198</v>
      </c>
      <c r="K86" s="113" t="e">
        <f t="shared" si="34"/>
        <v>#VALUE!</v>
      </c>
      <c r="L86" s="114" t="e">
        <f t="shared" si="35"/>
        <v>#VALUE!</v>
      </c>
      <c r="M86" s="115" t="e">
        <f t="shared" si="44"/>
        <v>#VALUE!</v>
      </c>
      <c r="N86" s="111" t="e">
        <f t="shared" si="37"/>
        <v>#VALUE!</v>
      </c>
      <c r="O86" s="157" t="s">
        <v>198</v>
      </c>
      <c r="P86" s="157" t="s">
        <v>198</v>
      </c>
      <c r="Q86" s="113" t="e">
        <f t="shared" si="38"/>
        <v>#VALUE!</v>
      </c>
      <c r="R86" s="114" t="e">
        <f t="shared" si="39"/>
        <v>#VALUE!</v>
      </c>
      <c r="S86" s="115" t="e">
        <f t="shared" si="45"/>
        <v>#VALUE!</v>
      </c>
      <c r="T86" s="115" t="e">
        <f>+VLOOKUP(A86,#REF!,10,0)</f>
        <v>#REF!</v>
      </c>
      <c r="U86" s="116"/>
      <c r="V86" s="117" t="str">
        <f t="shared" si="41"/>
        <v>#REF!</v>
      </c>
      <c r="W86" s="90" t="e">
        <f t="shared" si="42"/>
        <v>#VALUE!</v>
      </c>
      <c r="X86" s="89"/>
      <c r="Y86" s="89"/>
      <c r="Z86" s="118"/>
      <c r="AA86" s="89"/>
      <c r="AB86" s="89"/>
      <c r="AC86" s="89"/>
      <c r="AD86" s="89"/>
      <c r="AE86" s="89"/>
      <c r="AF86" s="89"/>
      <c r="AG86" s="89"/>
    </row>
    <row r="87" spans="1:33" ht="12" hidden="1" customHeight="1" outlineLevel="1" x14ac:dyDescent="0.3">
      <c r="A87" s="156" t="s">
        <v>198</v>
      </c>
      <c r="B87" s="111" t="e">
        <f t="shared" si="29"/>
        <v>#VALUE!</v>
      </c>
      <c r="C87" s="157" t="s">
        <v>198</v>
      </c>
      <c r="D87" s="157" t="s">
        <v>198</v>
      </c>
      <c r="E87" s="113" t="e">
        <f t="shared" si="30"/>
        <v>#VALUE!</v>
      </c>
      <c r="F87" s="114" t="e">
        <f t="shared" si="31"/>
        <v>#VALUE!</v>
      </c>
      <c r="G87" s="115" t="e">
        <f t="shared" si="43"/>
        <v>#VALUE!</v>
      </c>
      <c r="H87" s="111" t="e">
        <f t="shared" si="33"/>
        <v>#VALUE!</v>
      </c>
      <c r="I87" s="157" t="s">
        <v>198</v>
      </c>
      <c r="J87" s="157" t="s">
        <v>198</v>
      </c>
      <c r="K87" s="113" t="e">
        <f t="shared" si="34"/>
        <v>#VALUE!</v>
      </c>
      <c r="L87" s="114" t="e">
        <f t="shared" si="35"/>
        <v>#VALUE!</v>
      </c>
      <c r="M87" s="115" t="e">
        <f t="shared" si="44"/>
        <v>#VALUE!</v>
      </c>
      <c r="N87" s="111" t="e">
        <f t="shared" si="37"/>
        <v>#VALUE!</v>
      </c>
      <c r="O87" s="157" t="s">
        <v>198</v>
      </c>
      <c r="P87" s="157" t="s">
        <v>198</v>
      </c>
      <c r="Q87" s="113" t="e">
        <f t="shared" si="38"/>
        <v>#VALUE!</v>
      </c>
      <c r="R87" s="114" t="e">
        <f t="shared" si="39"/>
        <v>#VALUE!</v>
      </c>
      <c r="S87" s="115" t="e">
        <f t="shared" si="45"/>
        <v>#VALUE!</v>
      </c>
      <c r="T87" s="115" t="e">
        <f>+VLOOKUP(A87,#REF!,10,0)</f>
        <v>#REF!</v>
      </c>
      <c r="U87" s="116"/>
      <c r="V87" s="117" t="str">
        <f t="shared" si="41"/>
        <v>#REF!</v>
      </c>
      <c r="W87" s="90" t="e">
        <f t="shared" si="42"/>
        <v>#VALUE!</v>
      </c>
      <c r="X87" s="89"/>
      <c r="Y87" s="89"/>
      <c r="Z87" s="118"/>
      <c r="AA87" s="89"/>
      <c r="AB87" s="89"/>
      <c r="AC87" s="89"/>
      <c r="AD87" s="89"/>
      <c r="AE87" s="89"/>
      <c r="AF87" s="89"/>
      <c r="AG87" s="89"/>
    </row>
    <row r="88" spans="1:33" ht="12" hidden="1" customHeight="1" outlineLevel="1" x14ac:dyDescent="0.3">
      <c r="A88" s="156" t="s">
        <v>198</v>
      </c>
      <c r="B88" s="111" t="e">
        <f t="shared" si="29"/>
        <v>#VALUE!</v>
      </c>
      <c r="C88" s="157" t="s">
        <v>198</v>
      </c>
      <c r="D88" s="157" t="s">
        <v>198</v>
      </c>
      <c r="E88" s="113" t="e">
        <f t="shared" si="30"/>
        <v>#VALUE!</v>
      </c>
      <c r="F88" s="114" t="e">
        <f t="shared" si="31"/>
        <v>#VALUE!</v>
      </c>
      <c r="G88" s="115" t="e">
        <f t="shared" si="43"/>
        <v>#VALUE!</v>
      </c>
      <c r="H88" s="111" t="e">
        <f t="shared" si="33"/>
        <v>#VALUE!</v>
      </c>
      <c r="I88" s="157" t="s">
        <v>198</v>
      </c>
      <c r="J88" s="157" t="s">
        <v>198</v>
      </c>
      <c r="K88" s="113" t="e">
        <f t="shared" si="34"/>
        <v>#VALUE!</v>
      </c>
      <c r="L88" s="114" t="e">
        <f t="shared" si="35"/>
        <v>#VALUE!</v>
      </c>
      <c r="M88" s="115" t="e">
        <f t="shared" si="44"/>
        <v>#VALUE!</v>
      </c>
      <c r="N88" s="111" t="e">
        <f t="shared" si="37"/>
        <v>#VALUE!</v>
      </c>
      <c r="O88" s="157" t="s">
        <v>198</v>
      </c>
      <c r="P88" s="157" t="s">
        <v>198</v>
      </c>
      <c r="Q88" s="113" t="e">
        <f t="shared" si="38"/>
        <v>#VALUE!</v>
      </c>
      <c r="R88" s="114" t="e">
        <f t="shared" si="39"/>
        <v>#VALUE!</v>
      </c>
      <c r="S88" s="115" t="e">
        <f t="shared" si="45"/>
        <v>#VALUE!</v>
      </c>
      <c r="T88" s="115" t="e">
        <f>+VLOOKUP(A88,#REF!,10,0)</f>
        <v>#REF!</v>
      </c>
      <c r="U88" s="116"/>
      <c r="V88" s="117" t="str">
        <f t="shared" si="41"/>
        <v>#REF!</v>
      </c>
      <c r="W88" s="90" t="e">
        <f t="shared" si="42"/>
        <v>#VALUE!</v>
      </c>
      <c r="X88" s="89"/>
      <c r="Y88" s="89"/>
      <c r="Z88" s="118"/>
      <c r="AA88" s="89"/>
      <c r="AB88" s="89"/>
      <c r="AC88" s="89"/>
      <c r="AD88" s="89"/>
      <c r="AE88" s="89"/>
      <c r="AF88" s="89"/>
      <c r="AG88" s="89"/>
    </row>
    <row r="89" spans="1:33" ht="12" hidden="1" customHeight="1" outlineLevel="1" x14ac:dyDescent="0.3">
      <c r="A89" s="156" t="s">
        <v>198</v>
      </c>
      <c r="B89" s="111" t="e">
        <f t="shared" si="29"/>
        <v>#VALUE!</v>
      </c>
      <c r="C89" s="157" t="s">
        <v>198</v>
      </c>
      <c r="D89" s="157" t="s">
        <v>198</v>
      </c>
      <c r="E89" s="113" t="e">
        <f t="shared" si="30"/>
        <v>#VALUE!</v>
      </c>
      <c r="F89" s="114" t="e">
        <f t="shared" si="31"/>
        <v>#VALUE!</v>
      </c>
      <c r="G89" s="115" t="e">
        <f t="shared" si="43"/>
        <v>#VALUE!</v>
      </c>
      <c r="H89" s="111" t="e">
        <f t="shared" si="33"/>
        <v>#VALUE!</v>
      </c>
      <c r="I89" s="157" t="s">
        <v>198</v>
      </c>
      <c r="J89" s="157" t="s">
        <v>198</v>
      </c>
      <c r="K89" s="113" t="e">
        <f t="shared" si="34"/>
        <v>#VALUE!</v>
      </c>
      <c r="L89" s="114" t="e">
        <f t="shared" si="35"/>
        <v>#VALUE!</v>
      </c>
      <c r="M89" s="115" t="e">
        <f t="shared" si="44"/>
        <v>#VALUE!</v>
      </c>
      <c r="N89" s="111" t="e">
        <f t="shared" si="37"/>
        <v>#VALUE!</v>
      </c>
      <c r="O89" s="157" t="s">
        <v>198</v>
      </c>
      <c r="P89" s="157" t="s">
        <v>198</v>
      </c>
      <c r="Q89" s="113" t="e">
        <f t="shared" si="38"/>
        <v>#VALUE!</v>
      </c>
      <c r="R89" s="114" t="e">
        <f t="shared" si="39"/>
        <v>#VALUE!</v>
      </c>
      <c r="S89" s="115" t="e">
        <f t="shared" si="45"/>
        <v>#VALUE!</v>
      </c>
      <c r="T89" s="115" t="e">
        <f>+VLOOKUP(A89,#REF!,10,0)</f>
        <v>#REF!</v>
      </c>
      <c r="U89" s="116"/>
      <c r="V89" s="117" t="str">
        <f t="shared" si="41"/>
        <v>#REF!</v>
      </c>
      <c r="W89" s="90" t="e">
        <f t="shared" si="42"/>
        <v>#VALUE!</v>
      </c>
      <c r="X89" s="89"/>
      <c r="Y89" s="89"/>
      <c r="Z89" s="118"/>
      <c r="AA89" s="89"/>
      <c r="AB89" s="89"/>
      <c r="AC89" s="89"/>
      <c r="AD89" s="89"/>
      <c r="AE89" s="89"/>
      <c r="AF89" s="89"/>
      <c r="AG89" s="89"/>
    </row>
    <row r="90" spans="1:33" ht="11.25" hidden="1" customHeight="1" outlineLevel="1" x14ac:dyDescent="0.3">
      <c r="A90" s="156" t="s">
        <v>198</v>
      </c>
      <c r="B90" s="111" t="e">
        <f t="shared" si="29"/>
        <v>#VALUE!</v>
      </c>
      <c r="C90" s="157" t="s">
        <v>198</v>
      </c>
      <c r="D90" s="157" t="s">
        <v>198</v>
      </c>
      <c r="E90" s="113" t="e">
        <f t="shared" si="30"/>
        <v>#VALUE!</v>
      </c>
      <c r="F90" s="114" t="e">
        <f t="shared" si="31"/>
        <v>#VALUE!</v>
      </c>
      <c r="G90" s="115" t="e">
        <f t="shared" si="43"/>
        <v>#VALUE!</v>
      </c>
      <c r="H90" s="111" t="e">
        <f t="shared" si="33"/>
        <v>#VALUE!</v>
      </c>
      <c r="I90" s="157" t="s">
        <v>198</v>
      </c>
      <c r="J90" s="157" t="s">
        <v>198</v>
      </c>
      <c r="K90" s="113" t="e">
        <f t="shared" si="34"/>
        <v>#VALUE!</v>
      </c>
      <c r="L90" s="114" t="e">
        <f t="shared" si="35"/>
        <v>#VALUE!</v>
      </c>
      <c r="M90" s="115" t="e">
        <f t="shared" si="44"/>
        <v>#VALUE!</v>
      </c>
      <c r="N90" s="111" t="e">
        <f t="shared" si="37"/>
        <v>#VALUE!</v>
      </c>
      <c r="O90" s="157" t="s">
        <v>198</v>
      </c>
      <c r="P90" s="157" t="s">
        <v>198</v>
      </c>
      <c r="Q90" s="113" t="e">
        <f t="shared" si="38"/>
        <v>#VALUE!</v>
      </c>
      <c r="R90" s="114" t="e">
        <f t="shared" si="39"/>
        <v>#VALUE!</v>
      </c>
      <c r="S90" s="115" t="e">
        <f t="shared" si="45"/>
        <v>#VALUE!</v>
      </c>
      <c r="T90" s="115" t="e">
        <f>+VLOOKUP(A90,#REF!,10,0)</f>
        <v>#REF!</v>
      </c>
      <c r="U90" s="116"/>
      <c r="V90" s="117" t="str">
        <f t="shared" si="41"/>
        <v>#REF!</v>
      </c>
      <c r="W90" s="90" t="e">
        <f t="shared" si="42"/>
        <v>#VALUE!</v>
      </c>
      <c r="X90" s="89"/>
      <c r="Y90" s="89"/>
      <c r="Z90" s="118"/>
      <c r="AA90" s="89"/>
      <c r="AB90" s="89"/>
      <c r="AC90" s="89"/>
      <c r="AD90" s="89"/>
      <c r="AE90" s="89"/>
      <c r="AF90" s="89"/>
      <c r="AG90" s="89"/>
    </row>
    <row r="91" spans="1:33" ht="11.25" hidden="1" customHeight="1" outlineLevel="1" x14ac:dyDescent="0.3">
      <c r="A91" s="156" t="s">
        <v>198</v>
      </c>
      <c r="B91" s="111" t="e">
        <f t="shared" si="29"/>
        <v>#VALUE!</v>
      </c>
      <c r="C91" s="157" t="s">
        <v>198</v>
      </c>
      <c r="D91" s="157" t="s">
        <v>198</v>
      </c>
      <c r="E91" s="113" t="e">
        <f t="shared" si="30"/>
        <v>#VALUE!</v>
      </c>
      <c r="F91" s="114" t="e">
        <f t="shared" si="31"/>
        <v>#VALUE!</v>
      </c>
      <c r="G91" s="115" t="e">
        <f t="shared" si="43"/>
        <v>#VALUE!</v>
      </c>
      <c r="H91" s="111" t="e">
        <f t="shared" si="33"/>
        <v>#VALUE!</v>
      </c>
      <c r="I91" s="157" t="s">
        <v>198</v>
      </c>
      <c r="J91" s="157" t="s">
        <v>198</v>
      </c>
      <c r="K91" s="113" t="e">
        <f t="shared" si="34"/>
        <v>#VALUE!</v>
      </c>
      <c r="L91" s="114" t="e">
        <f t="shared" si="35"/>
        <v>#VALUE!</v>
      </c>
      <c r="M91" s="115" t="e">
        <f t="shared" si="44"/>
        <v>#VALUE!</v>
      </c>
      <c r="N91" s="111" t="e">
        <f t="shared" si="37"/>
        <v>#VALUE!</v>
      </c>
      <c r="O91" s="157" t="s">
        <v>198</v>
      </c>
      <c r="P91" s="157" t="s">
        <v>198</v>
      </c>
      <c r="Q91" s="113" t="e">
        <f t="shared" si="38"/>
        <v>#VALUE!</v>
      </c>
      <c r="R91" s="114" t="e">
        <f t="shared" si="39"/>
        <v>#VALUE!</v>
      </c>
      <c r="S91" s="115" t="e">
        <f t="shared" si="45"/>
        <v>#VALUE!</v>
      </c>
      <c r="T91" s="115" t="e">
        <f>+VLOOKUP(A91,#REF!,10,0)</f>
        <v>#REF!</v>
      </c>
      <c r="U91" s="116"/>
      <c r="V91" s="117" t="str">
        <f t="shared" si="41"/>
        <v>#REF!</v>
      </c>
      <c r="W91" s="90" t="e">
        <f t="shared" si="42"/>
        <v>#VALUE!</v>
      </c>
      <c r="X91" s="89"/>
      <c r="Y91" s="89"/>
      <c r="Z91" s="118"/>
      <c r="AA91" s="89"/>
      <c r="AB91" s="89"/>
      <c r="AC91" s="89"/>
      <c r="AD91" s="89"/>
      <c r="AE91" s="89"/>
      <c r="AF91" s="89"/>
      <c r="AG91" s="89"/>
    </row>
    <row r="92" spans="1:33" ht="11.25" hidden="1" customHeight="1" outlineLevel="1" x14ac:dyDescent="0.3">
      <c r="A92" s="156" t="s">
        <v>198</v>
      </c>
      <c r="B92" s="111" t="e">
        <f t="shared" si="29"/>
        <v>#VALUE!</v>
      </c>
      <c r="C92" s="157" t="s">
        <v>198</v>
      </c>
      <c r="D92" s="157" t="s">
        <v>198</v>
      </c>
      <c r="E92" s="113" t="e">
        <f t="shared" si="30"/>
        <v>#VALUE!</v>
      </c>
      <c r="F92" s="114" t="e">
        <f t="shared" si="31"/>
        <v>#VALUE!</v>
      </c>
      <c r="G92" s="115" t="e">
        <f t="shared" si="43"/>
        <v>#VALUE!</v>
      </c>
      <c r="H92" s="111" t="e">
        <f t="shared" si="33"/>
        <v>#VALUE!</v>
      </c>
      <c r="I92" s="157" t="s">
        <v>198</v>
      </c>
      <c r="J92" s="157" t="s">
        <v>198</v>
      </c>
      <c r="K92" s="113" t="e">
        <f t="shared" si="34"/>
        <v>#VALUE!</v>
      </c>
      <c r="L92" s="114" t="e">
        <f t="shared" si="35"/>
        <v>#VALUE!</v>
      </c>
      <c r="M92" s="115" t="e">
        <f t="shared" si="44"/>
        <v>#VALUE!</v>
      </c>
      <c r="N92" s="111" t="e">
        <f t="shared" si="37"/>
        <v>#VALUE!</v>
      </c>
      <c r="O92" s="157" t="s">
        <v>198</v>
      </c>
      <c r="P92" s="157" t="s">
        <v>198</v>
      </c>
      <c r="Q92" s="113" t="e">
        <f t="shared" si="38"/>
        <v>#VALUE!</v>
      </c>
      <c r="R92" s="114" t="e">
        <f t="shared" si="39"/>
        <v>#VALUE!</v>
      </c>
      <c r="S92" s="115" t="e">
        <f t="shared" si="45"/>
        <v>#VALUE!</v>
      </c>
      <c r="T92" s="115" t="e">
        <f>+VLOOKUP(A92,#REF!,10,0)</f>
        <v>#REF!</v>
      </c>
      <c r="U92" s="116"/>
      <c r="V92" s="117" t="str">
        <f t="shared" si="41"/>
        <v>#REF!</v>
      </c>
      <c r="W92" s="90" t="e">
        <f t="shared" si="42"/>
        <v>#VALUE!</v>
      </c>
      <c r="X92" s="89"/>
      <c r="Y92" s="89"/>
      <c r="Z92" s="118"/>
      <c r="AA92" s="89"/>
      <c r="AB92" s="89"/>
      <c r="AC92" s="89"/>
      <c r="AD92" s="89"/>
      <c r="AE92" s="89"/>
      <c r="AF92" s="89"/>
      <c r="AG92" s="89"/>
    </row>
    <row r="93" spans="1:33" ht="11.25" hidden="1" customHeight="1" outlineLevel="1" x14ac:dyDescent="0.3">
      <c r="A93" s="156" t="s">
        <v>198</v>
      </c>
      <c r="B93" s="111" t="e">
        <f t="shared" si="29"/>
        <v>#VALUE!</v>
      </c>
      <c r="C93" s="157" t="s">
        <v>198</v>
      </c>
      <c r="D93" s="157" t="s">
        <v>198</v>
      </c>
      <c r="E93" s="113" t="e">
        <f t="shared" si="30"/>
        <v>#VALUE!</v>
      </c>
      <c r="F93" s="114" t="e">
        <f t="shared" si="31"/>
        <v>#VALUE!</v>
      </c>
      <c r="G93" s="115" t="e">
        <f t="shared" si="43"/>
        <v>#VALUE!</v>
      </c>
      <c r="H93" s="111" t="e">
        <f t="shared" si="33"/>
        <v>#VALUE!</v>
      </c>
      <c r="I93" s="157" t="s">
        <v>198</v>
      </c>
      <c r="J93" s="157" t="s">
        <v>198</v>
      </c>
      <c r="K93" s="113" t="e">
        <f t="shared" si="34"/>
        <v>#VALUE!</v>
      </c>
      <c r="L93" s="114" t="e">
        <f t="shared" si="35"/>
        <v>#VALUE!</v>
      </c>
      <c r="M93" s="115" t="e">
        <f t="shared" si="44"/>
        <v>#VALUE!</v>
      </c>
      <c r="N93" s="111" t="e">
        <f t="shared" si="37"/>
        <v>#VALUE!</v>
      </c>
      <c r="O93" s="157" t="s">
        <v>198</v>
      </c>
      <c r="P93" s="157" t="s">
        <v>198</v>
      </c>
      <c r="Q93" s="113" t="e">
        <f t="shared" si="38"/>
        <v>#VALUE!</v>
      </c>
      <c r="R93" s="114" t="e">
        <f t="shared" si="39"/>
        <v>#VALUE!</v>
      </c>
      <c r="S93" s="115" t="e">
        <f t="shared" si="45"/>
        <v>#VALUE!</v>
      </c>
      <c r="T93" s="115" t="e">
        <f>+VLOOKUP(A93,#REF!,10,0)</f>
        <v>#REF!</v>
      </c>
      <c r="U93" s="116"/>
      <c r="V93" s="117" t="str">
        <f t="shared" si="41"/>
        <v>#REF!</v>
      </c>
      <c r="W93" s="90" t="e">
        <f t="shared" si="42"/>
        <v>#VALUE!</v>
      </c>
      <c r="X93" s="89"/>
      <c r="Y93" s="89"/>
      <c r="Z93" s="118"/>
      <c r="AA93" s="89"/>
      <c r="AB93" s="89"/>
      <c r="AC93" s="89"/>
      <c r="AD93" s="89"/>
      <c r="AE93" s="89"/>
      <c r="AF93" s="89"/>
      <c r="AG93" s="89"/>
    </row>
    <row r="94" spans="1:33" ht="11.25" hidden="1" customHeight="1" outlineLevel="1" x14ac:dyDescent="0.3">
      <c r="A94" s="156" t="s">
        <v>198</v>
      </c>
      <c r="B94" s="111" t="e">
        <f t="shared" si="29"/>
        <v>#VALUE!</v>
      </c>
      <c r="C94" s="157" t="s">
        <v>198</v>
      </c>
      <c r="D94" s="157" t="s">
        <v>198</v>
      </c>
      <c r="E94" s="113" t="e">
        <f t="shared" si="30"/>
        <v>#VALUE!</v>
      </c>
      <c r="F94" s="114" t="e">
        <f t="shared" si="31"/>
        <v>#VALUE!</v>
      </c>
      <c r="G94" s="115" t="e">
        <f t="shared" si="43"/>
        <v>#VALUE!</v>
      </c>
      <c r="H94" s="111" t="e">
        <f t="shared" si="33"/>
        <v>#VALUE!</v>
      </c>
      <c r="I94" s="157" t="s">
        <v>198</v>
      </c>
      <c r="J94" s="157" t="s">
        <v>198</v>
      </c>
      <c r="K94" s="113" t="e">
        <f t="shared" si="34"/>
        <v>#VALUE!</v>
      </c>
      <c r="L94" s="114" t="e">
        <f t="shared" si="35"/>
        <v>#VALUE!</v>
      </c>
      <c r="M94" s="115" t="e">
        <f t="shared" si="44"/>
        <v>#VALUE!</v>
      </c>
      <c r="N94" s="111" t="e">
        <f t="shared" si="37"/>
        <v>#VALUE!</v>
      </c>
      <c r="O94" s="157" t="s">
        <v>198</v>
      </c>
      <c r="P94" s="157" t="s">
        <v>198</v>
      </c>
      <c r="Q94" s="113" t="e">
        <f t="shared" si="38"/>
        <v>#VALUE!</v>
      </c>
      <c r="R94" s="114" t="e">
        <f t="shared" si="39"/>
        <v>#VALUE!</v>
      </c>
      <c r="S94" s="115" t="e">
        <f t="shared" si="45"/>
        <v>#VALUE!</v>
      </c>
      <c r="T94" s="115" t="e">
        <f>+VLOOKUP(A94,#REF!,10,0)</f>
        <v>#REF!</v>
      </c>
      <c r="U94" s="116"/>
      <c r="V94" s="117" t="str">
        <f t="shared" si="41"/>
        <v>#REF!</v>
      </c>
      <c r="W94" s="90" t="e">
        <f t="shared" si="42"/>
        <v>#VALUE!</v>
      </c>
      <c r="X94" s="89"/>
      <c r="Y94" s="89"/>
      <c r="Z94" s="118"/>
      <c r="AA94" s="89"/>
      <c r="AB94" s="89"/>
      <c r="AC94" s="89"/>
      <c r="AD94" s="89"/>
      <c r="AE94" s="89"/>
      <c r="AF94" s="89"/>
      <c r="AG94" s="89"/>
    </row>
    <row r="95" spans="1:33" ht="11.25" hidden="1" customHeight="1" outlineLevel="1" x14ac:dyDescent="0.3">
      <c r="A95" s="156" t="s">
        <v>198</v>
      </c>
      <c r="B95" s="111" t="e">
        <f t="shared" si="29"/>
        <v>#VALUE!</v>
      </c>
      <c r="C95" s="157" t="s">
        <v>198</v>
      </c>
      <c r="D95" s="157" t="s">
        <v>198</v>
      </c>
      <c r="E95" s="113" t="e">
        <f t="shared" si="30"/>
        <v>#VALUE!</v>
      </c>
      <c r="F95" s="114" t="e">
        <f t="shared" si="31"/>
        <v>#VALUE!</v>
      </c>
      <c r="G95" s="115" t="e">
        <f t="shared" si="43"/>
        <v>#VALUE!</v>
      </c>
      <c r="H95" s="111" t="e">
        <f t="shared" si="33"/>
        <v>#VALUE!</v>
      </c>
      <c r="I95" s="157" t="s">
        <v>198</v>
      </c>
      <c r="J95" s="157" t="s">
        <v>198</v>
      </c>
      <c r="K95" s="113" t="e">
        <f t="shared" si="34"/>
        <v>#VALUE!</v>
      </c>
      <c r="L95" s="114" t="e">
        <f t="shared" si="35"/>
        <v>#VALUE!</v>
      </c>
      <c r="M95" s="115" t="e">
        <f t="shared" si="44"/>
        <v>#VALUE!</v>
      </c>
      <c r="N95" s="111" t="e">
        <f t="shared" si="37"/>
        <v>#VALUE!</v>
      </c>
      <c r="O95" s="157" t="s">
        <v>198</v>
      </c>
      <c r="P95" s="157" t="s">
        <v>198</v>
      </c>
      <c r="Q95" s="113" t="e">
        <f t="shared" si="38"/>
        <v>#VALUE!</v>
      </c>
      <c r="R95" s="114" t="e">
        <f t="shared" si="39"/>
        <v>#VALUE!</v>
      </c>
      <c r="S95" s="115" t="e">
        <f t="shared" si="45"/>
        <v>#VALUE!</v>
      </c>
      <c r="T95" s="115" t="e">
        <f>+VLOOKUP(A95,#REF!,10,0)</f>
        <v>#REF!</v>
      </c>
      <c r="U95" s="116"/>
      <c r="V95" s="117" t="str">
        <f t="shared" si="41"/>
        <v>#REF!</v>
      </c>
      <c r="W95" s="90" t="e">
        <f t="shared" si="42"/>
        <v>#VALUE!</v>
      </c>
      <c r="X95" s="89"/>
      <c r="Y95" s="89"/>
      <c r="Z95" s="118"/>
      <c r="AA95" s="89"/>
      <c r="AB95" s="89"/>
      <c r="AC95" s="89"/>
      <c r="AD95" s="89"/>
      <c r="AE95" s="89"/>
      <c r="AF95" s="89"/>
      <c r="AG95" s="89"/>
    </row>
    <row r="96" spans="1:33" ht="11.25" hidden="1" customHeight="1" outlineLevel="1" x14ac:dyDescent="0.3">
      <c r="A96" s="156" t="s">
        <v>198</v>
      </c>
      <c r="B96" s="111" t="e">
        <f t="shared" si="29"/>
        <v>#VALUE!</v>
      </c>
      <c r="C96" s="157" t="s">
        <v>198</v>
      </c>
      <c r="D96" s="157" t="s">
        <v>198</v>
      </c>
      <c r="E96" s="113" t="e">
        <f t="shared" si="30"/>
        <v>#VALUE!</v>
      </c>
      <c r="F96" s="114" t="e">
        <f t="shared" si="31"/>
        <v>#VALUE!</v>
      </c>
      <c r="G96" s="115" t="e">
        <f t="shared" si="43"/>
        <v>#VALUE!</v>
      </c>
      <c r="H96" s="111" t="e">
        <f t="shared" si="33"/>
        <v>#VALUE!</v>
      </c>
      <c r="I96" s="157" t="s">
        <v>198</v>
      </c>
      <c r="J96" s="157" t="s">
        <v>198</v>
      </c>
      <c r="K96" s="113" t="e">
        <f t="shared" si="34"/>
        <v>#VALUE!</v>
      </c>
      <c r="L96" s="114" t="e">
        <f t="shared" si="35"/>
        <v>#VALUE!</v>
      </c>
      <c r="M96" s="115" t="e">
        <f t="shared" si="44"/>
        <v>#VALUE!</v>
      </c>
      <c r="N96" s="111" t="e">
        <f t="shared" si="37"/>
        <v>#VALUE!</v>
      </c>
      <c r="O96" s="157" t="s">
        <v>198</v>
      </c>
      <c r="P96" s="157" t="s">
        <v>198</v>
      </c>
      <c r="Q96" s="113" t="e">
        <f t="shared" si="38"/>
        <v>#VALUE!</v>
      </c>
      <c r="R96" s="114" t="e">
        <f t="shared" si="39"/>
        <v>#VALUE!</v>
      </c>
      <c r="S96" s="115" t="e">
        <f t="shared" si="45"/>
        <v>#VALUE!</v>
      </c>
      <c r="T96" s="115" t="e">
        <f>+VLOOKUP(A96,#REF!,10,0)</f>
        <v>#REF!</v>
      </c>
      <c r="U96" s="116"/>
      <c r="V96" s="117" t="str">
        <f t="shared" si="41"/>
        <v>#REF!</v>
      </c>
      <c r="W96" s="90" t="e">
        <f t="shared" si="42"/>
        <v>#VALUE!</v>
      </c>
      <c r="X96" s="89"/>
      <c r="Y96" s="89"/>
      <c r="Z96" s="118"/>
      <c r="AA96" s="89"/>
      <c r="AB96" s="89"/>
      <c r="AC96" s="89"/>
      <c r="AD96" s="89"/>
      <c r="AE96" s="89"/>
      <c r="AF96" s="89"/>
      <c r="AG96" s="89"/>
    </row>
    <row r="97" spans="1:33" ht="11.25" hidden="1" customHeight="1" outlineLevel="1" x14ac:dyDescent="0.3">
      <c r="A97" s="156" t="s">
        <v>198</v>
      </c>
      <c r="B97" s="111" t="e">
        <f t="shared" si="29"/>
        <v>#VALUE!</v>
      </c>
      <c r="C97" s="157" t="s">
        <v>198</v>
      </c>
      <c r="D97" s="157" t="s">
        <v>198</v>
      </c>
      <c r="E97" s="113" t="e">
        <f t="shared" si="30"/>
        <v>#VALUE!</v>
      </c>
      <c r="F97" s="114" t="e">
        <f t="shared" si="31"/>
        <v>#VALUE!</v>
      </c>
      <c r="G97" s="115" t="e">
        <f t="shared" si="43"/>
        <v>#VALUE!</v>
      </c>
      <c r="H97" s="111" t="e">
        <f t="shared" si="33"/>
        <v>#VALUE!</v>
      </c>
      <c r="I97" s="157" t="s">
        <v>198</v>
      </c>
      <c r="J97" s="157" t="s">
        <v>198</v>
      </c>
      <c r="K97" s="113" t="e">
        <f t="shared" si="34"/>
        <v>#VALUE!</v>
      </c>
      <c r="L97" s="114" t="e">
        <f t="shared" si="35"/>
        <v>#VALUE!</v>
      </c>
      <c r="M97" s="115" t="e">
        <f t="shared" si="44"/>
        <v>#VALUE!</v>
      </c>
      <c r="N97" s="111" t="e">
        <f t="shared" si="37"/>
        <v>#VALUE!</v>
      </c>
      <c r="O97" s="157" t="s">
        <v>198</v>
      </c>
      <c r="P97" s="157" t="s">
        <v>198</v>
      </c>
      <c r="Q97" s="113" t="e">
        <f t="shared" si="38"/>
        <v>#VALUE!</v>
      </c>
      <c r="R97" s="114" t="e">
        <f t="shared" si="39"/>
        <v>#VALUE!</v>
      </c>
      <c r="S97" s="115" t="e">
        <f t="shared" si="45"/>
        <v>#VALUE!</v>
      </c>
      <c r="T97" s="115" t="e">
        <f>+VLOOKUP(A97,#REF!,10,0)</f>
        <v>#REF!</v>
      </c>
      <c r="U97" s="116"/>
      <c r="V97" s="117" t="str">
        <f t="shared" si="41"/>
        <v>#REF!</v>
      </c>
      <c r="W97" s="90" t="e">
        <f t="shared" si="42"/>
        <v>#VALUE!</v>
      </c>
      <c r="X97" s="89"/>
      <c r="Y97" s="89"/>
      <c r="Z97" s="118"/>
      <c r="AA97" s="89"/>
      <c r="AB97" s="89"/>
      <c r="AC97" s="89"/>
      <c r="AD97" s="89"/>
      <c r="AE97" s="89"/>
      <c r="AF97" s="89"/>
      <c r="AG97" s="89"/>
    </row>
    <row r="98" spans="1:33" ht="11.25" hidden="1" customHeight="1" outlineLevel="1" x14ac:dyDescent="0.3">
      <c r="A98" s="156" t="s">
        <v>198</v>
      </c>
      <c r="B98" s="111" t="e">
        <f t="shared" si="29"/>
        <v>#VALUE!</v>
      </c>
      <c r="C98" s="157" t="s">
        <v>198</v>
      </c>
      <c r="D98" s="157" t="s">
        <v>198</v>
      </c>
      <c r="E98" s="113" t="e">
        <f t="shared" si="30"/>
        <v>#VALUE!</v>
      </c>
      <c r="F98" s="114" t="e">
        <f t="shared" si="31"/>
        <v>#VALUE!</v>
      </c>
      <c r="G98" s="115" t="e">
        <f t="shared" si="43"/>
        <v>#VALUE!</v>
      </c>
      <c r="H98" s="111" t="e">
        <f t="shared" si="33"/>
        <v>#VALUE!</v>
      </c>
      <c r="I98" s="157" t="s">
        <v>198</v>
      </c>
      <c r="J98" s="157" t="s">
        <v>198</v>
      </c>
      <c r="K98" s="113" t="e">
        <f t="shared" si="34"/>
        <v>#VALUE!</v>
      </c>
      <c r="L98" s="114" t="e">
        <f t="shared" si="35"/>
        <v>#VALUE!</v>
      </c>
      <c r="M98" s="115" t="e">
        <f t="shared" si="44"/>
        <v>#VALUE!</v>
      </c>
      <c r="N98" s="111" t="e">
        <f t="shared" si="37"/>
        <v>#VALUE!</v>
      </c>
      <c r="O98" s="157" t="s">
        <v>198</v>
      </c>
      <c r="P98" s="157" t="s">
        <v>198</v>
      </c>
      <c r="Q98" s="113" t="e">
        <f t="shared" si="38"/>
        <v>#VALUE!</v>
      </c>
      <c r="R98" s="114" t="e">
        <f t="shared" si="39"/>
        <v>#VALUE!</v>
      </c>
      <c r="S98" s="115" t="e">
        <f t="shared" si="45"/>
        <v>#VALUE!</v>
      </c>
      <c r="T98" s="115" t="e">
        <f>+VLOOKUP(A98,#REF!,10,0)</f>
        <v>#REF!</v>
      </c>
      <c r="U98" s="116"/>
      <c r="V98" s="117" t="str">
        <f t="shared" si="41"/>
        <v>#REF!</v>
      </c>
      <c r="W98" s="90" t="e">
        <f t="shared" si="42"/>
        <v>#VALUE!</v>
      </c>
      <c r="X98" s="89"/>
      <c r="Y98" s="89"/>
      <c r="Z98" s="118"/>
      <c r="AA98" s="89"/>
      <c r="AB98" s="89"/>
      <c r="AC98" s="89"/>
      <c r="AD98" s="89"/>
      <c r="AE98" s="89"/>
      <c r="AF98" s="89"/>
      <c r="AG98" s="89"/>
    </row>
    <row r="99" spans="1:33" ht="11.25" hidden="1" customHeight="1" outlineLevel="1" x14ac:dyDescent="0.3">
      <c r="A99" s="156" t="s">
        <v>198</v>
      </c>
      <c r="B99" s="111" t="e">
        <f t="shared" si="29"/>
        <v>#VALUE!</v>
      </c>
      <c r="C99" s="157" t="s">
        <v>198</v>
      </c>
      <c r="D99" s="157" t="s">
        <v>198</v>
      </c>
      <c r="E99" s="113" t="e">
        <f t="shared" si="30"/>
        <v>#VALUE!</v>
      </c>
      <c r="F99" s="114" t="e">
        <f t="shared" si="31"/>
        <v>#VALUE!</v>
      </c>
      <c r="G99" s="115" t="e">
        <f t="shared" si="43"/>
        <v>#VALUE!</v>
      </c>
      <c r="H99" s="111" t="e">
        <f t="shared" si="33"/>
        <v>#VALUE!</v>
      </c>
      <c r="I99" s="157" t="s">
        <v>198</v>
      </c>
      <c r="J99" s="157" t="s">
        <v>198</v>
      </c>
      <c r="K99" s="113" t="e">
        <f t="shared" si="34"/>
        <v>#VALUE!</v>
      </c>
      <c r="L99" s="114" t="e">
        <f t="shared" si="35"/>
        <v>#VALUE!</v>
      </c>
      <c r="M99" s="115" t="e">
        <f t="shared" si="44"/>
        <v>#VALUE!</v>
      </c>
      <c r="N99" s="111" t="e">
        <f t="shared" si="37"/>
        <v>#VALUE!</v>
      </c>
      <c r="O99" s="157" t="s">
        <v>198</v>
      </c>
      <c r="P99" s="157" t="s">
        <v>198</v>
      </c>
      <c r="Q99" s="113" t="e">
        <f t="shared" si="38"/>
        <v>#VALUE!</v>
      </c>
      <c r="R99" s="114" t="e">
        <f t="shared" si="39"/>
        <v>#VALUE!</v>
      </c>
      <c r="S99" s="115" t="e">
        <f t="shared" si="45"/>
        <v>#VALUE!</v>
      </c>
      <c r="T99" s="115" t="e">
        <f>+VLOOKUP(A99,#REF!,10,0)</f>
        <v>#REF!</v>
      </c>
      <c r="U99" s="116"/>
      <c r="V99" s="117" t="str">
        <f t="shared" si="41"/>
        <v>#REF!</v>
      </c>
      <c r="W99" s="90" t="e">
        <f t="shared" si="42"/>
        <v>#VALUE!</v>
      </c>
      <c r="X99" s="89"/>
      <c r="Y99" s="89"/>
      <c r="Z99" s="118"/>
      <c r="AA99" s="89"/>
      <c r="AB99" s="89"/>
      <c r="AC99" s="89"/>
      <c r="AD99" s="89"/>
      <c r="AE99" s="89"/>
      <c r="AF99" s="89"/>
      <c r="AG99" s="89"/>
    </row>
    <row r="100" spans="1:33" ht="11.25" hidden="1" customHeight="1" outlineLevel="1" x14ac:dyDescent="0.3">
      <c r="A100" s="156" t="s">
        <v>198</v>
      </c>
      <c r="B100" s="111" t="e">
        <f t="shared" si="29"/>
        <v>#VALUE!</v>
      </c>
      <c r="C100" s="157" t="s">
        <v>198</v>
      </c>
      <c r="D100" s="157" t="s">
        <v>198</v>
      </c>
      <c r="E100" s="113" t="e">
        <f t="shared" si="30"/>
        <v>#VALUE!</v>
      </c>
      <c r="F100" s="114" t="e">
        <f t="shared" si="31"/>
        <v>#VALUE!</v>
      </c>
      <c r="G100" s="115" t="e">
        <f t="shared" si="43"/>
        <v>#VALUE!</v>
      </c>
      <c r="H100" s="111" t="e">
        <f t="shared" si="33"/>
        <v>#VALUE!</v>
      </c>
      <c r="I100" s="157" t="s">
        <v>198</v>
      </c>
      <c r="J100" s="157" t="s">
        <v>198</v>
      </c>
      <c r="K100" s="113" t="e">
        <f t="shared" si="34"/>
        <v>#VALUE!</v>
      </c>
      <c r="L100" s="114" t="e">
        <f t="shared" si="35"/>
        <v>#VALUE!</v>
      </c>
      <c r="M100" s="115" t="e">
        <f t="shared" si="44"/>
        <v>#VALUE!</v>
      </c>
      <c r="N100" s="111" t="e">
        <f t="shared" si="37"/>
        <v>#VALUE!</v>
      </c>
      <c r="O100" s="157" t="s">
        <v>198</v>
      </c>
      <c r="P100" s="157" t="s">
        <v>198</v>
      </c>
      <c r="Q100" s="113" t="e">
        <f t="shared" si="38"/>
        <v>#VALUE!</v>
      </c>
      <c r="R100" s="114" t="e">
        <f t="shared" si="39"/>
        <v>#VALUE!</v>
      </c>
      <c r="S100" s="115" t="e">
        <f t="shared" si="45"/>
        <v>#VALUE!</v>
      </c>
      <c r="T100" s="115" t="e">
        <f>+VLOOKUP(A100,#REF!,10,0)</f>
        <v>#REF!</v>
      </c>
      <c r="U100" s="116"/>
      <c r="V100" s="117" t="str">
        <f t="shared" si="41"/>
        <v>#REF!</v>
      </c>
      <c r="W100" s="90" t="e">
        <f t="shared" si="42"/>
        <v>#VALUE!</v>
      </c>
      <c r="X100" s="89"/>
      <c r="Y100" s="89"/>
      <c r="Z100" s="118"/>
      <c r="AA100" s="89"/>
      <c r="AB100" s="89"/>
      <c r="AC100" s="89"/>
      <c r="AD100" s="89"/>
      <c r="AE100" s="89"/>
      <c r="AF100" s="89"/>
      <c r="AG100" s="89"/>
    </row>
    <row r="101" spans="1:33" ht="11.25" hidden="1" customHeight="1" outlineLevel="1" x14ac:dyDescent="0.3">
      <c r="A101" s="156" t="s">
        <v>198</v>
      </c>
      <c r="B101" s="111" t="e">
        <f t="shared" si="29"/>
        <v>#VALUE!</v>
      </c>
      <c r="C101" s="157" t="s">
        <v>198</v>
      </c>
      <c r="D101" s="157" t="s">
        <v>198</v>
      </c>
      <c r="E101" s="113" t="e">
        <f t="shared" si="30"/>
        <v>#VALUE!</v>
      </c>
      <c r="F101" s="114" t="e">
        <f t="shared" si="31"/>
        <v>#VALUE!</v>
      </c>
      <c r="G101" s="115" t="e">
        <f t="shared" si="43"/>
        <v>#VALUE!</v>
      </c>
      <c r="H101" s="111" t="e">
        <f t="shared" si="33"/>
        <v>#VALUE!</v>
      </c>
      <c r="I101" s="157" t="s">
        <v>198</v>
      </c>
      <c r="J101" s="157" t="s">
        <v>198</v>
      </c>
      <c r="K101" s="113" t="e">
        <f t="shared" si="34"/>
        <v>#VALUE!</v>
      </c>
      <c r="L101" s="114" t="e">
        <f t="shared" si="35"/>
        <v>#VALUE!</v>
      </c>
      <c r="M101" s="115" t="e">
        <f t="shared" si="44"/>
        <v>#VALUE!</v>
      </c>
      <c r="N101" s="111" t="e">
        <f t="shared" si="37"/>
        <v>#VALUE!</v>
      </c>
      <c r="O101" s="157" t="s">
        <v>198</v>
      </c>
      <c r="P101" s="157" t="s">
        <v>198</v>
      </c>
      <c r="Q101" s="113" t="e">
        <f t="shared" si="38"/>
        <v>#VALUE!</v>
      </c>
      <c r="R101" s="114" t="e">
        <f t="shared" si="39"/>
        <v>#VALUE!</v>
      </c>
      <c r="S101" s="115" t="e">
        <f t="shared" si="45"/>
        <v>#VALUE!</v>
      </c>
      <c r="T101" s="115" t="e">
        <f>+VLOOKUP(A101,#REF!,10,0)</f>
        <v>#REF!</v>
      </c>
      <c r="U101" s="116"/>
      <c r="V101" s="117" t="str">
        <f t="shared" si="41"/>
        <v>#REF!</v>
      </c>
      <c r="W101" s="90" t="e">
        <f t="shared" si="42"/>
        <v>#VALUE!</v>
      </c>
      <c r="X101" s="89"/>
      <c r="Y101" s="89"/>
      <c r="Z101" s="118"/>
      <c r="AA101" s="89"/>
      <c r="AB101" s="89"/>
      <c r="AC101" s="89"/>
      <c r="AD101" s="89"/>
      <c r="AE101" s="89"/>
      <c r="AF101" s="89"/>
      <c r="AG101" s="89"/>
    </row>
    <row r="102" spans="1:33" ht="11.25" hidden="1" customHeight="1" outlineLevel="1" x14ac:dyDescent="0.3">
      <c r="A102" s="156" t="s">
        <v>198</v>
      </c>
      <c r="B102" s="111" t="e">
        <f t="shared" si="29"/>
        <v>#VALUE!</v>
      </c>
      <c r="C102" s="157" t="s">
        <v>198</v>
      </c>
      <c r="D102" s="157" t="s">
        <v>198</v>
      </c>
      <c r="E102" s="113" t="e">
        <f t="shared" si="30"/>
        <v>#VALUE!</v>
      </c>
      <c r="F102" s="114" t="e">
        <f t="shared" si="31"/>
        <v>#VALUE!</v>
      </c>
      <c r="G102" s="115" t="e">
        <f t="shared" si="43"/>
        <v>#VALUE!</v>
      </c>
      <c r="H102" s="111" t="e">
        <f t="shared" si="33"/>
        <v>#VALUE!</v>
      </c>
      <c r="I102" s="157" t="s">
        <v>198</v>
      </c>
      <c r="J102" s="157" t="s">
        <v>198</v>
      </c>
      <c r="K102" s="113" t="e">
        <f t="shared" si="34"/>
        <v>#VALUE!</v>
      </c>
      <c r="L102" s="114" t="e">
        <f t="shared" si="35"/>
        <v>#VALUE!</v>
      </c>
      <c r="M102" s="115" t="e">
        <f t="shared" si="44"/>
        <v>#VALUE!</v>
      </c>
      <c r="N102" s="111" t="e">
        <f t="shared" si="37"/>
        <v>#VALUE!</v>
      </c>
      <c r="O102" s="157" t="s">
        <v>198</v>
      </c>
      <c r="P102" s="157" t="s">
        <v>198</v>
      </c>
      <c r="Q102" s="113" t="e">
        <f t="shared" si="38"/>
        <v>#VALUE!</v>
      </c>
      <c r="R102" s="114" t="e">
        <f t="shared" si="39"/>
        <v>#VALUE!</v>
      </c>
      <c r="S102" s="115" t="e">
        <f t="shared" si="45"/>
        <v>#VALUE!</v>
      </c>
      <c r="T102" s="115" t="e">
        <f>+VLOOKUP(A102,#REF!,10,0)</f>
        <v>#REF!</v>
      </c>
      <c r="U102" s="116"/>
      <c r="V102" s="117" t="str">
        <f t="shared" si="41"/>
        <v>#REF!</v>
      </c>
      <c r="W102" s="90" t="e">
        <f t="shared" si="42"/>
        <v>#VALUE!</v>
      </c>
      <c r="X102" s="89"/>
      <c r="Y102" s="89"/>
      <c r="Z102" s="118"/>
      <c r="AA102" s="89"/>
      <c r="AB102" s="89"/>
      <c r="AC102" s="89"/>
      <c r="AD102" s="89"/>
      <c r="AE102" s="89"/>
      <c r="AF102" s="89"/>
      <c r="AG102" s="89"/>
    </row>
    <row r="103" spans="1:33" ht="11.25" hidden="1" customHeight="1" outlineLevel="1" x14ac:dyDescent="0.3">
      <c r="A103" s="156" t="s">
        <v>198</v>
      </c>
      <c r="B103" s="111" t="e">
        <f t="shared" si="29"/>
        <v>#VALUE!</v>
      </c>
      <c r="C103" s="157" t="s">
        <v>198</v>
      </c>
      <c r="D103" s="157" t="s">
        <v>198</v>
      </c>
      <c r="E103" s="113" t="e">
        <f t="shared" si="30"/>
        <v>#VALUE!</v>
      </c>
      <c r="F103" s="114" t="e">
        <f t="shared" si="31"/>
        <v>#VALUE!</v>
      </c>
      <c r="G103" s="115" t="e">
        <f t="shared" si="43"/>
        <v>#VALUE!</v>
      </c>
      <c r="H103" s="111" t="e">
        <f t="shared" si="33"/>
        <v>#VALUE!</v>
      </c>
      <c r="I103" s="157" t="s">
        <v>198</v>
      </c>
      <c r="J103" s="157" t="s">
        <v>198</v>
      </c>
      <c r="K103" s="113" t="e">
        <f t="shared" si="34"/>
        <v>#VALUE!</v>
      </c>
      <c r="L103" s="114" t="e">
        <f t="shared" si="35"/>
        <v>#VALUE!</v>
      </c>
      <c r="M103" s="115" t="e">
        <f t="shared" si="44"/>
        <v>#VALUE!</v>
      </c>
      <c r="N103" s="111" t="e">
        <f t="shared" si="37"/>
        <v>#VALUE!</v>
      </c>
      <c r="O103" s="157" t="s">
        <v>198</v>
      </c>
      <c r="P103" s="157" t="s">
        <v>198</v>
      </c>
      <c r="Q103" s="113" t="e">
        <f t="shared" si="38"/>
        <v>#VALUE!</v>
      </c>
      <c r="R103" s="114" t="e">
        <f t="shared" si="39"/>
        <v>#VALUE!</v>
      </c>
      <c r="S103" s="115" t="e">
        <f t="shared" si="45"/>
        <v>#VALUE!</v>
      </c>
      <c r="T103" s="115" t="e">
        <f>+VLOOKUP(A103,#REF!,10,0)</f>
        <v>#REF!</v>
      </c>
      <c r="U103" s="116"/>
      <c r="V103" s="117" t="str">
        <f t="shared" si="41"/>
        <v>#REF!</v>
      </c>
      <c r="W103" s="90" t="e">
        <f t="shared" si="42"/>
        <v>#VALUE!</v>
      </c>
      <c r="X103" s="89"/>
      <c r="Y103" s="89"/>
      <c r="Z103" s="118"/>
      <c r="AA103" s="89"/>
      <c r="AB103" s="89"/>
      <c r="AC103" s="89"/>
      <c r="AD103" s="89"/>
      <c r="AE103" s="89"/>
      <c r="AF103" s="89"/>
      <c r="AG103" s="89"/>
    </row>
    <row r="104" spans="1:33" ht="11.25" hidden="1" customHeight="1" outlineLevel="1" x14ac:dyDescent="0.3">
      <c r="A104" s="156" t="s">
        <v>198</v>
      </c>
      <c r="B104" s="111" t="e">
        <f t="shared" si="29"/>
        <v>#VALUE!</v>
      </c>
      <c r="C104" s="157" t="s">
        <v>198</v>
      </c>
      <c r="D104" s="157" t="s">
        <v>198</v>
      </c>
      <c r="E104" s="113" t="e">
        <f t="shared" si="30"/>
        <v>#VALUE!</v>
      </c>
      <c r="F104" s="114" t="e">
        <f t="shared" si="31"/>
        <v>#VALUE!</v>
      </c>
      <c r="G104" s="115" t="e">
        <f t="shared" si="43"/>
        <v>#VALUE!</v>
      </c>
      <c r="H104" s="111" t="e">
        <f t="shared" si="33"/>
        <v>#VALUE!</v>
      </c>
      <c r="I104" s="157" t="s">
        <v>198</v>
      </c>
      <c r="J104" s="157" t="s">
        <v>198</v>
      </c>
      <c r="K104" s="113" t="e">
        <f t="shared" si="34"/>
        <v>#VALUE!</v>
      </c>
      <c r="L104" s="114" t="e">
        <f t="shared" si="35"/>
        <v>#VALUE!</v>
      </c>
      <c r="M104" s="115" t="e">
        <f t="shared" si="44"/>
        <v>#VALUE!</v>
      </c>
      <c r="N104" s="111" t="e">
        <f t="shared" si="37"/>
        <v>#VALUE!</v>
      </c>
      <c r="O104" s="157" t="s">
        <v>198</v>
      </c>
      <c r="P104" s="157" t="s">
        <v>198</v>
      </c>
      <c r="Q104" s="113" t="e">
        <f t="shared" si="38"/>
        <v>#VALUE!</v>
      </c>
      <c r="R104" s="114" t="e">
        <f t="shared" si="39"/>
        <v>#VALUE!</v>
      </c>
      <c r="S104" s="115" t="e">
        <f t="shared" si="45"/>
        <v>#VALUE!</v>
      </c>
      <c r="T104" s="115" t="e">
        <f>+VLOOKUP(A104,#REF!,10,0)</f>
        <v>#REF!</v>
      </c>
      <c r="U104" s="116"/>
      <c r="V104" s="117" t="str">
        <f t="shared" si="41"/>
        <v>#REF!</v>
      </c>
      <c r="W104" s="90" t="e">
        <f t="shared" si="42"/>
        <v>#VALUE!</v>
      </c>
      <c r="X104" s="89"/>
      <c r="Y104" s="89"/>
      <c r="Z104" s="118"/>
      <c r="AA104" s="89"/>
      <c r="AB104" s="89"/>
      <c r="AC104" s="89"/>
      <c r="AD104" s="89"/>
      <c r="AE104" s="89"/>
      <c r="AF104" s="89"/>
      <c r="AG104" s="89"/>
    </row>
    <row r="105" spans="1:33" ht="11.25" hidden="1" customHeight="1" outlineLevel="1" x14ac:dyDescent="0.3">
      <c r="A105" s="156" t="s">
        <v>198</v>
      </c>
      <c r="B105" s="111" t="e">
        <f t="shared" si="29"/>
        <v>#VALUE!</v>
      </c>
      <c r="C105" s="157" t="s">
        <v>198</v>
      </c>
      <c r="D105" s="157" t="s">
        <v>198</v>
      </c>
      <c r="E105" s="113" t="e">
        <f t="shared" si="30"/>
        <v>#VALUE!</v>
      </c>
      <c r="F105" s="114" t="e">
        <f t="shared" si="31"/>
        <v>#VALUE!</v>
      </c>
      <c r="G105" s="115" t="e">
        <f t="shared" si="43"/>
        <v>#VALUE!</v>
      </c>
      <c r="H105" s="111" t="e">
        <f t="shared" si="33"/>
        <v>#VALUE!</v>
      </c>
      <c r="I105" s="157" t="s">
        <v>198</v>
      </c>
      <c r="J105" s="157" t="s">
        <v>198</v>
      </c>
      <c r="K105" s="113" t="e">
        <f t="shared" si="34"/>
        <v>#VALUE!</v>
      </c>
      <c r="L105" s="114" t="e">
        <f t="shared" si="35"/>
        <v>#VALUE!</v>
      </c>
      <c r="M105" s="115" t="e">
        <f t="shared" si="44"/>
        <v>#VALUE!</v>
      </c>
      <c r="N105" s="111" t="e">
        <f t="shared" si="37"/>
        <v>#VALUE!</v>
      </c>
      <c r="O105" s="157" t="s">
        <v>198</v>
      </c>
      <c r="P105" s="157" t="s">
        <v>198</v>
      </c>
      <c r="Q105" s="113" t="e">
        <f t="shared" si="38"/>
        <v>#VALUE!</v>
      </c>
      <c r="R105" s="114" t="e">
        <f t="shared" si="39"/>
        <v>#VALUE!</v>
      </c>
      <c r="S105" s="115" t="e">
        <f t="shared" si="45"/>
        <v>#VALUE!</v>
      </c>
      <c r="T105" s="115" t="e">
        <f>+VLOOKUP(A105,#REF!,10,0)</f>
        <v>#REF!</v>
      </c>
      <c r="U105" s="116"/>
      <c r="V105" s="117" t="str">
        <f t="shared" si="41"/>
        <v>#REF!</v>
      </c>
      <c r="W105" s="90" t="e">
        <f t="shared" si="42"/>
        <v>#VALUE!</v>
      </c>
      <c r="X105" s="89"/>
      <c r="Y105" s="89"/>
      <c r="Z105" s="118"/>
      <c r="AA105" s="89"/>
      <c r="AB105" s="89"/>
      <c r="AC105" s="89"/>
      <c r="AD105" s="89"/>
      <c r="AE105" s="89"/>
      <c r="AF105" s="89"/>
      <c r="AG105" s="89"/>
    </row>
    <row r="106" spans="1:33" ht="11.25" hidden="1" customHeight="1" outlineLevel="1" x14ac:dyDescent="0.3">
      <c r="A106" s="156" t="s">
        <v>198</v>
      </c>
      <c r="B106" s="111" t="e">
        <f t="shared" si="29"/>
        <v>#VALUE!</v>
      </c>
      <c r="C106" s="157" t="s">
        <v>198</v>
      </c>
      <c r="D106" s="157" t="s">
        <v>198</v>
      </c>
      <c r="E106" s="113" t="e">
        <f t="shared" si="30"/>
        <v>#VALUE!</v>
      </c>
      <c r="F106" s="114" t="e">
        <f t="shared" si="31"/>
        <v>#VALUE!</v>
      </c>
      <c r="G106" s="115" t="e">
        <f t="shared" si="43"/>
        <v>#VALUE!</v>
      </c>
      <c r="H106" s="111" t="e">
        <f t="shared" si="33"/>
        <v>#VALUE!</v>
      </c>
      <c r="I106" s="157" t="s">
        <v>198</v>
      </c>
      <c r="J106" s="157" t="s">
        <v>198</v>
      </c>
      <c r="K106" s="113" t="e">
        <f t="shared" si="34"/>
        <v>#VALUE!</v>
      </c>
      <c r="L106" s="114" t="e">
        <f t="shared" si="35"/>
        <v>#VALUE!</v>
      </c>
      <c r="M106" s="115" t="e">
        <f t="shared" si="44"/>
        <v>#VALUE!</v>
      </c>
      <c r="N106" s="111" t="e">
        <f t="shared" si="37"/>
        <v>#VALUE!</v>
      </c>
      <c r="O106" s="157" t="s">
        <v>198</v>
      </c>
      <c r="P106" s="157" t="s">
        <v>198</v>
      </c>
      <c r="Q106" s="113" t="e">
        <f t="shared" si="38"/>
        <v>#VALUE!</v>
      </c>
      <c r="R106" s="114" t="e">
        <f t="shared" si="39"/>
        <v>#VALUE!</v>
      </c>
      <c r="S106" s="115" t="e">
        <f t="shared" si="45"/>
        <v>#VALUE!</v>
      </c>
      <c r="T106" s="115" t="e">
        <f>+VLOOKUP(A106,#REF!,10,0)</f>
        <v>#REF!</v>
      </c>
      <c r="U106" s="116"/>
      <c r="V106" s="117" t="str">
        <f t="shared" si="41"/>
        <v>#REF!</v>
      </c>
      <c r="W106" s="90" t="e">
        <f t="shared" si="42"/>
        <v>#VALUE!</v>
      </c>
      <c r="X106" s="89"/>
      <c r="Y106" s="89"/>
      <c r="Z106" s="118"/>
      <c r="AA106" s="89"/>
      <c r="AB106" s="89"/>
      <c r="AC106" s="89"/>
      <c r="AD106" s="89"/>
      <c r="AE106" s="89"/>
      <c r="AF106" s="89"/>
      <c r="AG106" s="89"/>
    </row>
    <row r="107" spans="1:33" ht="11.25" hidden="1" customHeight="1" outlineLevel="1" x14ac:dyDescent="0.3">
      <c r="A107" s="156" t="s">
        <v>198</v>
      </c>
      <c r="B107" s="111" t="e">
        <f t="shared" si="29"/>
        <v>#VALUE!</v>
      </c>
      <c r="C107" s="157" t="s">
        <v>198</v>
      </c>
      <c r="D107" s="157" t="s">
        <v>198</v>
      </c>
      <c r="E107" s="113" t="e">
        <f t="shared" si="30"/>
        <v>#VALUE!</v>
      </c>
      <c r="F107" s="114" t="e">
        <f t="shared" si="31"/>
        <v>#VALUE!</v>
      </c>
      <c r="G107" s="115" t="e">
        <f t="shared" si="43"/>
        <v>#VALUE!</v>
      </c>
      <c r="H107" s="111" t="e">
        <f t="shared" si="33"/>
        <v>#VALUE!</v>
      </c>
      <c r="I107" s="157" t="s">
        <v>198</v>
      </c>
      <c r="J107" s="157" t="s">
        <v>198</v>
      </c>
      <c r="K107" s="113" t="e">
        <f t="shared" si="34"/>
        <v>#VALUE!</v>
      </c>
      <c r="L107" s="114" t="e">
        <f t="shared" si="35"/>
        <v>#VALUE!</v>
      </c>
      <c r="M107" s="115" t="e">
        <f t="shared" si="44"/>
        <v>#VALUE!</v>
      </c>
      <c r="N107" s="111" t="e">
        <f t="shared" si="37"/>
        <v>#VALUE!</v>
      </c>
      <c r="O107" s="157" t="s">
        <v>198</v>
      </c>
      <c r="P107" s="157" t="s">
        <v>198</v>
      </c>
      <c r="Q107" s="113" t="e">
        <f t="shared" si="38"/>
        <v>#VALUE!</v>
      </c>
      <c r="R107" s="114" t="e">
        <f t="shared" si="39"/>
        <v>#VALUE!</v>
      </c>
      <c r="S107" s="115" t="e">
        <f t="shared" si="45"/>
        <v>#VALUE!</v>
      </c>
      <c r="T107" s="115" t="e">
        <f>+VLOOKUP(A107,#REF!,10,0)</f>
        <v>#REF!</v>
      </c>
      <c r="U107" s="116"/>
      <c r="V107" s="117" t="str">
        <f t="shared" si="41"/>
        <v>#REF!</v>
      </c>
      <c r="W107" s="90" t="e">
        <f t="shared" si="42"/>
        <v>#VALUE!</v>
      </c>
      <c r="X107" s="89"/>
      <c r="Y107" s="89"/>
      <c r="Z107" s="118"/>
      <c r="AA107" s="89"/>
      <c r="AB107" s="89"/>
      <c r="AC107" s="89"/>
      <c r="AD107" s="89"/>
      <c r="AE107" s="89"/>
      <c r="AF107" s="89"/>
      <c r="AG107" s="89"/>
    </row>
    <row r="108" spans="1:33" ht="11.25" hidden="1" customHeight="1" outlineLevel="1" x14ac:dyDescent="0.3">
      <c r="A108" s="156" t="s">
        <v>198</v>
      </c>
      <c r="B108" s="111" t="e">
        <f t="shared" si="29"/>
        <v>#VALUE!</v>
      </c>
      <c r="C108" s="157" t="s">
        <v>198</v>
      </c>
      <c r="D108" s="157" t="s">
        <v>198</v>
      </c>
      <c r="E108" s="113" t="e">
        <f t="shared" si="30"/>
        <v>#VALUE!</v>
      </c>
      <c r="F108" s="114" t="e">
        <f t="shared" si="31"/>
        <v>#VALUE!</v>
      </c>
      <c r="G108" s="115" t="e">
        <f t="shared" si="43"/>
        <v>#VALUE!</v>
      </c>
      <c r="H108" s="111" t="e">
        <f t="shared" si="33"/>
        <v>#VALUE!</v>
      </c>
      <c r="I108" s="157" t="s">
        <v>198</v>
      </c>
      <c r="J108" s="157" t="s">
        <v>198</v>
      </c>
      <c r="K108" s="113" t="e">
        <f t="shared" si="34"/>
        <v>#VALUE!</v>
      </c>
      <c r="L108" s="114" t="e">
        <f t="shared" si="35"/>
        <v>#VALUE!</v>
      </c>
      <c r="M108" s="115" t="e">
        <f t="shared" si="44"/>
        <v>#VALUE!</v>
      </c>
      <c r="N108" s="111" t="e">
        <f t="shared" si="37"/>
        <v>#VALUE!</v>
      </c>
      <c r="O108" s="157" t="s">
        <v>198</v>
      </c>
      <c r="P108" s="157" t="s">
        <v>198</v>
      </c>
      <c r="Q108" s="113" t="e">
        <f t="shared" si="38"/>
        <v>#VALUE!</v>
      </c>
      <c r="R108" s="114" t="e">
        <f t="shared" si="39"/>
        <v>#VALUE!</v>
      </c>
      <c r="S108" s="115" t="e">
        <f t="shared" si="45"/>
        <v>#VALUE!</v>
      </c>
      <c r="T108" s="115" t="e">
        <f>+VLOOKUP(A108,#REF!,10,0)</f>
        <v>#REF!</v>
      </c>
      <c r="U108" s="116"/>
      <c r="V108" s="117" t="str">
        <f t="shared" si="41"/>
        <v>#REF!</v>
      </c>
      <c r="W108" s="90" t="e">
        <f t="shared" si="42"/>
        <v>#VALUE!</v>
      </c>
      <c r="X108" s="89"/>
      <c r="Y108" s="89"/>
      <c r="Z108" s="118"/>
      <c r="AA108" s="89"/>
      <c r="AB108" s="89"/>
      <c r="AC108" s="89"/>
      <c r="AD108" s="89"/>
      <c r="AE108" s="89"/>
      <c r="AF108" s="89"/>
      <c r="AG108" s="89"/>
    </row>
    <row r="109" spans="1:33" ht="11.25" hidden="1" customHeight="1" outlineLevel="1" x14ac:dyDescent="0.3">
      <c r="A109" s="156" t="s">
        <v>198</v>
      </c>
      <c r="B109" s="111" t="e">
        <f t="shared" si="29"/>
        <v>#VALUE!</v>
      </c>
      <c r="C109" s="157" t="s">
        <v>198</v>
      </c>
      <c r="D109" s="157" t="s">
        <v>198</v>
      </c>
      <c r="E109" s="113" t="e">
        <f t="shared" si="30"/>
        <v>#VALUE!</v>
      </c>
      <c r="F109" s="114" t="e">
        <f t="shared" si="31"/>
        <v>#VALUE!</v>
      </c>
      <c r="G109" s="115" t="e">
        <f t="shared" si="43"/>
        <v>#VALUE!</v>
      </c>
      <c r="H109" s="111" t="e">
        <f t="shared" si="33"/>
        <v>#VALUE!</v>
      </c>
      <c r="I109" s="157" t="s">
        <v>198</v>
      </c>
      <c r="J109" s="157" t="s">
        <v>198</v>
      </c>
      <c r="K109" s="113" t="e">
        <f t="shared" si="34"/>
        <v>#VALUE!</v>
      </c>
      <c r="L109" s="114" t="e">
        <f t="shared" si="35"/>
        <v>#VALUE!</v>
      </c>
      <c r="M109" s="115" t="e">
        <f t="shared" si="44"/>
        <v>#VALUE!</v>
      </c>
      <c r="N109" s="111" t="e">
        <f t="shared" si="37"/>
        <v>#VALUE!</v>
      </c>
      <c r="O109" s="157" t="s">
        <v>198</v>
      </c>
      <c r="P109" s="157" t="s">
        <v>198</v>
      </c>
      <c r="Q109" s="113" t="e">
        <f t="shared" si="38"/>
        <v>#VALUE!</v>
      </c>
      <c r="R109" s="114" t="e">
        <f t="shared" si="39"/>
        <v>#VALUE!</v>
      </c>
      <c r="S109" s="115" t="e">
        <f t="shared" si="45"/>
        <v>#VALUE!</v>
      </c>
      <c r="T109" s="115" t="e">
        <f>+VLOOKUP(A109,#REF!,10,0)</f>
        <v>#REF!</v>
      </c>
      <c r="U109" s="116"/>
      <c r="V109" s="117" t="str">
        <f t="shared" si="41"/>
        <v>#REF!</v>
      </c>
      <c r="W109" s="90" t="e">
        <f t="shared" si="42"/>
        <v>#VALUE!</v>
      </c>
      <c r="X109" s="89"/>
      <c r="Y109" s="89"/>
      <c r="Z109" s="118"/>
      <c r="AA109" s="89"/>
      <c r="AB109" s="89"/>
      <c r="AC109" s="89"/>
      <c r="AD109" s="89"/>
      <c r="AE109" s="89"/>
      <c r="AF109" s="89"/>
      <c r="AG109" s="89"/>
    </row>
    <row r="110" spans="1:33" ht="11.25" hidden="1" customHeight="1" outlineLevel="1" x14ac:dyDescent="0.3">
      <c r="A110" s="156" t="s">
        <v>198</v>
      </c>
      <c r="B110" s="111" t="e">
        <f t="shared" si="29"/>
        <v>#VALUE!</v>
      </c>
      <c r="C110" s="157" t="s">
        <v>198</v>
      </c>
      <c r="D110" s="157" t="s">
        <v>198</v>
      </c>
      <c r="E110" s="113" t="e">
        <f t="shared" si="30"/>
        <v>#VALUE!</v>
      </c>
      <c r="F110" s="114" t="e">
        <f t="shared" si="31"/>
        <v>#VALUE!</v>
      </c>
      <c r="G110" s="115" t="e">
        <f t="shared" si="43"/>
        <v>#VALUE!</v>
      </c>
      <c r="H110" s="111" t="e">
        <f t="shared" si="33"/>
        <v>#VALUE!</v>
      </c>
      <c r="I110" s="157" t="s">
        <v>198</v>
      </c>
      <c r="J110" s="157" t="s">
        <v>198</v>
      </c>
      <c r="K110" s="113" t="e">
        <f t="shared" si="34"/>
        <v>#VALUE!</v>
      </c>
      <c r="L110" s="114" t="e">
        <f t="shared" si="35"/>
        <v>#VALUE!</v>
      </c>
      <c r="M110" s="115" t="e">
        <f t="shared" si="44"/>
        <v>#VALUE!</v>
      </c>
      <c r="N110" s="111" t="e">
        <f t="shared" si="37"/>
        <v>#VALUE!</v>
      </c>
      <c r="O110" s="157" t="s">
        <v>198</v>
      </c>
      <c r="P110" s="157" t="s">
        <v>198</v>
      </c>
      <c r="Q110" s="113" t="e">
        <f t="shared" si="38"/>
        <v>#VALUE!</v>
      </c>
      <c r="R110" s="114" t="e">
        <f t="shared" si="39"/>
        <v>#VALUE!</v>
      </c>
      <c r="S110" s="115" t="e">
        <f t="shared" si="45"/>
        <v>#VALUE!</v>
      </c>
      <c r="T110" s="115" t="e">
        <f>+VLOOKUP(A110,#REF!,10,0)</f>
        <v>#REF!</v>
      </c>
      <c r="U110" s="116"/>
      <c r="V110" s="117" t="str">
        <f t="shared" si="41"/>
        <v>#REF!</v>
      </c>
      <c r="W110" s="90" t="e">
        <f t="shared" si="42"/>
        <v>#VALUE!</v>
      </c>
      <c r="X110" s="89"/>
      <c r="Y110" s="89"/>
      <c r="Z110" s="118"/>
      <c r="AA110" s="89"/>
      <c r="AB110" s="89"/>
      <c r="AC110" s="89"/>
      <c r="AD110" s="89"/>
      <c r="AE110" s="89"/>
      <c r="AF110" s="89"/>
      <c r="AG110" s="89"/>
    </row>
    <row r="111" spans="1:33" ht="11.25" hidden="1" customHeight="1" outlineLevel="1" x14ac:dyDescent="0.3">
      <c r="A111" s="156" t="s">
        <v>198</v>
      </c>
      <c r="B111" s="111" t="e">
        <f t="shared" si="29"/>
        <v>#VALUE!</v>
      </c>
      <c r="C111" s="157" t="s">
        <v>198</v>
      </c>
      <c r="D111" s="157" t="s">
        <v>198</v>
      </c>
      <c r="E111" s="113" t="e">
        <f t="shared" si="30"/>
        <v>#VALUE!</v>
      </c>
      <c r="F111" s="114" t="e">
        <f t="shared" si="31"/>
        <v>#VALUE!</v>
      </c>
      <c r="G111" s="115" t="e">
        <f t="shared" si="43"/>
        <v>#VALUE!</v>
      </c>
      <c r="H111" s="111" t="e">
        <f t="shared" si="33"/>
        <v>#VALUE!</v>
      </c>
      <c r="I111" s="157" t="s">
        <v>198</v>
      </c>
      <c r="J111" s="157" t="s">
        <v>198</v>
      </c>
      <c r="K111" s="113" t="e">
        <f t="shared" si="34"/>
        <v>#VALUE!</v>
      </c>
      <c r="L111" s="114" t="e">
        <f t="shared" si="35"/>
        <v>#VALUE!</v>
      </c>
      <c r="M111" s="115" t="e">
        <f t="shared" si="44"/>
        <v>#VALUE!</v>
      </c>
      <c r="N111" s="111" t="e">
        <f t="shared" si="37"/>
        <v>#VALUE!</v>
      </c>
      <c r="O111" s="157" t="s">
        <v>198</v>
      </c>
      <c r="P111" s="157" t="s">
        <v>198</v>
      </c>
      <c r="Q111" s="113" t="e">
        <f t="shared" si="38"/>
        <v>#VALUE!</v>
      </c>
      <c r="R111" s="114" t="e">
        <f t="shared" si="39"/>
        <v>#VALUE!</v>
      </c>
      <c r="S111" s="115" t="e">
        <f t="shared" si="45"/>
        <v>#VALUE!</v>
      </c>
      <c r="T111" s="115" t="e">
        <f>+VLOOKUP(A111,#REF!,10,0)</f>
        <v>#REF!</v>
      </c>
      <c r="U111" s="116"/>
      <c r="V111" s="117" t="str">
        <f t="shared" si="41"/>
        <v>#REF!</v>
      </c>
      <c r="W111" s="90" t="e">
        <f t="shared" si="42"/>
        <v>#VALUE!</v>
      </c>
      <c r="X111" s="89"/>
      <c r="Y111" s="89"/>
      <c r="Z111" s="118"/>
      <c r="AA111" s="89"/>
      <c r="AB111" s="89"/>
      <c r="AC111" s="89"/>
      <c r="AD111" s="89"/>
      <c r="AE111" s="89"/>
      <c r="AF111" s="89"/>
      <c r="AG111" s="89"/>
    </row>
    <row r="112" spans="1:33" ht="11.25" hidden="1" customHeight="1" outlineLevel="1" x14ac:dyDescent="0.3">
      <c r="A112" s="156" t="s">
        <v>198</v>
      </c>
      <c r="B112" s="111" t="e">
        <f t="shared" si="29"/>
        <v>#VALUE!</v>
      </c>
      <c r="C112" s="157" t="s">
        <v>198</v>
      </c>
      <c r="D112" s="157" t="s">
        <v>198</v>
      </c>
      <c r="E112" s="113" t="e">
        <f t="shared" si="30"/>
        <v>#VALUE!</v>
      </c>
      <c r="F112" s="114" t="e">
        <f t="shared" si="31"/>
        <v>#VALUE!</v>
      </c>
      <c r="G112" s="115" t="e">
        <f t="shared" si="43"/>
        <v>#VALUE!</v>
      </c>
      <c r="H112" s="111" t="e">
        <f t="shared" si="33"/>
        <v>#VALUE!</v>
      </c>
      <c r="I112" s="157" t="s">
        <v>198</v>
      </c>
      <c r="J112" s="157" t="s">
        <v>198</v>
      </c>
      <c r="K112" s="113" t="e">
        <f t="shared" si="34"/>
        <v>#VALUE!</v>
      </c>
      <c r="L112" s="114" t="e">
        <f t="shared" si="35"/>
        <v>#VALUE!</v>
      </c>
      <c r="M112" s="115" t="e">
        <f t="shared" si="44"/>
        <v>#VALUE!</v>
      </c>
      <c r="N112" s="111" t="e">
        <f t="shared" si="37"/>
        <v>#VALUE!</v>
      </c>
      <c r="O112" s="157" t="s">
        <v>198</v>
      </c>
      <c r="P112" s="157" t="s">
        <v>198</v>
      </c>
      <c r="Q112" s="113" t="e">
        <f t="shared" si="38"/>
        <v>#VALUE!</v>
      </c>
      <c r="R112" s="114" t="e">
        <f t="shared" si="39"/>
        <v>#VALUE!</v>
      </c>
      <c r="S112" s="115" t="e">
        <f t="shared" si="45"/>
        <v>#VALUE!</v>
      </c>
      <c r="T112" s="115" t="e">
        <f>+VLOOKUP(A112,#REF!,10,0)</f>
        <v>#REF!</v>
      </c>
      <c r="U112" s="116"/>
      <c r="V112" s="117" t="str">
        <f t="shared" si="41"/>
        <v>#REF!</v>
      </c>
      <c r="W112" s="90" t="e">
        <f t="shared" si="42"/>
        <v>#VALUE!</v>
      </c>
      <c r="X112" s="89"/>
      <c r="Y112" s="89"/>
      <c r="Z112" s="118"/>
      <c r="AA112" s="89"/>
      <c r="AB112" s="89"/>
      <c r="AC112" s="89"/>
      <c r="AD112" s="89"/>
      <c r="AE112" s="89"/>
      <c r="AF112" s="89"/>
      <c r="AG112" s="89"/>
    </row>
    <row r="113" spans="1:33" ht="11.25" hidden="1" customHeight="1" outlineLevel="1" x14ac:dyDescent="0.3">
      <c r="A113" s="156" t="s">
        <v>198</v>
      </c>
      <c r="B113" s="111" t="e">
        <f t="shared" si="29"/>
        <v>#VALUE!</v>
      </c>
      <c r="C113" s="157" t="s">
        <v>198</v>
      </c>
      <c r="D113" s="157" t="s">
        <v>198</v>
      </c>
      <c r="E113" s="113" t="e">
        <f t="shared" si="30"/>
        <v>#VALUE!</v>
      </c>
      <c r="F113" s="114" t="e">
        <f t="shared" si="31"/>
        <v>#VALUE!</v>
      </c>
      <c r="G113" s="115" t="e">
        <f t="shared" si="43"/>
        <v>#VALUE!</v>
      </c>
      <c r="H113" s="111" t="e">
        <f t="shared" si="33"/>
        <v>#VALUE!</v>
      </c>
      <c r="I113" s="157" t="s">
        <v>198</v>
      </c>
      <c r="J113" s="157" t="s">
        <v>198</v>
      </c>
      <c r="K113" s="113" t="e">
        <f t="shared" si="34"/>
        <v>#VALUE!</v>
      </c>
      <c r="L113" s="114" t="e">
        <f t="shared" si="35"/>
        <v>#VALUE!</v>
      </c>
      <c r="M113" s="115" t="e">
        <f t="shared" si="44"/>
        <v>#VALUE!</v>
      </c>
      <c r="N113" s="111" t="e">
        <f t="shared" si="37"/>
        <v>#VALUE!</v>
      </c>
      <c r="O113" s="157" t="s">
        <v>198</v>
      </c>
      <c r="P113" s="157" t="s">
        <v>198</v>
      </c>
      <c r="Q113" s="113" t="e">
        <f t="shared" si="38"/>
        <v>#VALUE!</v>
      </c>
      <c r="R113" s="114" t="e">
        <f t="shared" si="39"/>
        <v>#VALUE!</v>
      </c>
      <c r="S113" s="115" t="e">
        <f t="shared" si="45"/>
        <v>#VALUE!</v>
      </c>
      <c r="T113" s="115" t="e">
        <f>+VLOOKUP(A113,#REF!,10,0)</f>
        <v>#REF!</v>
      </c>
      <c r="U113" s="116"/>
      <c r="V113" s="117" t="str">
        <f t="shared" si="41"/>
        <v>#REF!</v>
      </c>
      <c r="W113" s="90" t="e">
        <f t="shared" si="42"/>
        <v>#VALUE!</v>
      </c>
      <c r="X113" s="89"/>
      <c r="Y113" s="89"/>
      <c r="Z113" s="118"/>
      <c r="AA113" s="89"/>
      <c r="AB113" s="89"/>
      <c r="AC113" s="89"/>
      <c r="AD113" s="89"/>
      <c r="AE113" s="89"/>
      <c r="AF113" s="89"/>
      <c r="AG113" s="89"/>
    </row>
    <row r="114" spans="1:33" ht="11.25" hidden="1" customHeight="1" outlineLevel="1" x14ac:dyDescent="0.3">
      <c r="A114" s="156" t="s">
        <v>198</v>
      </c>
      <c r="B114" s="111" t="e">
        <f t="shared" si="29"/>
        <v>#VALUE!</v>
      </c>
      <c r="C114" s="157" t="s">
        <v>198</v>
      </c>
      <c r="D114" s="157" t="s">
        <v>198</v>
      </c>
      <c r="E114" s="113" t="e">
        <f t="shared" si="30"/>
        <v>#VALUE!</v>
      </c>
      <c r="F114" s="114" t="e">
        <f t="shared" si="31"/>
        <v>#VALUE!</v>
      </c>
      <c r="G114" s="115" t="e">
        <f t="shared" si="43"/>
        <v>#VALUE!</v>
      </c>
      <c r="H114" s="111" t="e">
        <f t="shared" si="33"/>
        <v>#VALUE!</v>
      </c>
      <c r="I114" s="157" t="s">
        <v>198</v>
      </c>
      <c r="J114" s="157" t="s">
        <v>198</v>
      </c>
      <c r="K114" s="113" t="e">
        <f t="shared" si="34"/>
        <v>#VALUE!</v>
      </c>
      <c r="L114" s="114" t="e">
        <f t="shared" si="35"/>
        <v>#VALUE!</v>
      </c>
      <c r="M114" s="115" t="e">
        <f t="shared" si="44"/>
        <v>#VALUE!</v>
      </c>
      <c r="N114" s="111" t="e">
        <f t="shared" si="37"/>
        <v>#VALUE!</v>
      </c>
      <c r="O114" s="157" t="s">
        <v>198</v>
      </c>
      <c r="P114" s="157" t="s">
        <v>198</v>
      </c>
      <c r="Q114" s="113" t="e">
        <f t="shared" si="38"/>
        <v>#VALUE!</v>
      </c>
      <c r="R114" s="114" t="e">
        <f t="shared" si="39"/>
        <v>#VALUE!</v>
      </c>
      <c r="S114" s="115" t="e">
        <f t="shared" si="45"/>
        <v>#VALUE!</v>
      </c>
      <c r="T114" s="115" t="e">
        <f>+VLOOKUP(A114,#REF!,10,0)</f>
        <v>#REF!</v>
      </c>
      <c r="U114" s="116"/>
      <c r="V114" s="117" t="str">
        <f t="shared" si="41"/>
        <v>#REF!</v>
      </c>
      <c r="W114" s="90" t="e">
        <f t="shared" si="42"/>
        <v>#VALUE!</v>
      </c>
      <c r="X114" s="89"/>
      <c r="Y114" s="89"/>
      <c r="Z114" s="118"/>
      <c r="AA114" s="89"/>
      <c r="AB114" s="89"/>
      <c r="AC114" s="89"/>
      <c r="AD114" s="89"/>
      <c r="AE114" s="89"/>
      <c r="AF114" s="89"/>
      <c r="AG114" s="89"/>
    </row>
    <row r="115" spans="1:33" ht="11.25" hidden="1" customHeight="1" outlineLevel="1" x14ac:dyDescent="0.3">
      <c r="A115" s="156" t="s">
        <v>198</v>
      </c>
      <c r="B115" s="111" t="e">
        <f t="shared" si="29"/>
        <v>#VALUE!</v>
      </c>
      <c r="C115" s="157" t="s">
        <v>198</v>
      </c>
      <c r="D115" s="157" t="s">
        <v>198</v>
      </c>
      <c r="E115" s="113" t="e">
        <f t="shared" si="30"/>
        <v>#VALUE!</v>
      </c>
      <c r="F115" s="114" t="e">
        <f t="shared" si="31"/>
        <v>#VALUE!</v>
      </c>
      <c r="G115" s="115" t="e">
        <f t="shared" si="43"/>
        <v>#VALUE!</v>
      </c>
      <c r="H115" s="111" t="e">
        <f t="shared" si="33"/>
        <v>#VALUE!</v>
      </c>
      <c r="I115" s="157" t="s">
        <v>198</v>
      </c>
      <c r="J115" s="157" t="s">
        <v>198</v>
      </c>
      <c r="K115" s="113" t="e">
        <f t="shared" si="34"/>
        <v>#VALUE!</v>
      </c>
      <c r="L115" s="114" t="e">
        <f t="shared" si="35"/>
        <v>#VALUE!</v>
      </c>
      <c r="M115" s="115" t="e">
        <f t="shared" si="44"/>
        <v>#VALUE!</v>
      </c>
      <c r="N115" s="111" t="e">
        <f t="shared" si="37"/>
        <v>#VALUE!</v>
      </c>
      <c r="O115" s="157" t="s">
        <v>198</v>
      </c>
      <c r="P115" s="157" t="s">
        <v>198</v>
      </c>
      <c r="Q115" s="113" t="e">
        <f t="shared" si="38"/>
        <v>#VALUE!</v>
      </c>
      <c r="R115" s="114" t="e">
        <f t="shared" si="39"/>
        <v>#VALUE!</v>
      </c>
      <c r="S115" s="115" t="e">
        <f t="shared" si="45"/>
        <v>#VALUE!</v>
      </c>
      <c r="T115" s="115" t="e">
        <f>+VLOOKUP(A115,#REF!,10,0)</f>
        <v>#REF!</v>
      </c>
      <c r="U115" s="116"/>
      <c r="V115" s="117" t="str">
        <f t="shared" si="41"/>
        <v>#REF!</v>
      </c>
      <c r="W115" s="90" t="e">
        <f t="shared" si="42"/>
        <v>#VALUE!</v>
      </c>
      <c r="X115" s="89"/>
      <c r="Y115" s="89"/>
      <c r="Z115" s="118"/>
      <c r="AA115" s="89"/>
      <c r="AB115" s="89"/>
      <c r="AC115" s="89"/>
      <c r="AD115" s="89"/>
      <c r="AE115" s="89"/>
      <c r="AF115" s="89"/>
      <c r="AG115" s="89"/>
    </row>
    <row r="116" spans="1:33" ht="11.25" hidden="1" customHeight="1" outlineLevel="1" x14ac:dyDescent="0.3">
      <c r="A116" s="156" t="s">
        <v>198</v>
      </c>
      <c r="B116" s="111" t="e">
        <f t="shared" si="29"/>
        <v>#VALUE!</v>
      </c>
      <c r="C116" s="157" t="s">
        <v>198</v>
      </c>
      <c r="D116" s="157" t="s">
        <v>198</v>
      </c>
      <c r="E116" s="113" t="e">
        <f t="shared" si="30"/>
        <v>#VALUE!</v>
      </c>
      <c r="F116" s="114" t="e">
        <f t="shared" si="31"/>
        <v>#VALUE!</v>
      </c>
      <c r="G116" s="115" t="e">
        <f t="shared" si="43"/>
        <v>#VALUE!</v>
      </c>
      <c r="H116" s="111" t="e">
        <f t="shared" si="33"/>
        <v>#VALUE!</v>
      </c>
      <c r="I116" s="157" t="s">
        <v>198</v>
      </c>
      <c r="J116" s="157" t="s">
        <v>198</v>
      </c>
      <c r="K116" s="113" t="e">
        <f t="shared" si="34"/>
        <v>#VALUE!</v>
      </c>
      <c r="L116" s="114" t="e">
        <f t="shared" si="35"/>
        <v>#VALUE!</v>
      </c>
      <c r="M116" s="115" t="e">
        <f t="shared" si="44"/>
        <v>#VALUE!</v>
      </c>
      <c r="N116" s="111" t="e">
        <f t="shared" si="37"/>
        <v>#VALUE!</v>
      </c>
      <c r="O116" s="157" t="s">
        <v>198</v>
      </c>
      <c r="P116" s="157" t="s">
        <v>198</v>
      </c>
      <c r="Q116" s="113" t="e">
        <f t="shared" si="38"/>
        <v>#VALUE!</v>
      </c>
      <c r="R116" s="114" t="e">
        <f t="shared" si="39"/>
        <v>#VALUE!</v>
      </c>
      <c r="S116" s="115" t="e">
        <f t="shared" si="45"/>
        <v>#VALUE!</v>
      </c>
      <c r="T116" s="115" t="e">
        <f>+VLOOKUP(A116,#REF!,10,0)</f>
        <v>#REF!</v>
      </c>
      <c r="U116" s="116"/>
      <c r="V116" s="117" t="str">
        <f t="shared" si="41"/>
        <v>#REF!</v>
      </c>
      <c r="W116" s="90" t="e">
        <f t="shared" si="42"/>
        <v>#VALUE!</v>
      </c>
      <c r="X116" s="89"/>
      <c r="Y116" s="89"/>
      <c r="Z116" s="118"/>
      <c r="AA116" s="89"/>
      <c r="AB116" s="89"/>
      <c r="AC116" s="89"/>
      <c r="AD116" s="89"/>
      <c r="AE116" s="89"/>
      <c r="AF116" s="89"/>
      <c r="AG116" s="89"/>
    </row>
    <row r="117" spans="1:33" ht="11.25" hidden="1" customHeight="1" outlineLevel="1" x14ac:dyDescent="0.3">
      <c r="A117" s="156" t="s">
        <v>198</v>
      </c>
      <c r="B117" s="111" t="e">
        <f t="shared" si="29"/>
        <v>#VALUE!</v>
      </c>
      <c r="C117" s="157" t="s">
        <v>198</v>
      </c>
      <c r="D117" s="157" t="s">
        <v>198</v>
      </c>
      <c r="E117" s="113" t="e">
        <f t="shared" si="30"/>
        <v>#VALUE!</v>
      </c>
      <c r="F117" s="114" t="e">
        <f t="shared" si="31"/>
        <v>#VALUE!</v>
      </c>
      <c r="G117" s="115" t="e">
        <f t="shared" si="43"/>
        <v>#VALUE!</v>
      </c>
      <c r="H117" s="111" t="e">
        <f t="shared" si="33"/>
        <v>#VALUE!</v>
      </c>
      <c r="I117" s="157" t="s">
        <v>198</v>
      </c>
      <c r="J117" s="157" t="s">
        <v>198</v>
      </c>
      <c r="K117" s="113" t="e">
        <f t="shared" si="34"/>
        <v>#VALUE!</v>
      </c>
      <c r="L117" s="114" t="e">
        <f t="shared" si="35"/>
        <v>#VALUE!</v>
      </c>
      <c r="M117" s="115" t="e">
        <f t="shared" si="44"/>
        <v>#VALUE!</v>
      </c>
      <c r="N117" s="111" t="e">
        <f t="shared" si="37"/>
        <v>#VALUE!</v>
      </c>
      <c r="O117" s="157" t="s">
        <v>198</v>
      </c>
      <c r="P117" s="157" t="s">
        <v>198</v>
      </c>
      <c r="Q117" s="113" t="e">
        <f t="shared" si="38"/>
        <v>#VALUE!</v>
      </c>
      <c r="R117" s="114" t="e">
        <f t="shared" si="39"/>
        <v>#VALUE!</v>
      </c>
      <c r="S117" s="115" t="e">
        <f t="shared" si="45"/>
        <v>#VALUE!</v>
      </c>
      <c r="T117" s="115" t="e">
        <f>+VLOOKUP(A117,#REF!,10,0)</f>
        <v>#REF!</v>
      </c>
      <c r="U117" s="116"/>
      <c r="V117" s="117" t="str">
        <f t="shared" si="41"/>
        <v>#REF!</v>
      </c>
      <c r="W117" s="90" t="e">
        <f t="shared" si="42"/>
        <v>#VALUE!</v>
      </c>
      <c r="X117" s="89"/>
      <c r="Y117" s="89"/>
      <c r="Z117" s="118"/>
      <c r="AA117" s="89"/>
      <c r="AB117" s="89"/>
      <c r="AC117" s="89"/>
      <c r="AD117" s="89"/>
      <c r="AE117" s="89"/>
      <c r="AF117" s="89"/>
      <c r="AG117" s="89"/>
    </row>
    <row r="118" spans="1:33" ht="11.25" hidden="1" customHeight="1" outlineLevel="1" x14ac:dyDescent="0.3">
      <c r="A118" s="156" t="s">
        <v>198</v>
      </c>
      <c r="B118" s="111" t="e">
        <f t="shared" si="29"/>
        <v>#VALUE!</v>
      </c>
      <c r="C118" s="157" t="s">
        <v>198</v>
      </c>
      <c r="D118" s="157" t="s">
        <v>198</v>
      </c>
      <c r="E118" s="113" t="e">
        <f t="shared" si="30"/>
        <v>#VALUE!</v>
      </c>
      <c r="F118" s="114" t="e">
        <f t="shared" si="31"/>
        <v>#VALUE!</v>
      </c>
      <c r="G118" s="115" t="e">
        <f t="shared" si="43"/>
        <v>#VALUE!</v>
      </c>
      <c r="H118" s="111" t="e">
        <f t="shared" si="33"/>
        <v>#VALUE!</v>
      </c>
      <c r="I118" s="157" t="s">
        <v>198</v>
      </c>
      <c r="J118" s="157" t="s">
        <v>198</v>
      </c>
      <c r="K118" s="113" t="e">
        <f t="shared" si="34"/>
        <v>#VALUE!</v>
      </c>
      <c r="L118" s="114" t="e">
        <f t="shared" si="35"/>
        <v>#VALUE!</v>
      </c>
      <c r="M118" s="115" t="e">
        <f t="shared" si="44"/>
        <v>#VALUE!</v>
      </c>
      <c r="N118" s="111" t="e">
        <f t="shared" si="37"/>
        <v>#VALUE!</v>
      </c>
      <c r="O118" s="157" t="s">
        <v>198</v>
      </c>
      <c r="P118" s="157" t="s">
        <v>198</v>
      </c>
      <c r="Q118" s="113" t="e">
        <f t="shared" si="38"/>
        <v>#VALUE!</v>
      </c>
      <c r="R118" s="114" t="e">
        <f t="shared" si="39"/>
        <v>#VALUE!</v>
      </c>
      <c r="S118" s="115" t="e">
        <f t="shared" si="45"/>
        <v>#VALUE!</v>
      </c>
      <c r="T118" s="115" t="e">
        <f>+VLOOKUP(A118,#REF!,10,0)</f>
        <v>#REF!</v>
      </c>
      <c r="U118" s="116"/>
      <c r="V118" s="117" t="str">
        <f t="shared" si="41"/>
        <v>#REF!</v>
      </c>
      <c r="W118" s="90" t="e">
        <f t="shared" si="42"/>
        <v>#VALUE!</v>
      </c>
      <c r="X118" s="89"/>
      <c r="Y118" s="89"/>
      <c r="Z118" s="118"/>
      <c r="AA118" s="89"/>
      <c r="AB118" s="89"/>
      <c r="AC118" s="89"/>
      <c r="AD118" s="89"/>
      <c r="AE118" s="89"/>
      <c r="AF118" s="89"/>
      <c r="AG118" s="89"/>
    </row>
    <row r="119" spans="1:33" ht="11.25" hidden="1" customHeight="1" outlineLevel="1" x14ac:dyDescent="0.3">
      <c r="A119" s="156" t="s">
        <v>198</v>
      </c>
      <c r="B119" s="111" t="e">
        <f t="shared" si="29"/>
        <v>#VALUE!</v>
      </c>
      <c r="C119" s="157" t="s">
        <v>198</v>
      </c>
      <c r="D119" s="157" t="s">
        <v>198</v>
      </c>
      <c r="E119" s="113" t="e">
        <f t="shared" si="30"/>
        <v>#VALUE!</v>
      </c>
      <c r="F119" s="114" t="e">
        <f t="shared" si="31"/>
        <v>#VALUE!</v>
      </c>
      <c r="G119" s="115" t="e">
        <f t="shared" si="43"/>
        <v>#VALUE!</v>
      </c>
      <c r="H119" s="111" t="e">
        <f t="shared" si="33"/>
        <v>#VALUE!</v>
      </c>
      <c r="I119" s="157" t="s">
        <v>198</v>
      </c>
      <c r="J119" s="157" t="s">
        <v>198</v>
      </c>
      <c r="K119" s="113" t="e">
        <f t="shared" si="34"/>
        <v>#VALUE!</v>
      </c>
      <c r="L119" s="114" t="e">
        <f t="shared" si="35"/>
        <v>#VALUE!</v>
      </c>
      <c r="M119" s="115" t="e">
        <f t="shared" si="44"/>
        <v>#VALUE!</v>
      </c>
      <c r="N119" s="111" t="e">
        <f t="shared" si="37"/>
        <v>#VALUE!</v>
      </c>
      <c r="O119" s="157" t="s">
        <v>198</v>
      </c>
      <c r="P119" s="157" t="s">
        <v>198</v>
      </c>
      <c r="Q119" s="113" t="e">
        <f t="shared" si="38"/>
        <v>#VALUE!</v>
      </c>
      <c r="R119" s="114" t="e">
        <f t="shared" si="39"/>
        <v>#VALUE!</v>
      </c>
      <c r="S119" s="115" t="e">
        <f t="shared" si="45"/>
        <v>#VALUE!</v>
      </c>
      <c r="T119" s="115" t="e">
        <f>+VLOOKUP(A119,#REF!,10,0)</f>
        <v>#REF!</v>
      </c>
      <c r="U119" s="116"/>
      <c r="V119" s="117" t="str">
        <f t="shared" si="41"/>
        <v>#REF!</v>
      </c>
      <c r="W119" s="90" t="e">
        <f t="shared" si="42"/>
        <v>#VALUE!</v>
      </c>
      <c r="X119" s="89"/>
      <c r="Y119" s="89"/>
      <c r="Z119" s="118"/>
      <c r="AA119" s="89"/>
      <c r="AB119" s="89"/>
      <c r="AC119" s="89"/>
      <c r="AD119" s="89"/>
      <c r="AE119" s="89"/>
      <c r="AF119" s="89"/>
      <c r="AG119" s="89"/>
    </row>
    <row r="120" spans="1:33" ht="11.25" hidden="1" customHeight="1" outlineLevel="1" x14ac:dyDescent="0.3">
      <c r="A120" s="156" t="s">
        <v>198</v>
      </c>
      <c r="B120" s="111" t="e">
        <f t="shared" si="29"/>
        <v>#VALUE!</v>
      </c>
      <c r="C120" s="157" t="s">
        <v>198</v>
      </c>
      <c r="D120" s="157" t="s">
        <v>198</v>
      </c>
      <c r="E120" s="113" t="e">
        <f t="shared" si="30"/>
        <v>#VALUE!</v>
      </c>
      <c r="F120" s="114" t="e">
        <f t="shared" si="31"/>
        <v>#VALUE!</v>
      </c>
      <c r="G120" s="115" t="e">
        <f t="shared" si="43"/>
        <v>#VALUE!</v>
      </c>
      <c r="H120" s="111" t="e">
        <f t="shared" si="33"/>
        <v>#VALUE!</v>
      </c>
      <c r="I120" s="157" t="s">
        <v>198</v>
      </c>
      <c r="J120" s="157" t="s">
        <v>198</v>
      </c>
      <c r="K120" s="113" t="e">
        <f t="shared" si="34"/>
        <v>#VALUE!</v>
      </c>
      <c r="L120" s="114" t="e">
        <f t="shared" si="35"/>
        <v>#VALUE!</v>
      </c>
      <c r="M120" s="115" t="e">
        <f t="shared" si="44"/>
        <v>#VALUE!</v>
      </c>
      <c r="N120" s="111" t="e">
        <f t="shared" si="37"/>
        <v>#VALUE!</v>
      </c>
      <c r="O120" s="157" t="s">
        <v>198</v>
      </c>
      <c r="P120" s="157" t="s">
        <v>198</v>
      </c>
      <c r="Q120" s="113" t="e">
        <f t="shared" si="38"/>
        <v>#VALUE!</v>
      </c>
      <c r="R120" s="114" t="e">
        <f t="shared" si="39"/>
        <v>#VALUE!</v>
      </c>
      <c r="S120" s="115" t="e">
        <f t="shared" si="45"/>
        <v>#VALUE!</v>
      </c>
      <c r="T120" s="115" t="e">
        <f>+VLOOKUP(A120,#REF!,10,0)</f>
        <v>#REF!</v>
      </c>
      <c r="U120" s="116"/>
      <c r="V120" s="117" t="str">
        <f t="shared" si="41"/>
        <v>#REF!</v>
      </c>
      <c r="W120" s="90" t="e">
        <f t="shared" si="42"/>
        <v>#VALUE!</v>
      </c>
      <c r="X120" s="89"/>
      <c r="Y120" s="89"/>
      <c r="Z120" s="118"/>
      <c r="AA120" s="89"/>
      <c r="AB120" s="89"/>
      <c r="AC120" s="89"/>
      <c r="AD120" s="89"/>
      <c r="AE120" s="89"/>
      <c r="AF120" s="89"/>
      <c r="AG120" s="89"/>
    </row>
    <row r="121" spans="1:33" ht="11.25" hidden="1" customHeight="1" outlineLevel="1" x14ac:dyDescent="0.3">
      <c r="A121" s="156" t="s">
        <v>198</v>
      </c>
      <c r="B121" s="111" t="e">
        <f t="shared" si="29"/>
        <v>#VALUE!</v>
      </c>
      <c r="C121" s="157" t="s">
        <v>198</v>
      </c>
      <c r="D121" s="157" t="s">
        <v>198</v>
      </c>
      <c r="E121" s="113" t="e">
        <f t="shared" si="30"/>
        <v>#VALUE!</v>
      </c>
      <c r="F121" s="114" t="e">
        <f t="shared" si="31"/>
        <v>#VALUE!</v>
      </c>
      <c r="G121" s="115" t="e">
        <f t="shared" si="43"/>
        <v>#VALUE!</v>
      </c>
      <c r="H121" s="111" t="e">
        <f t="shared" si="33"/>
        <v>#VALUE!</v>
      </c>
      <c r="I121" s="157" t="s">
        <v>198</v>
      </c>
      <c r="J121" s="157" t="s">
        <v>198</v>
      </c>
      <c r="K121" s="113" t="e">
        <f t="shared" si="34"/>
        <v>#VALUE!</v>
      </c>
      <c r="L121" s="114" t="e">
        <f t="shared" si="35"/>
        <v>#VALUE!</v>
      </c>
      <c r="M121" s="115" t="e">
        <f t="shared" si="44"/>
        <v>#VALUE!</v>
      </c>
      <c r="N121" s="111" t="e">
        <f t="shared" si="37"/>
        <v>#VALUE!</v>
      </c>
      <c r="O121" s="157" t="s">
        <v>198</v>
      </c>
      <c r="P121" s="157" t="s">
        <v>198</v>
      </c>
      <c r="Q121" s="113" t="e">
        <f t="shared" si="38"/>
        <v>#VALUE!</v>
      </c>
      <c r="R121" s="114" t="e">
        <f t="shared" si="39"/>
        <v>#VALUE!</v>
      </c>
      <c r="S121" s="115" t="e">
        <f t="shared" si="45"/>
        <v>#VALUE!</v>
      </c>
      <c r="T121" s="115" t="e">
        <f>+VLOOKUP(A121,#REF!,10,0)</f>
        <v>#REF!</v>
      </c>
      <c r="U121" s="116"/>
      <c r="V121" s="117" t="str">
        <f t="shared" si="41"/>
        <v>#REF!</v>
      </c>
      <c r="W121" s="90" t="e">
        <f t="shared" si="42"/>
        <v>#VALUE!</v>
      </c>
      <c r="X121" s="89"/>
      <c r="Y121" s="89"/>
      <c r="Z121" s="118"/>
      <c r="AA121" s="89"/>
      <c r="AB121" s="89"/>
      <c r="AC121" s="89"/>
      <c r="AD121" s="89"/>
      <c r="AE121" s="89"/>
      <c r="AF121" s="89"/>
      <c r="AG121" s="89"/>
    </row>
    <row r="122" spans="1:33" ht="11.25" hidden="1" customHeight="1" outlineLevel="1" x14ac:dyDescent="0.3">
      <c r="A122" s="156" t="s">
        <v>198</v>
      </c>
      <c r="B122" s="111" t="e">
        <f t="shared" si="29"/>
        <v>#VALUE!</v>
      </c>
      <c r="C122" s="157" t="s">
        <v>198</v>
      </c>
      <c r="D122" s="157" t="s">
        <v>198</v>
      </c>
      <c r="E122" s="113" t="e">
        <f t="shared" si="30"/>
        <v>#VALUE!</v>
      </c>
      <c r="F122" s="114" t="e">
        <f t="shared" si="31"/>
        <v>#VALUE!</v>
      </c>
      <c r="G122" s="115" t="e">
        <f t="shared" si="43"/>
        <v>#VALUE!</v>
      </c>
      <c r="H122" s="111" t="e">
        <f t="shared" si="33"/>
        <v>#VALUE!</v>
      </c>
      <c r="I122" s="157" t="s">
        <v>198</v>
      </c>
      <c r="J122" s="157" t="s">
        <v>198</v>
      </c>
      <c r="K122" s="113" t="e">
        <f t="shared" si="34"/>
        <v>#VALUE!</v>
      </c>
      <c r="L122" s="114" t="e">
        <f t="shared" si="35"/>
        <v>#VALUE!</v>
      </c>
      <c r="M122" s="115" t="e">
        <f t="shared" si="44"/>
        <v>#VALUE!</v>
      </c>
      <c r="N122" s="111" t="e">
        <f t="shared" si="37"/>
        <v>#VALUE!</v>
      </c>
      <c r="O122" s="157" t="s">
        <v>198</v>
      </c>
      <c r="P122" s="157" t="s">
        <v>198</v>
      </c>
      <c r="Q122" s="113" t="e">
        <f t="shared" si="38"/>
        <v>#VALUE!</v>
      </c>
      <c r="R122" s="114" t="e">
        <f t="shared" si="39"/>
        <v>#VALUE!</v>
      </c>
      <c r="S122" s="115" t="e">
        <f t="shared" si="45"/>
        <v>#VALUE!</v>
      </c>
      <c r="T122" s="115" t="e">
        <f>+VLOOKUP(A122,#REF!,10,0)</f>
        <v>#REF!</v>
      </c>
      <c r="U122" s="116"/>
      <c r="V122" s="117" t="str">
        <f t="shared" si="41"/>
        <v>#REF!</v>
      </c>
      <c r="W122" s="90" t="e">
        <f t="shared" si="42"/>
        <v>#VALUE!</v>
      </c>
      <c r="X122" s="89"/>
      <c r="Y122" s="89"/>
      <c r="Z122" s="118"/>
      <c r="AA122" s="89"/>
      <c r="AB122" s="89"/>
      <c r="AC122" s="89"/>
      <c r="AD122" s="89"/>
      <c r="AE122" s="89"/>
      <c r="AF122" s="89"/>
      <c r="AG122" s="89"/>
    </row>
    <row r="123" spans="1:33" ht="11.25" hidden="1" customHeight="1" outlineLevel="1" x14ac:dyDescent="0.3">
      <c r="A123" s="156" t="s">
        <v>198</v>
      </c>
      <c r="B123" s="111" t="e">
        <f t="shared" si="29"/>
        <v>#VALUE!</v>
      </c>
      <c r="C123" s="157" t="s">
        <v>198</v>
      </c>
      <c r="D123" s="157" t="s">
        <v>198</v>
      </c>
      <c r="E123" s="113" t="e">
        <f t="shared" si="30"/>
        <v>#VALUE!</v>
      </c>
      <c r="F123" s="114" t="e">
        <f t="shared" si="31"/>
        <v>#VALUE!</v>
      </c>
      <c r="G123" s="115" t="e">
        <f t="shared" si="43"/>
        <v>#VALUE!</v>
      </c>
      <c r="H123" s="111" t="e">
        <f t="shared" si="33"/>
        <v>#VALUE!</v>
      </c>
      <c r="I123" s="157" t="s">
        <v>198</v>
      </c>
      <c r="J123" s="157" t="s">
        <v>198</v>
      </c>
      <c r="K123" s="113" t="e">
        <f t="shared" si="34"/>
        <v>#VALUE!</v>
      </c>
      <c r="L123" s="114" t="e">
        <f t="shared" si="35"/>
        <v>#VALUE!</v>
      </c>
      <c r="M123" s="115" t="e">
        <f t="shared" si="44"/>
        <v>#VALUE!</v>
      </c>
      <c r="N123" s="111" t="e">
        <f t="shared" si="37"/>
        <v>#VALUE!</v>
      </c>
      <c r="O123" s="157" t="s">
        <v>198</v>
      </c>
      <c r="P123" s="157" t="s">
        <v>198</v>
      </c>
      <c r="Q123" s="113" t="e">
        <f t="shared" si="38"/>
        <v>#VALUE!</v>
      </c>
      <c r="R123" s="114" t="e">
        <f t="shared" si="39"/>
        <v>#VALUE!</v>
      </c>
      <c r="S123" s="115" t="e">
        <f t="shared" si="45"/>
        <v>#VALUE!</v>
      </c>
      <c r="T123" s="115" t="e">
        <f>+VLOOKUP(A123,#REF!,10,0)</f>
        <v>#REF!</v>
      </c>
      <c r="U123" s="116"/>
      <c r="V123" s="117" t="str">
        <f t="shared" si="41"/>
        <v>#REF!</v>
      </c>
      <c r="W123" s="90" t="e">
        <f t="shared" si="42"/>
        <v>#VALUE!</v>
      </c>
      <c r="X123" s="89"/>
      <c r="Y123" s="89"/>
      <c r="Z123" s="118"/>
      <c r="AA123" s="89"/>
      <c r="AB123" s="89"/>
      <c r="AC123" s="89"/>
      <c r="AD123" s="89"/>
      <c r="AE123" s="89"/>
      <c r="AF123" s="89"/>
      <c r="AG123" s="89"/>
    </row>
    <row r="124" spans="1:33" ht="11.25" hidden="1" customHeight="1" outlineLevel="1" x14ac:dyDescent="0.3">
      <c r="A124" s="156" t="s">
        <v>198</v>
      </c>
      <c r="B124" s="111" t="e">
        <f t="shared" si="29"/>
        <v>#VALUE!</v>
      </c>
      <c r="C124" s="157" t="s">
        <v>198</v>
      </c>
      <c r="D124" s="157" t="s">
        <v>198</v>
      </c>
      <c r="E124" s="113" t="e">
        <f t="shared" si="30"/>
        <v>#VALUE!</v>
      </c>
      <c r="F124" s="114" t="e">
        <f t="shared" si="31"/>
        <v>#VALUE!</v>
      </c>
      <c r="G124" s="115" t="e">
        <f t="shared" si="43"/>
        <v>#VALUE!</v>
      </c>
      <c r="H124" s="111" t="e">
        <f t="shared" si="33"/>
        <v>#VALUE!</v>
      </c>
      <c r="I124" s="157" t="s">
        <v>198</v>
      </c>
      <c r="J124" s="157" t="s">
        <v>198</v>
      </c>
      <c r="K124" s="113" t="e">
        <f t="shared" si="34"/>
        <v>#VALUE!</v>
      </c>
      <c r="L124" s="114" t="e">
        <f t="shared" si="35"/>
        <v>#VALUE!</v>
      </c>
      <c r="M124" s="115" t="e">
        <f t="shared" si="44"/>
        <v>#VALUE!</v>
      </c>
      <c r="N124" s="111" t="e">
        <f t="shared" si="37"/>
        <v>#VALUE!</v>
      </c>
      <c r="O124" s="157" t="s">
        <v>198</v>
      </c>
      <c r="P124" s="157" t="s">
        <v>198</v>
      </c>
      <c r="Q124" s="113" t="e">
        <f t="shared" si="38"/>
        <v>#VALUE!</v>
      </c>
      <c r="R124" s="114" t="e">
        <f t="shared" si="39"/>
        <v>#VALUE!</v>
      </c>
      <c r="S124" s="115" t="e">
        <f t="shared" si="45"/>
        <v>#VALUE!</v>
      </c>
      <c r="T124" s="115" t="e">
        <f>+VLOOKUP(A124,#REF!,10,0)</f>
        <v>#REF!</v>
      </c>
      <c r="U124" s="116"/>
      <c r="V124" s="117" t="str">
        <f t="shared" si="41"/>
        <v>#REF!</v>
      </c>
      <c r="W124" s="90" t="e">
        <f t="shared" si="42"/>
        <v>#VALUE!</v>
      </c>
      <c r="X124" s="89"/>
      <c r="Y124" s="89"/>
      <c r="Z124" s="118"/>
      <c r="AA124" s="89"/>
      <c r="AB124" s="89"/>
      <c r="AC124" s="89"/>
      <c r="AD124" s="89"/>
      <c r="AE124" s="89"/>
      <c r="AF124" s="89"/>
      <c r="AG124" s="89"/>
    </row>
    <row r="125" spans="1:33" ht="11.25" hidden="1" customHeight="1" outlineLevel="1" x14ac:dyDescent="0.3">
      <c r="A125" s="156" t="s">
        <v>198</v>
      </c>
      <c r="B125" s="111" t="e">
        <f t="shared" si="29"/>
        <v>#VALUE!</v>
      </c>
      <c r="C125" s="157" t="s">
        <v>198</v>
      </c>
      <c r="D125" s="157" t="s">
        <v>198</v>
      </c>
      <c r="E125" s="113" t="e">
        <f t="shared" si="30"/>
        <v>#VALUE!</v>
      </c>
      <c r="F125" s="114" t="e">
        <f t="shared" si="31"/>
        <v>#VALUE!</v>
      </c>
      <c r="G125" s="115" t="e">
        <f t="shared" si="43"/>
        <v>#VALUE!</v>
      </c>
      <c r="H125" s="111" t="e">
        <f t="shared" si="33"/>
        <v>#VALUE!</v>
      </c>
      <c r="I125" s="157" t="s">
        <v>198</v>
      </c>
      <c r="J125" s="157" t="s">
        <v>198</v>
      </c>
      <c r="K125" s="113" t="e">
        <f t="shared" si="34"/>
        <v>#VALUE!</v>
      </c>
      <c r="L125" s="114" t="e">
        <f t="shared" si="35"/>
        <v>#VALUE!</v>
      </c>
      <c r="M125" s="115" t="e">
        <f t="shared" si="44"/>
        <v>#VALUE!</v>
      </c>
      <c r="N125" s="111" t="e">
        <f t="shared" si="37"/>
        <v>#VALUE!</v>
      </c>
      <c r="O125" s="157" t="s">
        <v>198</v>
      </c>
      <c r="P125" s="157" t="s">
        <v>198</v>
      </c>
      <c r="Q125" s="113" t="e">
        <f t="shared" si="38"/>
        <v>#VALUE!</v>
      </c>
      <c r="R125" s="114" t="e">
        <f t="shared" si="39"/>
        <v>#VALUE!</v>
      </c>
      <c r="S125" s="115" t="e">
        <f t="shared" si="45"/>
        <v>#VALUE!</v>
      </c>
      <c r="T125" s="115" t="e">
        <f>+VLOOKUP(A125,#REF!,10,0)</f>
        <v>#REF!</v>
      </c>
      <c r="U125" s="116"/>
      <c r="V125" s="117" t="str">
        <f t="shared" si="41"/>
        <v>#REF!</v>
      </c>
      <c r="W125" s="90" t="e">
        <f t="shared" si="42"/>
        <v>#VALUE!</v>
      </c>
      <c r="X125" s="89"/>
      <c r="Y125" s="89"/>
      <c r="Z125" s="118"/>
      <c r="AA125" s="89"/>
      <c r="AB125" s="89"/>
      <c r="AC125" s="89"/>
      <c r="AD125" s="89"/>
      <c r="AE125" s="89"/>
      <c r="AF125" s="89"/>
      <c r="AG125" s="89"/>
    </row>
    <row r="126" spans="1:33" ht="11.25" hidden="1" customHeight="1" outlineLevel="1" x14ac:dyDescent="0.3">
      <c r="A126" s="156" t="s">
        <v>198</v>
      </c>
      <c r="B126" s="111" t="e">
        <f t="shared" si="29"/>
        <v>#VALUE!</v>
      </c>
      <c r="C126" s="157" t="s">
        <v>198</v>
      </c>
      <c r="D126" s="157" t="s">
        <v>198</v>
      </c>
      <c r="E126" s="113" t="e">
        <f t="shared" si="30"/>
        <v>#VALUE!</v>
      </c>
      <c r="F126" s="114" t="e">
        <f t="shared" si="31"/>
        <v>#VALUE!</v>
      </c>
      <c r="G126" s="115" t="e">
        <f t="shared" si="43"/>
        <v>#VALUE!</v>
      </c>
      <c r="H126" s="111" t="e">
        <f t="shared" si="33"/>
        <v>#VALUE!</v>
      </c>
      <c r="I126" s="157" t="s">
        <v>198</v>
      </c>
      <c r="J126" s="157" t="s">
        <v>198</v>
      </c>
      <c r="K126" s="113" t="e">
        <f t="shared" si="34"/>
        <v>#VALUE!</v>
      </c>
      <c r="L126" s="114" t="e">
        <f t="shared" si="35"/>
        <v>#VALUE!</v>
      </c>
      <c r="M126" s="115" t="e">
        <f t="shared" si="44"/>
        <v>#VALUE!</v>
      </c>
      <c r="N126" s="111" t="e">
        <f t="shared" si="37"/>
        <v>#VALUE!</v>
      </c>
      <c r="O126" s="157" t="s">
        <v>198</v>
      </c>
      <c r="P126" s="157" t="s">
        <v>198</v>
      </c>
      <c r="Q126" s="113" t="e">
        <f t="shared" si="38"/>
        <v>#VALUE!</v>
      </c>
      <c r="R126" s="114" t="e">
        <f t="shared" si="39"/>
        <v>#VALUE!</v>
      </c>
      <c r="S126" s="115" t="e">
        <f t="shared" si="45"/>
        <v>#VALUE!</v>
      </c>
      <c r="T126" s="115" t="e">
        <f>+VLOOKUP(A126,#REF!,10,0)</f>
        <v>#REF!</v>
      </c>
      <c r="U126" s="116"/>
      <c r="V126" s="117" t="str">
        <f t="shared" si="41"/>
        <v>#REF!</v>
      </c>
      <c r="W126" s="90" t="e">
        <f t="shared" si="42"/>
        <v>#VALUE!</v>
      </c>
      <c r="X126" s="89"/>
      <c r="Y126" s="89"/>
      <c r="Z126" s="118"/>
      <c r="AA126" s="89"/>
      <c r="AB126" s="89"/>
      <c r="AC126" s="89"/>
      <c r="AD126" s="89"/>
      <c r="AE126" s="89"/>
      <c r="AF126" s="89"/>
      <c r="AG126" s="89"/>
    </row>
    <row r="127" spans="1:33" ht="11.25" hidden="1" customHeight="1" outlineLevel="1" x14ac:dyDescent="0.3">
      <c r="A127" s="156" t="s">
        <v>198</v>
      </c>
      <c r="B127" s="111" t="e">
        <f t="shared" si="29"/>
        <v>#VALUE!</v>
      </c>
      <c r="C127" s="157" t="s">
        <v>198</v>
      </c>
      <c r="D127" s="157" t="s">
        <v>198</v>
      </c>
      <c r="E127" s="113" t="e">
        <f t="shared" si="30"/>
        <v>#VALUE!</v>
      </c>
      <c r="F127" s="114" t="e">
        <f t="shared" si="31"/>
        <v>#VALUE!</v>
      </c>
      <c r="G127" s="115" t="e">
        <f t="shared" si="43"/>
        <v>#VALUE!</v>
      </c>
      <c r="H127" s="111" t="e">
        <f t="shared" si="33"/>
        <v>#VALUE!</v>
      </c>
      <c r="I127" s="157" t="s">
        <v>198</v>
      </c>
      <c r="J127" s="157" t="s">
        <v>198</v>
      </c>
      <c r="K127" s="113" t="e">
        <f t="shared" si="34"/>
        <v>#VALUE!</v>
      </c>
      <c r="L127" s="114" t="e">
        <f t="shared" si="35"/>
        <v>#VALUE!</v>
      </c>
      <c r="M127" s="115" t="e">
        <f t="shared" si="44"/>
        <v>#VALUE!</v>
      </c>
      <c r="N127" s="111" t="e">
        <f t="shared" si="37"/>
        <v>#VALUE!</v>
      </c>
      <c r="O127" s="157" t="s">
        <v>198</v>
      </c>
      <c r="P127" s="157" t="s">
        <v>198</v>
      </c>
      <c r="Q127" s="113" t="e">
        <f t="shared" si="38"/>
        <v>#VALUE!</v>
      </c>
      <c r="R127" s="114" t="e">
        <f t="shared" si="39"/>
        <v>#VALUE!</v>
      </c>
      <c r="S127" s="115" t="e">
        <f t="shared" si="45"/>
        <v>#VALUE!</v>
      </c>
      <c r="T127" s="115" t="e">
        <f>+VLOOKUP(A127,#REF!,10,0)</f>
        <v>#REF!</v>
      </c>
      <c r="U127" s="116"/>
      <c r="V127" s="117" t="str">
        <f t="shared" si="41"/>
        <v>#REF!</v>
      </c>
      <c r="W127" s="90" t="e">
        <f t="shared" si="42"/>
        <v>#VALUE!</v>
      </c>
      <c r="X127" s="89"/>
      <c r="Y127" s="89"/>
      <c r="Z127" s="118"/>
      <c r="AA127" s="89"/>
      <c r="AB127" s="89"/>
      <c r="AC127" s="89"/>
      <c r="AD127" s="89"/>
      <c r="AE127" s="89"/>
      <c r="AF127" s="89"/>
      <c r="AG127" s="89"/>
    </row>
    <row r="128" spans="1:33" ht="11.25" hidden="1" customHeight="1" outlineLevel="1" x14ac:dyDescent="0.3">
      <c r="A128" s="156" t="s">
        <v>198</v>
      </c>
      <c r="B128" s="111" t="e">
        <f t="shared" si="29"/>
        <v>#VALUE!</v>
      </c>
      <c r="C128" s="157" t="s">
        <v>198</v>
      </c>
      <c r="D128" s="157" t="s">
        <v>198</v>
      </c>
      <c r="E128" s="113" t="e">
        <f t="shared" si="30"/>
        <v>#VALUE!</v>
      </c>
      <c r="F128" s="114" t="e">
        <f t="shared" si="31"/>
        <v>#VALUE!</v>
      </c>
      <c r="G128" s="115" t="e">
        <f t="shared" si="43"/>
        <v>#VALUE!</v>
      </c>
      <c r="H128" s="111" t="e">
        <f t="shared" si="33"/>
        <v>#VALUE!</v>
      </c>
      <c r="I128" s="157" t="s">
        <v>198</v>
      </c>
      <c r="J128" s="157" t="s">
        <v>198</v>
      </c>
      <c r="K128" s="113" t="e">
        <f t="shared" si="34"/>
        <v>#VALUE!</v>
      </c>
      <c r="L128" s="114" t="e">
        <f t="shared" si="35"/>
        <v>#VALUE!</v>
      </c>
      <c r="M128" s="115" t="e">
        <f t="shared" si="44"/>
        <v>#VALUE!</v>
      </c>
      <c r="N128" s="111" t="e">
        <f t="shared" si="37"/>
        <v>#VALUE!</v>
      </c>
      <c r="O128" s="157" t="s">
        <v>198</v>
      </c>
      <c r="P128" s="157" t="s">
        <v>198</v>
      </c>
      <c r="Q128" s="113" t="e">
        <f t="shared" si="38"/>
        <v>#VALUE!</v>
      </c>
      <c r="R128" s="114" t="e">
        <f t="shared" si="39"/>
        <v>#VALUE!</v>
      </c>
      <c r="S128" s="115" t="e">
        <f t="shared" si="45"/>
        <v>#VALUE!</v>
      </c>
      <c r="T128" s="115" t="e">
        <f>+VLOOKUP(A128,#REF!,10,0)</f>
        <v>#REF!</v>
      </c>
      <c r="U128" s="116"/>
      <c r="V128" s="117" t="str">
        <f t="shared" si="41"/>
        <v>#REF!</v>
      </c>
      <c r="W128" s="90" t="e">
        <f t="shared" si="42"/>
        <v>#VALUE!</v>
      </c>
      <c r="X128" s="89"/>
      <c r="Y128" s="89"/>
      <c r="Z128" s="118"/>
      <c r="AA128" s="89"/>
      <c r="AB128" s="89"/>
      <c r="AC128" s="89"/>
      <c r="AD128" s="89"/>
      <c r="AE128" s="89"/>
      <c r="AF128" s="89"/>
      <c r="AG128" s="89"/>
    </row>
    <row r="129" spans="1:33" ht="11.25" hidden="1" customHeight="1" outlineLevel="1" x14ac:dyDescent="0.3">
      <c r="A129" s="156" t="s">
        <v>198</v>
      </c>
      <c r="B129" s="111" t="e">
        <f t="shared" si="29"/>
        <v>#VALUE!</v>
      </c>
      <c r="C129" s="157" t="s">
        <v>198</v>
      </c>
      <c r="D129" s="157" t="s">
        <v>198</v>
      </c>
      <c r="E129" s="113" t="e">
        <f t="shared" si="30"/>
        <v>#VALUE!</v>
      </c>
      <c r="F129" s="114" t="e">
        <f t="shared" si="31"/>
        <v>#VALUE!</v>
      </c>
      <c r="G129" s="115" t="e">
        <f t="shared" si="43"/>
        <v>#VALUE!</v>
      </c>
      <c r="H129" s="111" t="e">
        <f t="shared" si="33"/>
        <v>#VALUE!</v>
      </c>
      <c r="I129" s="157" t="s">
        <v>198</v>
      </c>
      <c r="J129" s="157" t="s">
        <v>198</v>
      </c>
      <c r="K129" s="113" t="e">
        <f t="shared" si="34"/>
        <v>#VALUE!</v>
      </c>
      <c r="L129" s="114" t="e">
        <f t="shared" si="35"/>
        <v>#VALUE!</v>
      </c>
      <c r="M129" s="115" t="e">
        <f t="shared" si="44"/>
        <v>#VALUE!</v>
      </c>
      <c r="N129" s="111" t="e">
        <f t="shared" si="37"/>
        <v>#VALUE!</v>
      </c>
      <c r="O129" s="157" t="s">
        <v>198</v>
      </c>
      <c r="P129" s="157" t="s">
        <v>198</v>
      </c>
      <c r="Q129" s="113" t="e">
        <f t="shared" si="38"/>
        <v>#VALUE!</v>
      </c>
      <c r="R129" s="114" t="e">
        <f t="shared" si="39"/>
        <v>#VALUE!</v>
      </c>
      <c r="S129" s="115" t="e">
        <f t="shared" si="45"/>
        <v>#VALUE!</v>
      </c>
      <c r="T129" s="115" t="e">
        <f>+VLOOKUP(A129,#REF!,10,0)</f>
        <v>#REF!</v>
      </c>
      <c r="U129" s="116"/>
      <c r="V129" s="117" t="str">
        <f t="shared" si="41"/>
        <v>#REF!</v>
      </c>
      <c r="W129" s="90" t="e">
        <f t="shared" si="42"/>
        <v>#VALUE!</v>
      </c>
      <c r="X129" s="89"/>
      <c r="Y129" s="89"/>
      <c r="Z129" s="118"/>
      <c r="AA129" s="89"/>
      <c r="AB129" s="89"/>
      <c r="AC129" s="89"/>
      <c r="AD129" s="89"/>
      <c r="AE129" s="89"/>
      <c r="AF129" s="89"/>
      <c r="AG129" s="89"/>
    </row>
    <row r="130" spans="1:33" ht="11.25" hidden="1" customHeight="1" outlineLevel="1" x14ac:dyDescent="0.3">
      <c r="A130" s="156" t="s">
        <v>198</v>
      </c>
      <c r="B130" s="111" t="e">
        <f t="shared" si="29"/>
        <v>#VALUE!</v>
      </c>
      <c r="C130" s="157" t="s">
        <v>198</v>
      </c>
      <c r="D130" s="157" t="s">
        <v>198</v>
      </c>
      <c r="E130" s="113" t="e">
        <f t="shared" si="30"/>
        <v>#VALUE!</v>
      </c>
      <c r="F130" s="114" t="e">
        <f t="shared" si="31"/>
        <v>#VALUE!</v>
      </c>
      <c r="G130" s="115" t="e">
        <f t="shared" si="43"/>
        <v>#VALUE!</v>
      </c>
      <c r="H130" s="111" t="e">
        <f t="shared" si="33"/>
        <v>#VALUE!</v>
      </c>
      <c r="I130" s="157" t="s">
        <v>198</v>
      </c>
      <c r="J130" s="157" t="s">
        <v>198</v>
      </c>
      <c r="K130" s="113" t="e">
        <f t="shared" si="34"/>
        <v>#VALUE!</v>
      </c>
      <c r="L130" s="114" t="e">
        <f t="shared" si="35"/>
        <v>#VALUE!</v>
      </c>
      <c r="M130" s="115" t="e">
        <f t="shared" si="44"/>
        <v>#VALUE!</v>
      </c>
      <c r="N130" s="111" t="e">
        <f t="shared" si="37"/>
        <v>#VALUE!</v>
      </c>
      <c r="O130" s="157" t="s">
        <v>198</v>
      </c>
      <c r="P130" s="157" t="s">
        <v>198</v>
      </c>
      <c r="Q130" s="113" t="e">
        <f t="shared" si="38"/>
        <v>#VALUE!</v>
      </c>
      <c r="R130" s="114" t="e">
        <f t="shared" si="39"/>
        <v>#VALUE!</v>
      </c>
      <c r="S130" s="115" t="e">
        <f t="shared" si="45"/>
        <v>#VALUE!</v>
      </c>
      <c r="T130" s="115" t="e">
        <f>+VLOOKUP(A130,#REF!,10,0)</f>
        <v>#REF!</v>
      </c>
      <c r="U130" s="116"/>
      <c r="V130" s="117" t="str">
        <f t="shared" si="41"/>
        <v>#REF!</v>
      </c>
      <c r="W130" s="90" t="e">
        <f t="shared" si="42"/>
        <v>#VALUE!</v>
      </c>
      <c r="X130" s="89"/>
      <c r="Y130" s="89"/>
      <c r="Z130" s="118"/>
      <c r="AA130" s="89"/>
      <c r="AB130" s="89"/>
      <c r="AC130" s="89"/>
      <c r="AD130" s="89"/>
      <c r="AE130" s="89"/>
      <c r="AF130" s="89"/>
      <c r="AG130" s="89"/>
    </row>
    <row r="131" spans="1:33" ht="11.25" hidden="1" customHeight="1" outlineLevel="1" x14ac:dyDescent="0.3">
      <c r="A131" s="156" t="s">
        <v>198</v>
      </c>
      <c r="B131" s="111" t="e">
        <f t="shared" si="29"/>
        <v>#VALUE!</v>
      </c>
      <c r="C131" s="157" t="s">
        <v>198</v>
      </c>
      <c r="D131" s="157" t="s">
        <v>198</v>
      </c>
      <c r="E131" s="113" t="e">
        <f t="shared" si="30"/>
        <v>#VALUE!</v>
      </c>
      <c r="F131" s="114" t="e">
        <f t="shared" si="31"/>
        <v>#VALUE!</v>
      </c>
      <c r="G131" s="115" t="e">
        <f t="shared" si="43"/>
        <v>#VALUE!</v>
      </c>
      <c r="H131" s="111" t="e">
        <f t="shared" si="33"/>
        <v>#VALUE!</v>
      </c>
      <c r="I131" s="157" t="s">
        <v>198</v>
      </c>
      <c r="J131" s="157" t="s">
        <v>198</v>
      </c>
      <c r="K131" s="113" t="e">
        <f t="shared" si="34"/>
        <v>#VALUE!</v>
      </c>
      <c r="L131" s="114" t="e">
        <f t="shared" si="35"/>
        <v>#VALUE!</v>
      </c>
      <c r="M131" s="115" t="e">
        <f t="shared" si="44"/>
        <v>#VALUE!</v>
      </c>
      <c r="N131" s="111" t="e">
        <f t="shared" si="37"/>
        <v>#VALUE!</v>
      </c>
      <c r="O131" s="157" t="s">
        <v>198</v>
      </c>
      <c r="P131" s="157" t="s">
        <v>198</v>
      </c>
      <c r="Q131" s="113" t="e">
        <f t="shared" si="38"/>
        <v>#VALUE!</v>
      </c>
      <c r="R131" s="114" t="e">
        <f t="shared" si="39"/>
        <v>#VALUE!</v>
      </c>
      <c r="S131" s="115" t="e">
        <f t="shared" si="45"/>
        <v>#VALUE!</v>
      </c>
      <c r="T131" s="115" t="e">
        <f>+VLOOKUP(A131,#REF!,10,0)</f>
        <v>#REF!</v>
      </c>
      <c r="U131" s="116"/>
      <c r="V131" s="117" t="str">
        <f t="shared" si="41"/>
        <v>#REF!</v>
      </c>
      <c r="W131" s="90" t="e">
        <f t="shared" si="42"/>
        <v>#VALUE!</v>
      </c>
      <c r="X131" s="89"/>
      <c r="Y131" s="89"/>
      <c r="Z131" s="118"/>
      <c r="AA131" s="89"/>
      <c r="AB131" s="89"/>
      <c r="AC131" s="89"/>
      <c r="AD131" s="89"/>
      <c r="AE131" s="89"/>
      <c r="AF131" s="89"/>
      <c r="AG131" s="89"/>
    </row>
    <row r="132" spans="1:33" ht="11.25" hidden="1" customHeight="1" outlineLevel="1" x14ac:dyDescent="0.3">
      <c r="A132" s="156" t="s">
        <v>198</v>
      </c>
      <c r="B132" s="111" t="e">
        <f t="shared" si="29"/>
        <v>#VALUE!</v>
      </c>
      <c r="C132" s="157" t="s">
        <v>198</v>
      </c>
      <c r="D132" s="157" t="s">
        <v>198</v>
      </c>
      <c r="E132" s="113" t="e">
        <f t="shared" si="30"/>
        <v>#VALUE!</v>
      </c>
      <c r="F132" s="114" t="e">
        <f t="shared" si="31"/>
        <v>#VALUE!</v>
      </c>
      <c r="G132" s="115" t="e">
        <f t="shared" si="43"/>
        <v>#VALUE!</v>
      </c>
      <c r="H132" s="111" t="e">
        <f t="shared" si="33"/>
        <v>#VALUE!</v>
      </c>
      <c r="I132" s="157" t="s">
        <v>198</v>
      </c>
      <c r="J132" s="157" t="s">
        <v>198</v>
      </c>
      <c r="K132" s="113" t="e">
        <f t="shared" si="34"/>
        <v>#VALUE!</v>
      </c>
      <c r="L132" s="114" t="e">
        <f t="shared" si="35"/>
        <v>#VALUE!</v>
      </c>
      <c r="M132" s="115" t="e">
        <f t="shared" si="44"/>
        <v>#VALUE!</v>
      </c>
      <c r="N132" s="111" t="e">
        <f t="shared" si="37"/>
        <v>#VALUE!</v>
      </c>
      <c r="O132" s="157" t="s">
        <v>198</v>
      </c>
      <c r="P132" s="157" t="s">
        <v>198</v>
      </c>
      <c r="Q132" s="113" t="e">
        <f t="shared" si="38"/>
        <v>#VALUE!</v>
      </c>
      <c r="R132" s="114" t="e">
        <f t="shared" si="39"/>
        <v>#VALUE!</v>
      </c>
      <c r="S132" s="115" t="e">
        <f t="shared" si="45"/>
        <v>#VALUE!</v>
      </c>
      <c r="T132" s="115" t="e">
        <f>+VLOOKUP(A132,#REF!,10,0)</f>
        <v>#REF!</v>
      </c>
      <c r="U132" s="116"/>
      <c r="V132" s="117" t="str">
        <f t="shared" si="41"/>
        <v>#REF!</v>
      </c>
      <c r="W132" s="90" t="e">
        <f t="shared" si="42"/>
        <v>#VALUE!</v>
      </c>
      <c r="X132" s="89"/>
      <c r="Y132" s="89"/>
      <c r="Z132" s="118"/>
      <c r="AA132" s="89"/>
      <c r="AB132" s="89"/>
      <c r="AC132" s="89"/>
      <c r="AD132" s="89"/>
      <c r="AE132" s="89"/>
      <c r="AF132" s="89"/>
      <c r="AG132" s="89"/>
    </row>
    <row r="133" spans="1:33" ht="11.25" hidden="1" customHeight="1" outlineLevel="1" x14ac:dyDescent="0.3">
      <c r="A133" s="156" t="s">
        <v>198</v>
      </c>
      <c r="B133" s="111" t="e">
        <f t="shared" si="29"/>
        <v>#VALUE!</v>
      </c>
      <c r="C133" s="157" t="s">
        <v>198</v>
      </c>
      <c r="D133" s="157" t="s">
        <v>198</v>
      </c>
      <c r="E133" s="113" t="e">
        <f t="shared" si="30"/>
        <v>#VALUE!</v>
      </c>
      <c r="F133" s="114" t="e">
        <f t="shared" si="31"/>
        <v>#VALUE!</v>
      </c>
      <c r="G133" s="115" t="e">
        <f t="shared" si="43"/>
        <v>#VALUE!</v>
      </c>
      <c r="H133" s="111" t="e">
        <f t="shared" si="33"/>
        <v>#VALUE!</v>
      </c>
      <c r="I133" s="157" t="s">
        <v>198</v>
      </c>
      <c r="J133" s="157" t="s">
        <v>198</v>
      </c>
      <c r="K133" s="113" t="e">
        <f t="shared" si="34"/>
        <v>#VALUE!</v>
      </c>
      <c r="L133" s="114" t="e">
        <f t="shared" si="35"/>
        <v>#VALUE!</v>
      </c>
      <c r="M133" s="115" t="e">
        <f t="shared" si="44"/>
        <v>#VALUE!</v>
      </c>
      <c r="N133" s="111" t="e">
        <f t="shared" si="37"/>
        <v>#VALUE!</v>
      </c>
      <c r="O133" s="157" t="s">
        <v>198</v>
      </c>
      <c r="P133" s="157" t="s">
        <v>198</v>
      </c>
      <c r="Q133" s="113" t="e">
        <f t="shared" si="38"/>
        <v>#VALUE!</v>
      </c>
      <c r="R133" s="114" t="e">
        <f t="shared" si="39"/>
        <v>#VALUE!</v>
      </c>
      <c r="S133" s="115" t="e">
        <f t="shared" si="45"/>
        <v>#VALUE!</v>
      </c>
      <c r="T133" s="115" t="e">
        <f>+VLOOKUP(A133,#REF!,10,0)</f>
        <v>#REF!</v>
      </c>
      <c r="U133" s="116"/>
      <c r="V133" s="117" t="str">
        <f t="shared" si="41"/>
        <v>#REF!</v>
      </c>
      <c r="W133" s="90" t="e">
        <f t="shared" si="42"/>
        <v>#VALUE!</v>
      </c>
      <c r="X133" s="89"/>
      <c r="Y133" s="89"/>
      <c r="Z133" s="118"/>
      <c r="AA133" s="89"/>
      <c r="AB133" s="89"/>
      <c r="AC133" s="89"/>
      <c r="AD133" s="89"/>
      <c r="AE133" s="89"/>
      <c r="AF133" s="89"/>
      <c r="AG133" s="89"/>
    </row>
    <row r="134" spans="1:33" ht="11.25" hidden="1" customHeight="1" outlineLevel="1" x14ac:dyDescent="0.3">
      <c r="A134" s="156" t="s">
        <v>198</v>
      </c>
      <c r="B134" s="111" t="e">
        <f t="shared" si="29"/>
        <v>#VALUE!</v>
      </c>
      <c r="C134" s="157" t="s">
        <v>198</v>
      </c>
      <c r="D134" s="157" t="s">
        <v>198</v>
      </c>
      <c r="E134" s="113" t="e">
        <f t="shared" si="30"/>
        <v>#VALUE!</v>
      </c>
      <c r="F134" s="114" t="e">
        <f t="shared" si="31"/>
        <v>#VALUE!</v>
      </c>
      <c r="G134" s="115" t="e">
        <f t="shared" si="43"/>
        <v>#VALUE!</v>
      </c>
      <c r="H134" s="111" t="e">
        <f t="shared" si="33"/>
        <v>#VALUE!</v>
      </c>
      <c r="I134" s="157" t="s">
        <v>198</v>
      </c>
      <c r="J134" s="157" t="s">
        <v>198</v>
      </c>
      <c r="K134" s="113" t="e">
        <f t="shared" si="34"/>
        <v>#VALUE!</v>
      </c>
      <c r="L134" s="114" t="e">
        <f t="shared" si="35"/>
        <v>#VALUE!</v>
      </c>
      <c r="M134" s="115" t="e">
        <f t="shared" si="44"/>
        <v>#VALUE!</v>
      </c>
      <c r="N134" s="111" t="e">
        <f t="shared" si="37"/>
        <v>#VALUE!</v>
      </c>
      <c r="O134" s="157" t="s">
        <v>198</v>
      </c>
      <c r="P134" s="157" t="s">
        <v>198</v>
      </c>
      <c r="Q134" s="113" t="e">
        <f t="shared" si="38"/>
        <v>#VALUE!</v>
      </c>
      <c r="R134" s="114" t="e">
        <f t="shared" si="39"/>
        <v>#VALUE!</v>
      </c>
      <c r="S134" s="115" t="e">
        <f t="shared" si="45"/>
        <v>#VALUE!</v>
      </c>
      <c r="T134" s="115" t="e">
        <f>+VLOOKUP(A134,#REF!,10,0)</f>
        <v>#REF!</v>
      </c>
      <c r="U134" s="116"/>
      <c r="V134" s="117" t="str">
        <f t="shared" si="41"/>
        <v>#REF!</v>
      </c>
      <c r="W134" s="90" t="e">
        <f t="shared" si="42"/>
        <v>#VALUE!</v>
      </c>
      <c r="X134" s="89"/>
      <c r="Y134" s="89"/>
      <c r="Z134" s="118"/>
      <c r="AA134" s="89"/>
      <c r="AB134" s="89"/>
      <c r="AC134" s="89"/>
      <c r="AD134" s="89"/>
      <c r="AE134" s="89"/>
      <c r="AF134" s="89"/>
      <c r="AG134" s="89"/>
    </row>
    <row r="135" spans="1:33" ht="11.25" hidden="1" customHeight="1" outlineLevel="1" x14ac:dyDescent="0.3">
      <c r="A135" s="156" t="s">
        <v>198</v>
      </c>
      <c r="B135" s="111" t="e">
        <f t="shared" si="29"/>
        <v>#VALUE!</v>
      </c>
      <c r="C135" s="157" t="s">
        <v>198</v>
      </c>
      <c r="D135" s="157" t="s">
        <v>198</v>
      </c>
      <c r="E135" s="113" t="e">
        <f t="shared" si="30"/>
        <v>#VALUE!</v>
      </c>
      <c r="F135" s="114" t="e">
        <f t="shared" si="31"/>
        <v>#VALUE!</v>
      </c>
      <c r="G135" s="115" t="e">
        <f t="shared" si="43"/>
        <v>#VALUE!</v>
      </c>
      <c r="H135" s="111" t="e">
        <f t="shared" si="33"/>
        <v>#VALUE!</v>
      </c>
      <c r="I135" s="157" t="s">
        <v>198</v>
      </c>
      <c r="J135" s="157" t="s">
        <v>198</v>
      </c>
      <c r="K135" s="113" t="e">
        <f t="shared" si="34"/>
        <v>#VALUE!</v>
      </c>
      <c r="L135" s="114" t="e">
        <f t="shared" si="35"/>
        <v>#VALUE!</v>
      </c>
      <c r="M135" s="115" t="e">
        <f t="shared" si="44"/>
        <v>#VALUE!</v>
      </c>
      <c r="N135" s="111" t="e">
        <f t="shared" si="37"/>
        <v>#VALUE!</v>
      </c>
      <c r="O135" s="157" t="s">
        <v>198</v>
      </c>
      <c r="P135" s="157" t="s">
        <v>198</v>
      </c>
      <c r="Q135" s="113" t="e">
        <f t="shared" si="38"/>
        <v>#VALUE!</v>
      </c>
      <c r="R135" s="114" t="e">
        <f t="shared" si="39"/>
        <v>#VALUE!</v>
      </c>
      <c r="S135" s="115" t="e">
        <f t="shared" si="45"/>
        <v>#VALUE!</v>
      </c>
      <c r="T135" s="115" t="e">
        <f>+VLOOKUP(A135,#REF!,10,0)</f>
        <v>#REF!</v>
      </c>
      <c r="U135" s="116"/>
      <c r="V135" s="117" t="str">
        <f t="shared" si="41"/>
        <v>#REF!</v>
      </c>
      <c r="W135" s="90" t="e">
        <f t="shared" si="42"/>
        <v>#VALUE!</v>
      </c>
      <c r="X135" s="89"/>
      <c r="Y135" s="89"/>
      <c r="Z135" s="118"/>
      <c r="AA135" s="89"/>
      <c r="AB135" s="89"/>
      <c r="AC135" s="89"/>
      <c r="AD135" s="89"/>
      <c r="AE135" s="89"/>
      <c r="AF135" s="89"/>
      <c r="AG135" s="89"/>
    </row>
    <row r="136" spans="1:33" ht="11.25" hidden="1" customHeight="1" outlineLevel="1" x14ac:dyDescent="0.3">
      <c r="A136" s="156" t="s">
        <v>198</v>
      </c>
      <c r="B136" s="111" t="e">
        <f t="shared" si="29"/>
        <v>#VALUE!</v>
      </c>
      <c r="C136" s="157" t="s">
        <v>198</v>
      </c>
      <c r="D136" s="157" t="s">
        <v>198</v>
      </c>
      <c r="E136" s="113" t="e">
        <f t="shared" si="30"/>
        <v>#VALUE!</v>
      </c>
      <c r="F136" s="114" t="e">
        <f t="shared" si="31"/>
        <v>#VALUE!</v>
      </c>
      <c r="G136" s="115" t="e">
        <f t="shared" si="43"/>
        <v>#VALUE!</v>
      </c>
      <c r="H136" s="111" t="e">
        <f t="shared" si="33"/>
        <v>#VALUE!</v>
      </c>
      <c r="I136" s="157" t="s">
        <v>198</v>
      </c>
      <c r="J136" s="157" t="s">
        <v>198</v>
      </c>
      <c r="K136" s="113" t="e">
        <f t="shared" si="34"/>
        <v>#VALUE!</v>
      </c>
      <c r="L136" s="114" t="e">
        <f t="shared" si="35"/>
        <v>#VALUE!</v>
      </c>
      <c r="M136" s="115" t="e">
        <f t="shared" si="44"/>
        <v>#VALUE!</v>
      </c>
      <c r="N136" s="111" t="e">
        <f t="shared" si="37"/>
        <v>#VALUE!</v>
      </c>
      <c r="O136" s="157" t="s">
        <v>198</v>
      </c>
      <c r="P136" s="157" t="s">
        <v>198</v>
      </c>
      <c r="Q136" s="113" t="e">
        <f t="shared" si="38"/>
        <v>#VALUE!</v>
      </c>
      <c r="R136" s="114" t="e">
        <f t="shared" si="39"/>
        <v>#VALUE!</v>
      </c>
      <c r="S136" s="115" t="e">
        <f t="shared" si="45"/>
        <v>#VALUE!</v>
      </c>
      <c r="T136" s="115" t="e">
        <f>+VLOOKUP(A136,#REF!,10,0)</f>
        <v>#REF!</v>
      </c>
      <c r="U136" s="116"/>
      <c r="V136" s="117" t="str">
        <f t="shared" si="41"/>
        <v>#REF!</v>
      </c>
      <c r="W136" s="90" t="e">
        <f t="shared" si="42"/>
        <v>#VALUE!</v>
      </c>
      <c r="X136" s="89"/>
      <c r="Y136" s="89"/>
      <c r="Z136" s="118"/>
      <c r="AA136" s="89"/>
      <c r="AB136" s="89"/>
      <c r="AC136" s="89"/>
      <c r="AD136" s="89"/>
      <c r="AE136" s="89"/>
      <c r="AF136" s="89"/>
      <c r="AG136" s="89"/>
    </row>
    <row r="137" spans="1:33" ht="11.25" hidden="1" customHeight="1" outlineLevel="1" x14ac:dyDescent="0.3">
      <c r="A137" s="156" t="s">
        <v>198</v>
      </c>
      <c r="B137" s="111" t="e">
        <f t="shared" si="29"/>
        <v>#VALUE!</v>
      </c>
      <c r="C137" s="157" t="s">
        <v>198</v>
      </c>
      <c r="D137" s="157" t="s">
        <v>198</v>
      </c>
      <c r="E137" s="113" t="e">
        <f t="shared" si="30"/>
        <v>#VALUE!</v>
      </c>
      <c r="F137" s="114" t="e">
        <f t="shared" si="31"/>
        <v>#VALUE!</v>
      </c>
      <c r="G137" s="115" t="e">
        <f t="shared" si="43"/>
        <v>#VALUE!</v>
      </c>
      <c r="H137" s="111" t="e">
        <f t="shared" si="33"/>
        <v>#VALUE!</v>
      </c>
      <c r="I137" s="157" t="s">
        <v>198</v>
      </c>
      <c r="J137" s="157" t="s">
        <v>198</v>
      </c>
      <c r="K137" s="113" t="e">
        <f t="shared" si="34"/>
        <v>#VALUE!</v>
      </c>
      <c r="L137" s="114" t="e">
        <f t="shared" si="35"/>
        <v>#VALUE!</v>
      </c>
      <c r="M137" s="115" t="e">
        <f t="shared" si="44"/>
        <v>#VALUE!</v>
      </c>
      <c r="N137" s="111" t="e">
        <f t="shared" si="37"/>
        <v>#VALUE!</v>
      </c>
      <c r="O137" s="157" t="s">
        <v>198</v>
      </c>
      <c r="P137" s="157" t="s">
        <v>198</v>
      </c>
      <c r="Q137" s="113" t="e">
        <f t="shared" si="38"/>
        <v>#VALUE!</v>
      </c>
      <c r="R137" s="114" t="e">
        <f t="shared" si="39"/>
        <v>#VALUE!</v>
      </c>
      <c r="S137" s="115" t="e">
        <f t="shared" si="45"/>
        <v>#VALUE!</v>
      </c>
      <c r="T137" s="115" t="e">
        <f>+VLOOKUP(A137,#REF!,10,0)</f>
        <v>#REF!</v>
      </c>
      <c r="U137" s="116"/>
      <c r="V137" s="117" t="str">
        <f t="shared" si="41"/>
        <v>#REF!</v>
      </c>
      <c r="W137" s="90" t="e">
        <f t="shared" si="42"/>
        <v>#VALUE!</v>
      </c>
      <c r="X137" s="89"/>
      <c r="Y137" s="89"/>
      <c r="Z137" s="118"/>
      <c r="AA137" s="89"/>
      <c r="AB137" s="89"/>
      <c r="AC137" s="89"/>
      <c r="AD137" s="89"/>
      <c r="AE137" s="89"/>
      <c r="AF137" s="89"/>
      <c r="AG137" s="89"/>
    </row>
    <row r="138" spans="1:33" ht="11.25" hidden="1" customHeight="1" outlineLevel="1" x14ac:dyDescent="0.3">
      <c r="A138" s="156" t="s">
        <v>198</v>
      </c>
      <c r="B138" s="111" t="e">
        <f t="shared" si="29"/>
        <v>#VALUE!</v>
      </c>
      <c r="C138" s="157" t="s">
        <v>198</v>
      </c>
      <c r="D138" s="157" t="s">
        <v>198</v>
      </c>
      <c r="E138" s="113" t="e">
        <f t="shared" si="30"/>
        <v>#VALUE!</v>
      </c>
      <c r="F138" s="114" t="e">
        <f t="shared" si="31"/>
        <v>#VALUE!</v>
      </c>
      <c r="G138" s="115" t="e">
        <f t="shared" si="43"/>
        <v>#VALUE!</v>
      </c>
      <c r="H138" s="111" t="e">
        <f t="shared" si="33"/>
        <v>#VALUE!</v>
      </c>
      <c r="I138" s="157" t="s">
        <v>198</v>
      </c>
      <c r="J138" s="157" t="s">
        <v>198</v>
      </c>
      <c r="K138" s="113" t="e">
        <f t="shared" si="34"/>
        <v>#VALUE!</v>
      </c>
      <c r="L138" s="114" t="e">
        <f t="shared" si="35"/>
        <v>#VALUE!</v>
      </c>
      <c r="M138" s="115" t="e">
        <f t="shared" si="44"/>
        <v>#VALUE!</v>
      </c>
      <c r="N138" s="111" t="e">
        <f t="shared" si="37"/>
        <v>#VALUE!</v>
      </c>
      <c r="O138" s="157" t="s">
        <v>198</v>
      </c>
      <c r="P138" s="157" t="s">
        <v>198</v>
      </c>
      <c r="Q138" s="113" t="e">
        <f t="shared" si="38"/>
        <v>#VALUE!</v>
      </c>
      <c r="R138" s="114" t="e">
        <f t="shared" si="39"/>
        <v>#VALUE!</v>
      </c>
      <c r="S138" s="115" t="e">
        <f t="shared" si="45"/>
        <v>#VALUE!</v>
      </c>
      <c r="T138" s="115" t="e">
        <f>+VLOOKUP(A138,#REF!,10,0)</f>
        <v>#REF!</v>
      </c>
      <c r="U138" s="116"/>
      <c r="V138" s="117" t="str">
        <f t="shared" si="41"/>
        <v>#REF!</v>
      </c>
      <c r="W138" s="90" t="e">
        <f t="shared" si="42"/>
        <v>#VALUE!</v>
      </c>
      <c r="X138" s="89"/>
      <c r="Y138" s="89"/>
      <c r="Z138" s="118"/>
      <c r="AA138" s="89"/>
      <c r="AB138" s="89"/>
      <c r="AC138" s="89"/>
      <c r="AD138" s="89"/>
      <c r="AE138" s="89"/>
      <c r="AF138" s="89"/>
      <c r="AG138" s="89"/>
    </row>
    <row r="139" spans="1:33" ht="11.25" hidden="1" customHeight="1" outlineLevel="1" x14ac:dyDescent="0.3">
      <c r="A139" s="156" t="s">
        <v>198</v>
      </c>
      <c r="B139" s="111" t="e">
        <f t="shared" si="29"/>
        <v>#VALUE!</v>
      </c>
      <c r="C139" s="157" t="s">
        <v>198</v>
      </c>
      <c r="D139" s="157" t="s">
        <v>198</v>
      </c>
      <c r="E139" s="113" t="e">
        <f t="shared" si="30"/>
        <v>#VALUE!</v>
      </c>
      <c r="F139" s="114" t="e">
        <f t="shared" si="31"/>
        <v>#VALUE!</v>
      </c>
      <c r="G139" s="115" t="e">
        <f t="shared" si="43"/>
        <v>#VALUE!</v>
      </c>
      <c r="H139" s="111" t="e">
        <f t="shared" si="33"/>
        <v>#VALUE!</v>
      </c>
      <c r="I139" s="157" t="s">
        <v>198</v>
      </c>
      <c r="J139" s="157" t="s">
        <v>198</v>
      </c>
      <c r="K139" s="113" t="e">
        <f t="shared" si="34"/>
        <v>#VALUE!</v>
      </c>
      <c r="L139" s="114" t="e">
        <f t="shared" si="35"/>
        <v>#VALUE!</v>
      </c>
      <c r="M139" s="115" t="e">
        <f t="shared" si="44"/>
        <v>#VALUE!</v>
      </c>
      <c r="N139" s="111" t="e">
        <f t="shared" si="37"/>
        <v>#VALUE!</v>
      </c>
      <c r="O139" s="157" t="s">
        <v>198</v>
      </c>
      <c r="P139" s="157" t="s">
        <v>198</v>
      </c>
      <c r="Q139" s="113" t="e">
        <f t="shared" si="38"/>
        <v>#VALUE!</v>
      </c>
      <c r="R139" s="114" t="e">
        <f t="shared" si="39"/>
        <v>#VALUE!</v>
      </c>
      <c r="S139" s="115" t="e">
        <f t="shared" si="45"/>
        <v>#VALUE!</v>
      </c>
      <c r="T139" s="115" t="e">
        <f>+VLOOKUP(A139,#REF!,10,0)</f>
        <v>#REF!</v>
      </c>
      <c r="U139" s="116"/>
      <c r="V139" s="117" t="str">
        <f t="shared" si="41"/>
        <v>#REF!</v>
      </c>
      <c r="W139" s="90" t="e">
        <f t="shared" si="42"/>
        <v>#VALUE!</v>
      </c>
      <c r="X139" s="89"/>
      <c r="Y139" s="89"/>
      <c r="Z139" s="118"/>
      <c r="AA139" s="89"/>
      <c r="AB139" s="89"/>
      <c r="AC139" s="89"/>
      <c r="AD139" s="89"/>
      <c r="AE139" s="89"/>
      <c r="AF139" s="89"/>
      <c r="AG139" s="89"/>
    </row>
    <row r="140" spans="1:33" ht="11.25" hidden="1" customHeight="1" outlineLevel="1" x14ac:dyDescent="0.3">
      <c r="A140" s="156" t="s">
        <v>198</v>
      </c>
      <c r="B140" s="111" t="e">
        <f t="shared" si="29"/>
        <v>#VALUE!</v>
      </c>
      <c r="C140" s="157" t="s">
        <v>198</v>
      </c>
      <c r="D140" s="157" t="s">
        <v>198</v>
      </c>
      <c r="E140" s="113" t="e">
        <f t="shared" si="30"/>
        <v>#VALUE!</v>
      </c>
      <c r="F140" s="114" t="e">
        <f t="shared" si="31"/>
        <v>#VALUE!</v>
      </c>
      <c r="G140" s="115" t="e">
        <f t="shared" si="43"/>
        <v>#VALUE!</v>
      </c>
      <c r="H140" s="111" t="e">
        <f t="shared" si="33"/>
        <v>#VALUE!</v>
      </c>
      <c r="I140" s="157" t="s">
        <v>198</v>
      </c>
      <c r="J140" s="157" t="s">
        <v>198</v>
      </c>
      <c r="K140" s="113" t="e">
        <f t="shared" si="34"/>
        <v>#VALUE!</v>
      </c>
      <c r="L140" s="114" t="e">
        <f t="shared" si="35"/>
        <v>#VALUE!</v>
      </c>
      <c r="M140" s="115" t="e">
        <f t="shared" si="44"/>
        <v>#VALUE!</v>
      </c>
      <c r="N140" s="111" t="e">
        <f t="shared" si="37"/>
        <v>#VALUE!</v>
      </c>
      <c r="O140" s="157" t="s">
        <v>198</v>
      </c>
      <c r="P140" s="157" t="s">
        <v>198</v>
      </c>
      <c r="Q140" s="113" t="e">
        <f t="shared" si="38"/>
        <v>#VALUE!</v>
      </c>
      <c r="R140" s="114" t="e">
        <f t="shared" si="39"/>
        <v>#VALUE!</v>
      </c>
      <c r="S140" s="115" t="e">
        <f t="shared" si="45"/>
        <v>#VALUE!</v>
      </c>
      <c r="T140" s="115" t="e">
        <f>+VLOOKUP(A140,#REF!,10,0)</f>
        <v>#REF!</v>
      </c>
      <c r="U140" s="116"/>
      <c r="V140" s="117" t="str">
        <f t="shared" si="41"/>
        <v>#REF!</v>
      </c>
      <c r="W140" s="90" t="e">
        <f t="shared" si="42"/>
        <v>#VALUE!</v>
      </c>
      <c r="X140" s="89"/>
      <c r="Y140" s="89"/>
      <c r="Z140" s="118"/>
      <c r="AA140" s="89"/>
      <c r="AB140" s="89"/>
      <c r="AC140" s="89"/>
      <c r="AD140" s="89"/>
      <c r="AE140" s="89"/>
      <c r="AF140" s="89"/>
      <c r="AG140" s="89"/>
    </row>
    <row r="141" spans="1:33" ht="11.25" hidden="1" customHeight="1" outlineLevel="1" x14ac:dyDescent="0.3">
      <c r="A141" s="156" t="s">
        <v>198</v>
      </c>
      <c r="B141" s="111" t="e">
        <f t="shared" si="29"/>
        <v>#VALUE!</v>
      </c>
      <c r="C141" s="157" t="s">
        <v>198</v>
      </c>
      <c r="D141" s="157" t="s">
        <v>198</v>
      </c>
      <c r="E141" s="113" t="e">
        <f t="shared" si="30"/>
        <v>#VALUE!</v>
      </c>
      <c r="F141" s="114" t="e">
        <f t="shared" si="31"/>
        <v>#VALUE!</v>
      </c>
      <c r="G141" s="115" t="e">
        <f t="shared" si="43"/>
        <v>#VALUE!</v>
      </c>
      <c r="H141" s="111" t="e">
        <f t="shared" si="33"/>
        <v>#VALUE!</v>
      </c>
      <c r="I141" s="157" t="s">
        <v>198</v>
      </c>
      <c r="J141" s="157" t="s">
        <v>198</v>
      </c>
      <c r="K141" s="113" t="e">
        <f t="shared" si="34"/>
        <v>#VALUE!</v>
      </c>
      <c r="L141" s="114" t="e">
        <f t="shared" si="35"/>
        <v>#VALUE!</v>
      </c>
      <c r="M141" s="115" t="e">
        <f t="shared" si="44"/>
        <v>#VALUE!</v>
      </c>
      <c r="N141" s="111" t="e">
        <f t="shared" si="37"/>
        <v>#VALUE!</v>
      </c>
      <c r="O141" s="157" t="s">
        <v>198</v>
      </c>
      <c r="P141" s="157" t="s">
        <v>198</v>
      </c>
      <c r="Q141" s="113" t="e">
        <f t="shared" si="38"/>
        <v>#VALUE!</v>
      </c>
      <c r="R141" s="114" t="e">
        <f t="shared" si="39"/>
        <v>#VALUE!</v>
      </c>
      <c r="S141" s="115" t="e">
        <f t="shared" si="45"/>
        <v>#VALUE!</v>
      </c>
      <c r="T141" s="115" t="e">
        <f>+VLOOKUP(A141,#REF!,10,0)</f>
        <v>#REF!</v>
      </c>
      <c r="U141" s="116"/>
      <c r="V141" s="117" t="str">
        <f t="shared" si="41"/>
        <v>#REF!</v>
      </c>
      <c r="W141" s="90" t="e">
        <f t="shared" si="42"/>
        <v>#VALUE!</v>
      </c>
      <c r="X141" s="89"/>
      <c r="Y141" s="89"/>
      <c r="Z141" s="118"/>
      <c r="AA141" s="89"/>
      <c r="AB141" s="89"/>
      <c r="AC141" s="89"/>
      <c r="AD141" s="89"/>
      <c r="AE141" s="89"/>
      <c r="AF141" s="89"/>
      <c r="AG141" s="89"/>
    </row>
    <row r="142" spans="1:33" ht="11.25" hidden="1" customHeight="1" outlineLevel="1" x14ac:dyDescent="0.3">
      <c r="A142" s="156" t="s">
        <v>198</v>
      </c>
      <c r="B142" s="111" t="e">
        <f t="shared" si="29"/>
        <v>#VALUE!</v>
      </c>
      <c r="C142" s="157" t="s">
        <v>198</v>
      </c>
      <c r="D142" s="157" t="s">
        <v>198</v>
      </c>
      <c r="E142" s="113" t="e">
        <f t="shared" si="30"/>
        <v>#VALUE!</v>
      </c>
      <c r="F142" s="114" t="e">
        <f t="shared" si="31"/>
        <v>#VALUE!</v>
      </c>
      <c r="G142" s="115" t="e">
        <f t="shared" si="43"/>
        <v>#VALUE!</v>
      </c>
      <c r="H142" s="111" t="e">
        <f t="shared" si="33"/>
        <v>#VALUE!</v>
      </c>
      <c r="I142" s="157" t="s">
        <v>198</v>
      </c>
      <c r="J142" s="157" t="s">
        <v>198</v>
      </c>
      <c r="K142" s="113" t="e">
        <f t="shared" si="34"/>
        <v>#VALUE!</v>
      </c>
      <c r="L142" s="114" t="e">
        <f t="shared" si="35"/>
        <v>#VALUE!</v>
      </c>
      <c r="M142" s="115" t="e">
        <f t="shared" si="44"/>
        <v>#VALUE!</v>
      </c>
      <c r="N142" s="111" t="e">
        <f t="shared" si="37"/>
        <v>#VALUE!</v>
      </c>
      <c r="O142" s="157" t="s">
        <v>198</v>
      </c>
      <c r="P142" s="157" t="s">
        <v>198</v>
      </c>
      <c r="Q142" s="113" t="e">
        <f t="shared" si="38"/>
        <v>#VALUE!</v>
      </c>
      <c r="R142" s="114" t="e">
        <f t="shared" si="39"/>
        <v>#VALUE!</v>
      </c>
      <c r="S142" s="115" t="e">
        <f t="shared" si="45"/>
        <v>#VALUE!</v>
      </c>
      <c r="T142" s="115" t="e">
        <f>+VLOOKUP(A142,#REF!,10,0)</f>
        <v>#REF!</v>
      </c>
      <c r="U142" s="116"/>
      <c r="V142" s="117" t="str">
        <f t="shared" si="41"/>
        <v>#REF!</v>
      </c>
      <c r="W142" s="90" t="e">
        <f t="shared" si="42"/>
        <v>#VALUE!</v>
      </c>
      <c r="X142" s="89"/>
      <c r="Y142" s="89"/>
      <c r="Z142" s="118"/>
      <c r="AA142" s="89"/>
      <c r="AB142" s="89"/>
      <c r="AC142" s="89"/>
      <c r="AD142" s="89"/>
      <c r="AE142" s="89"/>
      <c r="AF142" s="89"/>
      <c r="AG142" s="89"/>
    </row>
    <row r="143" spans="1:33" ht="11.25" hidden="1" customHeight="1" outlineLevel="1" x14ac:dyDescent="0.3">
      <c r="A143" s="156" t="s">
        <v>198</v>
      </c>
      <c r="B143" s="111" t="e">
        <f t="shared" si="29"/>
        <v>#VALUE!</v>
      </c>
      <c r="C143" s="157" t="s">
        <v>198</v>
      </c>
      <c r="D143" s="157" t="s">
        <v>198</v>
      </c>
      <c r="E143" s="113" t="e">
        <f t="shared" si="30"/>
        <v>#VALUE!</v>
      </c>
      <c r="F143" s="114" t="e">
        <f t="shared" si="31"/>
        <v>#VALUE!</v>
      </c>
      <c r="G143" s="115" t="e">
        <f t="shared" si="43"/>
        <v>#VALUE!</v>
      </c>
      <c r="H143" s="111" t="e">
        <f t="shared" si="33"/>
        <v>#VALUE!</v>
      </c>
      <c r="I143" s="157" t="s">
        <v>198</v>
      </c>
      <c r="J143" s="157" t="s">
        <v>198</v>
      </c>
      <c r="K143" s="113" t="e">
        <f t="shared" si="34"/>
        <v>#VALUE!</v>
      </c>
      <c r="L143" s="114" t="e">
        <f t="shared" si="35"/>
        <v>#VALUE!</v>
      </c>
      <c r="M143" s="115" t="e">
        <f t="shared" si="44"/>
        <v>#VALUE!</v>
      </c>
      <c r="N143" s="111" t="e">
        <f t="shared" si="37"/>
        <v>#VALUE!</v>
      </c>
      <c r="O143" s="157" t="s">
        <v>198</v>
      </c>
      <c r="P143" s="157" t="s">
        <v>198</v>
      </c>
      <c r="Q143" s="113" t="e">
        <f t="shared" si="38"/>
        <v>#VALUE!</v>
      </c>
      <c r="R143" s="114" t="e">
        <f t="shared" si="39"/>
        <v>#VALUE!</v>
      </c>
      <c r="S143" s="115" t="e">
        <f t="shared" si="45"/>
        <v>#VALUE!</v>
      </c>
      <c r="T143" s="115" t="e">
        <f>+VLOOKUP(A143,#REF!,10,0)</f>
        <v>#REF!</v>
      </c>
      <c r="U143" s="116"/>
      <c r="V143" s="117" t="str">
        <f t="shared" si="41"/>
        <v>#REF!</v>
      </c>
      <c r="W143" s="90" t="e">
        <f t="shared" si="42"/>
        <v>#VALUE!</v>
      </c>
      <c r="X143" s="89"/>
      <c r="Y143" s="89"/>
      <c r="Z143" s="118"/>
      <c r="AA143" s="89"/>
      <c r="AB143" s="89"/>
      <c r="AC143" s="89"/>
      <c r="AD143" s="89"/>
      <c r="AE143" s="89"/>
      <c r="AF143" s="89"/>
      <c r="AG143" s="89"/>
    </row>
    <row r="144" spans="1:33" ht="11.25" hidden="1" customHeight="1" outlineLevel="1" x14ac:dyDescent="0.3">
      <c r="A144" s="156" t="s">
        <v>198</v>
      </c>
      <c r="B144" s="111" t="e">
        <f t="shared" si="29"/>
        <v>#VALUE!</v>
      </c>
      <c r="C144" s="157" t="s">
        <v>198</v>
      </c>
      <c r="D144" s="157" t="s">
        <v>198</v>
      </c>
      <c r="E144" s="113" t="e">
        <f t="shared" si="30"/>
        <v>#VALUE!</v>
      </c>
      <c r="F144" s="114" t="e">
        <f t="shared" si="31"/>
        <v>#VALUE!</v>
      </c>
      <c r="G144" s="115" t="e">
        <f t="shared" si="43"/>
        <v>#VALUE!</v>
      </c>
      <c r="H144" s="111" t="e">
        <f t="shared" si="33"/>
        <v>#VALUE!</v>
      </c>
      <c r="I144" s="157" t="s">
        <v>198</v>
      </c>
      <c r="J144" s="157" t="s">
        <v>198</v>
      </c>
      <c r="K144" s="113" t="e">
        <f t="shared" si="34"/>
        <v>#VALUE!</v>
      </c>
      <c r="L144" s="114" t="e">
        <f t="shared" si="35"/>
        <v>#VALUE!</v>
      </c>
      <c r="M144" s="115" t="e">
        <f t="shared" si="44"/>
        <v>#VALUE!</v>
      </c>
      <c r="N144" s="111" t="e">
        <f t="shared" si="37"/>
        <v>#VALUE!</v>
      </c>
      <c r="O144" s="157" t="s">
        <v>198</v>
      </c>
      <c r="P144" s="157" t="s">
        <v>198</v>
      </c>
      <c r="Q144" s="113" t="e">
        <f t="shared" si="38"/>
        <v>#VALUE!</v>
      </c>
      <c r="R144" s="114" t="e">
        <f t="shared" si="39"/>
        <v>#VALUE!</v>
      </c>
      <c r="S144" s="115" t="e">
        <f t="shared" si="45"/>
        <v>#VALUE!</v>
      </c>
      <c r="T144" s="115" t="e">
        <f>+VLOOKUP(A144,#REF!,10,0)</f>
        <v>#REF!</v>
      </c>
      <c r="U144" s="116"/>
      <c r="V144" s="117" t="str">
        <f t="shared" si="41"/>
        <v>#REF!</v>
      </c>
      <c r="W144" s="90" t="e">
        <f t="shared" si="42"/>
        <v>#VALUE!</v>
      </c>
      <c r="X144" s="89"/>
      <c r="Y144" s="89"/>
      <c r="Z144" s="118"/>
      <c r="AA144" s="89"/>
      <c r="AB144" s="89"/>
      <c r="AC144" s="89"/>
      <c r="AD144" s="89"/>
      <c r="AE144" s="89"/>
      <c r="AF144" s="89"/>
      <c r="AG144" s="89"/>
    </row>
    <row r="145" spans="1:33" ht="11.25" hidden="1" customHeight="1" outlineLevel="1" x14ac:dyDescent="0.3">
      <c r="A145" s="156" t="s">
        <v>198</v>
      </c>
      <c r="B145" s="111" t="e">
        <f t="shared" si="29"/>
        <v>#VALUE!</v>
      </c>
      <c r="C145" s="157" t="s">
        <v>198</v>
      </c>
      <c r="D145" s="157" t="s">
        <v>198</v>
      </c>
      <c r="E145" s="113" t="e">
        <f t="shared" si="30"/>
        <v>#VALUE!</v>
      </c>
      <c r="F145" s="114" t="e">
        <f t="shared" si="31"/>
        <v>#VALUE!</v>
      </c>
      <c r="G145" s="115" t="e">
        <f t="shared" si="43"/>
        <v>#VALUE!</v>
      </c>
      <c r="H145" s="111" t="e">
        <f t="shared" si="33"/>
        <v>#VALUE!</v>
      </c>
      <c r="I145" s="157" t="s">
        <v>198</v>
      </c>
      <c r="J145" s="157" t="s">
        <v>198</v>
      </c>
      <c r="K145" s="113" t="e">
        <f t="shared" si="34"/>
        <v>#VALUE!</v>
      </c>
      <c r="L145" s="114" t="e">
        <f t="shared" si="35"/>
        <v>#VALUE!</v>
      </c>
      <c r="M145" s="115" t="e">
        <f t="shared" si="44"/>
        <v>#VALUE!</v>
      </c>
      <c r="N145" s="111" t="e">
        <f t="shared" si="37"/>
        <v>#VALUE!</v>
      </c>
      <c r="O145" s="157" t="s">
        <v>198</v>
      </c>
      <c r="P145" s="157" t="s">
        <v>198</v>
      </c>
      <c r="Q145" s="113" t="e">
        <f t="shared" si="38"/>
        <v>#VALUE!</v>
      </c>
      <c r="R145" s="114" t="e">
        <f t="shared" si="39"/>
        <v>#VALUE!</v>
      </c>
      <c r="S145" s="115" t="e">
        <f t="shared" si="45"/>
        <v>#VALUE!</v>
      </c>
      <c r="T145" s="115" t="e">
        <f>+VLOOKUP(A145,#REF!,10,0)</f>
        <v>#REF!</v>
      </c>
      <c r="U145" s="116"/>
      <c r="V145" s="117" t="str">
        <f t="shared" si="41"/>
        <v>#REF!</v>
      </c>
      <c r="W145" s="90" t="e">
        <f t="shared" si="42"/>
        <v>#VALUE!</v>
      </c>
      <c r="X145" s="89"/>
      <c r="Y145" s="89"/>
      <c r="Z145" s="118"/>
      <c r="AA145" s="89"/>
      <c r="AB145" s="89"/>
      <c r="AC145" s="89"/>
      <c r="AD145" s="89"/>
      <c r="AE145" s="89"/>
      <c r="AF145" s="89"/>
      <c r="AG145" s="89"/>
    </row>
    <row r="146" spans="1:33" ht="11.25" hidden="1" customHeight="1" outlineLevel="1" x14ac:dyDescent="0.3">
      <c r="A146" s="110" t="s">
        <v>198</v>
      </c>
      <c r="B146" s="111" t="e">
        <f t="shared" si="29"/>
        <v>#VALUE!</v>
      </c>
      <c r="C146" s="119" t="s">
        <v>198</v>
      </c>
      <c r="D146" s="119" t="s">
        <v>198</v>
      </c>
      <c r="E146" s="113" t="e">
        <f t="shared" si="30"/>
        <v>#VALUE!</v>
      </c>
      <c r="F146" s="120" t="e">
        <f t="shared" si="31"/>
        <v>#VALUE!</v>
      </c>
      <c r="G146" s="121" t="e">
        <f t="shared" si="43"/>
        <v>#VALUE!</v>
      </c>
      <c r="H146" s="111" t="e">
        <f t="shared" si="33"/>
        <v>#VALUE!</v>
      </c>
      <c r="I146" s="119" t="s">
        <v>198</v>
      </c>
      <c r="J146" s="119" t="s">
        <v>198</v>
      </c>
      <c r="K146" s="113" t="e">
        <f t="shared" si="34"/>
        <v>#VALUE!</v>
      </c>
      <c r="L146" s="120" t="e">
        <f t="shared" si="35"/>
        <v>#VALUE!</v>
      </c>
      <c r="M146" s="121" t="e">
        <f t="shared" si="44"/>
        <v>#VALUE!</v>
      </c>
      <c r="N146" s="111" t="e">
        <f t="shared" si="37"/>
        <v>#VALUE!</v>
      </c>
      <c r="O146" s="119" t="s">
        <v>198</v>
      </c>
      <c r="P146" s="119" t="s">
        <v>198</v>
      </c>
      <c r="Q146" s="113" t="e">
        <f t="shared" si="38"/>
        <v>#VALUE!</v>
      </c>
      <c r="R146" s="120" t="e">
        <f t="shared" si="39"/>
        <v>#VALUE!</v>
      </c>
      <c r="S146" s="121" t="e">
        <f t="shared" si="45"/>
        <v>#VALUE!</v>
      </c>
      <c r="T146" s="121" t="e">
        <f>+VLOOKUP(A146,#REF!,10,0)</f>
        <v>#REF!</v>
      </c>
      <c r="U146" s="116"/>
      <c r="V146" s="117" t="str">
        <f t="shared" si="41"/>
        <v>#REF!</v>
      </c>
      <c r="W146" s="90" t="e">
        <f t="shared" si="42"/>
        <v>#VALUE!</v>
      </c>
      <c r="X146" s="89"/>
      <c r="Y146" s="89"/>
      <c r="Z146" s="118"/>
      <c r="AA146" s="89"/>
      <c r="AB146" s="89"/>
      <c r="AC146" s="89"/>
      <c r="AD146" s="89"/>
      <c r="AE146" s="89"/>
      <c r="AF146" s="89"/>
      <c r="AG146" s="89"/>
    </row>
    <row r="147" spans="1:33" ht="11.25" hidden="1" customHeight="1" outlineLevel="1" x14ac:dyDescent="0.3">
      <c r="A147" s="110" t="s">
        <v>198</v>
      </c>
      <c r="B147" s="111" t="e">
        <f t="shared" si="29"/>
        <v>#VALUE!</v>
      </c>
      <c r="C147" s="119" t="s">
        <v>198</v>
      </c>
      <c r="D147" s="119" t="s">
        <v>198</v>
      </c>
      <c r="E147" s="113" t="e">
        <f t="shared" si="30"/>
        <v>#VALUE!</v>
      </c>
      <c r="F147" s="120" t="e">
        <f t="shared" si="31"/>
        <v>#VALUE!</v>
      </c>
      <c r="G147" s="121" t="e">
        <f t="shared" si="43"/>
        <v>#VALUE!</v>
      </c>
      <c r="H147" s="111" t="e">
        <f t="shared" si="33"/>
        <v>#VALUE!</v>
      </c>
      <c r="I147" s="119" t="s">
        <v>198</v>
      </c>
      <c r="J147" s="119" t="s">
        <v>198</v>
      </c>
      <c r="K147" s="113" t="e">
        <f t="shared" si="34"/>
        <v>#VALUE!</v>
      </c>
      <c r="L147" s="120" t="e">
        <f t="shared" si="35"/>
        <v>#VALUE!</v>
      </c>
      <c r="M147" s="121" t="e">
        <f t="shared" si="44"/>
        <v>#VALUE!</v>
      </c>
      <c r="N147" s="111" t="e">
        <f t="shared" si="37"/>
        <v>#VALUE!</v>
      </c>
      <c r="O147" s="119" t="s">
        <v>198</v>
      </c>
      <c r="P147" s="119" t="s">
        <v>198</v>
      </c>
      <c r="Q147" s="113" t="e">
        <f t="shared" si="38"/>
        <v>#VALUE!</v>
      </c>
      <c r="R147" s="120" t="e">
        <f t="shared" si="39"/>
        <v>#VALUE!</v>
      </c>
      <c r="S147" s="121" t="e">
        <f t="shared" si="45"/>
        <v>#VALUE!</v>
      </c>
      <c r="T147" s="121" t="e">
        <f>+VLOOKUP(A147,#REF!,10,0)</f>
        <v>#REF!</v>
      </c>
      <c r="U147" s="116"/>
      <c r="V147" s="117" t="str">
        <f t="shared" si="41"/>
        <v>#REF!</v>
      </c>
      <c r="W147" s="90" t="e">
        <f t="shared" si="42"/>
        <v>#VALUE!</v>
      </c>
      <c r="X147" s="89"/>
      <c r="Y147" s="89"/>
      <c r="Z147" s="118"/>
      <c r="AA147" s="89"/>
      <c r="AB147" s="89"/>
      <c r="AC147" s="89"/>
      <c r="AD147" s="89"/>
      <c r="AE147" s="89"/>
      <c r="AF147" s="89"/>
      <c r="AG147" s="89"/>
    </row>
    <row r="148" spans="1:33" ht="11.25" hidden="1" customHeight="1" outlineLevel="1" x14ac:dyDescent="0.3">
      <c r="A148" s="110" t="s">
        <v>198</v>
      </c>
      <c r="B148" s="111" t="e">
        <f t="shared" si="29"/>
        <v>#VALUE!</v>
      </c>
      <c r="C148" s="119" t="s">
        <v>198</v>
      </c>
      <c r="D148" s="119" t="s">
        <v>198</v>
      </c>
      <c r="E148" s="113" t="e">
        <f t="shared" si="30"/>
        <v>#VALUE!</v>
      </c>
      <c r="F148" s="120" t="e">
        <f t="shared" si="31"/>
        <v>#VALUE!</v>
      </c>
      <c r="G148" s="121" t="e">
        <f t="shared" si="43"/>
        <v>#VALUE!</v>
      </c>
      <c r="H148" s="111" t="e">
        <f t="shared" si="33"/>
        <v>#VALUE!</v>
      </c>
      <c r="I148" s="119" t="s">
        <v>198</v>
      </c>
      <c r="J148" s="119" t="s">
        <v>198</v>
      </c>
      <c r="K148" s="113" t="e">
        <f t="shared" si="34"/>
        <v>#VALUE!</v>
      </c>
      <c r="L148" s="120" t="e">
        <f t="shared" si="35"/>
        <v>#VALUE!</v>
      </c>
      <c r="M148" s="121" t="e">
        <f t="shared" si="44"/>
        <v>#VALUE!</v>
      </c>
      <c r="N148" s="111" t="e">
        <f t="shared" si="37"/>
        <v>#VALUE!</v>
      </c>
      <c r="O148" s="119" t="s">
        <v>198</v>
      </c>
      <c r="P148" s="119" t="s">
        <v>198</v>
      </c>
      <c r="Q148" s="113" t="e">
        <f t="shared" si="38"/>
        <v>#VALUE!</v>
      </c>
      <c r="R148" s="120" t="e">
        <f t="shared" si="39"/>
        <v>#VALUE!</v>
      </c>
      <c r="S148" s="121" t="e">
        <f t="shared" si="45"/>
        <v>#VALUE!</v>
      </c>
      <c r="T148" s="121" t="e">
        <f>+VLOOKUP(A148,#REF!,10,0)</f>
        <v>#REF!</v>
      </c>
      <c r="U148" s="116"/>
      <c r="V148" s="117" t="str">
        <f t="shared" si="41"/>
        <v>#REF!</v>
      </c>
      <c r="W148" s="90" t="e">
        <f t="shared" si="42"/>
        <v>#VALUE!</v>
      </c>
      <c r="X148" s="89"/>
      <c r="Y148" s="89"/>
      <c r="Z148" s="118"/>
      <c r="AA148" s="89"/>
      <c r="AB148" s="89"/>
      <c r="AC148" s="89"/>
      <c r="AD148" s="89"/>
      <c r="AE148" s="89"/>
      <c r="AF148" s="89"/>
      <c r="AG148" s="89"/>
    </row>
    <row r="149" spans="1:33" ht="11.25" hidden="1" customHeight="1" outlineLevel="1" x14ac:dyDescent="0.3">
      <c r="A149" s="110" t="s">
        <v>198</v>
      </c>
      <c r="B149" s="111" t="e">
        <f t="shared" si="29"/>
        <v>#VALUE!</v>
      </c>
      <c r="C149" s="119" t="s">
        <v>198</v>
      </c>
      <c r="D149" s="119" t="s">
        <v>198</v>
      </c>
      <c r="E149" s="113" t="e">
        <f t="shared" si="30"/>
        <v>#VALUE!</v>
      </c>
      <c r="F149" s="120" t="e">
        <f t="shared" si="31"/>
        <v>#VALUE!</v>
      </c>
      <c r="G149" s="121" t="e">
        <f t="shared" si="43"/>
        <v>#VALUE!</v>
      </c>
      <c r="H149" s="111" t="e">
        <f t="shared" si="33"/>
        <v>#VALUE!</v>
      </c>
      <c r="I149" s="119" t="s">
        <v>198</v>
      </c>
      <c r="J149" s="119" t="s">
        <v>198</v>
      </c>
      <c r="K149" s="113" t="e">
        <f t="shared" si="34"/>
        <v>#VALUE!</v>
      </c>
      <c r="L149" s="120" t="e">
        <f t="shared" si="35"/>
        <v>#VALUE!</v>
      </c>
      <c r="M149" s="121" t="e">
        <f t="shared" si="44"/>
        <v>#VALUE!</v>
      </c>
      <c r="N149" s="111" t="e">
        <f t="shared" si="37"/>
        <v>#VALUE!</v>
      </c>
      <c r="O149" s="119" t="s">
        <v>198</v>
      </c>
      <c r="P149" s="119" t="s">
        <v>198</v>
      </c>
      <c r="Q149" s="113" t="e">
        <f t="shared" si="38"/>
        <v>#VALUE!</v>
      </c>
      <c r="R149" s="120" t="e">
        <f t="shared" si="39"/>
        <v>#VALUE!</v>
      </c>
      <c r="S149" s="121" t="e">
        <f t="shared" si="45"/>
        <v>#VALUE!</v>
      </c>
      <c r="T149" s="121" t="e">
        <f>+VLOOKUP(A149,#REF!,10,0)</f>
        <v>#REF!</v>
      </c>
      <c r="U149" s="116"/>
      <c r="V149" s="117" t="str">
        <f t="shared" si="41"/>
        <v>#REF!</v>
      </c>
      <c r="W149" s="90" t="e">
        <f t="shared" si="42"/>
        <v>#VALUE!</v>
      </c>
      <c r="X149" s="89"/>
      <c r="Y149" s="89"/>
      <c r="Z149" s="118"/>
      <c r="AA149" s="89"/>
      <c r="AB149" s="89"/>
      <c r="AC149" s="89"/>
      <c r="AD149" s="89"/>
      <c r="AE149" s="89"/>
      <c r="AF149" s="89"/>
      <c r="AG149" s="89"/>
    </row>
    <row r="150" spans="1:33" ht="11.25" hidden="1" customHeight="1" outlineLevel="1" x14ac:dyDescent="0.3">
      <c r="A150" s="110" t="s">
        <v>198</v>
      </c>
      <c r="B150" s="111" t="e">
        <f t="shared" si="29"/>
        <v>#VALUE!</v>
      </c>
      <c r="C150" s="119" t="s">
        <v>198</v>
      </c>
      <c r="D150" s="165" t="e">
        <f>ROUND(D149-AVERAGE(G144:G148)/1000,3)</f>
        <v>#VALUE!</v>
      </c>
      <c r="E150" s="113" t="e">
        <f t="shared" si="30"/>
        <v>#VALUE!</v>
      </c>
      <c r="F150" s="120" t="e">
        <f t="shared" si="31"/>
        <v>#VALUE!</v>
      </c>
      <c r="G150" s="121" t="e">
        <f t="shared" si="43"/>
        <v>#VALUE!</v>
      </c>
      <c r="H150" s="111" t="e">
        <f t="shared" si="33"/>
        <v>#VALUE!</v>
      </c>
      <c r="I150" s="119" t="s">
        <v>198</v>
      </c>
      <c r="J150" s="165" t="e">
        <f>ROUND(J149-AVERAGE(M144:M148)/1000,3)</f>
        <v>#VALUE!</v>
      </c>
      <c r="K150" s="113" t="e">
        <f t="shared" si="34"/>
        <v>#VALUE!</v>
      </c>
      <c r="L150" s="120" t="e">
        <f t="shared" si="35"/>
        <v>#VALUE!</v>
      </c>
      <c r="M150" s="121" t="e">
        <f t="shared" si="44"/>
        <v>#VALUE!</v>
      </c>
      <c r="N150" s="111" t="e">
        <f t="shared" si="37"/>
        <v>#VALUE!</v>
      </c>
      <c r="O150" s="119" t="s">
        <v>198</v>
      </c>
      <c r="P150" s="165" t="e">
        <f>ROUND(P149-AVERAGE(S144:S148)/1000,3)</f>
        <v>#VALUE!</v>
      </c>
      <c r="Q150" s="113" t="e">
        <f t="shared" si="38"/>
        <v>#VALUE!</v>
      </c>
      <c r="R150" s="120" t="e">
        <f t="shared" si="39"/>
        <v>#VALUE!</v>
      </c>
      <c r="S150" s="121" t="e">
        <f t="shared" si="45"/>
        <v>#VALUE!</v>
      </c>
      <c r="T150" s="121" t="e">
        <f>+VLOOKUP(A150,#REF!,10,0)</f>
        <v>#REF!</v>
      </c>
      <c r="U150" s="116"/>
      <c r="V150" s="117"/>
      <c r="W150" s="90"/>
      <c r="X150" s="89"/>
      <c r="Y150" s="89"/>
      <c r="Z150" s="118"/>
      <c r="AA150" s="89"/>
      <c r="AB150" s="89"/>
      <c r="AC150" s="89"/>
      <c r="AD150" s="89"/>
      <c r="AE150" s="89"/>
      <c r="AF150" s="89"/>
      <c r="AG150" s="89"/>
    </row>
    <row r="151" spans="1:33" ht="11.25" hidden="1" customHeight="1" outlineLevel="1" x14ac:dyDescent="0.3">
      <c r="A151" s="110"/>
      <c r="B151" s="111"/>
      <c r="C151" s="119"/>
      <c r="D151" s="119" t="s">
        <v>198</v>
      </c>
      <c r="E151" s="113"/>
      <c r="F151" s="120"/>
      <c r="G151" s="121"/>
      <c r="H151" s="111"/>
      <c r="I151" s="119"/>
      <c r="J151" s="119" t="s">
        <v>198</v>
      </c>
      <c r="K151" s="113"/>
      <c r="L151" s="120"/>
      <c r="M151" s="121"/>
      <c r="N151" s="111"/>
      <c r="O151" s="119"/>
      <c r="P151" s="119" t="s">
        <v>198</v>
      </c>
      <c r="Q151" s="113"/>
      <c r="R151" s="120"/>
      <c r="S151" s="121"/>
      <c r="T151" s="121"/>
      <c r="U151" s="116"/>
      <c r="V151" s="117"/>
      <c r="W151" s="90"/>
      <c r="X151" s="89"/>
      <c r="Y151" s="89"/>
      <c r="Z151" s="118"/>
      <c r="AA151" s="89"/>
      <c r="AB151" s="89"/>
      <c r="AC151" s="89"/>
      <c r="AD151" s="89"/>
      <c r="AE151" s="89"/>
      <c r="AF151" s="89"/>
      <c r="AG151" s="89"/>
    </row>
    <row r="152" spans="1:33" ht="11.25" customHeight="1" outlineLevel="1" x14ac:dyDescent="0.3">
      <c r="A152" s="110" t="s">
        <v>198</v>
      </c>
      <c r="B152" s="111" t="e">
        <f t="shared" ref="B152:B211" si="46">+A152-$A$27</f>
        <v>#VALUE!</v>
      </c>
      <c r="C152" s="119" t="s">
        <v>198</v>
      </c>
      <c r="D152" s="119" t="s">
        <v>198</v>
      </c>
      <c r="E152" s="113" t="e">
        <f t="shared" ref="E152:E211" si="47">+C152-($H$15)+F152</f>
        <v>#VALUE!</v>
      </c>
      <c r="F152" s="120" t="e">
        <f t="shared" ref="F152:F211" si="48">$F$150+$D$151-D152</f>
        <v>#VALUE!</v>
      </c>
      <c r="G152" s="121" t="e">
        <f t="shared" ref="G152:G153" si="49">+(F152-F149)/(A152-A149)*1000</f>
        <v>#VALUE!</v>
      </c>
      <c r="H152" s="111" t="e">
        <f t="shared" ref="H152:H211" si="50">+A152-$A$27</f>
        <v>#VALUE!</v>
      </c>
      <c r="I152" s="119" t="s">
        <v>198</v>
      </c>
      <c r="J152" s="119" t="s">
        <v>198</v>
      </c>
      <c r="K152" s="113" t="e">
        <f t="shared" ref="K152:K211" si="51">+I152-($H$16)+L152</f>
        <v>#VALUE!</v>
      </c>
      <c r="L152" s="120" t="e">
        <f t="shared" ref="L152:L211" si="52">$L$150+$J$151-J152</f>
        <v>#VALUE!</v>
      </c>
      <c r="M152" s="121" t="e">
        <f t="shared" ref="M152:M153" si="53">+(L152-L149)/(A152-A149)*1000</f>
        <v>#VALUE!</v>
      </c>
      <c r="N152" s="111" t="e">
        <f t="shared" ref="N152:N211" si="54">+A152-$A$27</f>
        <v>#VALUE!</v>
      </c>
      <c r="O152" s="119" t="s">
        <v>198</v>
      </c>
      <c r="P152" s="119" t="s">
        <v>198</v>
      </c>
      <c r="Q152" s="113" t="e">
        <f t="shared" ref="Q152:Q211" si="55">+(O152-$H$17+R152)</f>
        <v>#VALUE!</v>
      </c>
      <c r="R152" s="120" t="e">
        <f t="shared" ref="R152:R211" si="56">$R$150+$P$151-P152</f>
        <v>#VALUE!</v>
      </c>
      <c r="S152" s="121" t="e">
        <f t="shared" ref="S152:S153" si="57">+(R152-R149)/(A152-A149)*1000</f>
        <v>#VALUE!</v>
      </c>
      <c r="T152" s="121" t="e">
        <f>+VLOOKUP(A152,#REF!,10,0)</f>
        <v>#REF!</v>
      </c>
      <c r="U152" s="116" t="s">
        <v>209</v>
      </c>
      <c r="V152" s="117" t="str">
        <f t="shared" ref="V152:V205" si="58">+A152</f>
        <v>#REF!</v>
      </c>
      <c r="W152" s="90" t="e">
        <f t="shared" ref="W152:W252" si="59">+(E152+2*K152+Q152)/4</f>
        <v>#VALUE!</v>
      </c>
      <c r="X152" s="89"/>
      <c r="Y152" s="89"/>
      <c r="Z152" s="118"/>
      <c r="AA152" s="89"/>
      <c r="AB152" s="89"/>
      <c r="AC152" s="89"/>
      <c r="AD152" s="89"/>
      <c r="AE152" s="89"/>
      <c r="AF152" s="89"/>
      <c r="AG152" s="89"/>
    </row>
    <row r="153" spans="1:33" ht="11.25" customHeight="1" outlineLevel="1" x14ac:dyDescent="0.3">
      <c r="A153" s="110" t="s">
        <v>198</v>
      </c>
      <c r="B153" s="111" t="e">
        <f t="shared" si="46"/>
        <v>#VALUE!</v>
      </c>
      <c r="C153" s="119" t="s">
        <v>198</v>
      </c>
      <c r="D153" s="119" t="s">
        <v>198</v>
      </c>
      <c r="E153" s="113" t="e">
        <f t="shared" si="47"/>
        <v>#VALUE!</v>
      </c>
      <c r="F153" s="120" t="e">
        <f t="shared" si="48"/>
        <v>#VALUE!</v>
      </c>
      <c r="G153" s="121" t="e">
        <f t="shared" si="49"/>
        <v>#VALUE!</v>
      </c>
      <c r="H153" s="111" t="e">
        <f t="shared" si="50"/>
        <v>#VALUE!</v>
      </c>
      <c r="I153" s="119" t="s">
        <v>198</v>
      </c>
      <c r="J153" s="119" t="s">
        <v>198</v>
      </c>
      <c r="K153" s="113" t="e">
        <f t="shared" si="51"/>
        <v>#VALUE!</v>
      </c>
      <c r="L153" s="120" t="e">
        <f t="shared" si="52"/>
        <v>#VALUE!</v>
      </c>
      <c r="M153" s="121" t="e">
        <f t="shared" si="53"/>
        <v>#VALUE!</v>
      </c>
      <c r="N153" s="111" t="e">
        <f t="shared" si="54"/>
        <v>#VALUE!</v>
      </c>
      <c r="O153" s="119" t="s">
        <v>198</v>
      </c>
      <c r="P153" s="119" t="s">
        <v>198</v>
      </c>
      <c r="Q153" s="113" t="e">
        <f t="shared" si="55"/>
        <v>#VALUE!</v>
      </c>
      <c r="R153" s="120" t="e">
        <f t="shared" si="56"/>
        <v>#VALUE!</v>
      </c>
      <c r="S153" s="121" t="e">
        <f t="shared" si="57"/>
        <v>#VALUE!</v>
      </c>
      <c r="T153" s="121" t="e">
        <f>+VLOOKUP(A153,#REF!,10,0)</f>
        <v>#REF!</v>
      </c>
      <c r="U153" s="116"/>
      <c r="V153" s="117" t="str">
        <f t="shared" si="58"/>
        <v>#REF!</v>
      </c>
      <c r="W153" s="90" t="e">
        <f t="shared" si="59"/>
        <v>#VALUE!</v>
      </c>
      <c r="X153" s="89"/>
      <c r="Y153" s="89"/>
      <c r="Z153" s="118"/>
      <c r="AA153" s="89"/>
      <c r="AB153" s="89"/>
      <c r="AC153" s="89"/>
      <c r="AD153" s="89"/>
      <c r="AE153" s="89"/>
      <c r="AF153" s="89"/>
      <c r="AG153" s="89"/>
    </row>
    <row r="154" spans="1:33" ht="11.25" customHeight="1" outlineLevel="1" x14ac:dyDescent="0.3">
      <c r="A154" s="110" t="s">
        <v>198</v>
      </c>
      <c r="B154" s="111" t="e">
        <f t="shared" si="46"/>
        <v>#VALUE!</v>
      </c>
      <c r="C154" s="119" t="s">
        <v>198</v>
      </c>
      <c r="D154" s="119" t="s">
        <v>198</v>
      </c>
      <c r="E154" s="113" t="e">
        <f t="shared" si="47"/>
        <v>#VALUE!</v>
      </c>
      <c r="F154" s="120" t="e">
        <f t="shared" si="48"/>
        <v>#VALUE!</v>
      </c>
      <c r="G154" s="121" t="e">
        <f t="shared" ref="G154:G211" si="60">+(F154-F152)/(A154-A152)*1000</f>
        <v>#VALUE!</v>
      </c>
      <c r="H154" s="111" t="e">
        <f t="shared" si="50"/>
        <v>#VALUE!</v>
      </c>
      <c r="I154" s="119" t="s">
        <v>198</v>
      </c>
      <c r="J154" s="119" t="s">
        <v>198</v>
      </c>
      <c r="K154" s="113" t="e">
        <f t="shared" si="51"/>
        <v>#VALUE!</v>
      </c>
      <c r="L154" s="120" t="e">
        <f t="shared" si="52"/>
        <v>#VALUE!</v>
      </c>
      <c r="M154" s="121" t="e">
        <f t="shared" ref="M154:M211" si="61">+(L154-L152)/(A154-A152)*1000</f>
        <v>#VALUE!</v>
      </c>
      <c r="N154" s="111" t="e">
        <f t="shared" si="54"/>
        <v>#VALUE!</v>
      </c>
      <c r="O154" s="119" t="s">
        <v>198</v>
      </c>
      <c r="P154" s="119" t="s">
        <v>198</v>
      </c>
      <c r="Q154" s="113" t="e">
        <f t="shared" si="55"/>
        <v>#VALUE!</v>
      </c>
      <c r="R154" s="120" t="e">
        <f t="shared" si="56"/>
        <v>#VALUE!</v>
      </c>
      <c r="S154" s="121" t="e">
        <f t="shared" ref="S154:S211" si="62">+(R154-R152)/(A154-A152)*1000</f>
        <v>#VALUE!</v>
      </c>
      <c r="T154" s="121" t="e">
        <f>+VLOOKUP(A154,#REF!,10,0)</f>
        <v>#REF!</v>
      </c>
      <c r="U154" s="116"/>
      <c r="V154" s="117" t="str">
        <f t="shared" si="58"/>
        <v>#REF!</v>
      </c>
      <c r="W154" s="90" t="e">
        <f t="shared" si="59"/>
        <v>#VALUE!</v>
      </c>
      <c r="X154" s="89"/>
      <c r="Y154" s="89"/>
      <c r="Z154" s="118"/>
      <c r="AA154" s="89"/>
      <c r="AB154" s="89"/>
      <c r="AC154" s="89"/>
      <c r="AD154" s="89"/>
      <c r="AE154" s="89"/>
      <c r="AF154" s="89"/>
      <c r="AG154" s="89"/>
    </row>
    <row r="155" spans="1:33" ht="11.25" customHeight="1" outlineLevel="1" x14ac:dyDescent="0.3">
      <c r="A155" s="110" t="s">
        <v>198</v>
      </c>
      <c r="B155" s="111" t="e">
        <f t="shared" si="46"/>
        <v>#VALUE!</v>
      </c>
      <c r="C155" s="119" t="s">
        <v>198</v>
      </c>
      <c r="D155" s="119" t="s">
        <v>198</v>
      </c>
      <c r="E155" s="113" t="e">
        <f t="shared" si="47"/>
        <v>#VALUE!</v>
      </c>
      <c r="F155" s="120" t="e">
        <f t="shared" si="48"/>
        <v>#VALUE!</v>
      </c>
      <c r="G155" s="121" t="e">
        <f t="shared" si="60"/>
        <v>#VALUE!</v>
      </c>
      <c r="H155" s="111" t="e">
        <f t="shared" si="50"/>
        <v>#VALUE!</v>
      </c>
      <c r="I155" s="119" t="s">
        <v>198</v>
      </c>
      <c r="J155" s="119" t="s">
        <v>198</v>
      </c>
      <c r="K155" s="113" t="e">
        <f t="shared" si="51"/>
        <v>#VALUE!</v>
      </c>
      <c r="L155" s="120" t="e">
        <f t="shared" si="52"/>
        <v>#VALUE!</v>
      </c>
      <c r="M155" s="121" t="e">
        <f t="shared" si="61"/>
        <v>#VALUE!</v>
      </c>
      <c r="N155" s="111" t="e">
        <f t="shared" si="54"/>
        <v>#VALUE!</v>
      </c>
      <c r="O155" s="119" t="s">
        <v>198</v>
      </c>
      <c r="P155" s="119" t="s">
        <v>198</v>
      </c>
      <c r="Q155" s="113" t="e">
        <f t="shared" si="55"/>
        <v>#VALUE!</v>
      </c>
      <c r="R155" s="120" t="e">
        <f t="shared" si="56"/>
        <v>#VALUE!</v>
      </c>
      <c r="S155" s="121" t="e">
        <f t="shared" si="62"/>
        <v>#VALUE!</v>
      </c>
      <c r="T155" s="121" t="e">
        <f>+VLOOKUP(A155,#REF!,10,0)</f>
        <v>#REF!</v>
      </c>
      <c r="U155" s="116"/>
      <c r="V155" s="117" t="str">
        <f t="shared" si="58"/>
        <v>#REF!</v>
      </c>
      <c r="W155" s="90" t="e">
        <f t="shared" si="59"/>
        <v>#VALUE!</v>
      </c>
      <c r="X155" s="89"/>
      <c r="Y155" s="89"/>
      <c r="Z155" s="118"/>
      <c r="AA155" s="89"/>
      <c r="AB155" s="89"/>
      <c r="AC155" s="89"/>
      <c r="AD155" s="89"/>
      <c r="AE155" s="89"/>
      <c r="AF155" s="89"/>
      <c r="AG155" s="89"/>
    </row>
    <row r="156" spans="1:33" ht="11.25" customHeight="1" outlineLevel="1" x14ac:dyDescent="0.3">
      <c r="A156" s="110" t="s">
        <v>198</v>
      </c>
      <c r="B156" s="111" t="e">
        <f t="shared" si="46"/>
        <v>#VALUE!</v>
      </c>
      <c r="C156" s="119" t="s">
        <v>198</v>
      </c>
      <c r="D156" s="119" t="s">
        <v>198</v>
      </c>
      <c r="E156" s="113" t="e">
        <f t="shared" si="47"/>
        <v>#VALUE!</v>
      </c>
      <c r="F156" s="120" t="e">
        <f t="shared" si="48"/>
        <v>#VALUE!</v>
      </c>
      <c r="G156" s="121" t="e">
        <f t="shared" si="60"/>
        <v>#VALUE!</v>
      </c>
      <c r="H156" s="111" t="e">
        <f t="shared" si="50"/>
        <v>#VALUE!</v>
      </c>
      <c r="I156" s="119" t="s">
        <v>198</v>
      </c>
      <c r="J156" s="119" t="s">
        <v>198</v>
      </c>
      <c r="K156" s="113" t="e">
        <f t="shared" si="51"/>
        <v>#VALUE!</v>
      </c>
      <c r="L156" s="120" t="e">
        <f t="shared" si="52"/>
        <v>#VALUE!</v>
      </c>
      <c r="M156" s="121" t="e">
        <f t="shared" si="61"/>
        <v>#VALUE!</v>
      </c>
      <c r="N156" s="111" t="e">
        <f t="shared" si="54"/>
        <v>#VALUE!</v>
      </c>
      <c r="O156" s="119" t="s">
        <v>198</v>
      </c>
      <c r="P156" s="119" t="s">
        <v>198</v>
      </c>
      <c r="Q156" s="113" t="e">
        <f t="shared" si="55"/>
        <v>#VALUE!</v>
      </c>
      <c r="R156" s="120" t="e">
        <f t="shared" si="56"/>
        <v>#VALUE!</v>
      </c>
      <c r="S156" s="121" t="e">
        <f t="shared" si="62"/>
        <v>#VALUE!</v>
      </c>
      <c r="T156" s="121" t="e">
        <f>+VLOOKUP(A156,#REF!,10,0)</f>
        <v>#REF!</v>
      </c>
      <c r="U156" s="116"/>
      <c r="V156" s="117" t="str">
        <f t="shared" si="58"/>
        <v>#REF!</v>
      </c>
      <c r="W156" s="90" t="e">
        <f t="shared" si="59"/>
        <v>#VALUE!</v>
      </c>
      <c r="X156" s="89"/>
      <c r="Y156" s="89"/>
      <c r="Z156" s="118"/>
      <c r="AA156" s="89"/>
      <c r="AB156" s="89"/>
      <c r="AC156" s="89"/>
      <c r="AD156" s="89"/>
      <c r="AE156" s="89"/>
      <c r="AF156" s="89"/>
      <c r="AG156" s="89"/>
    </row>
    <row r="157" spans="1:33" ht="11.25" customHeight="1" outlineLevel="1" x14ac:dyDescent="0.3">
      <c r="A157" s="110" t="s">
        <v>198</v>
      </c>
      <c r="B157" s="111" t="e">
        <f t="shared" si="46"/>
        <v>#VALUE!</v>
      </c>
      <c r="C157" s="119" t="s">
        <v>198</v>
      </c>
      <c r="D157" s="119" t="s">
        <v>198</v>
      </c>
      <c r="E157" s="113" t="e">
        <f t="shared" si="47"/>
        <v>#VALUE!</v>
      </c>
      <c r="F157" s="120" t="e">
        <f t="shared" si="48"/>
        <v>#VALUE!</v>
      </c>
      <c r="G157" s="121" t="e">
        <f t="shared" si="60"/>
        <v>#VALUE!</v>
      </c>
      <c r="H157" s="111" t="e">
        <f t="shared" si="50"/>
        <v>#VALUE!</v>
      </c>
      <c r="I157" s="119" t="s">
        <v>198</v>
      </c>
      <c r="J157" s="119" t="s">
        <v>198</v>
      </c>
      <c r="K157" s="113" t="e">
        <f t="shared" si="51"/>
        <v>#VALUE!</v>
      </c>
      <c r="L157" s="120" t="e">
        <f t="shared" si="52"/>
        <v>#VALUE!</v>
      </c>
      <c r="M157" s="121" t="e">
        <f t="shared" si="61"/>
        <v>#VALUE!</v>
      </c>
      <c r="N157" s="111" t="e">
        <f t="shared" si="54"/>
        <v>#VALUE!</v>
      </c>
      <c r="O157" s="119" t="s">
        <v>198</v>
      </c>
      <c r="P157" s="119" t="s">
        <v>198</v>
      </c>
      <c r="Q157" s="113" t="e">
        <f t="shared" si="55"/>
        <v>#VALUE!</v>
      </c>
      <c r="R157" s="120" t="e">
        <f t="shared" si="56"/>
        <v>#VALUE!</v>
      </c>
      <c r="S157" s="121" t="e">
        <f t="shared" si="62"/>
        <v>#VALUE!</v>
      </c>
      <c r="T157" s="121" t="e">
        <f>+VLOOKUP(A157,#REF!,10,0)</f>
        <v>#REF!</v>
      </c>
      <c r="U157" s="116"/>
      <c r="V157" s="117" t="str">
        <f t="shared" si="58"/>
        <v>#REF!</v>
      </c>
      <c r="W157" s="90" t="e">
        <f t="shared" si="59"/>
        <v>#VALUE!</v>
      </c>
      <c r="X157" s="89"/>
      <c r="Y157" s="89"/>
      <c r="Z157" s="118"/>
      <c r="AA157" s="89"/>
      <c r="AB157" s="89"/>
      <c r="AC157" s="89"/>
      <c r="AD157" s="89"/>
      <c r="AE157" s="89"/>
      <c r="AF157" s="89"/>
      <c r="AG157" s="89"/>
    </row>
    <row r="158" spans="1:33" ht="11.25" customHeight="1" outlineLevel="1" x14ac:dyDescent="0.3">
      <c r="A158" s="110" t="s">
        <v>198</v>
      </c>
      <c r="B158" s="111" t="e">
        <f t="shared" si="46"/>
        <v>#VALUE!</v>
      </c>
      <c r="C158" s="119" t="s">
        <v>198</v>
      </c>
      <c r="D158" s="119" t="s">
        <v>198</v>
      </c>
      <c r="E158" s="113" t="e">
        <f t="shared" si="47"/>
        <v>#VALUE!</v>
      </c>
      <c r="F158" s="120" t="e">
        <f t="shared" si="48"/>
        <v>#VALUE!</v>
      </c>
      <c r="G158" s="121" t="e">
        <f t="shared" si="60"/>
        <v>#VALUE!</v>
      </c>
      <c r="H158" s="111" t="e">
        <f t="shared" si="50"/>
        <v>#VALUE!</v>
      </c>
      <c r="I158" s="119" t="s">
        <v>198</v>
      </c>
      <c r="J158" s="119" t="s">
        <v>198</v>
      </c>
      <c r="K158" s="113" t="e">
        <f t="shared" si="51"/>
        <v>#VALUE!</v>
      </c>
      <c r="L158" s="120" t="e">
        <f t="shared" si="52"/>
        <v>#VALUE!</v>
      </c>
      <c r="M158" s="121" t="e">
        <f t="shared" si="61"/>
        <v>#VALUE!</v>
      </c>
      <c r="N158" s="111" t="e">
        <f t="shared" si="54"/>
        <v>#VALUE!</v>
      </c>
      <c r="O158" s="119" t="s">
        <v>198</v>
      </c>
      <c r="P158" s="119" t="s">
        <v>198</v>
      </c>
      <c r="Q158" s="113" t="e">
        <f t="shared" si="55"/>
        <v>#VALUE!</v>
      </c>
      <c r="R158" s="120" t="e">
        <f t="shared" si="56"/>
        <v>#VALUE!</v>
      </c>
      <c r="S158" s="121" t="e">
        <f t="shared" si="62"/>
        <v>#VALUE!</v>
      </c>
      <c r="T158" s="121" t="e">
        <f>+VLOOKUP(A158,#REF!,10,0)</f>
        <v>#REF!</v>
      </c>
      <c r="U158" s="116"/>
      <c r="V158" s="117" t="str">
        <f t="shared" si="58"/>
        <v>#REF!</v>
      </c>
      <c r="W158" s="90" t="e">
        <f t="shared" si="59"/>
        <v>#VALUE!</v>
      </c>
      <c r="X158" s="89"/>
      <c r="Y158" s="89"/>
      <c r="Z158" s="118"/>
      <c r="AA158" s="89"/>
      <c r="AB158" s="89"/>
      <c r="AC158" s="89"/>
      <c r="AD158" s="89"/>
      <c r="AE158" s="89"/>
      <c r="AF158" s="89"/>
      <c r="AG158" s="89"/>
    </row>
    <row r="159" spans="1:33" ht="11.25" customHeight="1" outlineLevel="1" x14ac:dyDescent="0.3">
      <c r="A159" s="110" t="s">
        <v>198</v>
      </c>
      <c r="B159" s="111" t="e">
        <f t="shared" si="46"/>
        <v>#VALUE!</v>
      </c>
      <c r="C159" s="119" t="s">
        <v>198</v>
      </c>
      <c r="D159" s="119" t="s">
        <v>198</v>
      </c>
      <c r="E159" s="113" t="e">
        <f t="shared" si="47"/>
        <v>#VALUE!</v>
      </c>
      <c r="F159" s="120" t="e">
        <f t="shared" si="48"/>
        <v>#VALUE!</v>
      </c>
      <c r="G159" s="121" t="e">
        <f t="shared" si="60"/>
        <v>#VALUE!</v>
      </c>
      <c r="H159" s="111" t="e">
        <f t="shared" si="50"/>
        <v>#VALUE!</v>
      </c>
      <c r="I159" s="119" t="s">
        <v>198</v>
      </c>
      <c r="J159" s="119" t="s">
        <v>198</v>
      </c>
      <c r="K159" s="113" t="e">
        <f t="shared" si="51"/>
        <v>#VALUE!</v>
      </c>
      <c r="L159" s="120" t="e">
        <f t="shared" si="52"/>
        <v>#VALUE!</v>
      </c>
      <c r="M159" s="121" t="e">
        <f t="shared" si="61"/>
        <v>#VALUE!</v>
      </c>
      <c r="N159" s="111" t="e">
        <f t="shared" si="54"/>
        <v>#VALUE!</v>
      </c>
      <c r="O159" s="119" t="s">
        <v>198</v>
      </c>
      <c r="P159" s="119" t="s">
        <v>198</v>
      </c>
      <c r="Q159" s="113" t="e">
        <f t="shared" si="55"/>
        <v>#VALUE!</v>
      </c>
      <c r="R159" s="120" t="e">
        <f t="shared" si="56"/>
        <v>#VALUE!</v>
      </c>
      <c r="S159" s="121" t="e">
        <f t="shared" si="62"/>
        <v>#VALUE!</v>
      </c>
      <c r="T159" s="121" t="e">
        <f>+VLOOKUP(A159,#REF!,10,0)</f>
        <v>#REF!</v>
      </c>
      <c r="U159" s="116"/>
      <c r="V159" s="117" t="str">
        <f t="shared" si="58"/>
        <v>#REF!</v>
      </c>
      <c r="W159" s="90" t="e">
        <f t="shared" si="59"/>
        <v>#VALUE!</v>
      </c>
      <c r="X159" s="89"/>
      <c r="Y159" s="89"/>
      <c r="Z159" s="118"/>
      <c r="AA159" s="89"/>
      <c r="AB159" s="89"/>
      <c r="AC159" s="89"/>
      <c r="AD159" s="89"/>
      <c r="AE159" s="89"/>
      <c r="AF159" s="89"/>
      <c r="AG159" s="89"/>
    </row>
    <row r="160" spans="1:33" ht="11.25" customHeight="1" outlineLevel="1" x14ac:dyDescent="0.3">
      <c r="A160" s="110" t="s">
        <v>198</v>
      </c>
      <c r="B160" s="111" t="e">
        <f t="shared" si="46"/>
        <v>#VALUE!</v>
      </c>
      <c r="C160" s="119" t="s">
        <v>198</v>
      </c>
      <c r="D160" s="119" t="s">
        <v>198</v>
      </c>
      <c r="E160" s="113" t="e">
        <f t="shared" si="47"/>
        <v>#VALUE!</v>
      </c>
      <c r="F160" s="120" t="e">
        <f t="shared" si="48"/>
        <v>#VALUE!</v>
      </c>
      <c r="G160" s="121" t="e">
        <f t="shared" si="60"/>
        <v>#VALUE!</v>
      </c>
      <c r="H160" s="111" t="e">
        <f t="shared" si="50"/>
        <v>#VALUE!</v>
      </c>
      <c r="I160" s="119" t="s">
        <v>198</v>
      </c>
      <c r="J160" s="119" t="s">
        <v>198</v>
      </c>
      <c r="K160" s="113" t="e">
        <f t="shared" si="51"/>
        <v>#VALUE!</v>
      </c>
      <c r="L160" s="120" t="e">
        <f t="shared" si="52"/>
        <v>#VALUE!</v>
      </c>
      <c r="M160" s="121" t="e">
        <f t="shared" si="61"/>
        <v>#VALUE!</v>
      </c>
      <c r="N160" s="111" t="e">
        <f t="shared" si="54"/>
        <v>#VALUE!</v>
      </c>
      <c r="O160" s="119" t="s">
        <v>198</v>
      </c>
      <c r="P160" s="119" t="s">
        <v>198</v>
      </c>
      <c r="Q160" s="113" t="e">
        <f t="shared" si="55"/>
        <v>#VALUE!</v>
      </c>
      <c r="R160" s="120" t="e">
        <f t="shared" si="56"/>
        <v>#VALUE!</v>
      </c>
      <c r="S160" s="121" t="e">
        <f t="shared" si="62"/>
        <v>#VALUE!</v>
      </c>
      <c r="T160" s="121" t="e">
        <f>+VLOOKUP(A160,#REF!,10,0)</f>
        <v>#REF!</v>
      </c>
      <c r="U160" s="116"/>
      <c r="V160" s="117" t="str">
        <f t="shared" si="58"/>
        <v>#REF!</v>
      </c>
      <c r="W160" s="90" t="e">
        <f t="shared" si="59"/>
        <v>#VALUE!</v>
      </c>
      <c r="X160" s="89"/>
      <c r="Y160" s="89"/>
      <c r="Z160" s="118"/>
      <c r="AA160" s="89"/>
      <c r="AB160" s="89"/>
      <c r="AC160" s="89"/>
      <c r="AD160" s="89"/>
      <c r="AE160" s="89"/>
      <c r="AF160" s="89"/>
      <c r="AG160" s="89"/>
    </row>
    <row r="161" spans="1:33" ht="11.25" customHeight="1" outlineLevel="1" x14ac:dyDescent="0.3">
      <c r="A161" s="110" t="s">
        <v>198</v>
      </c>
      <c r="B161" s="111" t="e">
        <f t="shared" si="46"/>
        <v>#VALUE!</v>
      </c>
      <c r="C161" s="119" t="s">
        <v>198</v>
      </c>
      <c r="D161" s="119" t="s">
        <v>198</v>
      </c>
      <c r="E161" s="113" t="e">
        <f t="shared" si="47"/>
        <v>#VALUE!</v>
      </c>
      <c r="F161" s="120" t="e">
        <f t="shared" si="48"/>
        <v>#VALUE!</v>
      </c>
      <c r="G161" s="121" t="e">
        <f t="shared" si="60"/>
        <v>#VALUE!</v>
      </c>
      <c r="H161" s="111" t="e">
        <f t="shared" si="50"/>
        <v>#VALUE!</v>
      </c>
      <c r="I161" s="119" t="s">
        <v>198</v>
      </c>
      <c r="J161" s="119" t="s">
        <v>198</v>
      </c>
      <c r="K161" s="113" t="e">
        <f t="shared" si="51"/>
        <v>#VALUE!</v>
      </c>
      <c r="L161" s="120" t="e">
        <f t="shared" si="52"/>
        <v>#VALUE!</v>
      </c>
      <c r="M161" s="121" t="e">
        <f t="shared" si="61"/>
        <v>#VALUE!</v>
      </c>
      <c r="N161" s="111" t="e">
        <f t="shared" si="54"/>
        <v>#VALUE!</v>
      </c>
      <c r="O161" s="119" t="s">
        <v>198</v>
      </c>
      <c r="P161" s="119" t="s">
        <v>198</v>
      </c>
      <c r="Q161" s="113" t="e">
        <f t="shared" si="55"/>
        <v>#VALUE!</v>
      </c>
      <c r="R161" s="120" t="e">
        <f t="shared" si="56"/>
        <v>#VALUE!</v>
      </c>
      <c r="S161" s="121" t="e">
        <f t="shared" si="62"/>
        <v>#VALUE!</v>
      </c>
      <c r="T161" s="121" t="e">
        <f>+VLOOKUP(A161,#REF!,10,0)</f>
        <v>#REF!</v>
      </c>
      <c r="U161" s="116"/>
      <c r="V161" s="117" t="str">
        <f t="shared" si="58"/>
        <v>#REF!</v>
      </c>
      <c r="W161" s="90" t="e">
        <f t="shared" si="59"/>
        <v>#VALUE!</v>
      </c>
      <c r="X161" s="89"/>
      <c r="Y161" s="89"/>
      <c r="Z161" s="118"/>
      <c r="AA161" s="89"/>
      <c r="AB161" s="89"/>
      <c r="AC161" s="89"/>
      <c r="AD161" s="89"/>
      <c r="AE161" s="89"/>
      <c r="AF161" s="89"/>
      <c r="AG161" s="89"/>
    </row>
    <row r="162" spans="1:33" ht="11.25" customHeight="1" outlineLevel="1" x14ac:dyDescent="0.3">
      <c r="A162" s="110" t="s">
        <v>198</v>
      </c>
      <c r="B162" s="111" t="e">
        <f t="shared" si="46"/>
        <v>#VALUE!</v>
      </c>
      <c r="C162" s="119" t="s">
        <v>198</v>
      </c>
      <c r="D162" s="119" t="s">
        <v>198</v>
      </c>
      <c r="E162" s="113" t="e">
        <f t="shared" si="47"/>
        <v>#VALUE!</v>
      </c>
      <c r="F162" s="120" t="e">
        <f t="shared" si="48"/>
        <v>#VALUE!</v>
      </c>
      <c r="G162" s="121" t="e">
        <f t="shared" si="60"/>
        <v>#VALUE!</v>
      </c>
      <c r="H162" s="111" t="e">
        <f t="shared" si="50"/>
        <v>#VALUE!</v>
      </c>
      <c r="I162" s="119" t="s">
        <v>198</v>
      </c>
      <c r="J162" s="119" t="s">
        <v>198</v>
      </c>
      <c r="K162" s="113" t="e">
        <f t="shared" si="51"/>
        <v>#VALUE!</v>
      </c>
      <c r="L162" s="120" t="e">
        <f t="shared" si="52"/>
        <v>#VALUE!</v>
      </c>
      <c r="M162" s="121" t="e">
        <f t="shared" si="61"/>
        <v>#VALUE!</v>
      </c>
      <c r="N162" s="111" t="e">
        <f t="shared" si="54"/>
        <v>#VALUE!</v>
      </c>
      <c r="O162" s="119" t="s">
        <v>198</v>
      </c>
      <c r="P162" s="119" t="s">
        <v>198</v>
      </c>
      <c r="Q162" s="113" t="e">
        <f t="shared" si="55"/>
        <v>#VALUE!</v>
      </c>
      <c r="R162" s="120" t="e">
        <f t="shared" si="56"/>
        <v>#VALUE!</v>
      </c>
      <c r="S162" s="121" t="e">
        <f t="shared" si="62"/>
        <v>#VALUE!</v>
      </c>
      <c r="T162" s="121" t="e">
        <f>+VLOOKUP(A162,#REF!,10,0)</f>
        <v>#REF!</v>
      </c>
      <c r="U162" s="116"/>
      <c r="V162" s="117" t="str">
        <f t="shared" si="58"/>
        <v>#REF!</v>
      </c>
      <c r="W162" s="90" t="e">
        <f t="shared" si="59"/>
        <v>#VALUE!</v>
      </c>
      <c r="X162" s="89"/>
      <c r="Y162" s="89"/>
      <c r="Z162" s="118"/>
      <c r="AA162" s="89"/>
      <c r="AB162" s="89"/>
      <c r="AC162" s="89"/>
      <c r="AD162" s="89"/>
      <c r="AE162" s="89"/>
      <c r="AF162" s="89"/>
      <c r="AG162" s="89"/>
    </row>
    <row r="163" spans="1:33" ht="11.25" customHeight="1" outlineLevel="1" x14ac:dyDescent="0.3">
      <c r="A163" s="110" t="s">
        <v>198</v>
      </c>
      <c r="B163" s="111" t="e">
        <f t="shared" si="46"/>
        <v>#VALUE!</v>
      </c>
      <c r="C163" s="119" t="s">
        <v>198</v>
      </c>
      <c r="D163" s="119" t="s">
        <v>198</v>
      </c>
      <c r="E163" s="113" t="e">
        <f t="shared" si="47"/>
        <v>#VALUE!</v>
      </c>
      <c r="F163" s="120" t="e">
        <f t="shared" si="48"/>
        <v>#VALUE!</v>
      </c>
      <c r="G163" s="121" t="e">
        <f t="shared" si="60"/>
        <v>#VALUE!</v>
      </c>
      <c r="H163" s="111" t="e">
        <f t="shared" si="50"/>
        <v>#VALUE!</v>
      </c>
      <c r="I163" s="119" t="s">
        <v>198</v>
      </c>
      <c r="J163" s="119" t="s">
        <v>198</v>
      </c>
      <c r="K163" s="113" t="e">
        <f t="shared" si="51"/>
        <v>#VALUE!</v>
      </c>
      <c r="L163" s="120" t="e">
        <f t="shared" si="52"/>
        <v>#VALUE!</v>
      </c>
      <c r="M163" s="121" t="e">
        <f t="shared" si="61"/>
        <v>#VALUE!</v>
      </c>
      <c r="N163" s="111" t="e">
        <f t="shared" si="54"/>
        <v>#VALUE!</v>
      </c>
      <c r="O163" s="119" t="s">
        <v>198</v>
      </c>
      <c r="P163" s="119" t="s">
        <v>198</v>
      </c>
      <c r="Q163" s="113" t="e">
        <f t="shared" si="55"/>
        <v>#VALUE!</v>
      </c>
      <c r="R163" s="120" t="e">
        <f t="shared" si="56"/>
        <v>#VALUE!</v>
      </c>
      <c r="S163" s="121" t="e">
        <f t="shared" si="62"/>
        <v>#VALUE!</v>
      </c>
      <c r="T163" s="121" t="e">
        <f>+VLOOKUP(A163,#REF!,10,0)</f>
        <v>#REF!</v>
      </c>
      <c r="U163" s="116"/>
      <c r="V163" s="160" t="str">
        <f t="shared" si="58"/>
        <v>#REF!</v>
      </c>
      <c r="W163" s="161" t="e">
        <f t="shared" si="59"/>
        <v>#VALUE!</v>
      </c>
      <c r="X163" s="162"/>
      <c r="Y163" s="162"/>
      <c r="Z163" s="163"/>
      <c r="AA163" s="162"/>
      <c r="AB163" s="162"/>
      <c r="AC163" s="162"/>
      <c r="AD163" s="162"/>
      <c r="AE163" s="162"/>
      <c r="AF163" s="162"/>
      <c r="AG163" s="162"/>
    </row>
    <row r="164" spans="1:33" ht="11.25" customHeight="1" outlineLevel="1" x14ac:dyDescent="0.3">
      <c r="A164" s="110" t="s">
        <v>198</v>
      </c>
      <c r="B164" s="111" t="e">
        <f t="shared" si="46"/>
        <v>#VALUE!</v>
      </c>
      <c r="C164" s="119" t="s">
        <v>198</v>
      </c>
      <c r="D164" s="119" t="s">
        <v>198</v>
      </c>
      <c r="E164" s="113" t="e">
        <f t="shared" si="47"/>
        <v>#VALUE!</v>
      </c>
      <c r="F164" s="120" t="e">
        <f t="shared" si="48"/>
        <v>#VALUE!</v>
      </c>
      <c r="G164" s="121" t="e">
        <f t="shared" si="60"/>
        <v>#VALUE!</v>
      </c>
      <c r="H164" s="111" t="e">
        <f t="shared" si="50"/>
        <v>#VALUE!</v>
      </c>
      <c r="I164" s="119" t="s">
        <v>198</v>
      </c>
      <c r="J164" s="119" t="s">
        <v>198</v>
      </c>
      <c r="K164" s="113" t="e">
        <f t="shared" si="51"/>
        <v>#VALUE!</v>
      </c>
      <c r="L164" s="120" t="e">
        <f t="shared" si="52"/>
        <v>#VALUE!</v>
      </c>
      <c r="M164" s="121" t="e">
        <f t="shared" si="61"/>
        <v>#VALUE!</v>
      </c>
      <c r="N164" s="111" t="e">
        <f t="shared" si="54"/>
        <v>#VALUE!</v>
      </c>
      <c r="O164" s="119" t="s">
        <v>198</v>
      </c>
      <c r="P164" s="119" t="s">
        <v>198</v>
      </c>
      <c r="Q164" s="113" t="e">
        <f t="shared" si="55"/>
        <v>#VALUE!</v>
      </c>
      <c r="R164" s="120" t="e">
        <f t="shared" si="56"/>
        <v>#VALUE!</v>
      </c>
      <c r="S164" s="121" t="e">
        <f t="shared" si="62"/>
        <v>#VALUE!</v>
      </c>
      <c r="T164" s="121" t="e">
        <f>+VLOOKUP(A164,#REF!,10,0)</f>
        <v>#REF!</v>
      </c>
      <c r="U164" s="116"/>
      <c r="V164" s="117" t="str">
        <f t="shared" si="58"/>
        <v>#REF!</v>
      </c>
      <c r="W164" s="90" t="e">
        <f t="shared" si="59"/>
        <v>#VALUE!</v>
      </c>
      <c r="X164" s="89"/>
      <c r="Y164" s="89"/>
      <c r="Z164" s="118"/>
      <c r="AA164" s="89"/>
      <c r="AB164" s="89"/>
      <c r="AC164" s="89"/>
      <c r="AD164" s="89"/>
      <c r="AE164" s="89"/>
      <c r="AF164" s="89"/>
      <c r="AG164" s="89"/>
    </row>
    <row r="165" spans="1:33" ht="11.25" customHeight="1" outlineLevel="1" x14ac:dyDescent="0.3">
      <c r="A165" s="110" t="s">
        <v>198</v>
      </c>
      <c r="B165" s="111" t="e">
        <f t="shared" si="46"/>
        <v>#VALUE!</v>
      </c>
      <c r="C165" s="119" t="s">
        <v>198</v>
      </c>
      <c r="D165" s="119" t="s">
        <v>198</v>
      </c>
      <c r="E165" s="113" t="e">
        <f t="shared" si="47"/>
        <v>#VALUE!</v>
      </c>
      <c r="F165" s="120" t="e">
        <f t="shared" si="48"/>
        <v>#VALUE!</v>
      </c>
      <c r="G165" s="121" t="e">
        <f t="shared" si="60"/>
        <v>#VALUE!</v>
      </c>
      <c r="H165" s="111" t="e">
        <f t="shared" si="50"/>
        <v>#VALUE!</v>
      </c>
      <c r="I165" s="119" t="s">
        <v>198</v>
      </c>
      <c r="J165" s="119" t="s">
        <v>198</v>
      </c>
      <c r="K165" s="113" t="e">
        <f t="shared" si="51"/>
        <v>#VALUE!</v>
      </c>
      <c r="L165" s="120" t="e">
        <f t="shared" si="52"/>
        <v>#VALUE!</v>
      </c>
      <c r="M165" s="121" t="e">
        <f t="shared" si="61"/>
        <v>#VALUE!</v>
      </c>
      <c r="N165" s="111" t="e">
        <f t="shared" si="54"/>
        <v>#VALUE!</v>
      </c>
      <c r="O165" s="119" t="s">
        <v>198</v>
      </c>
      <c r="P165" s="119" t="s">
        <v>198</v>
      </c>
      <c r="Q165" s="113" t="e">
        <f t="shared" si="55"/>
        <v>#VALUE!</v>
      </c>
      <c r="R165" s="120" t="e">
        <f t="shared" si="56"/>
        <v>#VALUE!</v>
      </c>
      <c r="S165" s="121" t="e">
        <f t="shared" si="62"/>
        <v>#VALUE!</v>
      </c>
      <c r="T165" s="121" t="e">
        <f>+VLOOKUP(A165,#REF!,10,0)</f>
        <v>#REF!</v>
      </c>
      <c r="U165" s="116"/>
      <c r="V165" s="117" t="str">
        <f t="shared" si="58"/>
        <v>#REF!</v>
      </c>
      <c r="W165" s="90" t="e">
        <f t="shared" si="59"/>
        <v>#VALUE!</v>
      </c>
      <c r="X165" s="89"/>
      <c r="Y165" s="89"/>
      <c r="Z165" s="118"/>
      <c r="AA165" s="89"/>
      <c r="AB165" s="89"/>
      <c r="AC165" s="89"/>
      <c r="AD165" s="89"/>
      <c r="AE165" s="89"/>
      <c r="AF165" s="89"/>
      <c r="AG165" s="89"/>
    </row>
    <row r="166" spans="1:33" ht="11.25" customHeight="1" outlineLevel="1" x14ac:dyDescent="0.3">
      <c r="A166" s="110" t="s">
        <v>198</v>
      </c>
      <c r="B166" s="111" t="e">
        <f t="shared" si="46"/>
        <v>#VALUE!</v>
      </c>
      <c r="C166" s="119" t="s">
        <v>198</v>
      </c>
      <c r="D166" s="119" t="s">
        <v>198</v>
      </c>
      <c r="E166" s="113" t="e">
        <f t="shared" si="47"/>
        <v>#VALUE!</v>
      </c>
      <c r="F166" s="120" t="e">
        <f t="shared" si="48"/>
        <v>#VALUE!</v>
      </c>
      <c r="G166" s="121" t="e">
        <f t="shared" si="60"/>
        <v>#VALUE!</v>
      </c>
      <c r="H166" s="111" t="e">
        <f t="shared" si="50"/>
        <v>#VALUE!</v>
      </c>
      <c r="I166" s="119" t="s">
        <v>198</v>
      </c>
      <c r="J166" s="119" t="s">
        <v>198</v>
      </c>
      <c r="K166" s="113" t="e">
        <f t="shared" si="51"/>
        <v>#VALUE!</v>
      </c>
      <c r="L166" s="120" t="e">
        <f t="shared" si="52"/>
        <v>#VALUE!</v>
      </c>
      <c r="M166" s="121" t="e">
        <f t="shared" si="61"/>
        <v>#VALUE!</v>
      </c>
      <c r="N166" s="111" t="e">
        <f t="shared" si="54"/>
        <v>#VALUE!</v>
      </c>
      <c r="O166" s="119" t="s">
        <v>198</v>
      </c>
      <c r="P166" s="119" t="s">
        <v>198</v>
      </c>
      <c r="Q166" s="113" t="e">
        <f t="shared" si="55"/>
        <v>#VALUE!</v>
      </c>
      <c r="R166" s="120" t="e">
        <f t="shared" si="56"/>
        <v>#VALUE!</v>
      </c>
      <c r="S166" s="121" t="e">
        <f t="shared" si="62"/>
        <v>#VALUE!</v>
      </c>
      <c r="T166" s="121" t="e">
        <f>+VLOOKUP(A166,#REF!,10,0)</f>
        <v>#REF!</v>
      </c>
      <c r="U166" s="116"/>
      <c r="V166" s="117" t="str">
        <f t="shared" si="58"/>
        <v>#REF!</v>
      </c>
      <c r="W166" s="90" t="e">
        <f t="shared" si="59"/>
        <v>#VALUE!</v>
      </c>
      <c r="X166" s="89"/>
      <c r="Y166" s="89"/>
      <c r="Z166" s="118"/>
      <c r="AA166" s="89"/>
      <c r="AB166" s="89"/>
      <c r="AC166" s="89"/>
      <c r="AD166" s="89"/>
      <c r="AE166" s="89"/>
      <c r="AF166" s="89"/>
      <c r="AG166" s="89"/>
    </row>
    <row r="167" spans="1:33" ht="11.25" customHeight="1" outlineLevel="1" x14ac:dyDescent="0.3">
      <c r="A167" s="110" t="s">
        <v>198</v>
      </c>
      <c r="B167" s="111" t="e">
        <f t="shared" si="46"/>
        <v>#VALUE!</v>
      </c>
      <c r="C167" s="119" t="s">
        <v>198</v>
      </c>
      <c r="D167" s="119" t="s">
        <v>198</v>
      </c>
      <c r="E167" s="113" t="e">
        <f t="shared" si="47"/>
        <v>#VALUE!</v>
      </c>
      <c r="F167" s="120" t="e">
        <f t="shared" si="48"/>
        <v>#VALUE!</v>
      </c>
      <c r="G167" s="121" t="e">
        <f t="shared" si="60"/>
        <v>#VALUE!</v>
      </c>
      <c r="H167" s="111" t="e">
        <f t="shared" si="50"/>
        <v>#VALUE!</v>
      </c>
      <c r="I167" s="119" t="s">
        <v>198</v>
      </c>
      <c r="J167" s="119" t="s">
        <v>198</v>
      </c>
      <c r="K167" s="113" t="e">
        <f t="shared" si="51"/>
        <v>#VALUE!</v>
      </c>
      <c r="L167" s="120" t="e">
        <f t="shared" si="52"/>
        <v>#VALUE!</v>
      </c>
      <c r="M167" s="121" t="e">
        <f t="shared" si="61"/>
        <v>#VALUE!</v>
      </c>
      <c r="N167" s="111" t="e">
        <f t="shared" si="54"/>
        <v>#VALUE!</v>
      </c>
      <c r="O167" s="119" t="s">
        <v>198</v>
      </c>
      <c r="P167" s="119" t="s">
        <v>198</v>
      </c>
      <c r="Q167" s="113" t="e">
        <f t="shared" si="55"/>
        <v>#VALUE!</v>
      </c>
      <c r="R167" s="120" t="e">
        <f t="shared" si="56"/>
        <v>#VALUE!</v>
      </c>
      <c r="S167" s="121" t="e">
        <f t="shared" si="62"/>
        <v>#VALUE!</v>
      </c>
      <c r="T167" s="121" t="e">
        <f>+VLOOKUP(A167,#REF!,10,0)</f>
        <v>#REF!</v>
      </c>
      <c r="U167" s="116"/>
      <c r="V167" s="117" t="str">
        <f t="shared" si="58"/>
        <v>#REF!</v>
      </c>
      <c r="W167" s="90" t="e">
        <f t="shared" si="59"/>
        <v>#VALUE!</v>
      </c>
      <c r="X167" s="89"/>
      <c r="Y167" s="89"/>
      <c r="Z167" s="118"/>
      <c r="AA167" s="89"/>
      <c r="AB167" s="89"/>
      <c r="AC167" s="89"/>
      <c r="AD167" s="89"/>
      <c r="AE167" s="89"/>
      <c r="AF167" s="89"/>
      <c r="AG167" s="89"/>
    </row>
    <row r="168" spans="1:33" ht="11.25" customHeight="1" outlineLevel="1" x14ac:dyDescent="0.3">
      <c r="A168" s="110" t="s">
        <v>198</v>
      </c>
      <c r="B168" s="111" t="e">
        <f t="shared" si="46"/>
        <v>#VALUE!</v>
      </c>
      <c r="C168" s="119" t="s">
        <v>198</v>
      </c>
      <c r="D168" s="119" t="s">
        <v>198</v>
      </c>
      <c r="E168" s="113" t="e">
        <f t="shared" si="47"/>
        <v>#VALUE!</v>
      </c>
      <c r="F168" s="120" t="e">
        <f t="shared" si="48"/>
        <v>#VALUE!</v>
      </c>
      <c r="G168" s="121" t="e">
        <f t="shared" si="60"/>
        <v>#VALUE!</v>
      </c>
      <c r="H168" s="111" t="e">
        <f t="shared" si="50"/>
        <v>#VALUE!</v>
      </c>
      <c r="I168" s="119" t="s">
        <v>198</v>
      </c>
      <c r="J168" s="119" t="s">
        <v>198</v>
      </c>
      <c r="K168" s="113" t="e">
        <f t="shared" si="51"/>
        <v>#VALUE!</v>
      </c>
      <c r="L168" s="120" t="e">
        <f t="shared" si="52"/>
        <v>#VALUE!</v>
      </c>
      <c r="M168" s="121" t="e">
        <f t="shared" si="61"/>
        <v>#VALUE!</v>
      </c>
      <c r="N168" s="111" t="e">
        <f t="shared" si="54"/>
        <v>#VALUE!</v>
      </c>
      <c r="O168" s="119" t="s">
        <v>198</v>
      </c>
      <c r="P168" s="119" t="s">
        <v>198</v>
      </c>
      <c r="Q168" s="113" t="e">
        <f t="shared" si="55"/>
        <v>#VALUE!</v>
      </c>
      <c r="R168" s="120" t="e">
        <f t="shared" si="56"/>
        <v>#VALUE!</v>
      </c>
      <c r="S168" s="121" t="e">
        <f t="shared" si="62"/>
        <v>#VALUE!</v>
      </c>
      <c r="T168" s="121" t="e">
        <f>+VLOOKUP(A168,#REF!,10,0)</f>
        <v>#REF!</v>
      </c>
      <c r="U168" s="116"/>
      <c r="V168" s="117" t="str">
        <f t="shared" si="58"/>
        <v>#REF!</v>
      </c>
      <c r="W168" s="90" t="e">
        <f t="shared" si="59"/>
        <v>#VALUE!</v>
      </c>
      <c r="X168" s="89"/>
      <c r="Y168" s="89"/>
      <c r="Z168" s="118"/>
      <c r="AA168" s="89"/>
      <c r="AB168" s="89"/>
      <c r="AC168" s="89"/>
      <c r="AD168" s="89"/>
      <c r="AE168" s="89"/>
      <c r="AF168" s="89"/>
      <c r="AG168" s="89"/>
    </row>
    <row r="169" spans="1:33" ht="11.25" customHeight="1" outlineLevel="1" x14ac:dyDescent="0.3">
      <c r="A169" s="110" t="s">
        <v>198</v>
      </c>
      <c r="B169" s="111" t="e">
        <f t="shared" si="46"/>
        <v>#VALUE!</v>
      </c>
      <c r="C169" s="119" t="s">
        <v>198</v>
      </c>
      <c r="D169" s="119" t="s">
        <v>198</v>
      </c>
      <c r="E169" s="113" t="e">
        <f t="shared" si="47"/>
        <v>#VALUE!</v>
      </c>
      <c r="F169" s="120" t="e">
        <f t="shared" si="48"/>
        <v>#VALUE!</v>
      </c>
      <c r="G169" s="121" t="e">
        <f t="shared" si="60"/>
        <v>#VALUE!</v>
      </c>
      <c r="H169" s="111" t="e">
        <f t="shared" si="50"/>
        <v>#VALUE!</v>
      </c>
      <c r="I169" s="119" t="s">
        <v>198</v>
      </c>
      <c r="J169" s="119" t="s">
        <v>198</v>
      </c>
      <c r="K169" s="113" t="e">
        <f t="shared" si="51"/>
        <v>#VALUE!</v>
      </c>
      <c r="L169" s="120" t="e">
        <f t="shared" si="52"/>
        <v>#VALUE!</v>
      </c>
      <c r="M169" s="121" t="e">
        <f t="shared" si="61"/>
        <v>#VALUE!</v>
      </c>
      <c r="N169" s="111" t="e">
        <f t="shared" si="54"/>
        <v>#VALUE!</v>
      </c>
      <c r="O169" s="119" t="s">
        <v>198</v>
      </c>
      <c r="P169" s="119" t="s">
        <v>198</v>
      </c>
      <c r="Q169" s="113" t="e">
        <f t="shared" si="55"/>
        <v>#VALUE!</v>
      </c>
      <c r="R169" s="120" t="e">
        <f t="shared" si="56"/>
        <v>#VALUE!</v>
      </c>
      <c r="S169" s="121" t="e">
        <f t="shared" si="62"/>
        <v>#VALUE!</v>
      </c>
      <c r="T169" s="121" t="e">
        <f>+VLOOKUP(A169,#REF!,10,0)</f>
        <v>#REF!</v>
      </c>
      <c r="U169" s="116"/>
      <c r="V169" s="160" t="str">
        <f t="shared" si="58"/>
        <v>#REF!</v>
      </c>
      <c r="W169" s="161" t="e">
        <f t="shared" si="59"/>
        <v>#VALUE!</v>
      </c>
      <c r="X169" s="162"/>
      <c r="Y169" s="162"/>
      <c r="Z169" s="163"/>
      <c r="AA169" s="162"/>
      <c r="AB169" s="162"/>
      <c r="AC169" s="162"/>
      <c r="AD169" s="162"/>
      <c r="AE169" s="162"/>
      <c r="AF169" s="162"/>
      <c r="AG169" s="162"/>
    </row>
    <row r="170" spans="1:33" ht="11.25" customHeight="1" outlineLevel="1" x14ac:dyDescent="0.3">
      <c r="A170" s="110" t="s">
        <v>198</v>
      </c>
      <c r="B170" s="111" t="e">
        <f t="shared" si="46"/>
        <v>#VALUE!</v>
      </c>
      <c r="C170" s="119" t="s">
        <v>198</v>
      </c>
      <c r="D170" s="119" t="s">
        <v>198</v>
      </c>
      <c r="E170" s="113" t="e">
        <f t="shared" si="47"/>
        <v>#VALUE!</v>
      </c>
      <c r="F170" s="120" t="e">
        <f t="shared" si="48"/>
        <v>#VALUE!</v>
      </c>
      <c r="G170" s="121" t="e">
        <f t="shared" si="60"/>
        <v>#VALUE!</v>
      </c>
      <c r="H170" s="111" t="e">
        <f t="shared" si="50"/>
        <v>#VALUE!</v>
      </c>
      <c r="I170" s="119" t="s">
        <v>198</v>
      </c>
      <c r="J170" s="119" t="s">
        <v>198</v>
      </c>
      <c r="K170" s="113" t="e">
        <f t="shared" si="51"/>
        <v>#VALUE!</v>
      </c>
      <c r="L170" s="120" t="e">
        <f t="shared" si="52"/>
        <v>#VALUE!</v>
      </c>
      <c r="M170" s="121" t="e">
        <f t="shared" si="61"/>
        <v>#VALUE!</v>
      </c>
      <c r="N170" s="111" t="e">
        <f t="shared" si="54"/>
        <v>#VALUE!</v>
      </c>
      <c r="O170" s="119" t="s">
        <v>198</v>
      </c>
      <c r="P170" s="119" t="s">
        <v>198</v>
      </c>
      <c r="Q170" s="113" t="e">
        <f t="shared" si="55"/>
        <v>#VALUE!</v>
      </c>
      <c r="R170" s="120" t="e">
        <f t="shared" si="56"/>
        <v>#VALUE!</v>
      </c>
      <c r="S170" s="121" t="e">
        <f t="shared" si="62"/>
        <v>#VALUE!</v>
      </c>
      <c r="T170" s="121" t="e">
        <f>+VLOOKUP(A170,#REF!,10,0)</f>
        <v>#REF!</v>
      </c>
      <c r="U170" s="116"/>
      <c r="V170" s="117" t="str">
        <f t="shared" si="58"/>
        <v>#REF!</v>
      </c>
      <c r="W170" s="90" t="e">
        <f t="shared" si="59"/>
        <v>#VALUE!</v>
      </c>
      <c r="X170" s="89"/>
      <c r="Y170" s="89"/>
      <c r="Z170" s="118"/>
      <c r="AA170" s="89"/>
      <c r="AB170" s="89"/>
      <c r="AC170" s="89"/>
      <c r="AD170" s="89"/>
      <c r="AE170" s="89"/>
      <c r="AF170" s="89"/>
      <c r="AG170" s="89"/>
    </row>
    <row r="171" spans="1:33" ht="11.25" customHeight="1" outlineLevel="1" x14ac:dyDescent="0.3">
      <c r="A171" s="110" t="s">
        <v>198</v>
      </c>
      <c r="B171" s="111" t="e">
        <f t="shared" si="46"/>
        <v>#VALUE!</v>
      </c>
      <c r="C171" s="119" t="s">
        <v>198</v>
      </c>
      <c r="D171" s="119" t="s">
        <v>198</v>
      </c>
      <c r="E171" s="113" t="e">
        <f t="shared" si="47"/>
        <v>#VALUE!</v>
      </c>
      <c r="F171" s="120" t="e">
        <f t="shared" si="48"/>
        <v>#VALUE!</v>
      </c>
      <c r="G171" s="121" t="e">
        <f t="shared" si="60"/>
        <v>#VALUE!</v>
      </c>
      <c r="H171" s="111" t="e">
        <f t="shared" si="50"/>
        <v>#VALUE!</v>
      </c>
      <c r="I171" s="119" t="s">
        <v>198</v>
      </c>
      <c r="J171" s="119" t="s">
        <v>198</v>
      </c>
      <c r="K171" s="113" t="e">
        <f t="shared" si="51"/>
        <v>#VALUE!</v>
      </c>
      <c r="L171" s="120" t="e">
        <f t="shared" si="52"/>
        <v>#VALUE!</v>
      </c>
      <c r="M171" s="121" t="e">
        <f t="shared" si="61"/>
        <v>#VALUE!</v>
      </c>
      <c r="N171" s="111" t="e">
        <f t="shared" si="54"/>
        <v>#VALUE!</v>
      </c>
      <c r="O171" s="119" t="s">
        <v>198</v>
      </c>
      <c r="P171" s="119" t="s">
        <v>198</v>
      </c>
      <c r="Q171" s="113" t="e">
        <f t="shared" si="55"/>
        <v>#VALUE!</v>
      </c>
      <c r="R171" s="120" t="e">
        <f t="shared" si="56"/>
        <v>#VALUE!</v>
      </c>
      <c r="S171" s="121" t="e">
        <f t="shared" si="62"/>
        <v>#VALUE!</v>
      </c>
      <c r="T171" s="121" t="e">
        <f>+VLOOKUP(A171,#REF!,10,0)</f>
        <v>#REF!</v>
      </c>
      <c r="U171" s="116"/>
      <c r="V171" s="117" t="str">
        <f t="shared" si="58"/>
        <v>#REF!</v>
      </c>
      <c r="W171" s="90" t="e">
        <f t="shared" si="59"/>
        <v>#VALUE!</v>
      </c>
      <c r="X171" s="89"/>
      <c r="Y171" s="89"/>
      <c r="Z171" s="118"/>
      <c r="AA171" s="89"/>
      <c r="AB171" s="89"/>
      <c r="AC171" s="89"/>
      <c r="AD171" s="89"/>
      <c r="AE171" s="89"/>
      <c r="AF171" s="89"/>
      <c r="AG171" s="89"/>
    </row>
    <row r="172" spans="1:33" ht="11.25" customHeight="1" outlineLevel="1" x14ac:dyDescent="0.3">
      <c r="A172" s="110" t="s">
        <v>198</v>
      </c>
      <c r="B172" s="111" t="e">
        <f t="shared" si="46"/>
        <v>#VALUE!</v>
      </c>
      <c r="C172" s="119" t="s">
        <v>198</v>
      </c>
      <c r="D172" s="119" t="s">
        <v>198</v>
      </c>
      <c r="E172" s="113" t="e">
        <f t="shared" si="47"/>
        <v>#VALUE!</v>
      </c>
      <c r="F172" s="120" t="e">
        <f t="shared" si="48"/>
        <v>#VALUE!</v>
      </c>
      <c r="G172" s="121" t="e">
        <f t="shared" si="60"/>
        <v>#VALUE!</v>
      </c>
      <c r="H172" s="111" t="e">
        <f t="shared" si="50"/>
        <v>#VALUE!</v>
      </c>
      <c r="I172" s="119" t="s">
        <v>198</v>
      </c>
      <c r="J172" s="119" t="s">
        <v>198</v>
      </c>
      <c r="K172" s="113" t="e">
        <f t="shared" si="51"/>
        <v>#VALUE!</v>
      </c>
      <c r="L172" s="120" t="e">
        <f t="shared" si="52"/>
        <v>#VALUE!</v>
      </c>
      <c r="M172" s="121" t="e">
        <f t="shared" si="61"/>
        <v>#VALUE!</v>
      </c>
      <c r="N172" s="111" t="e">
        <f t="shared" si="54"/>
        <v>#VALUE!</v>
      </c>
      <c r="O172" s="119" t="s">
        <v>198</v>
      </c>
      <c r="P172" s="119" t="s">
        <v>198</v>
      </c>
      <c r="Q172" s="113" t="e">
        <f t="shared" si="55"/>
        <v>#VALUE!</v>
      </c>
      <c r="R172" s="120" t="e">
        <f t="shared" si="56"/>
        <v>#VALUE!</v>
      </c>
      <c r="S172" s="121" t="e">
        <f t="shared" si="62"/>
        <v>#VALUE!</v>
      </c>
      <c r="T172" s="121" t="e">
        <f>+VLOOKUP(A172,#REF!,10,0)</f>
        <v>#REF!</v>
      </c>
      <c r="U172" s="116"/>
      <c r="V172" s="117" t="str">
        <f t="shared" si="58"/>
        <v>#REF!</v>
      </c>
      <c r="W172" s="90" t="e">
        <f t="shared" si="59"/>
        <v>#VALUE!</v>
      </c>
      <c r="X172" s="89"/>
      <c r="Y172" s="89"/>
      <c r="Z172" s="118"/>
      <c r="AA172" s="89"/>
      <c r="AB172" s="89"/>
      <c r="AC172" s="89"/>
      <c r="AD172" s="89"/>
      <c r="AE172" s="89"/>
      <c r="AF172" s="89"/>
      <c r="AG172" s="89"/>
    </row>
    <row r="173" spans="1:33" ht="11.25" customHeight="1" outlineLevel="1" x14ac:dyDescent="0.3">
      <c r="A173" s="110" t="s">
        <v>198</v>
      </c>
      <c r="B173" s="111" t="e">
        <f t="shared" si="46"/>
        <v>#VALUE!</v>
      </c>
      <c r="C173" s="119" t="s">
        <v>198</v>
      </c>
      <c r="D173" s="119" t="s">
        <v>198</v>
      </c>
      <c r="E173" s="113" t="e">
        <f t="shared" si="47"/>
        <v>#VALUE!</v>
      </c>
      <c r="F173" s="120" t="e">
        <f t="shared" si="48"/>
        <v>#VALUE!</v>
      </c>
      <c r="G173" s="121" t="e">
        <f t="shared" si="60"/>
        <v>#VALUE!</v>
      </c>
      <c r="H173" s="111" t="e">
        <f t="shared" si="50"/>
        <v>#VALUE!</v>
      </c>
      <c r="I173" s="119" t="s">
        <v>198</v>
      </c>
      <c r="J173" s="119" t="s">
        <v>198</v>
      </c>
      <c r="K173" s="113" t="e">
        <f t="shared" si="51"/>
        <v>#VALUE!</v>
      </c>
      <c r="L173" s="120" t="e">
        <f t="shared" si="52"/>
        <v>#VALUE!</v>
      </c>
      <c r="M173" s="121" t="e">
        <f t="shared" si="61"/>
        <v>#VALUE!</v>
      </c>
      <c r="N173" s="111" t="e">
        <f t="shared" si="54"/>
        <v>#VALUE!</v>
      </c>
      <c r="O173" s="119" t="s">
        <v>198</v>
      </c>
      <c r="P173" s="119" t="s">
        <v>198</v>
      </c>
      <c r="Q173" s="113" t="e">
        <f t="shared" si="55"/>
        <v>#VALUE!</v>
      </c>
      <c r="R173" s="120" t="e">
        <f t="shared" si="56"/>
        <v>#VALUE!</v>
      </c>
      <c r="S173" s="121" t="e">
        <f t="shared" si="62"/>
        <v>#VALUE!</v>
      </c>
      <c r="T173" s="121" t="e">
        <f>+VLOOKUP(A173,#REF!,10,0)</f>
        <v>#REF!</v>
      </c>
      <c r="U173" s="116"/>
      <c r="V173" s="117" t="str">
        <f t="shared" si="58"/>
        <v>#REF!</v>
      </c>
      <c r="W173" s="90" t="e">
        <f t="shared" si="59"/>
        <v>#VALUE!</v>
      </c>
      <c r="X173" s="89"/>
      <c r="Y173" s="89"/>
      <c r="Z173" s="118"/>
      <c r="AA173" s="89"/>
      <c r="AB173" s="89"/>
      <c r="AC173" s="89"/>
      <c r="AD173" s="89"/>
      <c r="AE173" s="89"/>
      <c r="AF173" s="89"/>
      <c r="AG173" s="89"/>
    </row>
    <row r="174" spans="1:33" ht="11.25" customHeight="1" outlineLevel="1" x14ac:dyDescent="0.3">
      <c r="A174" s="110" t="s">
        <v>198</v>
      </c>
      <c r="B174" s="111" t="e">
        <f t="shared" si="46"/>
        <v>#VALUE!</v>
      </c>
      <c r="C174" s="119" t="s">
        <v>198</v>
      </c>
      <c r="D174" s="119" t="s">
        <v>198</v>
      </c>
      <c r="E174" s="113" t="e">
        <f t="shared" si="47"/>
        <v>#VALUE!</v>
      </c>
      <c r="F174" s="120" t="e">
        <f t="shared" si="48"/>
        <v>#VALUE!</v>
      </c>
      <c r="G174" s="121" t="e">
        <f t="shared" si="60"/>
        <v>#VALUE!</v>
      </c>
      <c r="H174" s="111" t="e">
        <f t="shared" si="50"/>
        <v>#VALUE!</v>
      </c>
      <c r="I174" s="119" t="s">
        <v>198</v>
      </c>
      <c r="J174" s="119" t="s">
        <v>198</v>
      </c>
      <c r="K174" s="113" t="e">
        <f t="shared" si="51"/>
        <v>#VALUE!</v>
      </c>
      <c r="L174" s="120" t="e">
        <f t="shared" si="52"/>
        <v>#VALUE!</v>
      </c>
      <c r="M174" s="121" t="e">
        <f t="shared" si="61"/>
        <v>#VALUE!</v>
      </c>
      <c r="N174" s="111" t="e">
        <f t="shared" si="54"/>
        <v>#VALUE!</v>
      </c>
      <c r="O174" s="119" t="s">
        <v>198</v>
      </c>
      <c r="P174" s="119" t="s">
        <v>198</v>
      </c>
      <c r="Q174" s="113" t="e">
        <f t="shared" si="55"/>
        <v>#VALUE!</v>
      </c>
      <c r="R174" s="120" t="e">
        <f t="shared" si="56"/>
        <v>#VALUE!</v>
      </c>
      <c r="S174" s="121" t="e">
        <f t="shared" si="62"/>
        <v>#VALUE!</v>
      </c>
      <c r="T174" s="121" t="e">
        <f>+VLOOKUP(A174,#REF!,10,0)</f>
        <v>#REF!</v>
      </c>
      <c r="U174" s="116"/>
      <c r="V174" s="117" t="str">
        <f t="shared" si="58"/>
        <v>#REF!</v>
      </c>
      <c r="W174" s="90" t="e">
        <f t="shared" si="59"/>
        <v>#VALUE!</v>
      </c>
      <c r="X174" s="89"/>
      <c r="Y174" s="89"/>
      <c r="Z174" s="118"/>
      <c r="AA174" s="89"/>
      <c r="AB174" s="89"/>
      <c r="AC174" s="89"/>
      <c r="AD174" s="89"/>
      <c r="AE174" s="89"/>
      <c r="AF174" s="89"/>
      <c r="AG174" s="89"/>
    </row>
    <row r="175" spans="1:33" ht="11.25" customHeight="1" outlineLevel="1" x14ac:dyDescent="0.3">
      <c r="A175" s="110" t="s">
        <v>198</v>
      </c>
      <c r="B175" s="111" t="e">
        <f t="shared" si="46"/>
        <v>#VALUE!</v>
      </c>
      <c r="C175" s="119" t="s">
        <v>198</v>
      </c>
      <c r="D175" s="119" t="s">
        <v>198</v>
      </c>
      <c r="E175" s="113" t="e">
        <f t="shared" si="47"/>
        <v>#VALUE!</v>
      </c>
      <c r="F175" s="120" t="e">
        <f t="shared" si="48"/>
        <v>#VALUE!</v>
      </c>
      <c r="G175" s="121" t="e">
        <f t="shared" si="60"/>
        <v>#VALUE!</v>
      </c>
      <c r="H175" s="111" t="e">
        <f t="shared" si="50"/>
        <v>#VALUE!</v>
      </c>
      <c r="I175" s="119" t="s">
        <v>198</v>
      </c>
      <c r="J175" s="119" t="s">
        <v>198</v>
      </c>
      <c r="K175" s="113" t="e">
        <f t="shared" si="51"/>
        <v>#VALUE!</v>
      </c>
      <c r="L175" s="120" t="e">
        <f t="shared" si="52"/>
        <v>#VALUE!</v>
      </c>
      <c r="M175" s="121" t="e">
        <f t="shared" si="61"/>
        <v>#VALUE!</v>
      </c>
      <c r="N175" s="111" t="e">
        <f t="shared" si="54"/>
        <v>#VALUE!</v>
      </c>
      <c r="O175" s="119" t="s">
        <v>198</v>
      </c>
      <c r="P175" s="119" t="s">
        <v>198</v>
      </c>
      <c r="Q175" s="113" t="e">
        <f t="shared" si="55"/>
        <v>#VALUE!</v>
      </c>
      <c r="R175" s="120" t="e">
        <f t="shared" si="56"/>
        <v>#VALUE!</v>
      </c>
      <c r="S175" s="121" t="e">
        <f t="shared" si="62"/>
        <v>#VALUE!</v>
      </c>
      <c r="T175" s="121" t="e">
        <f>+VLOOKUP(A175,#REF!,10,0)</f>
        <v>#REF!</v>
      </c>
      <c r="U175" s="116"/>
      <c r="V175" s="117" t="str">
        <f t="shared" si="58"/>
        <v>#REF!</v>
      </c>
      <c r="W175" s="90" t="e">
        <f t="shared" si="59"/>
        <v>#VALUE!</v>
      </c>
      <c r="X175" s="89"/>
      <c r="Y175" s="89"/>
      <c r="Z175" s="118"/>
      <c r="AA175" s="89"/>
      <c r="AB175" s="89"/>
      <c r="AC175" s="89"/>
      <c r="AD175" s="89"/>
      <c r="AE175" s="89"/>
      <c r="AF175" s="89"/>
      <c r="AG175" s="89"/>
    </row>
    <row r="176" spans="1:33" ht="11.25" customHeight="1" outlineLevel="1" x14ac:dyDescent="0.3">
      <c r="A176" s="110" t="s">
        <v>198</v>
      </c>
      <c r="B176" s="111" t="e">
        <f t="shared" si="46"/>
        <v>#VALUE!</v>
      </c>
      <c r="C176" s="119" t="s">
        <v>198</v>
      </c>
      <c r="D176" s="119" t="s">
        <v>198</v>
      </c>
      <c r="E176" s="113" t="e">
        <f t="shared" si="47"/>
        <v>#VALUE!</v>
      </c>
      <c r="F176" s="120" t="e">
        <f t="shared" si="48"/>
        <v>#VALUE!</v>
      </c>
      <c r="G176" s="121" t="e">
        <f t="shared" si="60"/>
        <v>#VALUE!</v>
      </c>
      <c r="H176" s="111" t="e">
        <f t="shared" si="50"/>
        <v>#VALUE!</v>
      </c>
      <c r="I176" s="119" t="s">
        <v>198</v>
      </c>
      <c r="J176" s="119" t="s">
        <v>198</v>
      </c>
      <c r="K176" s="113" t="e">
        <f t="shared" si="51"/>
        <v>#VALUE!</v>
      </c>
      <c r="L176" s="120" t="e">
        <f t="shared" si="52"/>
        <v>#VALUE!</v>
      </c>
      <c r="M176" s="121" t="e">
        <f t="shared" si="61"/>
        <v>#VALUE!</v>
      </c>
      <c r="N176" s="111" t="e">
        <f t="shared" si="54"/>
        <v>#VALUE!</v>
      </c>
      <c r="O176" s="119" t="s">
        <v>198</v>
      </c>
      <c r="P176" s="119" t="s">
        <v>198</v>
      </c>
      <c r="Q176" s="113" t="e">
        <f t="shared" si="55"/>
        <v>#VALUE!</v>
      </c>
      <c r="R176" s="120" t="e">
        <f t="shared" si="56"/>
        <v>#VALUE!</v>
      </c>
      <c r="S176" s="121" t="e">
        <f t="shared" si="62"/>
        <v>#VALUE!</v>
      </c>
      <c r="T176" s="121" t="e">
        <f>+VLOOKUP(A176,#REF!,10,0)</f>
        <v>#REF!</v>
      </c>
      <c r="U176" s="116"/>
      <c r="V176" s="160" t="str">
        <f t="shared" si="58"/>
        <v>#REF!</v>
      </c>
      <c r="W176" s="161" t="e">
        <f t="shared" si="59"/>
        <v>#VALUE!</v>
      </c>
      <c r="X176" s="162"/>
      <c r="Y176" s="162"/>
      <c r="Z176" s="163"/>
      <c r="AA176" s="162"/>
      <c r="AB176" s="162"/>
      <c r="AC176" s="162"/>
      <c r="AD176" s="162"/>
      <c r="AE176" s="162"/>
      <c r="AF176" s="162"/>
      <c r="AG176" s="162"/>
    </row>
    <row r="177" spans="1:33" ht="11.25" customHeight="1" outlineLevel="1" x14ac:dyDescent="0.3">
      <c r="A177" s="110" t="s">
        <v>198</v>
      </c>
      <c r="B177" s="111" t="e">
        <f t="shared" si="46"/>
        <v>#VALUE!</v>
      </c>
      <c r="C177" s="119" t="s">
        <v>198</v>
      </c>
      <c r="D177" s="119" t="s">
        <v>198</v>
      </c>
      <c r="E177" s="113" t="e">
        <f t="shared" si="47"/>
        <v>#VALUE!</v>
      </c>
      <c r="F177" s="120" t="e">
        <f t="shared" si="48"/>
        <v>#VALUE!</v>
      </c>
      <c r="G177" s="121" t="e">
        <f t="shared" si="60"/>
        <v>#VALUE!</v>
      </c>
      <c r="H177" s="111" t="e">
        <f t="shared" si="50"/>
        <v>#VALUE!</v>
      </c>
      <c r="I177" s="119" t="s">
        <v>198</v>
      </c>
      <c r="J177" s="119" t="s">
        <v>198</v>
      </c>
      <c r="K177" s="113" t="e">
        <f t="shared" si="51"/>
        <v>#VALUE!</v>
      </c>
      <c r="L177" s="120" t="e">
        <f t="shared" si="52"/>
        <v>#VALUE!</v>
      </c>
      <c r="M177" s="121" t="e">
        <f t="shared" si="61"/>
        <v>#VALUE!</v>
      </c>
      <c r="N177" s="111" t="e">
        <f t="shared" si="54"/>
        <v>#VALUE!</v>
      </c>
      <c r="O177" s="119" t="s">
        <v>198</v>
      </c>
      <c r="P177" s="119" t="s">
        <v>198</v>
      </c>
      <c r="Q177" s="113" t="e">
        <f t="shared" si="55"/>
        <v>#VALUE!</v>
      </c>
      <c r="R177" s="120" t="e">
        <f t="shared" si="56"/>
        <v>#VALUE!</v>
      </c>
      <c r="S177" s="121" t="e">
        <f t="shared" si="62"/>
        <v>#VALUE!</v>
      </c>
      <c r="T177" s="121" t="e">
        <f>+VLOOKUP(A177,#REF!,10,0)</f>
        <v>#REF!</v>
      </c>
      <c r="U177" s="116"/>
      <c r="V177" s="117" t="str">
        <f t="shared" si="58"/>
        <v>#REF!</v>
      </c>
      <c r="W177" s="90" t="e">
        <f t="shared" si="59"/>
        <v>#VALUE!</v>
      </c>
      <c r="X177" s="89"/>
      <c r="Y177" s="89"/>
      <c r="Z177" s="118"/>
      <c r="AA177" s="89"/>
      <c r="AB177" s="89"/>
      <c r="AC177" s="89"/>
      <c r="AD177" s="89"/>
      <c r="AE177" s="89"/>
      <c r="AF177" s="89"/>
      <c r="AG177" s="89"/>
    </row>
    <row r="178" spans="1:33" ht="11.25" customHeight="1" outlineLevel="1" x14ac:dyDescent="0.3">
      <c r="A178" s="110" t="s">
        <v>198</v>
      </c>
      <c r="B178" s="111" t="e">
        <f t="shared" si="46"/>
        <v>#VALUE!</v>
      </c>
      <c r="C178" s="119" t="s">
        <v>198</v>
      </c>
      <c r="D178" s="119" t="s">
        <v>198</v>
      </c>
      <c r="E178" s="113" t="e">
        <f t="shared" si="47"/>
        <v>#VALUE!</v>
      </c>
      <c r="F178" s="120" t="e">
        <f t="shared" si="48"/>
        <v>#VALUE!</v>
      </c>
      <c r="G178" s="121" t="e">
        <f t="shared" si="60"/>
        <v>#VALUE!</v>
      </c>
      <c r="H178" s="111" t="e">
        <f t="shared" si="50"/>
        <v>#VALUE!</v>
      </c>
      <c r="I178" s="119" t="s">
        <v>198</v>
      </c>
      <c r="J178" s="119" t="s">
        <v>198</v>
      </c>
      <c r="K178" s="113" t="e">
        <f t="shared" si="51"/>
        <v>#VALUE!</v>
      </c>
      <c r="L178" s="120" t="e">
        <f t="shared" si="52"/>
        <v>#VALUE!</v>
      </c>
      <c r="M178" s="121" t="e">
        <f t="shared" si="61"/>
        <v>#VALUE!</v>
      </c>
      <c r="N178" s="111" t="e">
        <f t="shared" si="54"/>
        <v>#VALUE!</v>
      </c>
      <c r="O178" s="119" t="s">
        <v>198</v>
      </c>
      <c r="P178" s="119" t="s">
        <v>198</v>
      </c>
      <c r="Q178" s="113" t="e">
        <f t="shared" si="55"/>
        <v>#VALUE!</v>
      </c>
      <c r="R178" s="120" t="e">
        <f t="shared" si="56"/>
        <v>#VALUE!</v>
      </c>
      <c r="S178" s="121" t="e">
        <f t="shared" si="62"/>
        <v>#VALUE!</v>
      </c>
      <c r="T178" s="121" t="e">
        <f>+VLOOKUP(A178,#REF!,10,0)</f>
        <v>#REF!</v>
      </c>
      <c r="U178" s="116"/>
      <c r="V178" s="117" t="str">
        <f t="shared" si="58"/>
        <v>#REF!</v>
      </c>
      <c r="W178" s="90" t="e">
        <f t="shared" si="59"/>
        <v>#VALUE!</v>
      </c>
      <c r="X178" s="89"/>
      <c r="Y178" s="89"/>
      <c r="Z178" s="118"/>
      <c r="AA178" s="89"/>
      <c r="AB178" s="89"/>
      <c r="AC178" s="89"/>
      <c r="AD178" s="89"/>
      <c r="AE178" s="89"/>
      <c r="AF178" s="89"/>
      <c r="AG178" s="89"/>
    </row>
    <row r="179" spans="1:33" ht="11.25" customHeight="1" outlineLevel="1" x14ac:dyDescent="0.3">
      <c r="A179" s="110" t="s">
        <v>198</v>
      </c>
      <c r="B179" s="111" t="e">
        <f t="shared" si="46"/>
        <v>#VALUE!</v>
      </c>
      <c r="C179" s="119" t="s">
        <v>198</v>
      </c>
      <c r="D179" s="119" t="s">
        <v>198</v>
      </c>
      <c r="E179" s="113" t="e">
        <f t="shared" si="47"/>
        <v>#VALUE!</v>
      </c>
      <c r="F179" s="120" t="e">
        <f t="shared" si="48"/>
        <v>#VALUE!</v>
      </c>
      <c r="G179" s="121" t="e">
        <f t="shared" si="60"/>
        <v>#VALUE!</v>
      </c>
      <c r="H179" s="111" t="e">
        <f t="shared" si="50"/>
        <v>#VALUE!</v>
      </c>
      <c r="I179" s="119" t="s">
        <v>198</v>
      </c>
      <c r="J179" s="119" t="s">
        <v>198</v>
      </c>
      <c r="K179" s="113" t="e">
        <f t="shared" si="51"/>
        <v>#VALUE!</v>
      </c>
      <c r="L179" s="120" t="e">
        <f t="shared" si="52"/>
        <v>#VALUE!</v>
      </c>
      <c r="M179" s="121" t="e">
        <f t="shared" si="61"/>
        <v>#VALUE!</v>
      </c>
      <c r="N179" s="111" t="e">
        <f t="shared" si="54"/>
        <v>#VALUE!</v>
      </c>
      <c r="O179" s="119" t="s">
        <v>198</v>
      </c>
      <c r="P179" s="119" t="s">
        <v>198</v>
      </c>
      <c r="Q179" s="113" t="e">
        <f t="shared" si="55"/>
        <v>#VALUE!</v>
      </c>
      <c r="R179" s="120" t="e">
        <f t="shared" si="56"/>
        <v>#VALUE!</v>
      </c>
      <c r="S179" s="121" t="e">
        <f t="shared" si="62"/>
        <v>#VALUE!</v>
      </c>
      <c r="T179" s="121" t="e">
        <f>+VLOOKUP(A179,#REF!,10,0)</f>
        <v>#REF!</v>
      </c>
      <c r="U179" s="116"/>
      <c r="V179" s="117" t="str">
        <f t="shared" si="58"/>
        <v>#REF!</v>
      </c>
      <c r="W179" s="90" t="e">
        <f t="shared" si="59"/>
        <v>#VALUE!</v>
      </c>
      <c r="X179" s="89"/>
      <c r="Y179" s="89"/>
      <c r="Z179" s="118"/>
      <c r="AA179" s="89"/>
      <c r="AB179" s="89"/>
      <c r="AC179" s="89"/>
      <c r="AD179" s="89"/>
      <c r="AE179" s="89"/>
      <c r="AF179" s="89"/>
      <c r="AG179" s="89"/>
    </row>
    <row r="180" spans="1:33" ht="11.25" customHeight="1" outlineLevel="1" x14ac:dyDescent="0.3">
      <c r="A180" s="110" t="s">
        <v>198</v>
      </c>
      <c r="B180" s="111" t="e">
        <f t="shared" si="46"/>
        <v>#VALUE!</v>
      </c>
      <c r="C180" s="119" t="s">
        <v>198</v>
      </c>
      <c r="D180" s="119" t="s">
        <v>198</v>
      </c>
      <c r="E180" s="113" t="e">
        <f t="shared" si="47"/>
        <v>#VALUE!</v>
      </c>
      <c r="F180" s="120" t="e">
        <f t="shared" si="48"/>
        <v>#VALUE!</v>
      </c>
      <c r="G180" s="121" t="e">
        <f t="shared" si="60"/>
        <v>#VALUE!</v>
      </c>
      <c r="H180" s="111" t="e">
        <f t="shared" si="50"/>
        <v>#VALUE!</v>
      </c>
      <c r="I180" s="119" t="s">
        <v>198</v>
      </c>
      <c r="J180" s="119" t="s">
        <v>198</v>
      </c>
      <c r="K180" s="113" t="e">
        <f t="shared" si="51"/>
        <v>#VALUE!</v>
      </c>
      <c r="L180" s="120" t="e">
        <f t="shared" si="52"/>
        <v>#VALUE!</v>
      </c>
      <c r="M180" s="121" t="e">
        <f t="shared" si="61"/>
        <v>#VALUE!</v>
      </c>
      <c r="N180" s="111" t="e">
        <f t="shared" si="54"/>
        <v>#VALUE!</v>
      </c>
      <c r="O180" s="119" t="s">
        <v>198</v>
      </c>
      <c r="P180" s="119" t="s">
        <v>198</v>
      </c>
      <c r="Q180" s="113" t="e">
        <f t="shared" si="55"/>
        <v>#VALUE!</v>
      </c>
      <c r="R180" s="120" t="e">
        <f t="shared" si="56"/>
        <v>#VALUE!</v>
      </c>
      <c r="S180" s="121" t="e">
        <f t="shared" si="62"/>
        <v>#VALUE!</v>
      </c>
      <c r="T180" s="121" t="e">
        <f>+VLOOKUP(A180,#REF!,10,0)</f>
        <v>#REF!</v>
      </c>
      <c r="U180" s="116"/>
      <c r="V180" s="117" t="str">
        <f t="shared" si="58"/>
        <v>#REF!</v>
      </c>
      <c r="W180" s="90" t="e">
        <f t="shared" si="59"/>
        <v>#VALUE!</v>
      </c>
      <c r="X180" s="89"/>
      <c r="Y180" s="89"/>
      <c r="Z180" s="118"/>
      <c r="AA180" s="89"/>
      <c r="AB180" s="89"/>
      <c r="AC180" s="89"/>
      <c r="AD180" s="89"/>
      <c r="AE180" s="89"/>
      <c r="AF180" s="89"/>
      <c r="AG180" s="89"/>
    </row>
    <row r="181" spans="1:33" ht="11.25" customHeight="1" outlineLevel="1" x14ac:dyDescent="0.3">
      <c r="A181" s="110" t="s">
        <v>198</v>
      </c>
      <c r="B181" s="111" t="e">
        <f t="shared" si="46"/>
        <v>#VALUE!</v>
      </c>
      <c r="C181" s="119" t="s">
        <v>198</v>
      </c>
      <c r="D181" s="119" t="s">
        <v>198</v>
      </c>
      <c r="E181" s="113" t="e">
        <f t="shared" si="47"/>
        <v>#VALUE!</v>
      </c>
      <c r="F181" s="120" t="e">
        <f t="shared" si="48"/>
        <v>#VALUE!</v>
      </c>
      <c r="G181" s="121" t="e">
        <f t="shared" si="60"/>
        <v>#VALUE!</v>
      </c>
      <c r="H181" s="111" t="e">
        <f t="shared" si="50"/>
        <v>#VALUE!</v>
      </c>
      <c r="I181" s="119" t="s">
        <v>198</v>
      </c>
      <c r="J181" s="119" t="s">
        <v>198</v>
      </c>
      <c r="K181" s="113" t="e">
        <f t="shared" si="51"/>
        <v>#VALUE!</v>
      </c>
      <c r="L181" s="120" t="e">
        <f t="shared" si="52"/>
        <v>#VALUE!</v>
      </c>
      <c r="M181" s="121" t="e">
        <f t="shared" si="61"/>
        <v>#VALUE!</v>
      </c>
      <c r="N181" s="111" t="e">
        <f t="shared" si="54"/>
        <v>#VALUE!</v>
      </c>
      <c r="O181" s="119" t="s">
        <v>198</v>
      </c>
      <c r="P181" s="119" t="s">
        <v>198</v>
      </c>
      <c r="Q181" s="113" t="e">
        <f t="shared" si="55"/>
        <v>#VALUE!</v>
      </c>
      <c r="R181" s="120" t="e">
        <f t="shared" si="56"/>
        <v>#VALUE!</v>
      </c>
      <c r="S181" s="121" t="e">
        <f t="shared" si="62"/>
        <v>#VALUE!</v>
      </c>
      <c r="T181" s="121" t="e">
        <f>+VLOOKUP(A181,#REF!,10,0)</f>
        <v>#REF!</v>
      </c>
      <c r="U181" s="116"/>
      <c r="V181" s="117" t="str">
        <f t="shared" si="58"/>
        <v>#REF!</v>
      </c>
      <c r="W181" s="90" t="e">
        <f t="shared" si="59"/>
        <v>#VALUE!</v>
      </c>
      <c r="X181" s="89"/>
      <c r="Y181" s="89"/>
      <c r="Z181" s="118"/>
      <c r="AA181" s="89"/>
      <c r="AB181" s="89"/>
      <c r="AC181" s="89"/>
      <c r="AD181" s="89"/>
      <c r="AE181" s="89"/>
      <c r="AF181" s="89"/>
      <c r="AG181" s="89"/>
    </row>
    <row r="182" spans="1:33" ht="11.25" customHeight="1" outlineLevel="1" x14ac:dyDescent="0.3">
      <c r="A182" s="110" t="s">
        <v>198</v>
      </c>
      <c r="B182" s="111" t="e">
        <f t="shared" si="46"/>
        <v>#VALUE!</v>
      </c>
      <c r="C182" s="119" t="s">
        <v>198</v>
      </c>
      <c r="D182" s="119" t="s">
        <v>198</v>
      </c>
      <c r="E182" s="113" t="e">
        <f t="shared" si="47"/>
        <v>#VALUE!</v>
      </c>
      <c r="F182" s="120" t="e">
        <f t="shared" si="48"/>
        <v>#VALUE!</v>
      </c>
      <c r="G182" s="121" t="e">
        <f t="shared" si="60"/>
        <v>#VALUE!</v>
      </c>
      <c r="H182" s="111" t="e">
        <f t="shared" si="50"/>
        <v>#VALUE!</v>
      </c>
      <c r="I182" s="119" t="s">
        <v>198</v>
      </c>
      <c r="J182" s="119" t="s">
        <v>198</v>
      </c>
      <c r="K182" s="113" t="e">
        <f t="shared" si="51"/>
        <v>#VALUE!</v>
      </c>
      <c r="L182" s="120" t="e">
        <f t="shared" si="52"/>
        <v>#VALUE!</v>
      </c>
      <c r="M182" s="121" t="e">
        <f t="shared" si="61"/>
        <v>#VALUE!</v>
      </c>
      <c r="N182" s="111" t="e">
        <f t="shared" si="54"/>
        <v>#VALUE!</v>
      </c>
      <c r="O182" s="119" t="s">
        <v>198</v>
      </c>
      <c r="P182" s="119" t="s">
        <v>198</v>
      </c>
      <c r="Q182" s="113" t="e">
        <f t="shared" si="55"/>
        <v>#VALUE!</v>
      </c>
      <c r="R182" s="120" t="e">
        <f t="shared" si="56"/>
        <v>#VALUE!</v>
      </c>
      <c r="S182" s="121" t="e">
        <f t="shared" si="62"/>
        <v>#VALUE!</v>
      </c>
      <c r="T182" s="121" t="e">
        <f>+VLOOKUP(A182,#REF!,10,0)</f>
        <v>#REF!</v>
      </c>
      <c r="U182" s="116"/>
      <c r="V182" s="117" t="str">
        <f t="shared" si="58"/>
        <v>#REF!</v>
      </c>
      <c r="W182" s="90" t="e">
        <f t="shared" si="59"/>
        <v>#VALUE!</v>
      </c>
      <c r="X182" s="89"/>
      <c r="Y182" s="89"/>
      <c r="Z182" s="118"/>
      <c r="AA182" s="89"/>
      <c r="AB182" s="89"/>
      <c r="AC182" s="89"/>
      <c r="AD182" s="89"/>
      <c r="AE182" s="89"/>
      <c r="AF182" s="89"/>
      <c r="AG182" s="89"/>
    </row>
    <row r="183" spans="1:33" ht="11.25" customHeight="1" outlineLevel="1" x14ac:dyDescent="0.3">
      <c r="A183" s="110" t="s">
        <v>198</v>
      </c>
      <c r="B183" s="111" t="e">
        <f t="shared" si="46"/>
        <v>#VALUE!</v>
      </c>
      <c r="C183" s="119" t="s">
        <v>198</v>
      </c>
      <c r="D183" s="119" t="s">
        <v>198</v>
      </c>
      <c r="E183" s="113" t="e">
        <f t="shared" si="47"/>
        <v>#VALUE!</v>
      </c>
      <c r="F183" s="120" t="e">
        <f t="shared" si="48"/>
        <v>#VALUE!</v>
      </c>
      <c r="G183" s="121" t="e">
        <f t="shared" si="60"/>
        <v>#VALUE!</v>
      </c>
      <c r="H183" s="111" t="e">
        <f t="shared" si="50"/>
        <v>#VALUE!</v>
      </c>
      <c r="I183" s="119" t="s">
        <v>198</v>
      </c>
      <c r="J183" s="119" t="s">
        <v>198</v>
      </c>
      <c r="K183" s="113" t="e">
        <f t="shared" si="51"/>
        <v>#VALUE!</v>
      </c>
      <c r="L183" s="120" t="e">
        <f t="shared" si="52"/>
        <v>#VALUE!</v>
      </c>
      <c r="M183" s="121" t="e">
        <f t="shared" si="61"/>
        <v>#VALUE!</v>
      </c>
      <c r="N183" s="111" t="e">
        <f t="shared" si="54"/>
        <v>#VALUE!</v>
      </c>
      <c r="O183" s="119" t="s">
        <v>198</v>
      </c>
      <c r="P183" s="119" t="s">
        <v>198</v>
      </c>
      <c r="Q183" s="113" t="e">
        <f t="shared" si="55"/>
        <v>#VALUE!</v>
      </c>
      <c r="R183" s="120" t="e">
        <f t="shared" si="56"/>
        <v>#VALUE!</v>
      </c>
      <c r="S183" s="121" t="e">
        <f t="shared" si="62"/>
        <v>#VALUE!</v>
      </c>
      <c r="T183" s="121" t="e">
        <f>+VLOOKUP(A183,#REF!,10,0)</f>
        <v>#REF!</v>
      </c>
      <c r="U183" s="116"/>
      <c r="V183" s="160" t="str">
        <f t="shared" si="58"/>
        <v>#REF!</v>
      </c>
      <c r="W183" s="161" t="e">
        <f t="shared" si="59"/>
        <v>#VALUE!</v>
      </c>
      <c r="X183" s="162"/>
      <c r="Y183" s="162"/>
      <c r="Z183" s="163"/>
      <c r="AA183" s="162"/>
      <c r="AB183" s="162"/>
      <c r="AC183" s="162"/>
      <c r="AD183" s="162"/>
      <c r="AE183" s="162"/>
      <c r="AF183" s="162"/>
      <c r="AG183" s="162"/>
    </row>
    <row r="184" spans="1:33" ht="11.25" customHeight="1" outlineLevel="1" x14ac:dyDescent="0.3">
      <c r="A184" s="110" t="s">
        <v>198</v>
      </c>
      <c r="B184" s="111" t="e">
        <f t="shared" si="46"/>
        <v>#VALUE!</v>
      </c>
      <c r="C184" s="119" t="s">
        <v>198</v>
      </c>
      <c r="D184" s="119" t="s">
        <v>198</v>
      </c>
      <c r="E184" s="113" t="e">
        <f t="shared" si="47"/>
        <v>#VALUE!</v>
      </c>
      <c r="F184" s="120" t="e">
        <f t="shared" si="48"/>
        <v>#VALUE!</v>
      </c>
      <c r="G184" s="121" t="e">
        <f t="shared" si="60"/>
        <v>#VALUE!</v>
      </c>
      <c r="H184" s="111" t="e">
        <f t="shared" si="50"/>
        <v>#VALUE!</v>
      </c>
      <c r="I184" s="119" t="s">
        <v>198</v>
      </c>
      <c r="J184" s="119" t="s">
        <v>198</v>
      </c>
      <c r="K184" s="113" t="e">
        <f t="shared" si="51"/>
        <v>#VALUE!</v>
      </c>
      <c r="L184" s="120" t="e">
        <f t="shared" si="52"/>
        <v>#VALUE!</v>
      </c>
      <c r="M184" s="121" t="e">
        <f t="shared" si="61"/>
        <v>#VALUE!</v>
      </c>
      <c r="N184" s="111" t="e">
        <f t="shared" si="54"/>
        <v>#VALUE!</v>
      </c>
      <c r="O184" s="119" t="s">
        <v>198</v>
      </c>
      <c r="P184" s="119" t="s">
        <v>198</v>
      </c>
      <c r="Q184" s="113" t="e">
        <f t="shared" si="55"/>
        <v>#VALUE!</v>
      </c>
      <c r="R184" s="120" t="e">
        <f t="shared" si="56"/>
        <v>#VALUE!</v>
      </c>
      <c r="S184" s="121" t="e">
        <f t="shared" si="62"/>
        <v>#VALUE!</v>
      </c>
      <c r="T184" s="121" t="e">
        <f>+VLOOKUP(A184,#REF!,10,0)</f>
        <v>#REF!</v>
      </c>
      <c r="U184" s="116"/>
      <c r="V184" s="117" t="str">
        <f t="shared" si="58"/>
        <v>#REF!</v>
      </c>
      <c r="W184" s="90" t="e">
        <f t="shared" si="59"/>
        <v>#VALUE!</v>
      </c>
      <c r="X184" s="89"/>
      <c r="Y184" s="89"/>
      <c r="Z184" s="118"/>
      <c r="AA184" s="89"/>
      <c r="AB184" s="89"/>
      <c r="AC184" s="89"/>
      <c r="AD184" s="89"/>
      <c r="AE184" s="89"/>
      <c r="AF184" s="89"/>
      <c r="AG184" s="89"/>
    </row>
    <row r="185" spans="1:33" ht="11.25" customHeight="1" outlineLevel="1" x14ac:dyDescent="0.3">
      <c r="A185" s="110" t="s">
        <v>198</v>
      </c>
      <c r="B185" s="111" t="e">
        <f t="shared" si="46"/>
        <v>#VALUE!</v>
      </c>
      <c r="C185" s="119" t="s">
        <v>198</v>
      </c>
      <c r="D185" s="119" t="s">
        <v>198</v>
      </c>
      <c r="E185" s="113" t="e">
        <f t="shared" si="47"/>
        <v>#VALUE!</v>
      </c>
      <c r="F185" s="120" t="e">
        <f t="shared" si="48"/>
        <v>#VALUE!</v>
      </c>
      <c r="G185" s="121" t="e">
        <f t="shared" si="60"/>
        <v>#VALUE!</v>
      </c>
      <c r="H185" s="111" t="e">
        <f t="shared" si="50"/>
        <v>#VALUE!</v>
      </c>
      <c r="I185" s="119" t="s">
        <v>198</v>
      </c>
      <c r="J185" s="119" t="s">
        <v>198</v>
      </c>
      <c r="K185" s="113" t="e">
        <f t="shared" si="51"/>
        <v>#VALUE!</v>
      </c>
      <c r="L185" s="120" t="e">
        <f t="shared" si="52"/>
        <v>#VALUE!</v>
      </c>
      <c r="M185" s="121" t="e">
        <f t="shared" si="61"/>
        <v>#VALUE!</v>
      </c>
      <c r="N185" s="111" t="e">
        <f t="shared" si="54"/>
        <v>#VALUE!</v>
      </c>
      <c r="O185" s="119" t="s">
        <v>198</v>
      </c>
      <c r="P185" s="119" t="s">
        <v>198</v>
      </c>
      <c r="Q185" s="113" t="e">
        <f t="shared" si="55"/>
        <v>#VALUE!</v>
      </c>
      <c r="R185" s="120" t="e">
        <f t="shared" si="56"/>
        <v>#VALUE!</v>
      </c>
      <c r="S185" s="121" t="e">
        <f t="shared" si="62"/>
        <v>#VALUE!</v>
      </c>
      <c r="T185" s="121" t="e">
        <f>+VLOOKUP(A185,#REF!,10,0)</f>
        <v>#REF!</v>
      </c>
      <c r="U185" s="116"/>
      <c r="V185" s="117" t="str">
        <f t="shared" si="58"/>
        <v>#REF!</v>
      </c>
      <c r="W185" s="90" t="e">
        <f t="shared" si="59"/>
        <v>#VALUE!</v>
      </c>
      <c r="X185" s="89"/>
      <c r="Y185" s="89"/>
      <c r="Z185" s="118"/>
      <c r="AA185" s="89"/>
      <c r="AB185" s="89"/>
      <c r="AC185" s="89"/>
      <c r="AD185" s="89"/>
      <c r="AE185" s="89"/>
      <c r="AF185" s="89"/>
      <c r="AG185" s="89"/>
    </row>
    <row r="186" spans="1:33" ht="11.25" customHeight="1" outlineLevel="1" x14ac:dyDescent="0.3">
      <c r="A186" s="110" t="s">
        <v>198</v>
      </c>
      <c r="B186" s="111" t="e">
        <f t="shared" si="46"/>
        <v>#VALUE!</v>
      </c>
      <c r="C186" s="119" t="s">
        <v>198</v>
      </c>
      <c r="D186" s="119" t="s">
        <v>198</v>
      </c>
      <c r="E186" s="113" t="e">
        <f t="shared" si="47"/>
        <v>#VALUE!</v>
      </c>
      <c r="F186" s="120" t="e">
        <f t="shared" si="48"/>
        <v>#VALUE!</v>
      </c>
      <c r="G186" s="121" t="e">
        <f t="shared" si="60"/>
        <v>#VALUE!</v>
      </c>
      <c r="H186" s="111" t="e">
        <f t="shared" si="50"/>
        <v>#VALUE!</v>
      </c>
      <c r="I186" s="119" t="s">
        <v>198</v>
      </c>
      <c r="J186" s="119" t="s">
        <v>198</v>
      </c>
      <c r="K186" s="113" t="e">
        <f t="shared" si="51"/>
        <v>#VALUE!</v>
      </c>
      <c r="L186" s="120" t="e">
        <f t="shared" si="52"/>
        <v>#VALUE!</v>
      </c>
      <c r="M186" s="121" t="e">
        <f t="shared" si="61"/>
        <v>#VALUE!</v>
      </c>
      <c r="N186" s="111" t="e">
        <f t="shared" si="54"/>
        <v>#VALUE!</v>
      </c>
      <c r="O186" s="119" t="s">
        <v>198</v>
      </c>
      <c r="P186" s="119" t="s">
        <v>198</v>
      </c>
      <c r="Q186" s="113" t="e">
        <f t="shared" si="55"/>
        <v>#VALUE!</v>
      </c>
      <c r="R186" s="120" t="e">
        <f t="shared" si="56"/>
        <v>#VALUE!</v>
      </c>
      <c r="S186" s="121" t="e">
        <f t="shared" si="62"/>
        <v>#VALUE!</v>
      </c>
      <c r="T186" s="121" t="e">
        <f>+VLOOKUP(A186,#REF!,10,0)</f>
        <v>#REF!</v>
      </c>
      <c r="U186" s="116"/>
      <c r="V186" s="117" t="str">
        <f t="shared" si="58"/>
        <v>#REF!</v>
      </c>
      <c r="W186" s="90" t="e">
        <f t="shared" si="59"/>
        <v>#VALUE!</v>
      </c>
      <c r="X186" s="89"/>
      <c r="Y186" s="89"/>
      <c r="Z186" s="118"/>
      <c r="AA186" s="89"/>
      <c r="AB186" s="89"/>
      <c r="AC186" s="89"/>
      <c r="AD186" s="89"/>
      <c r="AE186" s="89"/>
      <c r="AF186" s="89"/>
      <c r="AG186" s="89"/>
    </row>
    <row r="187" spans="1:33" ht="11.25" customHeight="1" outlineLevel="1" x14ac:dyDescent="0.3">
      <c r="A187" s="110" t="s">
        <v>198</v>
      </c>
      <c r="B187" s="111" t="e">
        <f t="shared" si="46"/>
        <v>#VALUE!</v>
      </c>
      <c r="C187" s="119" t="s">
        <v>198</v>
      </c>
      <c r="D187" s="119" t="s">
        <v>198</v>
      </c>
      <c r="E187" s="113" t="e">
        <f t="shared" si="47"/>
        <v>#VALUE!</v>
      </c>
      <c r="F187" s="120" t="e">
        <f t="shared" si="48"/>
        <v>#VALUE!</v>
      </c>
      <c r="G187" s="121" t="e">
        <f t="shared" si="60"/>
        <v>#VALUE!</v>
      </c>
      <c r="H187" s="111" t="e">
        <f t="shared" si="50"/>
        <v>#VALUE!</v>
      </c>
      <c r="I187" s="119" t="s">
        <v>198</v>
      </c>
      <c r="J187" s="119" t="s">
        <v>198</v>
      </c>
      <c r="K187" s="113" t="e">
        <f t="shared" si="51"/>
        <v>#VALUE!</v>
      </c>
      <c r="L187" s="120" t="e">
        <f t="shared" si="52"/>
        <v>#VALUE!</v>
      </c>
      <c r="M187" s="121" t="e">
        <f t="shared" si="61"/>
        <v>#VALUE!</v>
      </c>
      <c r="N187" s="111" t="e">
        <f t="shared" si="54"/>
        <v>#VALUE!</v>
      </c>
      <c r="O187" s="119" t="s">
        <v>198</v>
      </c>
      <c r="P187" s="119" t="s">
        <v>198</v>
      </c>
      <c r="Q187" s="113" t="e">
        <f t="shared" si="55"/>
        <v>#VALUE!</v>
      </c>
      <c r="R187" s="120" t="e">
        <f t="shared" si="56"/>
        <v>#VALUE!</v>
      </c>
      <c r="S187" s="121" t="e">
        <f t="shared" si="62"/>
        <v>#VALUE!</v>
      </c>
      <c r="T187" s="121" t="e">
        <f>+VLOOKUP(A187,#REF!,10,0)</f>
        <v>#REF!</v>
      </c>
      <c r="U187" s="116"/>
      <c r="V187" s="117" t="str">
        <f t="shared" si="58"/>
        <v>#REF!</v>
      </c>
      <c r="W187" s="90" t="e">
        <f t="shared" si="59"/>
        <v>#VALUE!</v>
      </c>
      <c r="X187" s="89"/>
      <c r="Y187" s="89"/>
      <c r="Z187" s="118"/>
      <c r="AA187" s="89"/>
      <c r="AB187" s="89"/>
      <c r="AC187" s="89"/>
      <c r="AD187" s="89"/>
      <c r="AE187" s="89"/>
      <c r="AF187" s="89"/>
      <c r="AG187" s="89"/>
    </row>
    <row r="188" spans="1:33" ht="11.25" customHeight="1" outlineLevel="1" x14ac:dyDescent="0.3">
      <c r="A188" s="110" t="s">
        <v>198</v>
      </c>
      <c r="B188" s="111" t="e">
        <f t="shared" si="46"/>
        <v>#VALUE!</v>
      </c>
      <c r="C188" s="119" t="s">
        <v>198</v>
      </c>
      <c r="D188" s="119" t="s">
        <v>198</v>
      </c>
      <c r="E188" s="113" t="e">
        <f t="shared" si="47"/>
        <v>#VALUE!</v>
      </c>
      <c r="F188" s="120" t="e">
        <f t="shared" si="48"/>
        <v>#VALUE!</v>
      </c>
      <c r="G188" s="121" t="e">
        <f t="shared" si="60"/>
        <v>#VALUE!</v>
      </c>
      <c r="H188" s="111" t="e">
        <f t="shared" si="50"/>
        <v>#VALUE!</v>
      </c>
      <c r="I188" s="119" t="s">
        <v>198</v>
      </c>
      <c r="J188" s="119" t="s">
        <v>198</v>
      </c>
      <c r="K188" s="113" t="e">
        <f t="shared" si="51"/>
        <v>#VALUE!</v>
      </c>
      <c r="L188" s="120" t="e">
        <f t="shared" si="52"/>
        <v>#VALUE!</v>
      </c>
      <c r="M188" s="121" t="e">
        <f t="shared" si="61"/>
        <v>#VALUE!</v>
      </c>
      <c r="N188" s="111" t="e">
        <f t="shared" si="54"/>
        <v>#VALUE!</v>
      </c>
      <c r="O188" s="119" t="s">
        <v>198</v>
      </c>
      <c r="P188" s="119" t="s">
        <v>198</v>
      </c>
      <c r="Q188" s="113" t="e">
        <f t="shared" si="55"/>
        <v>#VALUE!</v>
      </c>
      <c r="R188" s="120" t="e">
        <f t="shared" si="56"/>
        <v>#VALUE!</v>
      </c>
      <c r="S188" s="121" t="e">
        <f t="shared" si="62"/>
        <v>#VALUE!</v>
      </c>
      <c r="T188" s="121" t="e">
        <f>+VLOOKUP(A188,#REF!,10,0)</f>
        <v>#REF!</v>
      </c>
      <c r="U188" s="164"/>
      <c r="V188" s="117" t="str">
        <f t="shared" si="58"/>
        <v>#REF!</v>
      </c>
      <c r="W188" s="90" t="e">
        <f t="shared" si="59"/>
        <v>#VALUE!</v>
      </c>
      <c r="X188" s="89"/>
      <c r="Y188" s="89"/>
      <c r="Z188" s="118"/>
      <c r="AA188" s="89"/>
      <c r="AB188" s="89"/>
      <c r="AC188" s="89"/>
      <c r="AD188" s="89"/>
      <c r="AE188" s="89"/>
      <c r="AF188" s="89"/>
      <c r="AG188" s="89"/>
    </row>
    <row r="189" spans="1:33" ht="11.25" customHeight="1" outlineLevel="1" x14ac:dyDescent="0.3">
      <c r="A189" s="110" t="s">
        <v>198</v>
      </c>
      <c r="B189" s="111" t="e">
        <f t="shared" si="46"/>
        <v>#VALUE!</v>
      </c>
      <c r="C189" s="119" t="s">
        <v>198</v>
      </c>
      <c r="D189" s="119" t="s">
        <v>198</v>
      </c>
      <c r="E189" s="113" t="e">
        <f t="shared" si="47"/>
        <v>#VALUE!</v>
      </c>
      <c r="F189" s="120" t="e">
        <f t="shared" si="48"/>
        <v>#VALUE!</v>
      </c>
      <c r="G189" s="121" t="e">
        <f t="shared" si="60"/>
        <v>#VALUE!</v>
      </c>
      <c r="H189" s="111" t="e">
        <f t="shared" si="50"/>
        <v>#VALUE!</v>
      </c>
      <c r="I189" s="119" t="s">
        <v>198</v>
      </c>
      <c r="J189" s="119" t="s">
        <v>198</v>
      </c>
      <c r="K189" s="113" t="e">
        <f t="shared" si="51"/>
        <v>#VALUE!</v>
      </c>
      <c r="L189" s="120" t="e">
        <f t="shared" si="52"/>
        <v>#VALUE!</v>
      </c>
      <c r="M189" s="121" t="e">
        <f t="shared" si="61"/>
        <v>#VALUE!</v>
      </c>
      <c r="N189" s="111" t="e">
        <f t="shared" si="54"/>
        <v>#VALUE!</v>
      </c>
      <c r="O189" s="119" t="s">
        <v>198</v>
      </c>
      <c r="P189" s="119" t="s">
        <v>198</v>
      </c>
      <c r="Q189" s="113" t="e">
        <f t="shared" si="55"/>
        <v>#VALUE!</v>
      </c>
      <c r="R189" s="120" t="e">
        <f t="shared" si="56"/>
        <v>#VALUE!</v>
      </c>
      <c r="S189" s="121" t="e">
        <f t="shared" si="62"/>
        <v>#VALUE!</v>
      </c>
      <c r="T189" s="121" t="e">
        <f>+VLOOKUP(A189,#REF!,10,0)</f>
        <v>#REF!</v>
      </c>
      <c r="U189" s="116"/>
      <c r="V189" s="117" t="str">
        <f t="shared" si="58"/>
        <v>#REF!</v>
      </c>
      <c r="W189" s="90" t="e">
        <f t="shared" si="59"/>
        <v>#VALUE!</v>
      </c>
      <c r="X189" s="89"/>
      <c r="Y189" s="89"/>
      <c r="Z189" s="118"/>
      <c r="AA189" s="89"/>
      <c r="AB189" s="89"/>
      <c r="AC189" s="89"/>
      <c r="AD189" s="89"/>
      <c r="AE189" s="89"/>
      <c r="AF189" s="89"/>
      <c r="AG189" s="89"/>
    </row>
    <row r="190" spans="1:33" ht="11.25" customHeight="1" outlineLevel="1" x14ac:dyDescent="0.3">
      <c r="A190" s="110" t="s">
        <v>198</v>
      </c>
      <c r="B190" s="111" t="e">
        <f t="shared" si="46"/>
        <v>#VALUE!</v>
      </c>
      <c r="C190" s="119" t="s">
        <v>198</v>
      </c>
      <c r="D190" s="119" t="s">
        <v>198</v>
      </c>
      <c r="E190" s="113" t="e">
        <f t="shared" si="47"/>
        <v>#VALUE!</v>
      </c>
      <c r="F190" s="120" t="e">
        <f t="shared" si="48"/>
        <v>#VALUE!</v>
      </c>
      <c r="G190" s="121" t="e">
        <f t="shared" si="60"/>
        <v>#VALUE!</v>
      </c>
      <c r="H190" s="111" t="e">
        <f t="shared" si="50"/>
        <v>#VALUE!</v>
      </c>
      <c r="I190" s="119" t="s">
        <v>198</v>
      </c>
      <c r="J190" s="119" t="s">
        <v>198</v>
      </c>
      <c r="K190" s="113" t="e">
        <f t="shared" si="51"/>
        <v>#VALUE!</v>
      </c>
      <c r="L190" s="120" t="e">
        <f t="shared" si="52"/>
        <v>#VALUE!</v>
      </c>
      <c r="M190" s="121" t="e">
        <f t="shared" si="61"/>
        <v>#VALUE!</v>
      </c>
      <c r="N190" s="111" t="e">
        <f t="shared" si="54"/>
        <v>#VALUE!</v>
      </c>
      <c r="O190" s="119" t="s">
        <v>198</v>
      </c>
      <c r="P190" s="119" t="s">
        <v>198</v>
      </c>
      <c r="Q190" s="113" t="e">
        <f t="shared" si="55"/>
        <v>#VALUE!</v>
      </c>
      <c r="R190" s="120" t="e">
        <f t="shared" si="56"/>
        <v>#VALUE!</v>
      </c>
      <c r="S190" s="121" t="e">
        <f t="shared" si="62"/>
        <v>#VALUE!</v>
      </c>
      <c r="T190" s="121" t="e">
        <f>+VLOOKUP(A190,#REF!,10,0)</f>
        <v>#REF!</v>
      </c>
      <c r="U190" s="116"/>
      <c r="V190" s="117" t="str">
        <f t="shared" si="58"/>
        <v>#REF!</v>
      </c>
      <c r="W190" s="90" t="e">
        <f t="shared" si="59"/>
        <v>#VALUE!</v>
      </c>
      <c r="X190" s="89"/>
      <c r="Y190" s="89"/>
      <c r="Z190" s="118"/>
      <c r="AA190" s="89"/>
      <c r="AB190" s="89"/>
      <c r="AC190" s="89"/>
      <c r="AD190" s="89"/>
      <c r="AE190" s="89"/>
      <c r="AF190" s="89"/>
      <c r="AG190" s="89"/>
    </row>
    <row r="191" spans="1:33" ht="11.25" customHeight="1" outlineLevel="1" x14ac:dyDescent="0.3">
      <c r="A191" s="110" t="s">
        <v>198</v>
      </c>
      <c r="B191" s="111" t="e">
        <f t="shared" si="46"/>
        <v>#VALUE!</v>
      </c>
      <c r="C191" s="119" t="s">
        <v>198</v>
      </c>
      <c r="D191" s="119" t="s">
        <v>198</v>
      </c>
      <c r="E191" s="113" t="e">
        <f t="shared" si="47"/>
        <v>#VALUE!</v>
      </c>
      <c r="F191" s="120" t="e">
        <f t="shared" si="48"/>
        <v>#VALUE!</v>
      </c>
      <c r="G191" s="121" t="e">
        <f t="shared" si="60"/>
        <v>#VALUE!</v>
      </c>
      <c r="H191" s="111" t="e">
        <f t="shared" si="50"/>
        <v>#VALUE!</v>
      </c>
      <c r="I191" s="119" t="s">
        <v>198</v>
      </c>
      <c r="J191" s="119" t="s">
        <v>198</v>
      </c>
      <c r="K191" s="113" t="e">
        <f t="shared" si="51"/>
        <v>#VALUE!</v>
      </c>
      <c r="L191" s="120" t="e">
        <f t="shared" si="52"/>
        <v>#VALUE!</v>
      </c>
      <c r="M191" s="121" t="e">
        <f t="shared" si="61"/>
        <v>#VALUE!</v>
      </c>
      <c r="N191" s="111" t="e">
        <f t="shared" si="54"/>
        <v>#VALUE!</v>
      </c>
      <c r="O191" s="119" t="s">
        <v>198</v>
      </c>
      <c r="P191" s="119" t="s">
        <v>198</v>
      </c>
      <c r="Q191" s="113" t="e">
        <f t="shared" si="55"/>
        <v>#VALUE!</v>
      </c>
      <c r="R191" s="120" t="e">
        <f t="shared" si="56"/>
        <v>#VALUE!</v>
      </c>
      <c r="S191" s="121" t="e">
        <f t="shared" si="62"/>
        <v>#VALUE!</v>
      </c>
      <c r="T191" s="121" t="e">
        <f>+VLOOKUP(A191,#REF!,10,0)</f>
        <v>#REF!</v>
      </c>
      <c r="U191" s="116"/>
      <c r="V191" s="117" t="str">
        <f t="shared" si="58"/>
        <v>#REF!</v>
      </c>
      <c r="W191" s="90" t="e">
        <f t="shared" si="59"/>
        <v>#VALUE!</v>
      </c>
      <c r="X191" s="89"/>
      <c r="Y191" s="89"/>
      <c r="Z191" s="118"/>
      <c r="AA191" s="89"/>
      <c r="AB191" s="89"/>
      <c r="AC191" s="89"/>
      <c r="AD191" s="89"/>
      <c r="AE191" s="89"/>
      <c r="AF191" s="89"/>
      <c r="AG191" s="89"/>
    </row>
    <row r="192" spans="1:33" ht="11.25" customHeight="1" outlineLevel="1" x14ac:dyDescent="0.3">
      <c r="A192" s="110" t="s">
        <v>198</v>
      </c>
      <c r="B192" s="111" t="e">
        <f t="shared" si="46"/>
        <v>#VALUE!</v>
      </c>
      <c r="C192" s="119" t="s">
        <v>198</v>
      </c>
      <c r="D192" s="119" t="s">
        <v>198</v>
      </c>
      <c r="E192" s="113" t="e">
        <f t="shared" si="47"/>
        <v>#VALUE!</v>
      </c>
      <c r="F192" s="120" t="e">
        <f t="shared" si="48"/>
        <v>#VALUE!</v>
      </c>
      <c r="G192" s="121" t="e">
        <f t="shared" si="60"/>
        <v>#VALUE!</v>
      </c>
      <c r="H192" s="111" t="e">
        <f t="shared" si="50"/>
        <v>#VALUE!</v>
      </c>
      <c r="I192" s="119" t="s">
        <v>198</v>
      </c>
      <c r="J192" s="119" t="s">
        <v>198</v>
      </c>
      <c r="K192" s="113" t="e">
        <f t="shared" si="51"/>
        <v>#VALUE!</v>
      </c>
      <c r="L192" s="120" t="e">
        <f t="shared" si="52"/>
        <v>#VALUE!</v>
      </c>
      <c r="M192" s="121" t="e">
        <f t="shared" si="61"/>
        <v>#VALUE!</v>
      </c>
      <c r="N192" s="111" t="e">
        <f t="shared" si="54"/>
        <v>#VALUE!</v>
      </c>
      <c r="O192" s="119" t="s">
        <v>198</v>
      </c>
      <c r="P192" s="119" t="s">
        <v>198</v>
      </c>
      <c r="Q192" s="113" t="e">
        <f t="shared" si="55"/>
        <v>#VALUE!</v>
      </c>
      <c r="R192" s="120" t="e">
        <f t="shared" si="56"/>
        <v>#VALUE!</v>
      </c>
      <c r="S192" s="121" t="e">
        <f t="shared" si="62"/>
        <v>#VALUE!</v>
      </c>
      <c r="T192" s="121" t="e">
        <f>+VLOOKUP(A192,#REF!,10,0)</f>
        <v>#REF!</v>
      </c>
      <c r="U192" s="116"/>
      <c r="V192" s="117" t="str">
        <f t="shared" si="58"/>
        <v>#REF!</v>
      </c>
      <c r="W192" s="90" t="e">
        <f t="shared" si="59"/>
        <v>#VALUE!</v>
      </c>
      <c r="X192" s="89"/>
      <c r="Y192" s="89"/>
      <c r="Z192" s="118"/>
      <c r="AA192" s="89"/>
      <c r="AB192" s="89"/>
      <c r="AC192" s="89"/>
      <c r="AD192" s="89"/>
      <c r="AE192" s="89"/>
      <c r="AF192" s="89"/>
      <c r="AG192" s="89"/>
    </row>
    <row r="193" spans="1:33" ht="11.25" customHeight="1" outlineLevel="1" x14ac:dyDescent="0.3">
      <c r="A193" s="110" t="s">
        <v>198</v>
      </c>
      <c r="B193" s="111" t="e">
        <f t="shared" si="46"/>
        <v>#VALUE!</v>
      </c>
      <c r="C193" s="119" t="s">
        <v>198</v>
      </c>
      <c r="D193" s="119" t="s">
        <v>198</v>
      </c>
      <c r="E193" s="113" t="e">
        <f t="shared" si="47"/>
        <v>#VALUE!</v>
      </c>
      <c r="F193" s="120" t="e">
        <f t="shared" si="48"/>
        <v>#VALUE!</v>
      </c>
      <c r="G193" s="121" t="e">
        <f t="shared" si="60"/>
        <v>#VALUE!</v>
      </c>
      <c r="H193" s="111" t="e">
        <f t="shared" si="50"/>
        <v>#VALUE!</v>
      </c>
      <c r="I193" s="119" t="s">
        <v>198</v>
      </c>
      <c r="J193" s="119" t="s">
        <v>198</v>
      </c>
      <c r="K193" s="113" t="e">
        <f t="shared" si="51"/>
        <v>#VALUE!</v>
      </c>
      <c r="L193" s="120" t="e">
        <f t="shared" si="52"/>
        <v>#VALUE!</v>
      </c>
      <c r="M193" s="121" t="e">
        <f t="shared" si="61"/>
        <v>#VALUE!</v>
      </c>
      <c r="N193" s="111" t="e">
        <f t="shared" si="54"/>
        <v>#VALUE!</v>
      </c>
      <c r="O193" s="119" t="s">
        <v>198</v>
      </c>
      <c r="P193" s="119" t="s">
        <v>198</v>
      </c>
      <c r="Q193" s="113" t="e">
        <f t="shared" si="55"/>
        <v>#VALUE!</v>
      </c>
      <c r="R193" s="120" t="e">
        <f t="shared" si="56"/>
        <v>#VALUE!</v>
      </c>
      <c r="S193" s="121" t="e">
        <f t="shared" si="62"/>
        <v>#VALUE!</v>
      </c>
      <c r="T193" s="121" t="e">
        <f>+VLOOKUP(A193,#REF!,10,0)</f>
        <v>#REF!</v>
      </c>
      <c r="U193" s="116"/>
      <c r="V193" s="117" t="str">
        <f t="shared" si="58"/>
        <v>#REF!</v>
      </c>
      <c r="W193" s="90" t="e">
        <f t="shared" si="59"/>
        <v>#VALUE!</v>
      </c>
      <c r="X193" s="89"/>
      <c r="Y193" s="89"/>
      <c r="Z193" s="118"/>
      <c r="AA193" s="89"/>
      <c r="AB193" s="89"/>
      <c r="AC193" s="89"/>
      <c r="AD193" s="89"/>
      <c r="AE193" s="89"/>
      <c r="AF193" s="89"/>
      <c r="AG193" s="89"/>
    </row>
    <row r="194" spans="1:33" ht="11.25" customHeight="1" outlineLevel="1" x14ac:dyDescent="0.3">
      <c r="A194" s="110" t="s">
        <v>198</v>
      </c>
      <c r="B194" s="111" t="e">
        <f t="shared" si="46"/>
        <v>#VALUE!</v>
      </c>
      <c r="C194" s="119" t="s">
        <v>198</v>
      </c>
      <c r="D194" s="119" t="s">
        <v>198</v>
      </c>
      <c r="E194" s="113" t="e">
        <f t="shared" si="47"/>
        <v>#VALUE!</v>
      </c>
      <c r="F194" s="120" t="e">
        <f t="shared" si="48"/>
        <v>#VALUE!</v>
      </c>
      <c r="G194" s="121" t="e">
        <f t="shared" si="60"/>
        <v>#VALUE!</v>
      </c>
      <c r="H194" s="111" t="e">
        <f t="shared" si="50"/>
        <v>#VALUE!</v>
      </c>
      <c r="I194" s="119" t="s">
        <v>198</v>
      </c>
      <c r="J194" s="119" t="s">
        <v>198</v>
      </c>
      <c r="K194" s="113" t="e">
        <f t="shared" si="51"/>
        <v>#VALUE!</v>
      </c>
      <c r="L194" s="120" t="e">
        <f t="shared" si="52"/>
        <v>#VALUE!</v>
      </c>
      <c r="M194" s="121" t="e">
        <f t="shared" si="61"/>
        <v>#VALUE!</v>
      </c>
      <c r="N194" s="111" t="e">
        <f t="shared" si="54"/>
        <v>#VALUE!</v>
      </c>
      <c r="O194" s="119" t="s">
        <v>198</v>
      </c>
      <c r="P194" s="119" t="s">
        <v>198</v>
      </c>
      <c r="Q194" s="113" t="e">
        <f t="shared" si="55"/>
        <v>#VALUE!</v>
      </c>
      <c r="R194" s="120" t="e">
        <f t="shared" si="56"/>
        <v>#VALUE!</v>
      </c>
      <c r="S194" s="121" t="e">
        <f t="shared" si="62"/>
        <v>#VALUE!</v>
      </c>
      <c r="T194" s="121" t="e">
        <f>+VLOOKUP(A194,#REF!,10,0)</f>
        <v>#REF!</v>
      </c>
      <c r="U194" s="116"/>
      <c r="V194" s="117" t="str">
        <f t="shared" si="58"/>
        <v>#REF!</v>
      </c>
      <c r="W194" s="90" t="e">
        <f t="shared" si="59"/>
        <v>#VALUE!</v>
      </c>
      <c r="X194" s="89"/>
      <c r="Y194" s="89"/>
      <c r="Z194" s="118"/>
      <c r="AA194" s="89"/>
      <c r="AB194" s="89"/>
      <c r="AC194" s="89"/>
      <c r="AD194" s="89"/>
      <c r="AE194" s="89"/>
      <c r="AF194" s="89"/>
      <c r="AG194" s="89"/>
    </row>
    <row r="195" spans="1:33" ht="11.25" customHeight="1" outlineLevel="1" x14ac:dyDescent="0.3">
      <c r="A195" s="110" t="s">
        <v>198</v>
      </c>
      <c r="B195" s="111" t="e">
        <f t="shared" si="46"/>
        <v>#VALUE!</v>
      </c>
      <c r="C195" s="119" t="s">
        <v>198</v>
      </c>
      <c r="D195" s="119" t="s">
        <v>198</v>
      </c>
      <c r="E195" s="113" t="e">
        <f t="shared" si="47"/>
        <v>#VALUE!</v>
      </c>
      <c r="F195" s="120" t="e">
        <f t="shared" si="48"/>
        <v>#VALUE!</v>
      </c>
      <c r="G195" s="121" t="e">
        <f t="shared" si="60"/>
        <v>#VALUE!</v>
      </c>
      <c r="H195" s="111" t="e">
        <f t="shared" si="50"/>
        <v>#VALUE!</v>
      </c>
      <c r="I195" s="119" t="s">
        <v>198</v>
      </c>
      <c r="J195" s="119" t="s">
        <v>198</v>
      </c>
      <c r="K195" s="113" t="e">
        <f t="shared" si="51"/>
        <v>#VALUE!</v>
      </c>
      <c r="L195" s="120" t="e">
        <f t="shared" si="52"/>
        <v>#VALUE!</v>
      </c>
      <c r="M195" s="121" t="e">
        <f t="shared" si="61"/>
        <v>#VALUE!</v>
      </c>
      <c r="N195" s="111" t="e">
        <f t="shared" si="54"/>
        <v>#VALUE!</v>
      </c>
      <c r="O195" s="119" t="s">
        <v>198</v>
      </c>
      <c r="P195" s="119" t="s">
        <v>198</v>
      </c>
      <c r="Q195" s="113" t="e">
        <f t="shared" si="55"/>
        <v>#VALUE!</v>
      </c>
      <c r="R195" s="120" t="e">
        <f t="shared" si="56"/>
        <v>#VALUE!</v>
      </c>
      <c r="S195" s="121" t="e">
        <f t="shared" si="62"/>
        <v>#VALUE!</v>
      </c>
      <c r="T195" s="121" t="e">
        <f>+VLOOKUP(A195,#REF!,10,0)</f>
        <v>#REF!</v>
      </c>
      <c r="U195" s="116"/>
      <c r="V195" s="117" t="str">
        <f t="shared" si="58"/>
        <v>#REF!</v>
      </c>
      <c r="W195" s="90" t="e">
        <f t="shared" si="59"/>
        <v>#VALUE!</v>
      </c>
      <c r="X195" s="89"/>
      <c r="Y195" s="89"/>
      <c r="Z195" s="118"/>
      <c r="AA195" s="89"/>
      <c r="AB195" s="89"/>
      <c r="AC195" s="89"/>
      <c r="AD195" s="89"/>
      <c r="AE195" s="89"/>
      <c r="AF195" s="89"/>
      <c r="AG195" s="89"/>
    </row>
    <row r="196" spans="1:33" ht="11.25" customHeight="1" outlineLevel="1" x14ac:dyDescent="0.3">
      <c r="A196" s="110" t="s">
        <v>198</v>
      </c>
      <c r="B196" s="111" t="e">
        <f t="shared" si="46"/>
        <v>#VALUE!</v>
      </c>
      <c r="C196" s="119" t="s">
        <v>198</v>
      </c>
      <c r="D196" s="119" t="s">
        <v>198</v>
      </c>
      <c r="E196" s="113" t="e">
        <f t="shared" si="47"/>
        <v>#VALUE!</v>
      </c>
      <c r="F196" s="120" t="e">
        <f t="shared" si="48"/>
        <v>#VALUE!</v>
      </c>
      <c r="G196" s="121" t="e">
        <f t="shared" si="60"/>
        <v>#VALUE!</v>
      </c>
      <c r="H196" s="111" t="e">
        <f t="shared" si="50"/>
        <v>#VALUE!</v>
      </c>
      <c r="I196" s="119" t="s">
        <v>198</v>
      </c>
      <c r="J196" s="119" t="s">
        <v>198</v>
      </c>
      <c r="K196" s="113" t="e">
        <f t="shared" si="51"/>
        <v>#VALUE!</v>
      </c>
      <c r="L196" s="120" t="e">
        <f t="shared" si="52"/>
        <v>#VALUE!</v>
      </c>
      <c r="M196" s="121" t="e">
        <f t="shared" si="61"/>
        <v>#VALUE!</v>
      </c>
      <c r="N196" s="111" t="e">
        <f t="shared" si="54"/>
        <v>#VALUE!</v>
      </c>
      <c r="O196" s="119" t="s">
        <v>198</v>
      </c>
      <c r="P196" s="119" t="s">
        <v>198</v>
      </c>
      <c r="Q196" s="113" t="e">
        <f t="shared" si="55"/>
        <v>#VALUE!</v>
      </c>
      <c r="R196" s="120" t="e">
        <f t="shared" si="56"/>
        <v>#VALUE!</v>
      </c>
      <c r="S196" s="121" t="e">
        <f t="shared" si="62"/>
        <v>#VALUE!</v>
      </c>
      <c r="T196" s="121" t="e">
        <f>+VLOOKUP(A196,#REF!,10,0)</f>
        <v>#REF!</v>
      </c>
      <c r="U196" s="116"/>
      <c r="V196" s="117" t="str">
        <f t="shared" si="58"/>
        <v>#REF!</v>
      </c>
      <c r="W196" s="90" t="e">
        <f t="shared" si="59"/>
        <v>#VALUE!</v>
      </c>
      <c r="X196" s="89"/>
      <c r="Y196" s="89"/>
      <c r="Z196" s="118"/>
      <c r="AA196" s="89"/>
      <c r="AB196" s="89"/>
      <c r="AC196" s="89"/>
      <c r="AD196" s="89"/>
      <c r="AE196" s="89"/>
      <c r="AF196" s="89"/>
      <c r="AG196" s="89"/>
    </row>
    <row r="197" spans="1:33" ht="11.25" customHeight="1" outlineLevel="1" x14ac:dyDescent="0.3">
      <c r="A197" s="110" t="s">
        <v>198</v>
      </c>
      <c r="B197" s="111" t="e">
        <f t="shared" si="46"/>
        <v>#VALUE!</v>
      </c>
      <c r="C197" s="119" t="s">
        <v>198</v>
      </c>
      <c r="D197" s="119" t="s">
        <v>198</v>
      </c>
      <c r="E197" s="113" t="e">
        <f t="shared" si="47"/>
        <v>#VALUE!</v>
      </c>
      <c r="F197" s="120" t="e">
        <f t="shared" si="48"/>
        <v>#VALUE!</v>
      </c>
      <c r="G197" s="121" t="e">
        <f t="shared" si="60"/>
        <v>#VALUE!</v>
      </c>
      <c r="H197" s="111" t="e">
        <f t="shared" si="50"/>
        <v>#VALUE!</v>
      </c>
      <c r="I197" s="119" t="s">
        <v>198</v>
      </c>
      <c r="J197" s="119" t="s">
        <v>198</v>
      </c>
      <c r="K197" s="113" t="e">
        <f t="shared" si="51"/>
        <v>#VALUE!</v>
      </c>
      <c r="L197" s="120" t="e">
        <f t="shared" si="52"/>
        <v>#VALUE!</v>
      </c>
      <c r="M197" s="121" t="e">
        <f t="shared" si="61"/>
        <v>#VALUE!</v>
      </c>
      <c r="N197" s="111" t="e">
        <f t="shared" si="54"/>
        <v>#VALUE!</v>
      </c>
      <c r="O197" s="119" t="s">
        <v>198</v>
      </c>
      <c r="P197" s="119" t="s">
        <v>198</v>
      </c>
      <c r="Q197" s="113" t="e">
        <f t="shared" si="55"/>
        <v>#VALUE!</v>
      </c>
      <c r="R197" s="120" t="e">
        <f t="shared" si="56"/>
        <v>#VALUE!</v>
      </c>
      <c r="S197" s="121" t="e">
        <f t="shared" si="62"/>
        <v>#VALUE!</v>
      </c>
      <c r="T197" s="121" t="e">
        <f>+VLOOKUP(A197,#REF!,10,0)</f>
        <v>#REF!</v>
      </c>
      <c r="U197" s="116"/>
      <c r="V197" s="117" t="str">
        <f t="shared" si="58"/>
        <v>#REF!</v>
      </c>
      <c r="W197" s="90" t="e">
        <f t="shared" si="59"/>
        <v>#VALUE!</v>
      </c>
      <c r="X197" s="89"/>
      <c r="Y197" s="89"/>
      <c r="Z197" s="118"/>
      <c r="AA197" s="89"/>
      <c r="AB197" s="89"/>
      <c r="AC197" s="89"/>
      <c r="AD197" s="89"/>
      <c r="AE197" s="89"/>
      <c r="AF197" s="89"/>
      <c r="AG197" s="89"/>
    </row>
    <row r="198" spans="1:33" ht="11.25" customHeight="1" outlineLevel="1" x14ac:dyDescent="0.3">
      <c r="A198" s="110" t="s">
        <v>198</v>
      </c>
      <c r="B198" s="111" t="e">
        <f t="shared" si="46"/>
        <v>#VALUE!</v>
      </c>
      <c r="C198" s="119" t="s">
        <v>198</v>
      </c>
      <c r="D198" s="119" t="s">
        <v>198</v>
      </c>
      <c r="E198" s="113" t="e">
        <f t="shared" si="47"/>
        <v>#VALUE!</v>
      </c>
      <c r="F198" s="120" t="e">
        <f t="shared" si="48"/>
        <v>#VALUE!</v>
      </c>
      <c r="G198" s="121" t="e">
        <f t="shared" si="60"/>
        <v>#VALUE!</v>
      </c>
      <c r="H198" s="111" t="e">
        <f t="shared" si="50"/>
        <v>#VALUE!</v>
      </c>
      <c r="I198" s="119" t="s">
        <v>198</v>
      </c>
      <c r="J198" s="119" t="s">
        <v>198</v>
      </c>
      <c r="K198" s="113" t="e">
        <f t="shared" si="51"/>
        <v>#VALUE!</v>
      </c>
      <c r="L198" s="120" t="e">
        <f t="shared" si="52"/>
        <v>#VALUE!</v>
      </c>
      <c r="M198" s="121" t="e">
        <f t="shared" si="61"/>
        <v>#VALUE!</v>
      </c>
      <c r="N198" s="111" t="e">
        <f t="shared" si="54"/>
        <v>#VALUE!</v>
      </c>
      <c r="O198" s="119" t="s">
        <v>198</v>
      </c>
      <c r="P198" s="119" t="s">
        <v>198</v>
      </c>
      <c r="Q198" s="113" t="e">
        <f t="shared" si="55"/>
        <v>#VALUE!</v>
      </c>
      <c r="R198" s="120" t="e">
        <f t="shared" si="56"/>
        <v>#VALUE!</v>
      </c>
      <c r="S198" s="121" t="e">
        <f t="shared" si="62"/>
        <v>#VALUE!</v>
      </c>
      <c r="T198" s="121" t="e">
        <f>+VLOOKUP(A198,#REF!,10,0)</f>
        <v>#REF!</v>
      </c>
      <c r="U198" s="116"/>
      <c r="V198" s="117" t="str">
        <f t="shared" si="58"/>
        <v>#REF!</v>
      </c>
      <c r="W198" s="90" t="e">
        <f t="shared" si="59"/>
        <v>#VALUE!</v>
      </c>
      <c r="X198" s="89"/>
      <c r="Y198" s="89"/>
      <c r="Z198" s="118"/>
      <c r="AA198" s="89"/>
      <c r="AB198" s="89"/>
      <c r="AC198" s="89"/>
      <c r="AD198" s="89"/>
      <c r="AE198" s="89"/>
      <c r="AF198" s="89"/>
      <c r="AG198" s="89"/>
    </row>
    <row r="199" spans="1:33" ht="11.25" customHeight="1" outlineLevel="1" x14ac:dyDescent="0.3">
      <c r="A199" s="110" t="s">
        <v>198</v>
      </c>
      <c r="B199" s="111" t="e">
        <f t="shared" si="46"/>
        <v>#VALUE!</v>
      </c>
      <c r="C199" s="119" t="s">
        <v>198</v>
      </c>
      <c r="D199" s="119" t="s">
        <v>198</v>
      </c>
      <c r="E199" s="113" t="e">
        <f t="shared" si="47"/>
        <v>#VALUE!</v>
      </c>
      <c r="F199" s="120" t="e">
        <f t="shared" si="48"/>
        <v>#VALUE!</v>
      </c>
      <c r="G199" s="121" t="e">
        <f t="shared" si="60"/>
        <v>#VALUE!</v>
      </c>
      <c r="H199" s="111" t="e">
        <f t="shared" si="50"/>
        <v>#VALUE!</v>
      </c>
      <c r="I199" s="119" t="s">
        <v>198</v>
      </c>
      <c r="J199" s="119" t="s">
        <v>198</v>
      </c>
      <c r="K199" s="113" t="e">
        <f t="shared" si="51"/>
        <v>#VALUE!</v>
      </c>
      <c r="L199" s="120" t="e">
        <f t="shared" si="52"/>
        <v>#VALUE!</v>
      </c>
      <c r="M199" s="121" t="e">
        <f t="shared" si="61"/>
        <v>#VALUE!</v>
      </c>
      <c r="N199" s="111" t="e">
        <f t="shared" si="54"/>
        <v>#VALUE!</v>
      </c>
      <c r="O199" s="119" t="s">
        <v>198</v>
      </c>
      <c r="P199" s="119" t="s">
        <v>198</v>
      </c>
      <c r="Q199" s="113" t="e">
        <f t="shared" si="55"/>
        <v>#VALUE!</v>
      </c>
      <c r="R199" s="120" t="e">
        <f t="shared" si="56"/>
        <v>#VALUE!</v>
      </c>
      <c r="S199" s="121" t="e">
        <f t="shared" si="62"/>
        <v>#VALUE!</v>
      </c>
      <c r="T199" s="121" t="e">
        <f>+VLOOKUP(A199,#REF!,10,0)</f>
        <v>#REF!</v>
      </c>
      <c r="U199" s="116"/>
      <c r="V199" s="117" t="str">
        <f t="shared" si="58"/>
        <v>#REF!</v>
      </c>
      <c r="W199" s="90" t="e">
        <f t="shared" si="59"/>
        <v>#VALUE!</v>
      </c>
      <c r="X199" s="89"/>
      <c r="Y199" s="89"/>
      <c r="Z199" s="118"/>
      <c r="AA199" s="89"/>
      <c r="AB199" s="89"/>
      <c r="AC199" s="89"/>
      <c r="AD199" s="89"/>
      <c r="AE199" s="89"/>
      <c r="AF199" s="89"/>
      <c r="AG199" s="89"/>
    </row>
    <row r="200" spans="1:33" ht="11.25" customHeight="1" outlineLevel="1" x14ac:dyDescent="0.3">
      <c r="A200" s="110" t="s">
        <v>198</v>
      </c>
      <c r="B200" s="111" t="e">
        <f t="shared" si="46"/>
        <v>#VALUE!</v>
      </c>
      <c r="C200" s="119" t="s">
        <v>198</v>
      </c>
      <c r="D200" s="119" t="s">
        <v>198</v>
      </c>
      <c r="E200" s="113" t="e">
        <f t="shared" si="47"/>
        <v>#VALUE!</v>
      </c>
      <c r="F200" s="120" t="e">
        <f t="shared" si="48"/>
        <v>#VALUE!</v>
      </c>
      <c r="G200" s="121" t="e">
        <f t="shared" si="60"/>
        <v>#VALUE!</v>
      </c>
      <c r="H200" s="111" t="e">
        <f t="shared" si="50"/>
        <v>#VALUE!</v>
      </c>
      <c r="I200" s="119" t="s">
        <v>198</v>
      </c>
      <c r="J200" s="119" t="s">
        <v>198</v>
      </c>
      <c r="K200" s="113" t="e">
        <f t="shared" si="51"/>
        <v>#VALUE!</v>
      </c>
      <c r="L200" s="120" t="e">
        <f t="shared" si="52"/>
        <v>#VALUE!</v>
      </c>
      <c r="M200" s="121" t="e">
        <f t="shared" si="61"/>
        <v>#VALUE!</v>
      </c>
      <c r="N200" s="111" t="e">
        <f t="shared" si="54"/>
        <v>#VALUE!</v>
      </c>
      <c r="O200" s="119" t="s">
        <v>198</v>
      </c>
      <c r="P200" s="119" t="s">
        <v>198</v>
      </c>
      <c r="Q200" s="113" t="e">
        <f t="shared" si="55"/>
        <v>#VALUE!</v>
      </c>
      <c r="R200" s="120" t="e">
        <f t="shared" si="56"/>
        <v>#VALUE!</v>
      </c>
      <c r="S200" s="121" t="e">
        <f t="shared" si="62"/>
        <v>#VALUE!</v>
      </c>
      <c r="T200" s="121" t="e">
        <f>+VLOOKUP(A200,#REF!,10,0)</f>
        <v>#REF!</v>
      </c>
      <c r="U200" s="116"/>
      <c r="V200" s="117" t="str">
        <f t="shared" si="58"/>
        <v>#REF!</v>
      </c>
      <c r="W200" s="90" t="e">
        <f t="shared" si="59"/>
        <v>#VALUE!</v>
      </c>
      <c r="X200" s="89"/>
      <c r="Y200" s="89"/>
      <c r="Z200" s="118"/>
      <c r="AA200" s="89"/>
      <c r="AB200" s="89"/>
      <c r="AC200" s="89"/>
      <c r="AD200" s="89"/>
      <c r="AE200" s="89"/>
      <c r="AF200" s="89"/>
      <c r="AG200" s="89"/>
    </row>
    <row r="201" spans="1:33" ht="11.25" customHeight="1" outlineLevel="1" x14ac:dyDescent="0.3">
      <c r="A201" s="110" t="s">
        <v>198</v>
      </c>
      <c r="B201" s="111" t="e">
        <f t="shared" si="46"/>
        <v>#VALUE!</v>
      </c>
      <c r="C201" s="119" t="s">
        <v>198</v>
      </c>
      <c r="D201" s="119" t="s">
        <v>198</v>
      </c>
      <c r="E201" s="113" t="e">
        <f t="shared" si="47"/>
        <v>#VALUE!</v>
      </c>
      <c r="F201" s="120" t="e">
        <f t="shared" si="48"/>
        <v>#VALUE!</v>
      </c>
      <c r="G201" s="121" t="e">
        <f t="shared" si="60"/>
        <v>#VALUE!</v>
      </c>
      <c r="H201" s="111" t="e">
        <f t="shared" si="50"/>
        <v>#VALUE!</v>
      </c>
      <c r="I201" s="119" t="s">
        <v>198</v>
      </c>
      <c r="J201" s="119" t="s">
        <v>198</v>
      </c>
      <c r="K201" s="113" t="e">
        <f t="shared" si="51"/>
        <v>#VALUE!</v>
      </c>
      <c r="L201" s="120" t="e">
        <f t="shared" si="52"/>
        <v>#VALUE!</v>
      </c>
      <c r="M201" s="121" t="e">
        <f t="shared" si="61"/>
        <v>#VALUE!</v>
      </c>
      <c r="N201" s="111" t="e">
        <f t="shared" si="54"/>
        <v>#VALUE!</v>
      </c>
      <c r="O201" s="119" t="s">
        <v>198</v>
      </c>
      <c r="P201" s="119" t="s">
        <v>198</v>
      </c>
      <c r="Q201" s="113" t="e">
        <f t="shared" si="55"/>
        <v>#VALUE!</v>
      </c>
      <c r="R201" s="120" t="e">
        <f t="shared" si="56"/>
        <v>#VALUE!</v>
      </c>
      <c r="S201" s="121" t="e">
        <f t="shared" si="62"/>
        <v>#VALUE!</v>
      </c>
      <c r="T201" s="121" t="e">
        <f>+VLOOKUP(A201,#REF!,10,0)</f>
        <v>#REF!</v>
      </c>
      <c r="U201" s="116"/>
      <c r="V201" s="117" t="str">
        <f t="shared" si="58"/>
        <v>#REF!</v>
      </c>
      <c r="W201" s="90" t="e">
        <f t="shared" si="59"/>
        <v>#VALUE!</v>
      </c>
      <c r="X201" s="89"/>
      <c r="Y201" s="89"/>
      <c r="Z201" s="118"/>
      <c r="AA201" s="89"/>
      <c r="AB201" s="89"/>
      <c r="AC201" s="89"/>
      <c r="AD201" s="89"/>
      <c r="AE201" s="89"/>
      <c r="AF201" s="89"/>
      <c r="AG201" s="89"/>
    </row>
    <row r="202" spans="1:33" ht="11.25" customHeight="1" outlineLevel="1" x14ac:dyDescent="0.3">
      <c r="A202" s="110" t="s">
        <v>198</v>
      </c>
      <c r="B202" s="111" t="e">
        <f t="shared" si="46"/>
        <v>#VALUE!</v>
      </c>
      <c r="C202" s="119" t="s">
        <v>198</v>
      </c>
      <c r="D202" s="119" t="s">
        <v>198</v>
      </c>
      <c r="E202" s="113" t="e">
        <f t="shared" si="47"/>
        <v>#VALUE!</v>
      </c>
      <c r="F202" s="120" t="e">
        <f t="shared" si="48"/>
        <v>#VALUE!</v>
      </c>
      <c r="G202" s="121" t="e">
        <f t="shared" si="60"/>
        <v>#VALUE!</v>
      </c>
      <c r="H202" s="111" t="e">
        <f t="shared" si="50"/>
        <v>#VALUE!</v>
      </c>
      <c r="I202" s="119" t="s">
        <v>198</v>
      </c>
      <c r="J202" s="119" t="s">
        <v>198</v>
      </c>
      <c r="K202" s="113" t="e">
        <f t="shared" si="51"/>
        <v>#VALUE!</v>
      </c>
      <c r="L202" s="120" t="e">
        <f t="shared" si="52"/>
        <v>#VALUE!</v>
      </c>
      <c r="M202" s="121" t="e">
        <f t="shared" si="61"/>
        <v>#VALUE!</v>
      </c>
      <c r="N202" s="111" t="e">
        <f t="shared" si="54"/>
        <v>#VALUE!</v>
      </c>
      <c r="O202" s="119" t="s">
        <v>198</v>
      </c>
      <c r="P202" s="119" t="s">
        <v>198</v>
      </c>
      <c r="Q202" s="113" t="e">
        <f t="shared" si="55"/>
        <v>#VALUE!</v>
      </c>
      <c r="R202" s="120" t="e">
        <f t="shared" si="56"/>
        <v>#VALUE!</v>
      </c>
      <c r="S202" s="121" t="e">
        <f t="shared" si="62"/>
        <v>#VALUE!</v>
      </c>
      <c r="T202" s="121" t="e">
        <f>+VLOOKUP(A202,#REF!,10,0)</f>
        <v>#REF!</v>
      </c>
      <c r="U202" s="116"/>
      <c r="V202" s="117" t="str">
        <f t="shared" si="58"/>
        <v>#REF!</v>
      </c>
      <c r="W202" s="90" t="e">
        <f t="shared" si="59"/>
        <v>#VALUE!</v>
      </c>
      <c r="X202" s="89"/>
      <c r="Y202" s="89"/>
      <c r="Z202" s="118"/>
      <c r="AA202" s="89"/>
      <c r="AB202" s="89"/>
      <c r="AC202" s="89"/>
      <c r="AD202" s="89"/>
      <c r="AE202" s="89"/>
      <c r="AF202" s="89"/>
      <c r="AG202" s="89"/>
    </row>
    <row r="203" spans="1:33" ht="11.25" customHeight="1" outlineLevel="1" x14ac:dyDescent="0.3">
      <c r="A203" s="110" t="s">
        <v>198</v>
      </c>
      <c r="B203" s="111" t="e">
        <f t="shared" si="46"/>
        <v>#VALUE!</v>
      </c>
      <c r="C203" s="119" t="s">
        <v>198</v>
      </c>
      <c r="D203" s="119" t="s">
        <v>198</v>
      </c>
      <c r="E203" s="113" t="e">
        <f t="shared" si="47"/>
        <v>#VALUE!</v>
      </c>
      <c r="F203" s="120" t="e">
        <f t="shared" si="48"/>
        <v>#VALUE!</v>
      </c>
      <c r="G203" s="121" t="e">
        <f t="shared" si="60"/>
        <v>#VALUE!</v>
      </c>
      <c r="H203" s="111" t="e">
        <f t="shared" si="50"/>
        <v>#VALUE!</v>
      </c>
      <c r="I203" s="119" t="s">
        <v>198</v>
      </c>
      <c r="J203" s="119" t="s">
        <v>198</v>
      </c>
      <c r="K203" s="113" t="e">
        <f t="shared" si="51"/>
        <v>#VALUE!</v>
      </c>
      <c r="L203" s="120" t="e">
        <f t="shared" si="52"/>
        <v>#VALUE!</v>
      </c>
      <c r="M203" s="121" t="e">
        <f t="shared" si="61"/>
        <v>#VALUE!</v>
      </c>
      <c r="N203" s="111" t="e">
        <f t="shared" si="54"/>
        <v>#VALUE!</v>
      </c>
      <c r="O203" s="119" t="s">
        <v>198</v>
      </c>
      <c r="P203" s="119" t="s">
        <v>198</v>
      </c>
      <c r="Q203" s="113" t="e">
        <f t="shared" si="55"/>
        <v>#VALUE!</v>
      </c>
      <c r="R203" s="120" t="e">
        <f t="shared" si="56"/>
        <v>#VALUE!</v>
      </c>
      <c r="S203" s="121" t="e">
        <f t="shared" si="62"/>
        <v>#VALUE!</v>
      </c>
      <c r="T203" s="121" t="e">
        <f>+VLOOKUP(A203,#REF!,10,0)</f>
        <v>#REF!</v>
      </c>
      <c r="U203" s="116"/>
      <c r="V203" s="117" t="str">
        <f t="shared" si="58"/>
        <v>#REF!</v>
      </c>
      <c r="W203" s="90" t="e">
        <f t="shared" si="59"/>
        <v>#VALUE!</v>
      </c>
      <c r="X203" s="89"/>
      <c r="Y203" s="89"/>
      <c r="Z203" s="118"/>
      <c r="AA203" s="89"/>
      <c r="AB203" s="89"/>
      <c r="AC203" s="89"/>
      <c r="AD203" s="89"/>
      <c r="AE203" s="89"/>
      <c r="AF203" s="89"/>
      <c r="AG203" s="89"/>
    </row>
    <row r="204" spans="1:33" ht="11.25" customHeight="1" outlineLevel="1" x14ac:dyDescent="0.3">
      <c r="A204" s="110" t="s">
        <v>198</v>
      </c>
      <c r="B204" s="111" t="e">
        <f t="shared" si="46"/>
        <v>#VALUE!</v>
      </c>
      <c r="C204" s="119" t="s">
        <v>198</v>
      </c>
      <c r="D204" s="119" t="s">
        <v>198</v>
      </c>
      <c r="E204" s="113" t="e">
        <f t="shared" si="47"/>
        <v>#VALUE!</v>
      </c>
      <c r="F204" s="120" t="e">
        <f t="shared" si="48"/>
        <v>#VALUE!</v>
      </c>
      <c r="G204" s="121" t="e">
        <f t="shared" si="60"/>
        <v>#VALUE!</v>
      </c>
      <c r="H204" s="111" t="e">
        <f t="shared" si="50"/>
        <v>#VALUE!</v>
      </c>
      <c r="I204" s="119" t="s">
        <v>198</v>
      </c>
      <c r="J204" s="119" t="s">
        <v>198</v>
      </c>
      <c r="K204" s="113" t="e">
        <f t="shared" si="51"/>
        <v>#VALUE!</v>
      </c>
      <c r="L204" s="120" t="e">
        <f t="shared" si="52"/>
        <v>#VALUE!</v>
      </c>
      <c r="M204" s="121" t="e">
        <f t="shared" si="61"/>
        <v>#VALUE!</v>
      </c>
      <c r="N204" s="111" t="e">
        <f t="shared" si="54"/>
        <v>#VALUE!</v>
      </c>
      <c r="O204" s="119" t="s">
        <v>198</v>
      </c>
      <c r="P204" s="119" t="s">
        <v>198</v>
      </c>
      <c r="Q204" s="113" t="e">
        <f t="shared" si="55"/>
        <v>#VALUE!</v>
      </c>
      <c r="R204" s="120" t="e">
        <f t="shared" si="56"/>
        <v>#VALUE!</v>
      </c>
      <c r="S204" s="121" t="e">
        <f t="shared" si="62"/>
        <v>#VALUE!</v>
      </c>
      <c r="T204" s="121" t="e">
        <f>+VLOOKUP(A204,#REF!,10,0)</f>
        <v>#REF!</v>
      </c>
      <c r="U204" s="116"/>
      <c r="V204" s="117" t="str">
        <f t="shared" si="58"/>
        <v>#REF!</v>
      </c>
      <c r="W204" s="90" t="e">
        <f t="shared" si="59"/>
        <v>#VALUE!</v>
      </c>
      <c r="X204" s="89"/>
      <c r="Y204" s="89"/>
      <c r="Z204" s="118"/>
      <c r="AA204" s="89"/>
      <c r="AB204" s="89"/>
      <c r="AC204" s="89"/>
      <c r="AD204" s="89"/>
      <c r="AE204" s="89"/>
      <c r="AF204" s="89"/>
      <c r="AG204" s="89"/>
    </row>
    <row r="205" spans="1:33" ht="11.25" customHeight="1" outlineLevel="1" x14ac:dyDescent="0.3">
      <c r="A205" s="110" t="s">
        <v>198</v>
      </c>
      <c r="B205" s="111" t="e">
        <f t="shared" si="46"/>
        <v>#VALUE!</v>
      </c>
      <c r="C205" s="119" t="s">
        <v>198</v>
      </c>
      <c r="D205" s="119" t="s">
        <v>198</v>
      </c>
      <c r="E205" s="113" t="e">
        <f t="shared" si="47"/>
        <v>#VALUE!</v>
      </c>
      <c r="F205" s="120" t="e">
        <f t="shared" si="48"/>
        <v>#VALUE!</v>
      </c>
      <c r="G205" s="121" t="e">
        <f t="shared" si="60"/>
        <v>#VALUE!</v>
      </c>
      <c r="H205" s="111" t="e">
        <f t="shared" si="50"/>
        <v>#VALUE!</v>
      </c>
      <c r="I205" s="119" t="s">
        <v>198</v>
      </c>
      <c r="J205" s="119" t="s">
        <v>198</v>
      </c>
      <c r="K205" s="113" t="e">
        <f t="shared" si="51"/>
        <v>#VALUE!</v>
      </c>
      <c r="L205" s="120" t="e">
        <f t="shared" si="52"/>
        <v>#VALUE!</v>
      </c>
      <c r="M205" s="121" t="e">
        <f t="shared" si="61"/>
        <v>#VALUE!</v>
      </c>
      <c r="N205" s="111" t="e">
        <f t="shared" si="54"/>
        <v>#VALUE!</v>
      </c>
      <c r="O205" s="119" t="s">
        <v>198</v>
      </c>
      <c r="P205" s="119" t="s">
        <v>198</v>
      </c>
      <c r="Q205" s="113" t="e">
        <f t="shared" si="55"/>
        <v>#VALUE!</v>
      </c>
      <c r="R205" s="120" t="e">
        <f t="shared" si="56"/>
        <v>#VALUE!</v>
      </c>
      <c r="S205" s="121" t="e">
        <f t="shared" si="62"/>
        <v>#VALUE!</v>
      </c>
      <c r="T205" s="121" t="e">
        <f>+VLOOKUP(A205,#REF!,10,0)</f>
        <v>#REF!</v>
      </c>
      <c r="U205" s="116"/>
      <c r="V205" s="117" t="str">
        <f t="shared" si="58"/>
        <v>#REF!</v>
      </c>
      <c r="W205" s="90" t="e">
        <f t="shared" si="59"/>
        <v>#VALUE!</v>
      </c>
      <c r="X205" s="89"/>
      <c r="Y205" s="89"/>
      <c r="Z205" s="118"/>
      <c r="AA205" s="89"/>
      <c r="AB205" s="89"/>
      <c r="AC205" s="89"/>
      <c r="AD205" s="89"/>
      <c r="AE205" s="89"/>
      <c r="AF205" s="89"/>
      <c r="AG205" s="89"/>
    </row>
    <row r="206" spans="1:33" ht="11.25" customHeight="1" outlineLevel="1" x14ac:dyDescent="0.3">
      <c r="A206" s="110" t="s">
        <v>198</v>
      </c>
      <c r="B206" s="111" t="e">
        <f t="shared" si="46"/>
        <v>#VALUE!</v>
      </c>
      <c r="C206" s="119" t="s">
        <v>198</v>
      </c>
      <c r="D206" s="119" t="s">
        <v>198</v>
      </c>
      <c r="E206" s="113" t="e">
        <f t="shared" si="47"/>
        <v>#VALUE!</v>
      </c>
      <c r="F206" s="120" t="e">
        <f t="shared" si="48"/>
        <v>#VALUE!</v>
      </c>
      <c r="G206" s="121" t="e">
        <f t="shared" si="60"/>
        <v>#VALUE!</v>
      </c>
      <c r="H206" s="111" t="e">
        <f t="shared" si="50"/>
        <v>#VALUE!</v>
      </c>
      <c r="I206" s="119" t="s">
        <v>198</v>
      </c>
      <c r="J206" s="119" t="s">
        <v>198</v>
      </c>
      <c r="K206" s="113" t="e">
        <f t="shared" si="51"/>
        <v>#VALUE!</v>
      </c>
      <c r="L206" s="120" t="e">
        <f t="shared" si="52"/>
        <v>#VALUE!</v>
      </c>
      <c r="M206" s="121" t="e">
        <f t="shared" si="61"/>
        <v>#VALUE!</v>
      </c>
      <c r="N206" s="111" t="e">
        <f t="shared" si="54"/>
        <v>#VALUE!</v>
      </c>
      <c r="O206" s="119" t="s">
        <v>198</v>
      </c>
      <c r="P206" s="119" t="s">
        <v>198</v>
      </c>
      <c r="Q206" s="113" t="e">
        <f t="shared" si="55"/>
        <v>#VALUE!</v>
      </c>
      <c r="R206" s="120" t="e">
        <f t="shared" si="56"/>
        <v>#VALUE!</v>
      </c>
      <c r="S206" s="121" t="e">
        <f t="shared" si="62"/>
        <v>#VALUE!</v>
      </c>
      <c r="T206" s="121" t="e">
        <f>+VLOOKUP(A206,#REF!,10,0)</f>
        <v>#REF!</v>
      </c>
      <c r="U206" s="116"/>
      <c r="V206" s="117"/>
      <c r="W206" s="90" t="e">
        <f t="shared" si="59"/>
        <v>#VALUE!</v>
      </c>
      <c r="X206" s="89"/>
      <c r="Y206" s="89"/>
      <c r="Z206" s="118"/>
      <c r="AA206" s="89"/>
      <c r="AB206" s="89"/>
      <c r="AC206" s="89"/>
      <c r="AD206" s="89"/>
      <c r="AE206" s="89"/>
      <c r="AF206" s="89"/>
      <c r="AG206" s="89"/>
    </row>
    <row r="207" spans="1:33" ht="11.25" customHeight="1" outlineLevel="1" x14ac:dyDescent="0.3">
      <c r="A207" s="110" t="s">
        <v>198</v>
      </c>
      <c r="B207" s="111" t="e">
        <f t="shared" si="46"/>
        <v>#VALUE!</v>
      </c>
      <c r="C207" s="119" t="s">
        <v>198</v>
      </c>
      <c r="D207" s="119" t="s">
        <v>198</v>
      </c>
      <c r="E207" s="113" t="e">
        <f t="shared" si="47"/>
        <v>#VALUE!</v>
      </c>
      <c r="F207" s="120" t="e">
        <f t="shared" si="48"/>
        <v>#VALUE!</v>
      </c>
      <c r="G207" s="121" t="e">
        <f t="shared" si="60"/>
        <v>#VALUE!</v>
      </c>
      <c r="H207" s="111" t="e">
        <f t="shared" si="50"/>
        <v>#VALUE!</v>
      </c>
      <c r="I207" s="119" t="s">
        <v>198</v>
      </c>
      <c r="J207" s="119" t="s">
        <v>198</v>
      </c>
      <c r="K207" s="113" t="e">
        <f t="shared" si="51"/>
        <v>#VALUE!</v>
      </c>
      <c r="L207" s="120" t="e">
        <f t="shared" si="52"/>
        <v>#VALUE!</v>
      </c>
      <c r="M207" s="121" t="e">
        <f t="shared" si="61"/>
        <v>#VALUE!</v>
      </c>
      <c r="N207" s="111" t="e">
        <f t="shared" si="54"/>
        <v>#VALUE!</v>
      </c>
      <c r="O207" s="119" t="s">
        <v>198</v>
      </c>
      <c r="P207" s="119" t="s">
        <v>198</v>
      </c>
      <c r="Q207" s="113" t="e">
        <f t="shared" si="55"/>
        <v>#VALUE!</v>
      </c>
      <c r="R207" s="120" t="e">
        <f t="shared" si="56"/>
        <v>#VALUE!</v>
      </c>
      <c r="S207" s="121" t="e">
        <f t="shared" si="62"/>
        <v>#VALUE!</v>
      </c>
      <c r="T207" s="121" t="e">
        <f>+VLOOKUP(A207,#REF!,10,0)</f>
        <v>#REF!</v>
      </c>
      <c r="U207" s="116"/>
      <c r="V207" s="117"/>
      <c r="W207" s="90" t="e">
        <f t="shared" si="59"/>
        <v>#VALUE!</v>
      </c>
      <c r="X207" s="89"/>
      <c r="Y207" s="89"/>
      <c r="Z207" s="118"/>
      <c r="AA207" s="89"/>
      <c r="AB207" s="89"/>
      <c r="AC207" s="89"/>
      <c r="AD207" s="89"/>
      <c r="AE207" s="89"/>
      <c r="AF207" s="89"/>
      <c r="AG207" s="89"/>
    </row>
    <row r="208" spans="1:33" ht="11.25" customHeight="1" outlineLevel="1" x14ac:dyDescent="0.3">
      <c r="A208" s="110" t="s">
        <v>198</v>
      </c>
      <c r="B208" s="111" t="e">
        <f t="shared" si="46"/>
        <v>#VALUE!</v>
      </c>
      <c r="C208" s="119" t="s">
        <v>198</v>
      </c>
      <c r="D208" s="119" t="s">
        <v>198</v>
      </c>
      <c r="E208" s="113" t="e">
        <f t="shared" si="47"/>
        <v>#VALUE!</v>
      </c>
      <c r="F208" s="120" t="e">
        <f t="shared" si="48"/>
        <v>#VALUE!</v>
      </c>
      <c r="G208" s="121" t="e">
        <f t="shared" si="60"/>
        <v>#VALUE!</v>
      </c>
      <c r="H208" s="111" t="e">
        <f t="shared" si="50"/>
        <v>#VALUE!</v>
      </c>
      <c r="I208" s="119" t="s">
        <v>198</v>
      </c>
      <c r="J208" s="119" t="s">
        <v>198</v>
      </c>
      <c r="K208" s="113" t="e">
        <f t="shared" si="51"/>
        <v>#VALUE!</v>
      </c>
      <c r="L208" s="120" t="e">
        <f t="shared" si="52"/>
        <v>#VALUE!</v>
      </c>
      <c r="M208" s="121" t="e">
        <f t="shared" si="61"/>
        <v>#VALUE!</v>
      </c>
      <c r="N208" s="111" t="e">
        <f t="shared" si="54"/>
        <v>#VALUE!</v>
      </c>
      <c r="O208" s="119" t="s">
        <v>198</v>
      </c>
      <c r="P208" s="119" t="s">
        <v>198</v>
      </c>
      <c r="Q208" s="113" t="e">
        <f t="shared" si="55"/>
        <v>#VALUE!</v>
      </c>
      <c r="R208" s="120" t="e">
        <f t="shared" si="56"/>
        <v>#VALUE!</v>
      </c>
      <c r="S208" s="121" t="e">
        <f t="shared" si="62"/>
        <v>#VALUE!</v>
      </c>
      <c r="T208" s="121" t="e">
        <f>+VLOOKUP(A208,#REF!,10,0)</f>
        <v>#REF!</v>
      </c>
      <c r="U208" s="116"/>
      <c r="V208" s="117"/>
      <c r="W208" s="90" t="e">
        <f t="shared" si="59"/>
        <v>#VALUE!</v>
      </c>
      <c r="X208" s="89"/>
      <c r="Y208" s="89"/>
      <c r="Z208" s="118"/>
      <c r="AA208" s="89"/>
      <c r="AB208" s="89"/>
      <c r="AC208" s="89"/>
      <c r="AD208" s="89"/>
      <c r="AE208" s="89"/>
      <c r="AF208" s="89"/>
      <c r="AG208" s="89"/>
    </row>
    <row r="209" spans="1:33" ht="11.25" customHeight="1" outlineLevel="1" x14ac:dyDescent="0.3">
      <c r="A209" s="110" t="s">
        <v>198</v>
      </c>
      <c r="B209" s="111" t="e">
        <f t="shared" si="46"/>
        <v>#VALUE!</v>
      </c>
      <c r="C209" s="119" t="s">
        <v>198</v>
      </c>
      <c r="D209" s="119" t="s">
        <v>198</v>
      </c>
      <c r="E209" s="113" t="e">
        <f t="shared" si="47"/>
        <v>#VALUE!</v>
      </c>
      <c r="F209" s="120" t="e">
        <f t="shared" si="48"/>
        <v>#VALUE!</v>
      </c>
      <c r="G209" s="121" t="e">
        <f t="shared" si="60"/>
        <v>#VALUE!</v>
      </c>
      <c r="H209" s="111" t="e">
        <f t="shared" si="50"/>
        <v>#VALUE!</v>
      </c>
      <c r="I209" s="119" t="s">
        <v>198</v>
      </c>
      <c r="J209" s="119" t="s">
        <v>198</v>
      </c>
      <c r="K209" s="113" t="e">
        <f t="shared" si="51"/>
        <v>#VALUE!</v>
      </c>
      <c r="L209" s="120" t="e">
        <f t="shared" si="52"/>
        <v>#VALUE!</v>
      </c>
      <c r="M209" s="121" t="e">
        <f t="shared" si="61"/>
        <v>#VALUE!</v>
      </c>
      <c r="N209" s="111" t="e">
        <f t="shared" si="54"/>
        <v>#VALUE!</v>
      </c>
      <c r="O209" s="119" t="s">
        <v>198</v>
      </c>
      <c r="P209" s="119" t="s">
        <v>198</v>
      </c>
      <c r="Q209" s="113" t="e">
        <f t="shared" si="55"/>
        <v>#VALUE!</v>
      </c>
      <c r="R209" s="120" t="e">
        <f t="shared" si="56"/>
        <v>#VALUE!</v>
      </c>
      <c r="S209" s="121" t="e">
        <f t="shared" si="62"/>
        <v>#VALUE!</v>
      </c>
      <c r="T209" s="121" t="e">
        <f>+VLOOKUP(A209,#REF!,10,0)</f>
        <v>#REF!</v>
      </c>
      <c r="U209" s="116"/>
      <c r="V209" s="117"/>
      <c r="W209" s="90" t="e">
        <f t="shared" si="59"/>
        <v>#VALUE!</v>
      </c>
      <c r="X209" s="89"/>
      <c r="Y209" s="89"/>
      <c r="Z209" s="118"/>
      <c r="AA209" s="89"/>
      <c r="AB209" s="89"/>
      <c r="AC209" s="89"/>
      <c r="AD209" s="89"/>
      <c r="AE209" s="89"/>
      <c r="AF209" s="89"/>
      <c r="AG209" s="89"/>
    </row>
    <row r="210" spans="1:33" ht="11.25" customHeight="1" outlineLevel="1" x14ac:dyDescent="0.3">
      <c r="A210" s="110" t="s">
        <v>198</v>
      </c>
      <c r="B210" s="111" t="e">
        <f t="shared" si="46"/>
        <v>#VALUE!</v>
      </c>
      <c r="C210" s="119" t="s">
        <v>198</v>
      </c>
      <c r="D210" s="119" t="s">
        <v>198</v>
      </c>
      <c r="E210" s="113" t="e">
        <f t="shared" si="47"/>
        <v>#VALUE!</v>
      </c>
      <c r="F210" s="120" t="e">
        <f t="shared" si="48"/>
        <v>#VALUE!</v>
      </c>
      <c r="G210" s="121" t="e">
        <f t="shared" si="60"/>
        <v>#VALUE!</v>
      </c>
      <c r="H210" s="111" t="e">
        <f t="shared" si="50"/>
        <v>#VALUE!</v>
      </c>
      <c r="I210" s="119" t="s">
        <v>198</v>
      </c>
      <c r="J210" s="119" t="s">
        <v>198</v>
      </c>
      <c r="K210" s="113" t="e">
        <f t="shared" si="51"/>
        <v>#VALUE!</v>
      </c>
      <c r="L210" s="120" t="e">
        <f t="shared" si="52"/>
        <v>#VALUE!</v>
      </c>
      <c r="M210" s="121" t="e">
        <f t="shared" si="61"/>
        <v>#VALUE!</v>
      </c>
      <c r="N210" s="111" t="e">
        <f t="shared" si="54"/>
        <v>#VALUE!</v>
      </c>
      <c r="O210" s="119" t="s">
        <v>198</v>
      </c>
      <c r="P210" s="119" t="s">
        <v>198</v>
      </c>
      <c r="Q210" s="113" t="e">
        <f t="shared" si="55"/>
        <v>#VALUE!</v>
      </c>
      <c r="R210" s="120" t="e">
        <f t="shared" si="56"/>
        <v>#VALUE!</v>
      </c>
      <c r="S210" s="121" t="e">
        <f t="shared" si="62"/>
        <v>#VALUE!</v>
      </c>
      <c r="T210" s="121" t="e">
        <f>+VLOOKUP(A210,#REF!,10,0)</f>
        <v>#REF!</v>
      </c>
      <c r="U210" s="116"/>
      <c r="V210" s="117"/>
      <c r="W210" s="90" t="e">
        <f t="shared" si="59"/>
        <v>#VALUE!</v>
      </c>
      <c r="X210" s="89"/>
      <c r="Y210" s="89"/>
      <c r="Z210" s="118"/>
      <c r="AA210" s="89"/>
      <c r="AB210" s="89"/>
      <c r="AC210" s="89"/>
      <c r="AD210" s="89"/>
      <c r="AE210" s="89"/>
      <c r="AF210" s="89"/>
      <c r="AG210" s="89"/>
    </row>
    <row r="211" spans="1:33" ht="11.25" customHeight="1" outlineLevel="1" x14ac:dyDescent="0.3">
      <c r="A211" s="110" t="s">
        <v>198</v>
      </c>
      <c r="B211" s="111" t="e">
        <f t="shared" si="46"/>
        <v>#VALUE!</v>
      </c>
      <c r="C211" s="119" t="s">
        <v>198</v>
      </c>
      <c r="D211" s="119" t="s">
        <v>198</v>
      </c>
      <c r="E211" s="113" t="e">
        <f t="shared" si="47"/>
        <v>#VALUE!</v>
      </c>
      <c r="F211" s="120" t="e">
        <f t="shared" si="48"/>
        <v>#VALUE!</v>
      </c>
      <c r="G211" s="121" t="e">
        <f t="shared" si="60"/>
        <v>#VALUE!</v>
      </c>
      <c r="H211" s="111" t="e">
        <f t="shared" si="50"/>
        <v>#VALUE!</v>
      </c>
      <c r="I211" s="119" t="s">
        <v>198</v>
      </c>
      <c r="J211" s="119" t="s">
        <v>198</v>
      </c>
      <c r="K211" s="113" t="e">
        <f t="shared" si="51"/>
        <v>#VALUE!</v>
      </c>
      <c r="L211" s="120" t="e">
        <f t="shared" si="52"/>
        <v>#VALUE!</v>
      </c>
      <c r="M211" s="121" t="e">
        <f t="shared" si="61"/>
        <v>#VALUE!</v>
      </c>
      <c r="N211" s="111" t="e">
        <f t="shared" si="54"/>
        <v>#VALUE!</v>
      </c>
      <c r="O211" s="119" t="s">
        <v>198</v>
      </c>
      <c r="P211" s="119" t="s">
        <v>198</v>
      </c>
      <c r="Q211" s="113" t="e">
        <f t="shared" si="55"/>
        <v>#VALUE!</v>
      </c>
      <c r="R211" s="120" t="e">
        <f t="shared" si="56"/>
        <v>#VALUE!</v>
      </c>
      <c r="S211" s="121" t="e">
        <f t="shared" si="62"/>
        <v>#VALUE!</v>
      </c>
      <c r="T211" s="121" t="e">
        <f>+VLOOKUP(A211,#REF!,10,0)</f>
        <v>#REF!</v>
      </c>
      <c r="U211" s="116"/>
      <c r="V211" s="117"/>
      <c r="W211" s="90" t="e">
        <f t="shared" si="59"/>
        <v>#VALUE!</v>
      </c>
      <c r="X211" s="89"/>
      <c r="Y211" s="89"/>
      <c r="Z211" s="118"/>
      <c r="AA211" s="89"/>
      <c r="AB211" s="89"/>
      <c r="AC211" s="89"/>
      <c r="AD211" s="89"/>
      <c r="AE211" s="89"/>
      <c r="AF211" s="89"/>
      <c r="AG211" s="89"/>
    </row>
    <row r="212" spans="1:33" ht="11.25" customHeight="1" outlineLevel="1" x14ac:dyDescent="0.3">
      <c r="A212" s="110"/>
      <c r="B212" s="111"/>
      <c r="C212" s="119"/>
      <c r="D212" s="119"/>
      <c r="E212" s="113"/>
      <c r="F212" s="120"/>
      <c r="G212" s="121"/>
      <c r="H212" s="111"/>
      <c r="I212" s="119"/>
      <c r="J212" s="119"/>
      <c r="K212" s="113"/>
      <c r="L212" s="120"/>
      <c r="M212" s="121"/>
      <c r="N212" s="111"/>
      <c r="O212" s="119"/>
      <c r="P212" s="119"/>
      <c r="Q212" s="113"/>
      <c r="R212" s="120"/>
      <c r="S212" s="121"/>
      <c r="T212" s="121"/>
      <c r="U212" s="116"/>
      <c r="V212" s="117"/>
      <c r="W212" s="90">
        <f t="shared" si="59"/>
        <v>0</v>
      </c>
      <c r="X212" s="89"/>
      <c r="Y212" s="89"/>
      <c r="Z212" s="118"/>
      <c r="AA212" s="89"/>
      <c r="AB212" s="89"/>
      <c r="AC212" s="89"/>
      <c r="AD212" s="89"/>
      <c r="AE212" s="89"/>
      <c r="AF212" s="89"/>
      <c r="AG212" s="89"/>
    </row>
    <row r="213" spans="1:33" ht="11.25" customHeight="1" outlineLevel="1" x14ac:dyDescent="0.3">
      <c r="A213" s="110"/>
      <c r="B213" s="111"/>
      <c r="C213" s="119"/>
      <c r="D213" s="119"/>
      <c r="E213" s="113"/>
      <c r="F213" s="120"/>
      <c r="G213" s="121"/>
      <c r="H213" s="111"/>
      <c r="I213" s="119"/>
      <c r="J213" s="119"/>
      <c r="K213" s="113"/>
      <c r="L213" s="120"/>
      <c r="M213" s="121"/>
      <c r="N213" s="111"/>
      <c r="O213" s="119"/>
      <c r="P213" s="119"/>
      <c r="Q213" s="113"/>
      <c r="R213" s="120"/>
      <c r="S213" s="121"/>
      <c r="T213" s="121"/>
      <c r="U213" s="116"/>
      <c r="V213" s="117"/>
      <c r="W213" s="90">
        <f t="shared" si="59"/>
        <v>0</v>
      </c>
      <c r="X213" s="89"/>
      <c r="Y213" s="89"/>
      <c r="Z213" s="118"/>
      <c r="AA213" s="89"/>
      <c r="AB213" s="89"/>
      <c r="AC213" s="89"/>
      <c r="AD213" s="89"/>
      <c r="AE213" s="89"/>
      <c r="AF213" s="89"/>
      <c r="AG213" s="89"/>
    </row>
    <row r="214" spans="1:33" ht="11.25" customHeight="1" outlineLevel="1" x14ac:dyDescent="0.3">
      <c r="A214" s="110"/>
      <c r="B214" s="111"/>
      <c r="C214" s="119"/>
      <c r="D214" s="119"/>
      <c r="E214" s="113"/>
      <c r="F214" s="120"/>
      <c r="G214" s="121"/>
      <c r="H214" s="111"/>
      <c r="I214" s="119"/>
      <c r="J214" s="119"/>
      <c r="K214" s="113"/>
      <c r="L214" s="120"/>
      <c r="M214" s="121"/>
      <c r="N214" s="111"/>
      <c r="O214" s="119"/>
      <c r="P214" s="119"/>
      <c r="Q214" s="113"/>
      <c r="R214" s="120"/>
      <c r="S214" s="121"/>
      <c r="T214" s="121"/>
      <c r="U214" s="116"/>
      <c r="V214" s="117"/>
      <c r="W214" s="90">
        <f t="shared" si="59"/>
        <v>0</v>
      </c>
      <c r="X214" s="89"/>
      <c r="Y214" s="89"/>
      <c r="Z214" s="118"/>
      <c r="AA214" s="89"/>
      <c r="AB214" s="89"/>
      <c r="AC214" s="89"/>
      <c r="AD214" s="89"/>
      <c r="AE214" s="89"/>
      <c r="AF214" s="89"/>
      <c r="AG214" s="89"/>
    </row>
    <row r="215" spans="1:33" ht="11.25" customHeight="1" outlineLevel="1" x14ac:dyDescent="0.3">
      <c r="A215" s="110"/>
      <c r="B215" s="111"/>
      <c r="C215" s="119"/>
      <c r="D215" s="119"/>
      <c r="E215" s="113"/>
      <c r="F215" s="120"/>
      <c r="G215" s="121"/>
      <c r="H215" s="111"/>
      <c r="I215" s="119"/>
      <c r="J215" s="119"/>
      <c r="K215" s="113"/>
      <c r="L215" s="120"/>
      <c r="M215" s="121"/>
      <c r="N215" s="111"/>
      <c r="O215" s="119"/>
      <c r="P215" s="119"/>
      <c r="Q215" s="113"/>
      <c r="R215" s="120"/>
      <c r="S215" s="121"/>
      <c r="T215" s="121"/>
      <c r="U215" s="116"/>
      <c r="V215" s="117"/>
      <c r="W215" s="90">
        <f t="shared" si="59"/>
        <v>0</v>
      </c>
      <c r="X215" s="89"/>
      <c r="Y215" s="89"/>
      <c r="Z215" s="118"/>
      <c r="AA215" s="89"/>
      <c r="AB215" s="89"/>
      <c r="AC215" s="89"/>
      <c r="AD215" s="89"/>
      <c r="AE215" s="89"/>
      <c r="AF215" s="89"/>
      <c r="AG215" s="89"/>
    </row>
    <row r="216" spans="1:33" ht="11.25" customHeight="1" outlineLevel="1" x14ac:dyDescent="0.3">
      <c r="A216" s="110"/>
      <c r="B216" s="111"/>
      <c r="C216" s="119"/>
      <c r="D216" s="119"/>
      <c r="E216" s="113"/>
      <c r="F216" s="120"/>
      <c r="G216" s="121"/>
      <c r="H216" s="111"/>
      <c r="I216" s="119"/>
      <c r="J216" s="119"/>
      <c r="K216" s="113"/>
      <c r="L216" s="120"/>
      <c r="M216" s="121"/>
      <c r="N216" s="111"/>
      <c r="O216" s="119"/>
      <c r="P216" s="119"/>
      <c r="Q216" s="113"/>
      <c r="R216" s="120"/>
      <c r="S216" s="121"/>
      <c r="T216" s="121"/>
      <c r="U216" s="116"/>
      <c r="V216" s="117"/>
      <c r="W216" s="90">
        <f t="shared" si="59"/>
        <v>0</v>
      </c>
      <c r="X216" s="89"/>
      <c r="Y216" s="89"/>
      <c r="Z216" s="118"/>
      <c r="AA216" s="89"/>
      <c r="AB216" s="89"/>
      <c r="AC216" s="89"/>
      <c r="AD216" s="89"/>
      <c r="AE216" s="89"/>
      <c r="AF216" s="89"/>
      <c r="AG216" s="89"/>
    </row>
    <row r="217" spans="1:33" ht="11.25" customHeight="1" outlineLevel="1" x14ac:dyDescent="0.3">
      <c r="A217" s="110"/>
      <c r="B217" s="111"/>
      <c r="C217" s="119"/>
      <c r="D217" s="119"/>
      <c r="E217" s="113"/>
      <c r="F217" s="120"/>
      <c r="G217" s="121"/>
      <c r="H217" s="111"/>
      <c r="I217" s="119"/>
      <c r="J217" s="119"/>
      <c r="K217" s="113"/>
      <c r="L217" s="120"/>
      <c r="M217" s="121"/>
      <c r="N217" s="111"/>
      <c r="O217" s="119"/>
      <c r="P217" s="119"/>
      <c r="Q217" s="113"/>
      <c r="R217" s="120"/>
      <c r="S217" s="121"/>
      <c r="T217" s="121"/>
      <c r="U217" s="116"/>
      <c r="V217" s="117"/>
      <c r="W217" s="90">
        <f t="shared" si="59"/>
        <v>0</v>
      </c>
      <c r="X217" s="89"/>
      <c r="Y217" s="89"/>
      <c r="Z217" s="118"/>
      <c r="AA217" s="89"/>
      <c r="AB217" s="89"/>
      <c r="AC217" s="89"/>
      <c r="AD217" s="89"/>
      <c r="AE217" s="89"/>
      <c r="AF217" s="89"/>
      <c r="AG217" s="89"/>
    </row>
    <row r="218" spans="1:33" ht="11.25" customHeight="1" outlineLevel="1" x14ac:dyDescent="0.3">
      <c r="A218" s="110"/>
      <c r="B218" s="111"/>
      <c r="C218" s="119"/>
      <c r="D218" s="119"/>
      <c r="E218" s="113"/>
      <c r="F218" s="120"/>
      <c r="G218" s="121"/>
      <c r="H218" s="111"/>
      <c r="I218" s="119"/>
      <c r="J218" s="119"/>
      <c r="K218" s="113"/>
      <c r="L218" s="120"/>
      <c r="M218" s="121"/>
      <c r="N218" s="111"/>
      <c r="O218" s="119"/>
      <c r="P218" s="119"/>
      <c r="Q218" s="113"/>
      <c r="R218" s="120"/>
      <c r="S218" s="121"/>
      <c r="T218" s="121"/>
      <c r="U218" s="116"/>
      <c r="V218" s="117"/>
      <c r="W218" s="90">
        <f t="shared" si="59"/>
        <v>0</v>
      </c>
      <c r="X218" s="89"/>
      <c r="Y218" s="89"/>
      <c r="Z218" s="118"/>
      <c r="AA218" s="89"/>
      <c r="AB218" s="89"/>
      <c r="AC218" s="89"/>
      <c r="AD218" s="89"/>
      <c r="AE218" s="89"/>
      <c r="AF218" s="89"/>
      <c r="AG218" s="89"/>
    </row>
    <row r="219" spans="1:33" ht="11.25" customHeight="1" outlineLevel="1" x14ac:dyDescent="0.3">
      <c r="A219" s="110"/>
      <c r="B219" s="111"/>
      <c r="C219" s="119"/>
      <c r="D219" s="119"/>
      <c r="E219" s="113"/>
      <c r="F219" s="120"/>
      <c r="G219" s="121"/>
      <c r="H219" s="111"/>
      <c r="I219" s="119"/>
      <c r="J219" s="119"/>
      <c r="K219" s="113"/>
      <c r="L219" s="120"/>
      <c r="M219" s="121"/>
      <c r="N219" s="111"/>
      <c r="O219" s="119"/>
      <c r="P219" s="119"/>
      <c r="Q219" s="113"/>
      <c r="R219" s="120"/>
      <c r="S219" s="121"/>
      <c r="T219" s="121"/>
      <c r="U219" s="116"/>
      <c r="V219" s="117"/>
      <c r="W219" s="90">
        <f t="shared" si="59"/>
        <v>0</v>
      </c>
      <c r="X219" s="89"/>
      <c r="Y219" s="89"/>
      <c r="Z219" s="118"/>
      <c r="AA219" s="89"/>
      <c r="AB219" s="89"/>
      <c r="AC219" s="89"/>
      <c r="AD219" s="89"/>
      <c r="AE219" s="89"/>
      <c r="AF219" s="89"/>
      <c r="AG219" s="89"/>
    </row>
    <row r="220" spans="1:33" ht="11.25" customHeight="1" outlineLevel="1" x14ac:dyDescent="0.3">
      <c r="A220" s="110"/>
      <c r="B220" s="111"/>
      <c r="C220" s="119"/>
      <c r="D220" s="119"/>
      <c r="E220" s="113"/>
      <c r="F220" s="120"/>
      <c r="G220" s="121"/>
      <c r="H220" s="111"/>
      <c r="I220" s="119"/>
      <c r="J220" s="119"/>
      <c r="K220" s="113"/>
      <c r="L220" s="120"/>
      <c r="M220" s="121"/>
      <c r="N220" s="111"/>
      <c r="O220" s="119"/>
      <c r="P220" s="119"/>
      <c r="Q220" s="113"/>
      <c r="R220" s="120"/>
      <c r="S220" s="121"/>
      <c r="T220" s="121"/>
      <c r="U220" s="116"/>
      <c r="V220" s="117"/>
      <c r="W220" s="90">
        <f t="shared" si="59"/>
        <v>0</v>
      </c>
      <c r="X220" s="89"/>
      <c r="Y220" s="89"/>
      <c r="Z220" s="118"/>
      <c r="AA220" s="89"/>
      <c r="AB220" s="89"/>
      <c r="AC220" s="89"/>
      <c r="AD220" s="89"/>
      <c r="AE220" s="89"/>
      <c r="AF220" s="89"/>
      <c r="AG220" s="89"/>
    </row>
    <row r="221" spans="1:33" ht="11.25" customHeight="1" outlineLevel="1" x14ac:dyDescent="0.3">
      <c r="A221" s="110"/>
      <c r="B221" s="111"/>
      <c r="C221" s="119"/>
      <c r="D221" s="119"/>
      <c r="E221" s="113"/>
      <c r="F221" s="120"/>
      <c r="G221" s="121"/>
      <c r="H221" s="111"/>
      <c r="I221" s="119"/>
      <c r="J221" s="119"/>
      <c r="K221" s="113"/>
      <c r="L221" s="120"/>
      <c r="M221" s="121"/>
      <c r="N221" s="111"/>
      <c r="O221" s="119"/>
      <c r="P221" s="119"/>
      <c r="Q221" s="113"/>
      <c r="R221" s="120"/>
      <c r="S221" s="121"/>
      <c r="T221" s="121"/>
      <c r="U221" s="116"/>
      <c r="V221" s="117"/>
      <c r="W221" s="90">
        <f t="shared" si="59"/>
        <v>0</v>
      </c>
      <c r="X221" s="89"/>
      <c r="Y221" s="89"/>
      <c r="Z221" s="118"/>
      <c r="AA221" s="89"/>
      <c r="AB221" s="89"/>
      <c r="AC221" s="89"/>
      <c r="AD221" s="89"/>
      <c r="AE221" s="89"/>
      <c r="AF221" s="89"/>
      <c r="AG221" s="89"/>
    </row>
    <row r="222" spans="1:33" ht="11.25" customHeight="1" outlineLevel="1" x14ac:dyDescent="0.3">
      <c r="A222" s="110"/>
      <c r="B222" s="111"/>
      <c r="C222" s="119"/>
      <c r="D222" s="119"/>
      <c r="E222" s="113"/>
      <c r="F222" s="120"/>
      <c r="G222" s="121"/>
      <c r="H222" s="111"/>
      <c r="I222" s="119"/>
      <c r="J222" s="119"/>
      <c r="K222" s="113"/>
      <c r="L222" s="120"/>
      <c r="M222" s="121"/>
      <c r="N222" s="111"/>
      <c r="O222" s="119"/>
      <c r="P222" s="119"/>
      <c r="Q222" s="113"/>
      <c r="R222" s="120"/>
      <c r="S222" s="121"/>
      <c r="T222" s="121"/>
      <c r="U222" s="116"/>
      <c r="V222" s="117"/>
      <c r="W222" s="90">
        <f t="shared" si="59"/>
        <v>0</v>
      </c>
      <c r="X222" s="89"/>
      <c r="Y222" s="89"/>
      <c r="Z222" s="118"/>
      <c r="AA222" s="89"/>
      <c r="AB222" s="89"/>
      <c r="AC222" s="89"/>
      <c r="AD222" s="89"/>
      <c r="AE222" s="89"/>
      <c r="AF222" s="89"/>
      <c r="AG222" s="89"/>
    </row>
    <row r="223" spans="1:33" ht="11.25" customHeight="1" outlineLevel="1" x14ac:dyDescent="0.3">
      <c r="A223" s="110"/>
      <c r="B223" s="111"/>
      <c r="C223" s="119"/>
      <c r="D223" s="119"/>
      <c r="E223" s="113"/>
      <c r="F223" s="120"/>
      <c r="G223" s="121"/>
      <c r="H223" s="111"/>
      <c r="I223" s="119"/>
      <c r="J223" s="119"/>
      <c r="K223" s="113"/>
      <c r="L223" s="120"/>
      <c r="M223" s="121"/>
      <c r="N223" s="111"/>
      <c r="O223" s="119"/>
      <c r="P223" s="119"/>
      <c r="Q223" s="113"/>
      <c r="R223" s="120"/>
      <c r="S223" s="121"/>
      <c r="T223" s="121"/>
      <c r="U223" s="116"/>
      <c r="V223" s="117"/>
      <c r="W223" s="90">
        <f t="shared" si="59"/>
        <v>0</v>
      </c>
      <c r="X223" s="89"/>
      <c r="Y223" s="89"/>
      <c r="Z223" s="118"/>
      <c r="AA223" s="89"/>
      <c r="AB223" s="89"/>
      <c r="AC223" s="89"/>
      <c r="AD223" s="89"/>
      <c r="AE223" s="89"/>
      <c r="AF223" s="89"/>
      <c r="AG223" s="89"/>
    </row>
    <row r="224" spans="1:33" ht="11.25" customHeight="1" outlineLevel="1" x14ac:dyDescent="0.3">
      <c r="A224" s="110"/>
      <c r="B224" s="111"/>
      <c r="C224" s="119"/>
      <c r="D224" s="119"/>
      <c r="E224" s="113"/>
      <c r="F224" s="120"/>
      <c r="G224" s="121"/>
      <c r="H224" s="111"/>
      <c r="I224" s="119"/>
      <c r="J224" s="119"/>
      <c r="K224" s="113"/>
      <c r="L224" s="120"/>
      <c r="M224" s="121"/>
      <c r="N224" s="111"/>
      <c r="O224" s="119"/>
      <c r="P224" s="119"/>
      <c r="Q224" s="113"/>
      <c r="R224" s="120"/>
      <c r="S224" s="121"/>
      <c r="T224" s="121"/>
      <c r="U224" s="116"/>
      <c r="V224" s="117"/>
      <c r="W224" s="90">
        <f t="shared" si="59"/>
        <v>0</v>
      </c>
      <c r="X224" s="89"/>
      <c r="Y224" s="89"/>
      <c r="Z224" s="118"/>
      <c r="AA224" s="89"/>
      <c r="AB224" s="89"/>
      <c r="AC224" s="89"/>
      <c r="AD224" s="89"/>
      <c r="AE224" s="89"/>
      <c r="AF224" s="89"/>
      <c r="AG224" s="89"/>
    </row>
    <row r="225" spans="1:33" ht="11.25" customHeight="1" outlineLevel="1" x14ac:dyDescent="0.3">
      <c r="A225" s="110"/>
      <c r="B225" s="111"/>
      <c r="C225" s="119"/>
      <c r="D225" s="119"/>
      <c r="E225" s="113"/>
      <c r="F225" s="120"/>
      <c r="G225" s="121"/>
      <c r="H225" s="111"/>
      <c r="I225" s="119"/>
      <c r="J225" s="119"/>
      <c r="K225" s="113"/>
      <c r="L225" s="120"/>
      <c r="M225" s="121"/>
      <c r="N225" s="111"/>
      <c r="O225" s="119"/>
      <c r="P225" s="119"/>
      <c r="Q225" s="113"/>
      <c r="R225" s="120"/>
      <c r="S225" s="121"/>
      <c r="T225" s="121"/>
      <c r="U225" s="116"/>
      <c r="V225" s="117"/>
      <c r="W225" s="90">
        <f t="shared" si="59"/>
        <v>0</v>
      </c>
      <c r="X225" s="89"/>
      <c r="Y225" s="89"/>
      <c r="Z225" s="118"/>
      <c r="AA225" s="89"/>
      <c r="AB225" s="89"/>
      <c r="AC225" s="89"/>
      <c r="AD225" s="89"/>
      <c r="AE225" s="89"/>
      <c r="AF225" s="89"/>
      <c r="AG225" s="89"/>
    </row>
    <row r="226" spans="1:33" ht="11.25" customHeight="1" outlineLevel="1" x14ac:dyDescent="0.3">
      <c r="A226" s="110"/>
      <c r="B226" s="111"/>
      <c r="C226" s="119"/>
      <c r="D226" s="119"/>
      <c r="E226" s="113"/>
      <c r="F226" s="120"/>
      <c r="G226" s="121"/>
      <c r="H226" s="111"/>
      <c r="I226" s="119"/>
      <c r="J226" s="119"/>
      <c r="K226" s="113"/>
      <c r="L226" s="120"/>
      <c r="M226" s="121"/>
      <c r="N226" s="111"/>
      <c r="O226" s="119"/>
      <c r="P226" s="119"/>
      <c r="Q226" s="113"/>
      <c r="R226" s="120"/>
      <c r="S226" s="121"/>
      <c r="T226" s="121"/>
      <c r="U226" s="116"/>
      <c r="V226" s="117"/>
      <c r="W226" s="90">
        <f t="shared" si="59"/>
        <v>0</v>
      </c>
      <c r="X226" s="89"/>
      <c r="Y226" s="89"/>
      <c r="Z226" s="118"/>
      <c r="AA226" s="89"/>
      <c r="AB226" s="89"/>
      <c r="AC226" s="89"/>
      <c r="AD226" s="89"/>
      <c r="AE226" s="89"/>
      <c r="AF226" s="89"/>
      <c r="AG226" s="89"/>
    </row>
    <row r="227" spans="1:33" ht="11.25" customHeight="1" outlineLevel="1" x14ac:dyDescent="0.3">
      <c r="A227" s="110"/>
      <c r="B227" s="111"/>
      <c r="C227" s="119"/>
      <c r="D227" s="119"/>
      <c r="E227" s="113"/>
      <c r="F227" s="120"/>
      <c r="G227" s="121"/>
      <c r="H227" s="111"/>
      <c r="I227" s="119"/>
      <c r="J227" s="119"/>
      <c r="K227" s="113"/>
      <c r="L227" s="120"/>
      <c r="M227" s="121"/>
      <c r="N227" s="111"/>
      <c r="O227" s="119"/>
      <c r="P227" s="119"/>
      <c r="Q227" s="113"/>
      <c r="R227" s="120"/>
      <c r="S227" s="121"/>
      <c r="T227" s="121"/>
      <c r="U227" s="116"/>
      <c r="V227" s="117"/>
      <c r="W227" s="90">
        <f t="shared" si="59"/>
        <v>0</v>
      </c>
      <c r="X227" s="89"/>
      <c r="Y227" s="89"/>
      <c r="Z227" s="118"/>
      <c r="AA227" s="89"/>
      <c r="AB227" s="89"/>
      <c r="AC227" s="89"/>
      <c r="AD227" s="89"/>
      <c r="AE227" s="89"/>
      <c r="AF227" s="89"/>
      <c r="AG227" s="89"/>
    </row>
    <row r="228" spans="1:33" ht="11.25" customHeight="1" outlineLevel="1" x14ac:dyDescent="0.3">
      <c r="A228" s="110"/>
      <c r="B228" s="111"/>
      <c r="C228" s="119"/>
      <c r="D228" s="119"/>
      <c r="E228" s="113"/>
      <c r="F228" s="120"/>
      <c r="G228" s="121"/>
      <c r="H228" s="111"/>
      <c r="I228" s="119"/>
      <c r="J228" s="119"/>
      <c r="K228" s="113"/>
      <c r="L228" s="120"/>
      <c r="M228" s="121"/>
      <c r="N228" s="111"/>
      <c r="O228" s="119"/>
      <c r="P228" s="119"/>
      <c r="Q228" s="113"/>
      <c r="R228" s="120"/>
      <c r="S228" s="121"/>
      <c r="T228" s="121"/>
      <c r="U228" s="116"/>
      <c r="V228" s="117"/>
      <c r="W228" s="90">
        <f t="shared" si="59"/>
        <v>0</v>
      </c>
      <c r="X228" s="89"/>
      <c r="Y228" s="89"/>
      <c r="Z228" s="118"/>
      <c r="AA228" s="89"/>
      <c r="AB228" s="89"/>
      <c r="AC228" s="89"/>
      <c r="AD228" s="89"/>
      <c r="AE228" s="89"/>
      <c r="AF228" s="89"/>
      <c r="AG228" s="89"/>
    </row>
    <row r="229" spans="1:33" ht="11.25" customHeight="1" outlineLevel="1" x14ac:dyDescent="0.3">
      <c r="A229" s="110"/>
      <c r="B229" s="111"/>
      <c r="C229" s="119"/>
      <c r="D229" s="119"/>
      <c r="E229" s="113"/>
      <c r="F229" s="120"/>
      <c r="G229" s="121"/>
      <c r="H229" s="111"/>
      <c r="I229" s="119"/>
      <c r="J229" s="119"/>
      <c r="K229" s="113"/>
      <c r="L229" s="120"/>
      <c r="M229" s="121"/>
      <c r="N229" s="111"/>
      <c r="O229" s="119"/>
      <c r="P229" s="119"/>
      <c r="Q229" s="113"/>
      <c r="R229" s="120"/>
      <c r="S229" s="121"/>
      <c r="T229" s="121"/>
      <c r="U229" s="116"/>
      <c r="V229" s="117"/>
      <c r="W229" s="90">
        <f t="shared" si="59"/>
        <v>0</v>
      </c>
      <c r="X229" s="89"/>
      <c r="Y229" s="89"/>
      <c r="Z229" s="118"/>
      <c r="AA229" s="89"/>
      <c r="AB229" s="89"/>
      <c r="AC229" s="89"/>
      <c r="AD229" s="89"/>
      <c r="AE229" s="89"/>
      <c r="AF229" s="89"/>
      <c r="AG229" s="89"/>
    </row>
    <row r="230" spans="1:33" ht="11.25" customHeight="1" outlineLevel="1" x14ac:dyDescent="0.3">
      <c r="A230" s="110"/>
      <c r="B230" s="111"/>
      <c r="C230" s="119"/>
      <c r="D230" s="119"/>
      <c r="E230" s="113"/>
      <c r="F230" s="120"/>
      <c r="G230" s="121"/>
      <c r="H230" s="111"/>
      <c r="I230" s="119"/>
      <c r="J230" s="119"/>
      <c r="K230" s="113"/>
      <c r="L230" s="120"/>
      <c r="M230" s="121"/>
      <c r="N230" s="111"/>
      <c r="O230" s="119"/>
      <c r="P230" s="119"/>
      <c r="Q230" s="113"/>
      <c r="R230" s="120"/>
      <c r="S230" s="121"/>
      <c r="T230" s="121"/>
      <c r="U230" s="116"/>
      <c r="V230" s="117"/>
      <c r="W230" s="90">
        <f t="shared" si="59"/>
        <v>0</v>
      </c>
      <c r="X230" s="89"/>
      <c r="Y230" s="89"/>
      <c r="Z230" s="118"/>
      <c r="AA230" s="89"/>
      <c r="AB230" s="89"/>
      <c r="AC230" s="89"/>
      <c r="AD230" s="89"/>
      <c r="AE230" s="89"/>
      <c r="AF230" s="89"/>
      <c r="AG230" s="89"/>
    </row>
    <row r="231" spans="1:33" ht="11.25" customHeight="1" outlineLevel="1" x14ac:dyDescent="0.3">
      <c r="A231" s="110"/>
      <c r="B231" s="111"/>
      <c r="C231" s="119"/>
      <c r="D231" s="119"/>
      <c r="E231" s="113"/>
      <c r="F231" s="120"/>
      <c r="G231" s="121"/>
      <c r="H231" s="111"/>
      <c r="I231" s="119"/>
      <c r="J231" s="119"/>
      <c r="K231" s="113"/>
      <c r="L231" s="120"/>
      <c r="M231" s="121"/>
      <c r="N231" s="111"/>
      <c r="O231" s="119"/>
      <c r="P231" s="119"/>
      <c r="Q231" s="113"/>
      <c r="R231" s="120"/>
      <c r="S231" s="121"/>
      <c r="T231" s="121"/>
      <c r="U231" s="116"/>
      <c r="V231" s="117"/>
      <c r="W231" s="90">
        <f t="shared" si="59"/>
        <v>0</v>
      </c>
      <c r="X231" s="89"/>
      <c r="Y231" s="89"/>
      <c r="Z231" s="118"/>
      <c r="AA231" s="89"/>
      <c r="AB231" s="89"/>
      <c r="AC231" s="89"/>
      <c r="AD231" s="89"/>
      <c r="AE231" s="89"/>
      <c r="AF231" s="89"/>
      <c r="AG231" s="89"/>
    </row>
    <row r="232" spans="1:33" ht="11.25" customHeight="1" outlineLevel="1" x14ac:dyDescent="0.3">
      <c r="A232" s="110"/>
      <c r="B232" s="111"/>
      <c r="C232" s="119"/>
      <c r="D232" s="119"/>
      <c r="E232" s="113"/>
      <c r="F232" s="120"/>
      <c r="G232" s="121"/>
      <c r="H232" s="111"/>
      <c r="I232" s="119"/>
      <c r="J232" s="119"/>
      <c r="K232" s="113"/>
      <c r="L232" s="120"/>
      <c r="M232" s="121"/>
      <c r="N232" s="111"/>
      <c r="O232" s="119"/>
      <c r="P232" s="119"/>
      <c r="Q232" s="113"/>
      <c r="R232" s="120"/>
      <c r="S232" s="121"/>
      <c r="T232" s="121"/>
      <c r="U232" s="116"/>
      <c r="V232" s="117"/>
      <c r="W232" s="90">
        <f t="shared" si="59"/>
        <v>0</v>
      </c>
      <c r="X232" s="89"/>
      <c r="Y232" s="89"/>
      <c r="Z232" s="118"/>
      <c r="AA232" s="89"/>
      <c r="AB232" s="89"/>
      <c r="AC232" s="89"/>
      <c r="AD232" s="89"/>
      <c r="AE232" s="89"/>
      <c r="AF232" s="89"/>
      <c r="AG232" s="89"/>
    </row>
    <row r="233" spans="1:33" ht="11.25" customHeight="1" outlineLevel="1" x14ac:dyDescent="0.3">
      <c r="A233" s="110"/>
      <c r="B233" s="111"/>
      <c r="C233" s="119"/>
      <c r="D233" s="119"/>
      <c r="E233" s="113"/>
      <c r="F233" s="120"/>
      <c r="G233" s="121"/>
      <c r="H233" s="111"/>
      <c r="I233" s="119"/>
      <c r="J233" s="119"/>
      <c r="K233" s="113"/>
      <c r="L233" s="120"/>
      <c r="M233" s="121"/>
      <c r="N233" s="111"/>
      <c r="O233" s="119"/>
      <c r="P233" s="119"/>
      <c r="Q233" s="113"/>
      <c r="R233" s="120"/>
      <c r="S233" s="121"/>
      <c r="T233" s="121"/>
      <c r="U233" s="116"/>
      <c r="V233" s="117"/>
      <c r="W233" s="90">
        <f t="shared" si="59"/>
        <v>0</v>
      </c>
      <c r="X233" s="89"/>
      <c r="Y233" s="89"/>
      <c r="Z233" s="118"/>
      <c r="AA233" s="89"/>
      <c r="AB233" s="89"/>
      <c r="AC233" s="89"/>
      <c r="AD233" s="89"/>
      <c r="AE233" s="89"/>
      <c r="AF233" s="89"/>
      <c r="AG233" s="89"/>
    </row>
    <row r="234" spans="1:33" ht="11.25" customHeight="1" outlineLevel="1" x14ac:dyDescent="0.3">
      <c r="A234" s="110"/>
      <c r="B234" s="111"/>
      <c r="C234" s="119"/>
      <c r="D234" s="119"/>
      <c r="E234" s="113"/>
      <c r="F234" s="120"/>
      <c r="G234" s="121"/>
      <c r="H234" s="111"/>
      <c r="I234" s="119"/>
      <c r="J234" s="119"/>
      <c r="K234" s="113"/>
      <c r="L234" s="120"/>
      <c r="M234" s="121"/>
      <c r="N234" s="111"/>
      <c r="O234" s="119"/>
      <c r="P234" s="119"/>
      <c r="Q234" s="113"/>
      <c r="R234" s="120"/>
      <c r="S234" s="121"/>
      <c r="T234" s="121"/>
      <c r="U234" s="116"/>
      <c r="V234" s="117"/>
      <c r="W234" s="90">
        <f t="shared" si="59"/>
        <v>0</v>
      </c>
      <c r="X234" s="89"/>
      <c r="Y234" s="89"/>
      <c r="Z234" s="118"/>
      <c r="AA234" s="89"/>
      <c r="AB234" s="89"/>
      <c r="AC234" s="89"/>
      <c r="AD234" s="89"/>
      <c r="AE234" s="89"/>
      <c r="AF234" s="89"/>
      <c r="AG234" s="89"/>
    </row>
    <row r="235" spans="1:33" ht="11.25" customHeight="1" outlineLevel="1" x14ac:dyDescent="0.3">
      <c r="A235" s="110"/>
      <c r="B235" s="111"/>
      <c r="C235" s="119"/>
      <c r="D235" s="119"/>
      <c r="E235" s="113"/>
      <c r="F235" s="120"/>
      <c r="G235" s="121"/>
      <c r="H235" s="111"/>
      <c r="I235" s="119"/>
      <c r="J235" s="119"/>
      <c r="K235" s="113"/>
      <c r="L235" s="120"/>
      <c r="M235" s="121"/>
      <c r="N235" s="111"/>
      <c r="O235" s="119"/>
      <c r="P235" s="119"/>
      <c r="Q235" s="113"/>
      <c r="R235" s="120"/>
      <c r="S235" s="121"/>
      <c r="T235" s="121"/>
      <c r="U235" s="116"/>
      <c r="V235" s="117"/>
      <c r="W235" s="90">
        <f t="shared" si="59"/>
        <v>0</v>
      </c>
      <c r="X235" s="89"/>
      <c r="Y235" s="89"/>
      <c r="Z235" s="118"/>
      <c r="AA235" s="89"/>
      <c r="AB235" s="89"/>
      <c r="AC235" s="89"/>
      <c r="AD235" s="89"/>
      <c r="AE235" s="89"/>
      <c r="AF235" s="89"/>
      <c r="AG235" s="89"/>
    </row>
    <row r="236" spans="1:33" ht="11.25" customHeight="1" outlineLevel="1" x14ac:dyDescent="0.3">
      <c r="A236" s="110"/>
      <c r="B236" s="111"/>
      <c r="C236" s="119"/>
      <c r="D236" s="119"/>
      <c r="E236" s="113"/>
      <c r="F236" s="120"/>
      <c r="G236" s="121"/>
      <c r="H236" s="111"/>
      <c r="I236" s="119"/>
      <c r="J236" s="119"/>
      <c r="K236" s="113"/>
      <c r="L236" s="120"/>
      <c r="M236" s="121"/>
      <c r="N236" s="111"/>
      <c r="O236" s="119"/>
      <c r="P236" s="119"/>
      <c r="Q236" s="113"/>
      <c r="R236" s="120"/>
      <c r="S236" s="121"/>
      <c r="T236" s="121"/>
      <c r="U236" s="116"/>
      <c r="V236" s="117">
        <f t="shared" ref="V236:V252" si="63">+A236</f>
        <v>0</v>
      </c>
      <c r="W236" s="90">
        <f t="shared" si="59"/>
        <v>0</v>
      </c>
      <c r="X236" s="89"/>
      <c r="Y236" s="89"/>
      <c r="Z236" s="118"/>
      <c r="AA236" s="89"/>
      <c r="AB236" s="89"/>
      <c r="AC236" s="89"/>
      <c r="AD236" s="89"/>
      <c r="AE236" s="89"/>
      <c r="AF236" s="89"/>
      <c r="AG236" s="89"/>
    </row>
    <row r="237" spans="1:33" ht="11.25" customHeight="1" outlineLevel="1" x14ac:dyDescent="0.3">
      <c r="A237" s="110"/>
      <c r="B237" s="111"/>
      <c r="C237" s="119"/>
      <c r="D237" s="119"/>
      <c r="E237" s="113"/>
      <c r="F237" s="120"/>
      <c r="G237" s="121"/>
      <c r="H237" s="111"/>
      <c r="I237" s="119"/>
      <c r="J237" s="119"/>
      <c r="K237" s="113"/>
      <c r="L237" s="120"/>
      <c r="M237" s="121"/>
      <c r="N237" s="111"/>
      <c r="O237" s="119"/>
      <c r="P237" s="119"/>
      <c r="Q237" s="113"/>
      <c r="R237" s="120"/>
      <c r="S237" s="121"/>
      <c r="T237" s="121"/>
      <c r="U237" s="116"/>
      <c r="V237" s="117">
        <f t="shared" si="63"/>
        <v>0</v>
      </c>
      <c r="W237" s="90">
        <f t="shared" si="59"/>
        <v>0</v>
      </c>
      <c r="X237" s="89"/>
      <c r="Y237" s="89"/>
      <c r="Z237" s="118"/>
      <c r="AA237" s="89"/>
      <c r="AB237" s="89"/>
      <c r="AC237" s="89"/>
      <c r="AD237" s="89"/>
      <c r="AE237" s="89"/>
      <c r="AF237" s="89"/>
      <c r="AG237" s="89"/>
    </row>
    <row r="238" spans="1:33" ht="11.25" customHeight="1" outlineLevel="1" x14ac:dyDescent="0.3">
      <c r="A238" s="110"/>
      <c r="B238" s="111"/>
      <c r="C238" s="119"/>
      <c r="D238" s="119"/>
      <c r="E238" s="113"/>
      <c r="F238" s="120"/>
      <c r="G238" s="121"/>
      <c r="H238" s="111"/>
      <c r="I238" s="119"/>
      <c r="J238" s="119"/>
      <c r="K238" s="113"/>
      <c r="L238" s="120"/>
      <c r="M238" s="121"/>
      <c r="N238" s="111"/>
      <c r="O238" s="119"/>
      <c r="P238" s="119"/>
      <c r="Q238" s="113"/>
      <c r="R238" s="120"/>
      <c r="S238" s="121"/>
      <c r="T238" s="121"/>
      <c r="U238" s="116"/>
      <c r="V238" s="117">
        <f t="shared" si="63"/>
        <v>0</v>
      </c>
      <c r="W238" s="90">
        <f t="shared" si="59"/>
        <v>0</v>
      </c>
      <c r="X238" s="89"/>
      <c r="Y238" s="89"/>
      <c r="Z238" s="118"/>
      <c r="AA238" s="89"/>
      <c r="AB238" s="89"/>
      <c r="AC238" s="89"/>
      <c r="AD238" s="89"/>
      <c r="AE238" s="89"/>
      <c r="AF238" s="89"/>
      <c r="AG238" s="89"/>
    </row>
    <row r="239" spans="1:33" ht="11.25" customHeight="1" outlineLevel="1" x14ac:dyDescent="0.3">
      <c r="A239" s="110"/>
      <c r="B239" s="111"/>
      <c r="C239" s="119"/>
      <c r="D239" s="119"/>
      <c r="E239" s="113"/>
      <c r="F239" s="120"/>
      <c r="G239" s="121"/>
      <c r="H239" s="111"/>
      <c r="I239" s="119"/>
      <c r="J239" s="119"/>
      <c r="K239" s="113"/>
      <c r="L239" s="120"/>
      <c r="M239" s="121"/>
      <c r="N239" s="111"/>
      <c r="O239" s="119"/>
      <c r="P239" s="119"/>
      <c r="Q239" s="113"/>
      <c r="R239" s="120"/>
      <c r="S239" s="121"/>
      <c r="T239" s="121"/>
      <c r="U239" s="116"/>
      <c r="V239" s="117">
        <f t="shared" si="63"/>
        <v>0</v>
      </c>
      <c r="W239" s="90">
        <f t="shared" si="59"/>
        <v>0</v>
      </c>
      <c r="X239" s="89"/>
      <c r="Y239" s="89"/>
      <c r="Z239" s="118"/>
      <c r="AA239" s="89"/>
      <c r="AB239" s="89"/>
      <c r="AC239" s="89"/>
      <c r="AD239" s="89"/>
      <c r="AE239" s="89"/>
      <c r="AF239" s="89"/>
      <c r="AG239" s="89"/>
    </row>
    <row r="240" spans="1:33" ht="11.25" customHeight="1" outlineLevel="1" x14ac:dyDescent="0.3">
      <c r="A240" s="110"/>
      <c r="B240" s="111"/>
      <c r="C240" s="119"/>
      <c r="D240" s="119"/>
      <c r="E240" s="113"/>
      <c r="F240" s="120"/>
      <c r="G240" s="121"/>
      <c r="H240" s="111"/>
      <c r="I240" s="119"/>
      <c r="J240" s="119"/>
      <c r="K240" s="113"/>
      <c r="L240" s="120"/>
      <c r="M240" s="121"/>
      <c r="N240" s="111"/>
      <c r="O240" s="119"/>
      <c r="P240" s="119"/>
      <c r="Q240" s="113"/>
      <c r="R240" s="120"/>
      <c r="S240" s="121"/>
      <c r="T240" s="121"/>
      <c r="U240" s="116"/>
      <c r="V240" s="117">
        <f t="shared" si="63"/>
        <v>0</v>
      </c>
      <c r="W240" s="90">
        <f t="shared" si="59"/>
        <v>0</v>
      </c>
      <c r="X240" s="89"/>
      <c r="Y240" s="89"/>
      <c r="Z240" s="118"/>
      <c r="AA240" s="89"/>
      <c r="AB240" s="89"/>
      <c r="AC240" s="89"/>
      <c r="AD240" s="89"/>
      <c r="AE240" s="89"/>
      <c r="AF240" s="89"/>
      <c r="AG240" s="89"/>
    </row>
    <row r="241" spans="1:33" ht="11.25" customHeight="1" outlineLevel="1" x14ac:dyDescent="0.3">
      <c r="A241" s="110"/>
      <c r="B241" s="111"/>
      <c r="C241" s="119"/>
      <c r="D241" s="119"/>
      <c r="E241" s="113"/>
      <c r="F241" s="120"/>
      <c r="G241" s="121"/>
      <c r="H241" s="111"/>
      <c r="I241" s="119"/>
      <c r="J241" s="119"/>
      <c r="K241" s="113"/>
      <c r="L241" s="120"/>
      <c r="M241" s="121"/>
      <c r="N241" s="111"/>
      <c r="O241" s="119"/>
      <c r="P241" s="119"/>
      <c r="Q241" s="113"/>
      <c r="R241" s="120"/>
      <c r="S241" s="121"/>
      <c r="T241" s="121"/>
      <c r="U241" s="116"/>
      <c r="V241" s="117">
        <f t="shared" si="63"/>
        <v>0</v>
      </c>
      <c r="W241" s="90">
        <f t="shared" si="59"/>
        <v>0</v>
      </c>
      <c r="X241" s="89"/>
      <c r="Y241" s="89"/>
      <c r="Z241" s="118"/>
      <c r="AA241" s="89"/>
      <c r="AB241" s="89"/>
      <c r="AC241" s="89"/>
      <c r="AD241" s="89"/>
      <c r="AE241" s="89"/>
      <c r="AF241" s="89"/>
      <c r="AG241" s="89"/>
    </row>
    <row r="242" spans="1:33" ht="11.25" customHeight="1" outlineLevel="1" x14ac:dyDescent="0.3">
      <c r="A242" s="110"/>
      <c r="B242" s="111"/>
      <c r="C242" s="119"/>
      <c r="D242" s="119"/>
      <c r="E242" s="113"/>
      <c r="F242" s="120"/>
      <c r="G242" s="121"/>
      <c r="H242" s="111"/>
      <c r="I242" s="119"/>
      <c r="J242" s="119"/>
      <c r="K242" s="113"/>
      <c r="L242" s="120"/>
      <c r="M242" s="121"/>
      <c r="N242" s="111"/>
      <c r="O242" s="119"/>
      <c r="P242" s="119"/>
      <c r="Q242" s="113"/>
      <c r="R242" s="120"/>
      <c r="S242" s="121"/>
      <c r="T242" s="121"/>
      <c r="U242" s="116"/>
      <c r="V242" s="117">
        <f t="shared" si="63"/>
        <v>0</v>
      </c>
      <c r="W242" s="90">
        <f t="shared" si="59"/>
        <v>0</v>
      </c>
      <c r="X242" s="89"/>
      <c r="Y242" s="89"/>
      <c r="Z242" s="118"/>
      <c r="AA242" s="89"/>
      <c r="AB242" s="89"/>
      <c r="AC242" s="89"/>
      <c r="AD242" s="89"/>
      <c r="AE242" s="89"/>
      <c r="AF242" s="89"/>
      <c r="AG242" s="89"/>
    </row>
    <row r="243" spans="1:33" ht="11.25" customHeight="1" outlineLevel="1" x14ac:dyDescent="0.3">
      <c r="A243" s="110"/>
      <c r="B243" s="111"/>
      <c r="C243" s="119"/>
      <c r="D243" s="119"/>
      <c r="E243" s="113"/>
      <c r="F243" s="120"/>
      <c r="G243" s="121"/>
      <c r="H243" s="111"/>
      <c r="I243" s="119"/>
      <c r="J243" s="119"/>
      <c r="K243" s="113"/>
      <c r="L243" s="120"/>
      <c r="M243" s="121"/>
      <c r="N243" s="111"/>
      <c r="O243" s="119"/>
      <c r="P243" s="119"/>
      <c r="Q243" s="113"/>
      <c r="R243" s="120"/>
      <c r="S243" s="121"/>
      <c r="T243" s="121"/>
      <c r="U243" s="116"/>
      <c r="V243" s="117">
        <f t="shared" si="63"/>
        <v>0</v>
      </c>
      <c r="W243" s="90">
        <f t="shared" si="59"/>
        <v>0</v>
      </c>
      <c r="X243" s="89"/>
      <c r="Y243" s="89"/>
      <c r="Z243" s="118"/>
      <c r="AA243" s="89"/>
      <c r="AB243" s="89"/>
      <c r="AC243" s="89"/>
      <c r="AD243" s="89"/>
      <c r="AE243" s="89"/>
      <c r="AF243" s="89"/>
      <c r="AG243" s="89"/>
    </row>
    <row r="244" spans="1:33" ht="11.25" customHeight="1" outlineLevel="1" x14ac:dyDescent="0.3">
      <c r="A244" s="110"/>
      <c r="B244" s="111"/>
      <c r="C244" s="119"/>
      <c r="D244" s="119"/>
      <c r="E244" s="113"/>
      <c r="F244" s="120"/>
      <c r="G244" s="121"/>
      <c r="H244" s="111"/>
      <c r="I244" s="119"/>
      <c r="J244" s="119"/>
      <c r="K244" s="113"/>
      <c r="L244" s="120"/>
      <c r="M244" s="121"/>
      <c r="N244" s="111"/>
      <c r="O244" s="119"/>
      <c r="P244" s="119"/>
      <c r="Q244" s="113"/>
      <c r="R244" s="120"/>
      <c r="S244" s="121"/>
      <c r="T244" s="121"/>
      <c r="U244" s="116"/>
      <c r="V244" s="117">
        <f t="shared" si="63"/>
        <v>0</v>
      </c>
      <c r="W244" s="90">
        <f t="shared" si="59"/>
        <v>0</v>
      </c>
      <c r="X244" s="89"/>
      <c r="Y244" s="89"/>
      <c r="Z244" s="118"/>
      <c r="AA244" s="89"/>
      <c r="AB244" s="89"/>
      <c r="AC244" s="89"/>
      <c r="AD244" s="89"/>
      <c r="AE244" s="89"/>
      <c r="AF244" s="89"/>
      <c r="AG244" s="89"/>
    </row>
    <row r="245" spans="1:33" ht="11.25" customHeight="1" outlineLevel="1" x14ac:dyDescent="0.3">
      <c r="A245" s="110"/>
      <c r="B245" s="111"/>
      <c r="C245" s="119"/>
      <c r="D245" s="119"/>
      <c r="E245" s="113"/>
      <c r="F245" s="120"/>
      <c r="G245" s="121"/>
      <c r="H245" s="111"/>
      <c r="I245" s="119"/>
      <c r="J245" s="119"/>
      <c r="K245" s="113"/>
      <c r="L245" s="120"/>
      <c r="M245" s="121"/>
      <c r="N245" s="111"/>
      <c r="O245" s="119"/>
      <c r="P245" s="119"/>
      <c r="Q245" s="113"/>
      <c r="R245" s="120"/>
      <c r="S245" s="121"/>
      <c r="T245" s="121"/>
      <c r="U245" s="116"/>
      <c r="V245" s="117">
        <f t="shared" si="63"/>
        <v>0</v>
      </c>
      <c r="W245" s="90">
        <f t="shared" si="59"/>
        <v>0</v>
      </c>
      <c r="X245" s="89"/>
      <c r="Y245" s="89"/>
      <c r="Z245" s="118"/>
      <c r="AA245" s="89"/>
      <c r="AB245" s="89"/>
      <c r="AC245" s="89"/>
      <c r="AD245" s="89"/>
      <c r="AE245" s="89"/>
      <c r="AF245" s="89"/>
      <c r="AG245" s="89"/>
    </row>
    <row r="246" spans="1:33" ht="11.25" customHeight="1" outlineLevel="1" x14ac:dyDescent="0.3">
      <c r="A246" s="110"/>
      <c r="B246" s="111"/>
      <c r="C246" s="119"/>
      <c r="D246" s="119"/>
      <c r="E246" s="113"/>
      <c r="F246" s="120"/>
      <c r="G246" s="121"/>
      <c r="H246" s="111"/>
      <c r="I246" s="119"/>
      <c r="J246" s="119"/>
      <c r="K246" s="113"/>
      <c r="L246" s="120"/>
      <c r="M246" s="121"/>
      <c r="N246" s="111"/>
      <c r="O246" s="119"/>
      <c r="P246" s="119"/>
      <c r="Q246" s="113"/>
      <c r="R246" s="120"/>
      <c r="S246" s="121"/>
      <c r="T246" s="121"/>
      <c r="U246" s="116"/>
      <c r="V246" s="117">
        <f t="shared" si="63"/>
        <v>0</v>
      </c>
      <c r="W246" s="90">
        <f t="shared" si="59"/>
        <v>0</v>
      </c>
      <c r="X246" s="89"/>
      <c r="Y246" s="89"/>
      <c r="Z246" s="118"/>
      <c r="AA246" s="89"/>
      <c r="AB246" s="89"/>
      <c r="AC246" s="89"/>
      <c r="AD246" s="89"/>
      <c r="AE246" s="89"/>
      <c r="AF246" s="89"/>
      <c r="AG246" s="89"/>
    </row>
    <row r="247" spans="1:33" ht="11.25" customHeight="1" outlineLevel="1" x14ac:dyDescent="0.3">
      <c r="A247" s="110"/>
      <c r="B247" s="111"/>
      <c r="C247" s="119"/>
      <c r="D247" s="119"/>
      <c r="E247" s="113"/>
      <c r="F247" s="120"/>
      <c r="G247" s="121"/>
      <c r="H247" s="111"/>
      <c r="I247" s="119"/>
      <c r="J247" s="119"/>
      <c r="K247" s="113"/>
      <c r="L247" s="120"/>
      <c r="M247" s="121"/>
      <c r="N247" s="111"/>
      <c r="O247" s="119"/>
      <c r="P247" s="119"/>
      <c r="Q247" s="113"/>
      <c r="R247" s="120"/>
      <c r="S247" s="121"/>
      <c r="T247" s="121"/>
      <c r="U247" s="116"/>
      <c r="V247" s="117">
        <f t="shared" si="63"/>
        <v>0</v>
      </c>
      <c r="W247" s="90">
        <f t="shared" si="59"/>
        <v>0</v>
      </c>
      <c r="X247" s="89"/>
      <c r="Y247" s="89"/>
      <c r="Z247" s="118"/>
      <c r="AA247" s="89"/>
      <c r="AB247" s="89"/>
      <c r="AC247" s="89"/>
      <c r="AD247" s="89"/>
      <c r="AE247" s="89"/>
      <c r="AF247" s="89"/>
      <c r="AG247" s="89"/>
    </row>
    <row r="248" spans="1:33" ht="11.25" customHeight="1" outlineLevel="1" x14ac:dyDescent="0.3">
      <c r="A248" s="110"/>
      <c r="B248" s="111"/>
      <c r="C248" s="119"/>
      <c r="D248" s="119"/>
      <c r="E248" s="113"/>
      <c r="F248" s="120"/>
      <c r="G248" s="121"/>
      <c r="H248" s="111"/>
      <c r="I248" s="119"/>
      <c r="J248" s="119"/>
      <c r="K248" s="113"/>
      <c r="L248" s="120"/>
      <c r="M248" s="121"/>
      <c r="N248" s="111"/>
      <c r="O248" s="119"/>
      <c r="P248" s="119"/>
      <c r="Q248" s="113"/>
      <c r="R248" s="120"/>
      <c r="S248" s="121"/>
      <c r="T248" s="121"/>
      <c r="U248" s="116"/>
      <c r="V248" s="117">
        <f t="shared" si="63"/>
        <v>0</v>
      </c>
      <c r="W248" s="90">
        <f t="shared" si="59"/>
        <v>0</v>
      </c>
      <c r="X248" s="89"/>
      <c r="Y248" s="89"/>
      <c r="Z248" s="118"/>
      <c r="AA248" s="89"/>
      <c r="AB248" s="89"/>
      <c r="AC248" s="89"/>
      <c r="AD248" s="89"/>
      <c r="AE248" s="89"/>
      <c r="AF248" s="89"/>
      <c r="AG248" s="89"/>
    </row>
    <row r="249" spans="1:33" ht="11.25" customHeight="1" outlineLevel="1" x14ac:dyDescent="0.3">
      <c r="A249" s="110"/>
      <c r="B249" s="111"/>
      <c r="C249" s="119"/>
      <c r="D249" s="119"/>
      <c r="E249" s="113"/>
      <c r="F249" s="120"/>
      <c r="G249" s="121"/>
      <c r="H249" s="111"/>
      <c r="I249" s="119"/>
      <c r="J249" s="119"/>
      <c r="K249" s="113"/>
      <c r="L249" s="120"/>
      <c r="M249" s="121"/>
      <c r="N249" s="111"/>
      <c r="O249" s="119"/>
      <c r="P249" s="119"/>
      <c r="Q249" s="113"/>
      <c r="R249" s="120"/>
      <c r="S249" s="121"/>
      <c r="T249" s="121"/>
      <c r="U249" s="116"/>
      <c r="V249" s="117">
        <f t="shared" si="63"/>
        <v>0</v>
      </c>
      <c r="W249" s="90">
        <f t="shared" si="59"/>
        <v>0</v>
      </c>
      <c r="X249" s="89"/>
      <c r="Y249" s="89"/>
      <c r="Z249" s="118"/>
      <c r="AA249" s="89"/>
      <c r="AB249" s="89"/>
      <c r="AC249" s="89"/>
      <c r="AD249" s="89"/>
      <c r="AE249" s="89"/>
      <c r="AF249" s="89"/>
      <c r="AG249" s="89"/>
    </row>
    <row r="250" spans="1:33" ht="11.25" customHeight="1" outlineLevel="1" x14ac:dyDescent="0.3">
      <c r="A250" s="110"/>
      <c r="B250" s="111"/>
      <c r="C250" s="119"/>
      <c r="D250" s="119"/>
      <c r="E250" s="113"/>
      <c r="F250" s="120"/>
      <c r="G250" s="121"/>
      <c r="H250" s="111"/>
      <c r="I250" s="119"/>
      <c r="J250" s="119"/>
      <c r="K250" s="113"/>
      <c r="L250" s="120"/>
      <c r="M250" s="121"/>
      <c r="N250" s="111"/>
      <c r="O250" s="119"/>
      <c r="P250" s="119"/>
      <c r="Q250" s="113"/>
      <c r="R250" s="120"/>
      <c r="S250" s="121"/>
      <c r="T250" s="121"/>
      <c r="U250" s="116"/>
      <c r="V250" s="117">
        <f t="shared" si="63"/>
        <v>0</v>
      </c>
      <c r="W250" s="90">
        <f t="shared" si="59"/>
        <v>0</v>
      </c>
      <c r="X250" s="89"/>
      <c r="Y250" s="89"/>
      <c r="Z250" s="118"/>
      <c r="AA250" s="89"/>
      <c r="AB250" s="89"/>
      <c r="AC250" s="89"/>
      <c r="AD250" s="89"/>
      <c r="AE250" s="89"/>
      <c r="AF250" s="89"/>
      <c r="AG250" s="89"/>
    </row>
    <row r="251" spans="1:33" ht="11.25" customHeight="1" outlineLevel="1" x14ac:dyDescent="0.3">
      <c r="A251" s="166"/>
      <c r="B251" s="167"/>
      <c r="C251" s="168"/>
      <c r="D251" s="169"/>
      <c r="E251" s="170"/>
      <c r="F251" s="171"/>
      <c r="G251" s="171"/>
      <c r="H251" s="167"/>
      <c r="I251" s="172"/>
      <c r="J251" s="167"/>
      <c r="K251" s="167"/>
      <c r="L251" s="171"/>
      <c r="M251" s="171"/>
      <c r="N251" s="172"/>
      <c r="O251" s="172"/>
      <c r="P251" s="167"/>
      <c r="Q251" s="173"/>
      <c r="R251" s="172"/>
      <c r="S251" s="172"/>
      <c r="T251" s="174"/>
      <c r="U251" s="175"/>
      <c r="V251" s="117">
        <f t="shared" si="63"/>
        <v>0</v>
      </c>
      <c r="W251" s="90">
        <f t="shared" si="59"/>
        <v>0</v>
      </c>
      <c r="X251" s="89"/>
      <c r="Y251" s="89"/>
      <c r="Z251" s="118"/>
      <c r="AA251" s="89"/>
      <c r="AB251" s="89"/>
      <c r="AC251" s="89"/>
      <c r="AD251" s="89"/>
      <c r="AE251" s="89"/>
      <c r="AF251" s="89"/>
      <c r="AG251" s="89"/>
    </row>
    <row r="252" spans="1:33" ht="11.25" customHeight="1" outlineLevel="1" x14ac:dyDescent="0.3">
      <c r="A252" s="176"/>
      <c r="B252" s="177"/>
      <c r="C252" s="178"/>
      <c r="D252" s="178"/>
      <c r="E252" s="179"/>
      <c r="F252" s="180"/>
      <c r="G252" s="181"/>
      <c r="H252" s="177"/>
      <c r="I252" s="178"/>
      <c r="J252" s="178"/>
      <c r="K252" s="179"/>
      <c r="L252" s="180"/>
      <c r="M252" s="181"/>
      <c r="N252" s="177"/>
      <c r="O252" s="178"/>
      <c r="P252" s="178"/>
      <c r="Q252" s="179"/>
      <c r="R252" s="180"/>
      <c r="S252" s="180"/>
      <c r="T252" s="181"/>
      <c r="U252" s="182"/>
      <c r="V252" s="117">
        <f t="shared" si="63"/>
        <v>0</v>
      </c>
      <c r="W252" s="90">
        <f t="shared" si="59"/>
        <v>0</v>
      </c>
      <c r="X252" s="89"/>
      <c r="Y252" s="89"/>
      <c r="Z252" s="118"/>
      <c r="AA252" s="89"/>
      <c r="AB252" s="89"/>
      <c r="AC252" s="89"/>
      <c r="AD252" s="89"/>
      <c r="AE252" s="89"/>
      <c r="AF252" s="89"/>
      <c r="AG252" s="89"/>
    </row>
    <row r="253" spans="1:33" ht="29.25" customHeight="1" x14ac:dyDescent="0.3">
      <c r="A253" s="355" t="s">
        <v>283</v>
      </c>
      <c r="B253" s="210"/>
      <c r="C253" s="334" t="s">
        <v>284</v>
      </c>
      <c r="D253" s="211"/>
      <c r="E253" s="211"/>
      <c r="F253" s="211"/>
      <c r="G253" s="211"/>
      <c r="H253" s="211"/>
      <c r="I253" s="211"/>
      <c r="J253" s="213"/>
      <c r="K253" s="355" t="s">
        <v>285</v>
      </c>
      <c r="L253" s="211"/>
      <c r="M253" s="210"/>
      <c r="N253" s="334" t="s">
        <v>286</v>
      </c>
      <c r="O253" s="211"/>
      <c r="P253" s="211"/>
      <c r="Q253" s="211"/>
      <c r="R253" s="211"/>
      <c r="S253" s="211"/>
      <c r="T253" s="211"/>
      <c r="U253" s="213"/>
      <c r="V253" s="117"/>
      <c r="W253" s="90"/>
      <c r="X253" s="89"/>
      <c r="Y253" s="89"/>
      <c r="Z253" s="118"/>
      <c r="AA253" s="89"/>
      <c r="AB253" s="89"/>
      <c r="AC253" s="89"/>
      <c r="AD253" s="89"/>
      <c r="AE253" s="89"/>
      <c r="AF253" s="89"/>
      <c r="AG253" s="89"/>
    </row>
    <row r="254" spans="1:33" ht="27.75" customHeight="1" x14ac:dyDescent="0.3">
      <c r="A254" s="356" t="s">
        <v>287</v>
      </c>
      <c r="B254" s="210"/>
      <c r="C254" s="357" t="s">
        <v>288</v>
      </c>
      <c r="D254" s="211"/>
      <c r="E254" s="211"/>
      <c r="F254" s="211"/>
      <c r="G254" s="357" t="s">
        <v>289</v>
      </c>
      <c r="H254" s="211"/>
      <c r="I254" s="211"/>
      <c r="J254" s="213"/>
      <c r="K254" s="356" t="s">
        <v>290</v>
      </c>
      <c r="L254" s="211"/>
      <c r="M254" s="210"/>
      <c r="N254" s="358" t="s">
        <v>291</v>
      </c>
      <c r="O254" s="211"/>
      <c r="P254" s="211"/>
      <c r="Q254" s="210"/>
      <c r="R254" s="357" t="s">
        <v>292</v>
      </c>
      <c r="S254" s="211"/>
      <c r="T254" s="211"/>
      <c r="U254" s="213"/>
      <c r="V254" s="89"/>
      <c r="W254" s="90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</row>
    <row r="255" spans="1:33" ht="19.5" customHeight="1" x14ac:dyDescent="0.3">
      <c r="A255" s="356" t="s">
        <v>293</v>
      </c>
      <c r="B255" s="210"/>
      <c r="C255" s="361" t="s">
        <v>48</v>
      </c>
      <c r="D255" s="211"/>
      <c r="E255" s="211"/>
      <c r="F255" s="211"/>
      <c r="G255" s="361" t="s">
        <v>221</v>
      </c>
      <c r="H255" s="211"/>
      <c r="I255" s="211"/>
      <c r="J255" s="213"/>
      <c r="K255" s="356" t="s">
        <v>294</v>
      </c>
      <c r="L255" s="211"/>
      <c r="M255" s="210"/>
      <c r="N255" s="361" t="s">
        <v>49</v>
      </c>
      <c r="O255" s="211"/>
      <c r="P255" s="211"/>
      <c r="Q255" s="210"/>
      <c r="R255" s="361" t="s">
        <v>50</v>
      </c>
      <c r="S255" s="211"/>
      <c r="T255" s="211"/>
      <c r="U255" s="213"/>
      <c r="V255" s="89"/>
      <c r="W255" s="90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</row>
    <row r="256" spans="1:33" ht="19.5" customHeight="1" x14ac:dyDescent="0.3">
      <c r="A256" s="359" t="s">
        <v>295</v>
      </c>
      <c r="B256" s="212"/>
      <c r="C256" s="360"/>
      <c r="D256" s="262"/>
      <c r="E256" s="262"/>
      <c r="F256" s="212"/>
      <c r="G256" s="360"/>
      <c r="H256" s="262"/>
      <c r="I256" s="262"/>
      <c r="J256" s="231"/>
      <c r="K256" s="359" t="s">
        <v>296</v>
      </c>
      <c r="L256" s="262"/>
      <c r="M256" s="212"/>
      <c r="N256" s="360"/>
      <c r="O256" s="262"/>
      <c r="P256" s="262"/>
      <c r="Q256" s="212"/>
      <c r="R256" s="360"/>
      <c r="S256" s="262"/>
      <c r="T256" s="262"/>
      <c r="U256" s="231"/>
      <c r="V256" s="89"/>
      <c r="W256" s="90"/>
      <c r="X256" s="336"/>
      <c r="Y256" s="216"/>
      <c r="Z256" s="216"/>
      <c r="AA256" s="216"/>
      <c r="AB256" s="216"/>
      <c r="AC256" s="216"/>
      <c r="AD256" s="89"/>
      <c r="AE256" s="89"/>
      <c r="AF256" s="89"/>
      <c r="AG256" s="89"/>
    </row>
    <row r="257" spans="1:33" ht="19.5" customHeight="1" x14ac:dyDescent="0.3">
      <c r="A257" s="236"/>
      <c r="B257" s="294"/>
      <c r="C257" s="293"/>
      <c r="D257" s="234"/>
      <c r="E257" s="234"/>
      <c r="F257" s="294"/>
      <c r="G257" s="293"/>
      <c r="H257" s="234"/>
      <c r="I257" s="234"/>
      <c r="J257" s="235"/>
      <c r="K257" s="236"/>
      <c r="L257" s="234"/>
      <c r="M257" s="294"/>
      <c r="N257" s="293"/>
      <c r="O257" s="234"/>
      <c r="P257" s="234"/>
      <c r="Q257" s="294"/>
      <c r="R257" s="293"/>
      <c r="S257" s="234"/>
      <c r="T257" s="234"/>
      <c r="U257" s="235"/>
      <c r="V257" s="89"/>
      <c r="W257" s="90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</row>
    <row r="258" spans="1:33" ht="11.25" customHeight="1" x14ac:dyDescent="0.3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</row>
    <row r="259" spans="1:33" ht="11.25" customHeight="1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</row>
    <row r="260" spans="1:33" ht="11.25" customHeight="1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</row>
    <row r="261" spans="1:33" ht="11.25" customHeight="1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</row>
    <row r="262" spans="1:33" ht="11.25" customHeight="1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</row>
    <row r="263" spans="1:33" ht="11.25" customHeight="1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</row>
    <row r="264" spans="1:33" ht="11.25" customHeight="1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</row>
    <row r="265" spans="1:33" ht="11.25" customHeight="1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</row>
    <row r="266" spans="1:33" ht="11.25" customHeight="1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</row>
    <row r="267" spans="1:33" ht="11.25" customHeight="1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</row>
    <row r="268" spans="1:33" ht="11.25" customHeight="1" x14ac:dyDescent="0.3">
      <c r="A268" s="323"/>
      <c r="B268" s="216"/>
      <c r="C268" s="324"/>
      <c r="D268" s="216"/>
      <c r="E268" s="216"/>
      <c r="F268" s="216"/>
      <c r="G268" s="216"/>
      <c r="H268" s="216"/>
      <c r="I268" s="216"/>
      <c r="J268" s="216"/>
      <c r="K268" s="323"/>
      <c r="L268" s="216"/>
      <c r="M268" s="324"/>
      <c r="N268" s="216"/>
      <c r="O268" s="216"/>
      <c r="P268" s="216"/>
      <c r="Q268" s="216"/>
      <c r="R268" s="216"/>
      <c r="S268" s="216"/>
      <c r="T268" s="216"/>
      <c r="U268" s="216"/>
      <c r="V268" s="89"/>
      <c r="W268" s="90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</row>
    <row r="269" spans="1:33" ht="11.25" customHeight="1" x14ac:dyDescent="0.3">
      <c r="A269" s="326"/>
      <c r="B269" s="216"/>
      <c r="C269" s="325"/>
      <c r="D269" s="216"/>
      <c r="E269" s="216"/>
      <c r="F269" s="216"/>
      <c r="G269" s="216"/>
      <c r="H269" s="216"/>
      <c r="I269" s="216"/>
      <c r="J269" s="216"/>
      <c r="K269" s="326"/>
      <c r="L269" s="216"/>
      <c r="M269" s="325"/>
      <c r="N269" s="216"/>
      <c r="O269" s="216"/>
      <c r="P269" s="216"/>
      <c r="Q269" s="216"/>
      <c r="R269" s="216"/>
      <c r="S269" s="216"/>
      <c r="T269" s="216"/>
      <c r="U269" s="216"/>
      <c r="V269" s="89"/>
      <c r="W269" s="90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</row>
    <row r="270" spans="1:33" ht="11.25" customHeight="1" x14ac:dyDescent="0.3">
      <c r="A270" s="326"/>
      <c r="B270" s="216"/>
      <c r="C270" s="325"/>
      <c r="D270" s="216"/>
      <c r="E270" s="216"/>
      <c r="F270" s="216"/>
      <c r="G270" s="216"/>
      <c r="H270" s="216"/>
      <c r="I270" s="216"/>
      <c r="J270" s="216"/>
      <c r="K270" s="326"/>
      <c r="L270" s="216"/>
      <c r="M270" s="325"/>
      <c r="N270" s="216"/>
      <c r="O270" s="216"/>
      <c r="P270" s="216"/>
      <c r="Q270" s="216"/>
      <c r="R270" s="216"/>
      <c r="S270" s="216"/>
      <c r="T270" s="216"/>
      <c r="U270" s="216"/>
      <c r="V270" s="89"/>
      <c r="W270" s="90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</row>
    <row r="271" spans="1:33" ht="11.25" customHeight="1" x14ac:dyDescent="0.3">
      <c r="A271" s="326"/>
      <c r="B271" s="216"/>
      <c r="C271" s="325"/>
      <c r="D271" s="216"/>
      <c r="E271" s="216"/>
      <c r="F271" s="216"/>
      <c r="G271" s="216"/>
      <c r="H271" s="216"/>
      <c r="I271" s="216"/>
      <c r="J271" s="216"/>
      <c r="K271" s="326"/>
      <c r="L271" s="216"/>
      <c r="M271" s="325"/>
      <c r="N271" s="216"/>
      <c r="O271" s="216"/>
      <c r="P271" s="216"/>
      <c r="Q271" s="216"/>
      <c r="R271" s="216"/>
      <c r="S271" s="216"/>
      <c r="T271" s="216"/>
      <c r="U271" s="216"/>
      <c r="V271" s="89"/>
      <c r="W271" s="90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</row>
    <row r="272" spans="1:33" ht="11.25" customHeight="1" x14ac:dyDescent="0.3">
      <c r="A272" s="326"/>
      <c r="B272" s="216"/>
      <c r="C272" s="325"/>
      <c r="D272" s="216"/>
      <c r="E272" s="216"/>
      <c r="F272" s="216"/>
      <c r="G272" s="216"/>
      <c r="H272" s="216"/>
      <c r="I272" s="216"/>
      <c r="J272" s="216"/>
      <c r="K272" s="326"/>
      <c r="L272" s="216"/>
      <c r="M272" s="325"/>
      <c r="N272" s="216"/>
      <c r="O272" s="216"/>
      <c r="P272" s="216"/>
      <c r="Q272" s="216"/>
      <c r="R272" s="216"/>
      <c r="S272" s="216"/>
      <c r="T272" s="216"/>
      <c r="U272" s="216"/>
      <c r="V272" s="89"/>
      <c r="W272" s="90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</row>
    <row r="273" spans="1:33" ht="11.25" customHeight="1" x14ac:dyDescent="0.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</row>
    <row r="274" spans="1:33" ht="11.25" customHeight="1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</row>
    <row r="275" spans="1:33" ht="11.25" customHeight="1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</row>
    <row r="276" spans="1:33" ht="11.25" customHeight="1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</row>
    <row r="277" spans="1:33" ht="11.25" customHeight="1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</row>
    <row r="278" spans="1:33" ht="11.25" customHeight="1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</row>
    <row r="279" spans="1:33" ht="11.25" customHeight="1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</row>
    <row r="280" spans="1:33" ht="11.25" customHeight="1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</row>
    <row r="281" spans="1:33" ht="11.2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</row>
    <row r="282" spans="1:33" ht="11.25" customHeight="1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</row>
    <row r="283" spans="1:33" ht="11.25" customHeight="1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</row>
    <row r="284" spans="1:33" ht="11.2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</row>
    <row r="285" spans="1:33" ht="11.25" customHeight="1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</row>
    <row r="286" spans="1:33" ht="11.25" customHeight="1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</row>
    <row r="287" spans="1:33" ht="11.2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</row>
    <row r="288" spans="1:33" ht="11.25" customHeight="1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</row>
    <row r="289" spans="1:33" ht="11.25" customHeight="1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</row>
    <row r="290" spans="1:33" ht="11.2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</row>
    <row r="291" spans="1:33" ht="11.25" customHeight="1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</row>
    <row r="292" spans="1:33" ht="11.25" customHeight="1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</row>
    <row r="293" spans="1:33" ht="11.25" customHeight="1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</row>
    <row r="294" spans="1:33" ht="11.25" customHeight="1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</row>
    <row r="295" spans="1:33" ht="11.25" customHeight="1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</row>
    <row r="296" spans="1:33" ht="11.25" customHeight="1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</row>
    <row r="297" spans="1:33" ht="11.25" customHeight="1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</row>
    <row r="298" spans="1:33" ht="11.25" customHeight="1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</row>
    <row r="299" spans="1:33" ht="11.25" customHeight="1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</row>
    <row r="300" spans="1:33" ht="11.25" customHeight="1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</row>
    <row r="301" spans="1:33" ht="11.25" customHeight="1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</row>
    <row r="302" spans="1:33" ht="11.25" customHeight="1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</row>
    <row r="303" spans="1:33" ht="11.25" customHeight="1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</row>
    <row r="304" spans="1:33" ht="11.25" customHeight="1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</row>
    <row r="305" spans="1:33" ht="11.25" customHeight="1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</row>
    <row r="306" spans="1:33" ht="11.25" customHeight="1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</row>
    <row r="307" spans="1:33" ht="11.25" customHeight="1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</row>
    <row r="308" spans="1:33" ht="11.25" customHeight="1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</row>
    <row r="309" spans="1:33" ht="11.25" customHeight="1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</row>
    <row r="310" spans="1:33" ht="11.25" customHeight="1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</row>
    <row r="311" spans="1:33" ht="11.25" customHeight="1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</row>
    <row r="312" spans="1:33" ht="11.25" customHeight="1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</row>
    <row r="313" spans="1:33" ht="11.25" customHeight="1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</row>
    <row r="314" spans="1:33" ht="11.25" customHeight="1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</row>
    <row r="315" spans="1:33" ht="11.25" customHeight="1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</row>
    <row r="316" spans="1:33" ht="11.25" customHeight="1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</row>
    <row r="317" spans="1:33" ht="11.25" customHeight="1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</row>
    <row r="318" spans="1:33" ht="11.25" customHeight="1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</row>
    <row r="319" spans="1:33" ht="11.25" customHeight="1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</row>
    <row r="320" spans="1:33" ht="11.25" customHeight="1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</row>
    <row r="321" spans="1:33" ht="11.25" customHeight="1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</row>
    <row r="322" spans="1:33" ht="11.25" customHeight="1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</row>
    <row r="323" spans="1:33" ht="11.25" customHeight="1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</row>
    <row r="324" spans="1:33" ht="11.25" customHeight="1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</row>
    <row r="325" spans="1:33" ht="11.25" customHeight="1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</row>
    <row r="326" spans="1:33" ht="11.25" customHeight="1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</row>
    <row r="327" spans="1:33" ht="11.25" customHeight="1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</row>
    <row r="328" spans="1:33" ht="11.25" customHeight="1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</row>
    <row r="329" spans="1:33" ht="11.25" customHeight="1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</row>
    <row r="330" spans="1:33" ht="11.25" customHeight="1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</row>
    <row r="331" spans="1:33" ht="11.25" customHeight="1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</row>
    <row r="332" spans="1:33" ht="11.25" customHeight="1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</row>
    <row r="333" spans="1:33" ht="11.25" customHeight="1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</row>
    <row r="334" spans="1:33" ht="11.25" customHeight="1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</row>
    <row r="335" spans="1:33" ht="11.25" customHeight="1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</row>
    <row r="336" spans="1:33" ht="11.25" customHeight="1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</row>
    <row r="337" spans="1:33" ht="11.25" customHeight="1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</row>
    <row r="338" spans="1:33" ht="11.25" customHeight="1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</row>
    <row r="339" spans="1:33" ht="11.25" customHeight="1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</row>
    <row r="340" spans="1:33" ht="11.25" customHeight="1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</row>
    <row r="341" spans="1:33" ht="11.25" customHeight="1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</row>
    <row r="342" spans="1:33" ht="11.25" customHeight="1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</row>
    <row r="343" spans="1:33" ht="11.25" customHeight="1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</row>
    <row r="344" spans="1:33" ht="11.25" customHeight="1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</row>
    <row r="345" spans="1:33" ht="11.25" customHeight="1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</row>
    <row r="346" spans="1:33" ht="11.25" customHeight="1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</row>
    <row r="347" spans="1:33" ht="11.25" customHeight="1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</row>
    <row r="348" spans="1:33" ht="11.25" customHeight="1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</row>
    <row r="349" spans="1:33" ht="11.25" customHeight="1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</row>
    <row r="350" spans="1:33" ht="11.25" customHeight="1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</row>
    <row r="351" spans="1:33" ht="11.25" customHeight="1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</row>
    <row r="352" spans="1:33" ht="11.25" customHeight="1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</row>
    <row r="353" spans="1:33" ht="11.25" customHeight="1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</row>
    <row r="354" spans="1:33" ht="11.25" customHeight="1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</row>
    <row r="355" spans="1:33" ht="11.25" customHeight="1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</row>
    <row r="356" spans="1:33" ht="11.25" customHeight="1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</row>
    <row r="357" spans="1:33" ht="11.25" customHeight="1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</row>
    <row r="358" spans="1:33" ht="11.25" customHeight="1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</row>
    <row r="359" spans="1:33" ht="11.25" customHeight="1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</row>
    <row r="360" spans="1:33" ht="11.25" customHeight="1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</row>
    <row r="361" spans="1:33" ht="11.25" customHeight="1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</row>
    <row r="362" spans="1:33" ht="11.25" customHeight="1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</row>
    <row r="363" spans="1:33" ht="11.25" customHeight="1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</row>
    <row r="364" spans="1:33" ht="11.25" customHeight="1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</row>
    <row r="365" spans="1:33" ht="11.25" customHeight="1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</row>
    <row r="366" spans="1:33" ht="11.25" customHeight="1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</row>
    <row r="367" spans="1:33" ht="11.25" customHeight="1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</row>
    <row r="368" spans="1:33" ht="11.25" customHeight="1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</row>
    <row r="369" spans="1:33" ht="11.25" customHeight="1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</row>
    <row r="370" spans="1:33" ht="11.25" customHeight="1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</row>
    <row r="371" spans="1:33" ht="11.25" customHeight="1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</row>
    <row r="372" spans="1:33" ht="11.25" customHeight="1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</row>
    <row r="373" spans="1:33" ht="11.25" customHeight="1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</row>
    <row r="374" spans="1:33" ht="11.25" customHeight="1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</row>
    <row r="375" spans="1:33" ht="11.25" customHeight="1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</row>
    <row r="376" spans="1:33" ht="11.25" customHeight="1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</row>
    <row r="377" spans="1:33" ht="11.25" customHeight="1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</row>
    <row r="378" spans="1:33" ht="11.25" customHeight="1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</row>
    <row r="379" spans="1:33" ht="11.25" customHeight="1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</row>
    <row r="380" spans="1:33" ht="11.25" customHeight="1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</row>
    <row r="381" spans="1:33" ht="11.25" customHeight="1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</row>
    <row r="382" spans="1:33" ht="11.25" customHeight="1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</row>
    <row r="383" spans="1:33" ht="11.25" customHeight="1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</row>
    <row r="384" spans="1:33" ht="11.25" customHeight="1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</row>
    <row r="385" spans="1:33" ht="11.25" customHeight="1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</row>
    <row r="386" spans="1:33" ht="11.25" customHeight="1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</row>
    <row r="387" spans="1:33" ht="11.25" customHeight="1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</row>
    <row r="388" spans="1:33" ht="11.25" customHeight="1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</row>
    <row r="389" spans="1:33" ht="11.25" customHeight="1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</row>
    <row r="390" spans="1:33" ht="11.25" customHeight="1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</row>
    <row r="391" spans="1:33" ht="11.25" customHeight="1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</row>
    <row r="392" spans="1:33" ht="11.25" customHeight="1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</row>
    <row r="393" spans="1:33" ht="11.25" customHeight="1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</row>
    <row r="394" spans="1:33" ht="11.25" customHeight="1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</row>
    <row r="395" spans="1:33" ht="11.25" customHeight="1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</row>
    <row r="396" spans="1:33" ht="11.25" customHeight="1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</row>
    <row r="397" spans="1:33" ht="11.25" customHeight="1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</row>
    <row r="398" spans="1:33" ht="11.25" customHeight="1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</row>
    <row r="399" spans="1:33" ht="11.25" customHeight="1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</row>
    <row r="400" spans="1:33" ht="11.25" customHeight="1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</row>
    <row r="401" spans="1:33" ht="11.25" customHeight="1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</row>
    <row r="402" spans="1:33" ht="11.25" customHeight="1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</row>
    <row r="403" spans="1:33" ht="11.25" customHeight="1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</row>
    <row r="404" spans="1:33" ht="11.25" customHeight="1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</row>
    <row r="405" spans="1:33" ht="11.25" customHeight="1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</row>
    <row r="406" spans="1:33" ht="11.25" customHeight="1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</row>
    <row r="407" spans="1:33" ht="11.25" customHeight="1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</row>
    <row r="408" spans="1:33" ht="11.25" customHeight="1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</row>
    <row r="409" spans="1:33" ht="11.25" customHeight="1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</row>
    <row r="410" spans="1:33" ht="11.25" customHeight="1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</row>
    <row r="411" spans="1:33" ht="11.25" customHeight="1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</row>
    <row r="412" spans="1:33" ht="11.25" customHeight="1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</row>
    <row r="413" spans="1:33" ht="11.25" customHeight="1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</row>
    <row r="414" spans="1:33" ht="11.25" customHeight="1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</row>
    <row r="415" spans="1:33" ht="11.25" customHeight="1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</row>
    <row r="416" spans="1:33" ht="11.25" customHeight="1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</row>
    <row r="417" spans="1:33" ht="11.25" customHeight="1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</row>
    <row r="418" spans="1:33" ht="11.25" customHeight="1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</row>
    <row r="419" spans="1:33" ht="11.25" customHeight="1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</row>
    <row r="420" spans="1:33" ht="11.25" customHeight="1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</row>
    <row r="421" spans="1:33" ht="11.25" customHeight="1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</row>
    <row r="422" spans="1:33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</row>
    <row r="423" spans="1:33" ht="11.25" customHeight="1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</row>
    <row r="424" spans="1:33" ht="11.25" customHeight="1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</row>
    <row r="425" spans="1:33" ht="11.25" customHeight="1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</row>
    <row r="426" spans="1:33" ht="11.25" customHeight="1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</row>
    <row r="427" spans="1:33" ht="11.25" customHeight="1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</row>
    <row r="428" spans="1:33" ht="11.25" customHeight="1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</row>
    <row r="429" spans="1:33" ht="11.25" customHeight="1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</row>
    <row r="430" spans="1:33" ht="11.25" customHeight="1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</row>
    <row r="431" spans="1:33" ht="11.25" customHeight="1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</row>
    <row r="432" spans="1:33" ht="11.25" customHeight="1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</row>
    <row r="433" spans="1:33" ht="11.25" customHeight="1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</row>
    <row r="434" spans="1:33" ht="11.25" customHeight="1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</row>
    <row r="435" spans="1:33" ht="11.25" customHeight="1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</row>
    <row r="436" spans="1:33" ht="11.25" customHeight="1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</row>
    <row r="437" spans="1:33" ht="11.25" customHeight="1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</row>
    <row r="438" spans="1:33" ht="11.25" customHeight="1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</row>
    <row r="439" spans="1:33" ht="11.25" customHeight="1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</row>
    <row r="440" spans="1:33" ht="11.25" customHeight="1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</row>
    <row r="441" spans="1:33" ht="11.25" customHeight="1" x14ac:dyDescent="0.3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</row>
    <row r="442" spans="1:33" ht="11.25" customHeight="1" x14ac:dyDescent="0.3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</row>
    <row r="443" spans="1:33" ht="11.25" customHeight="1" x14ac:dyDescent="0.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</row>
    <row r="444" spans="1:33" ht="11.25" customHeight="1" x14ac:dyDescent="0.3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</row>
    <row r="445" spans="1:33" ht="11.25" customHeight="1" x14ac:dyDescent="0.3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</row>
    <row r="446" spans="1:33" ht="11.25" customHeight="1" x14ac:dyDescent="0.3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</row>
    <row r="447" spans="1:33" ht="11.25" customHeight="1" x14ac:dyDescent="0.3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</row>
    <row r="448" spans="1:33" ht="11.25" customHeight="1" x14ac:dyDescent="0.3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</row>
    <row r="449" spans="1:33" ht="11.25" customHeight="1" x14ac:dyDescent="0.3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</row>
    <row r="450" spans="1:33" ht="11.25" customHeight="1" x14ac:dyDescent="0.3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</row>
    <row r="451" spans="1:33" ht="11.25" customHeight="1" x14ac:dyDescent="0.3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</row>
    <row r="452" spans="1:33" ht="11.25" customHeight="1" x14ac:dyDescent="0.3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</row>
    <row r="453" spans="1:33" ht="11.25" customHeight="1" x14ac:dyDescent="0.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</row>
    <row r="454" spans="1:33" ht="11.25" customHeight="1" x14ac:dyDescent="0.3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</row>
    <row r="455" spans="1:33" ht="11.25" customHeight="1" x14ac:dyDescent="0.3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</row>
    <row r="456" spans="1:33" ht="11.25" customHeight="1" x14ac:dyDescent="0.3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</row>
    <row r="457" spans="1:33" ht="15.75" customHeight="1" x14ac:dyDescent="0.3"/>
    <row r="458" spans="1:33" ht="15.75" customHeight="1" x14ac:dyDescent="0.3"/>
    <row r="459" spans="1:33" ht="15.75" customHeight="1" x14ac:dyDescent="0.3"/>
    <row r="460" spans="1:33" ht="15.75" customHeight="1" x14ac:dyDescent="0.3"/>
    <row r="461" spans="1:33" ht="15.75" customHeight="1" x14ac:dyDescent="0.3"/>
    <row r="462" spans="1:33" ht="15.75" customHeight="1" x14ac:dyDescent="0.3"/>
    <row r="463" spans="1:33" ht="15.75" customHeight="1" x14ac:dyDescent="0.3"/>
    <row r="464" spans="1:33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3">
    <mergeCell ref="X256:AC256"/>
    <mergeCell ref="M269:U269"/>
    <mergeCell ref="M270:U270"/>
    <mergeCell ref="M271:U271"/>
    <mergeCell ref="M272:U272"/>
    <mergeCell ref="A255:B255"/>
    <mergeCell ref="C255:F255"/>
    <mergeCell ref="G255:J255"/>
    <mergeCell ref="K255:M255"/>
    <mergeCell ref="N255:Q255"/>
    <mergeCell ref="R255:U255"/>
    <mergeCell ref="M268:U268"/>
    <mergeCell ref="N253:U253"/>
    <mergeCell ref="N254:Q254"/>
    <mergeCell ref="R254:U254"/>
    <mergeCell ref="A256:B257"/>
    <mergeCell ref="C256:F257"/>
    <mergeCell ref="G256:J257"/>
    <mergeCell ref="K256:M257"/>
    <mergeCell ref="N256:Q257"/>
    <mergeCell ref="R256:U257"/>
    <mergeCell ref="K271:L271"/>
    <mergeCell ref="K272:L272"/>
    <mergeCell ref="K21:K22"/>
    <mergeCell ref="L21:L22"/>
    <mergeCell ref="K253:M253"/>
    <mergeCell ref="K254:M254"/>
    <mergeCell ref="K268:L268"/>
    <mergeCell ref="K269:L269"/>
    <mergeCell ref="K270:L270"/>
    <mergeCell ref="M21:M22"/>
    <mergeCell ref="A253:B253"/>
    <mergeCell ref="C253:J253"/>
    <mergeCell ref="A254:B254"/>
    <mergeCell ref="C254:F254"/>
    <mergeCell ref="G254:J254"/>
    <mergeCell ref="A271:B271"/>
    <mergeCell ref="A272:B272"/>
    <mergeCell ref="A268:B268"/>
    <mergeCell ref="C268:J268"/>
    <mergeCell ref="A269:B269"/>
    <mergeCell ref="C269:J269"/>
    <mergeCell ref="A270:B270"/>
    <mergeCell ref="C270:J270"/>
    <mergeCell ref="C271:J271"/>
    <mergeCell ref="C272:J272"/>
    <mergeCell ref="Q21:Q22"/>
    <mergeCell ref="R21:R22"/>
    <mergeCell ref="A20:A23"/>
    <mergeCell ref="B20:G20"/>
    <mergeCell ref="H20:M20"/>
    <mergeCell ref="N20:S20"/>
    <mergeCell ref="T20:T22"/>
    <mergeCell ref="U20:U23"/>
    <mergeCell ref="B21:B22"/>
    <mergeCell ref="S21:S22"/>
    <mergeCell ref="I21:I22"/>
    <mergeCell ref="J21:J22"/>
    <mergeCell ref="C21:C22"/>
    <mergeCell ref="D21:D22"/>
    <mergeCell ref="E21:E22"/>
    <mergeCell ref="F21:F22"/>
    <mergeCell ref="G21:G22"/>
    <mergeCell ref="H21:H22"/>
    <mergeCell ref="N21:N22"/>
    <mergeCell ref="O21:O22"/>
    <mergeCell ref="P21:P22"/>
    <mergeCell ref="R16:U16"/>
    <mergeCell ref="H14:I14"/>
    <mergeCell ref="J14:K14"/>
    <mergeCell ref="H15:I15"/>
    <mergeCell ref="J15:K15"/>
    <mergeCell ref="H16:I16"/>
    <mergeCell ref="J16:K16"/>
    <mergeCell ref="L16:M16"/>
    <mergeCell ref="B13:C14"/>
    <mergeCell ref="D13:E14"/>
    <mergeCell ref="B15:C15"/>
    <mergeCell ref="D15:E15"/>
    <mergeCell ref="B16:C16"/>
    <mergeCell ref="D16:E16"/>
    <mergeCell ref="R15:U15"/>
    <mergeCell ref="B8:H8"/>
    <mergeCell ref="K8:U8"/>
    <mergeCell ref="A9:I9"/>
    <mergeCell ref="J9:U9"/>
    <mergeCell ref="A10:U10"/>
    <mergeCell ref="A11:U11"/>
    <mergeCell ref="R13:U14"/>
    <mergeCell ref="P14:Q14"/>
    <mergeCell ref="A15:A17"/>
    <mergeCell ref="F13:M13"/>
    <mergeCell ref="N13:Q13"/>
    <mergeCell ref="A13:A14"/>
    <mergeCell ref="F14:G14"/>
    <mergeCell ref="F15:G15"/>
    <mergeCell ref="F16:G16"/>
    <mergeCell ref="L14:M14"/>
    <mergeCell ref="N14:O14"/>
    <mergeCell ref="L15:M15"/>
    <mergeCell ref="N15:O15"/>
    <mergeCell ref="P15:Q15"/>
    <mergeCell ref="N16:O16"/>
    <mergeCell ref="P16:Q16"/>
    <mergeCell ref="P17:Q17"/>
    <mergeCell ref="R17:U17"/>
    <mergeCell ref="B17:C17"/>
    <mergeCell ref="D17:E17"/>
    <mergeCell ref="F17:G17"/>
    <mergeCell ref="H17:I17"/>
    <mergeCell ref="J17:K17"/>
    <mergeCell ref="L17:M17"/>
    <mergeCell ref="N17:O17"/>
  </mergeCells>
  <conditionalFormatting sqref="G27 M27 S27">
    <cfRule type="cellIs" dxfId="17" priority="1" operator="notBetween">
      <formula>10</formula>
      <formula>40</formula>
    </cfRule>
  </conditionalFormatting>
  <conditionalFormatting sqref="T10:T15">
    <cfRule type="cellIs" dxfId="16" priority="2" operator="lessThan">
      <formula>60</formula>
    </cfRule>
  </conditionalFormatting>
  <conditionalFormatting sqref="T18:T252">
    <cfRule type="cellIs" dxfId="15" priority="3" operator="lessThan">
      <formula>60</formula>
    </cfRule>
  </conditionalFormatting>
  <conditionalFormatting sqref="T258:T1000">
    <cfRule type="cellIs" dxfId="14" priority="4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tabColor rgb="FF00FF00"/>
  </sheetPr>
  <dimension ref="A1:AG1000"/>
  <sheetViews>
    <sheetView workbookViewId="0"/>
  </sheetViews>
  <sheetFormatPr defaultColWidth="14.44140625" defaultRowHeight="15" customHeight="1" outlineLevelRow="1" x14ac:dyDescent="0.3"/>
  <cols>
    <col min="1" max="1" width="12.109375" customWidth="1"/>
    <col min="2" max="20" width="8.6640625" customWidth="1"/>
    <col min="21" max="21" width="12.109375" customWidth="1"/>
    <col min="22" max="22" width="12.44140625" customWidth="1"/>
    <col min="23" max="33" width="10.44140625" customWidth="1"/>
  </cols>
  <sheetData>
    <row r="1" spans="1:33" ht="18" customHeight="1" x14ac:dyDescent="0.3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1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15" customHeight="1" x14ac:dyDescent="0.3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ht="15" customHeight="1" x14ac:dyDescent="0.3">
      <c r="A3" s="1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6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 spans="1:33" ht="15" customHeight="1" x14ac:dyDescent="0.3">
      <c r="A4" s="1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6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</row>
    <row r="5" spans="1:33" ht="15" customHeight="1" x14ac:dyDescent="0.3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4"/>
      <c r="V5" s="89"/>
      <c r="W5" s="90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 spans="1:33" ht="15" customHeight="1" x14ac:dyDescent="0.3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4"/>
      <c r="V6" s="89"/>
      <c r="W6" s="90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 spans="1:33" ht="15" customHeight="1" x14ac:dyDescent="0.3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9"/>
      <c r="V7" s="89"/>
      <c r="W7" s="90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pans="1:33" ht="15" customHeight="1" x14ac:dyDescent="0.3">
      <c r="A8" s="150"/>
      <c r="B8" s="350" t="s">
        <v>193</v>
      </c>
      <c r="C8" s="216"/>
      <c r="D8" s="216"/>
      <c r="E8" s="216"/>
      <c r="F8" s="216"/>
      <c r="G8" s="216"/>
      <c r="H8" s="216"/>
      <c r="I8" s="151"/>
      <c r="J8" s="151"/>
      <c r="K8" s="350" t="s">
        <v>194</v>
      </c>
      <c r="L8" s="216"/>
      <c r="M8" s="216"/>
      <c r="N8" s="216"/>
      <c r="O8" s="216"/>
      <c r="P8" s="216"/>
      <c r="Q8" s="216"/>
      <c r="R8" s="216"/>
      <c r="S8" s="216"/>
      <c r="T8" s="216"/>
      <c r="U8" s="217"/>
      <c r="V8" s="89"/>
      <c r="W8" s="90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 spans="1:33" ht="19.5" customHeight="1" x14ac:dyDescent="0.3">
      <c r="A9" s="351" t="s">
        <v>195</v>
      </c>
      <c r="B9" s="216"/>
      <c r="C9" s="216"/>
      <c r="D9" s="216"/>
      <c r="E9" s="216"/>
      <c r="F9" s="216"/>
      <c r="G9" s="216"/>
      <c r="H9" s="216"/>
      <c r="I9" s="216"/>
      <c r="J9" s="232" t="s">
        <v>196</v>
      </c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7"/>
      <c r="V9" s="89"/>
      <c r="W9" s="90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 spans="1:33" ht="19.5" customHeight="1" x14ac:dyDescent="0.3">
      <c r="A10" s="352" t="s">
        <v>18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7"/>
      <c r="V10" s="89"/>
      <c r="W10" s="90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spans="1:33" ht="19.5" customHeight="1" x14ac:dyDescent="0.3">
      <c r="A11" s="353" t="str">
        <f>+""&amp;B15&amp;", "&amp;B16&amp;", "&amp;B17&amp;" - "&amp;A15&amp;""</f>
        <v>SSP2-13, SSP2-14, SSP2-15 - VÙNG 2A (ĐƯỜNG D2)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89"/>
      <c r="W11" s="90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spans="1:33" ht="11.25" customHeight="1" x14ac:dyDescent="0.3">
      <c r="A12" s="152" t="s">
        <v>19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92"/>
      <c r="V12" s="89"/>
      <c r="W12" s="90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 spans="1:33" ht="12" customHeight="1" x14ac:dyDescent="0.3">
      <c r="A13" s="346" t="s">
        <v>20</v>
      </c>
      <c r="B13" s="309" t="s">
        <v>21</v>
      </c>
      <c r="C13" s="212"/>
      <c r="D13" s="309" t="s">
        <v>22</v>
      </c>
      <c r="E13" s="262"/>
      <c r="F13" s="344" t="str">
        <f>+"Cao trình nghiệm thu [m] ("&amp;TEXT(A27,"dd/mm/yy")&amp;")"</f>
        <v>Cao trình nghiệm thu [m] (#REF!)</v>
      </c>
      <c r="G13" s="211"/>
      <c r="H13" s="211"/>
      <c r="I13" s="211"/>
      <c r="J13" s="211"/>
      <c r="K13" s="211"/>
      <c r="L13" s="211"/>
      <c r="M13" s="210"/>
      <c r="N13" s="345" t="s">
        <v>23</v>
      </c>
      <c r="O13" s="211"/>
      <c r="P13" s="211"/>
      <c r="Q13" s="211"/>
      <c r="R13" s="309" t="s">
        <v>24</v>
      </c>
      <c r="S13" s="262"/>
      <c r="T13" s="262"/>
      <c r="U13" s="231"/>
      <c r="V13" s="89"/>
      <c r="W13" s="90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 spans="1:33" ht="34.5" customHeight="1" x14ac:dyDescent="0.3">
      <c r="A14" s="233"/>
      <c r="B14" s="229"/>
      <c r="C14" s="230"/>
      <c r="D14" s="229"/>
      <c r="E14" s="219"/>
      <c r="F14" s="347" t="s">
        <v>25</v>
      </c>
      <c r="G14" s="210"/>
      <c r="H14" s="347" t="s">
        <v>26</v>
      </c>
      <c r="I14" s="210"/>
      <c r="J14" s="347" t="s">
        <v>27</v>
      </c>
      <c r="K14" s="210"/>
      <c r="L14" s="347" t="s">
        <v>28</v>
      </c>
      <c r="M14" s="210"/>
      <c r="N14" s="345" t="s">
        <v>29</v>
      </c>
      <c r="O14" s="210"/>
      <c r="P14" s="345" t="s">
        <v>30</v>
      </c>
      <c r="Q14" s="211"/>
      <c r="R14" s="229"/>
      <c r="S14" s="219"/>
      <c r="T14" s="219"/>
      <c r="U14" s="220"/>
      <c r="V14" s="89" t="s">
        <v>136</v>
      </c>
      <c r="W14" s="90" t="s">
        <v>137</v>
      </c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 spans="1:33" ht="12.75" customHeight="1" x14ac:dyDescent="0.3">
      <c r="A15" s="354" t="s">
        <v>275</v>
      </c>
      <c r="B15" s="327" t="s">
        <v>297</v>
      </c>
      <c r="C15" s="255"/>
      <c r="D15" s="328" t="s">
        <v>198</v>
      </c>
      <c r="E15" s="255"/>
      <c r="F15" s="348" t="s">
        <v>198</v>
      </c>
      <c r="G15" s="255"/>
      <c r="H15" s="302" t="str">
        <f>+C27</f>
        <v>#REF!</v>
      </c>
      <c r="I15" s="255"/>
      <c r="J15" s="302" t="s">
        <v>198</v>
      </c>
      <c r="K15" s="255"/>
      <c r="L15" s="302" t="s">
        <v>198</v>
      </c>
      <c r="M15" s="255"/>
      <c r="N15" s="303" t="s">
        <v>198</v>
      </c>
      <c r="O15" s="255"/>
      <c r="P15" s="303" t="s">
        <v>198</v>
      </c>
      <c r="Q15" s="255"/>
      <c r="R15" s="304" t="s">
        <v>33</v>
      </c>
      <c r="S15" s="257"/>
      <c r="T15" s="257"/>
      <c r="U15" s="258"/>
      <c r="V15" s="89">
        <v>1</v>
      </c>
      <c r="W15" s="90">
        <v>1</v>
      </c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 spans="1:33" ht="12.75" customHeight="1" x14ac:dyDescent="0.3">
      <c r="A16" s="275"/>
      <c r="B16" s="329" t="s">
        <v>298</v>
      </c>
      <c r="C16" s="265"/>
      <c r="D16" s="310" t="s">
        <v>198</v>
      </c>
      <c r="E16" s="265"/>
      <c r="F16" s="349" t="s">
        <v>198</v>
      </c>
      <c r="G16" s="265"/>
      <c r="H16" s="311" t="str">
        <f>+I27</f>
        <v>#REF!</v>
      </c>
      <c r="I16" s="265"/>
      <c r="J16" s="311" t="s">
        <v>198</v>
      </c>
      <c r="K16" s="265"/>
      <c r="L16" s="311" t="s">
        <v>198</v>
      </c>
      <c r="M16" s="265"/>
      <c r="N16" s="312" t="s">
        <v>198</v>
      </c>
      <c r="O16" s="265"/>
      <c r="P16" s="312" t="s">
        <v>198</v>
      </c>
      <c r="Q16" s="265"/>
      <c r="R16" s="310" t="s">
        <v>299</v>
      </c>
      <c r="S16" s="270"/>
      <c r="T16" s="270"/>
      <c r="U16" s="271"/>
      <c r="V16" s="89"/>
      <c r="W16" s="90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 spans="1:33" ht="12.75" customHeight="1" x14ac:dyDescent="0.3">
      <c r="A17" s="276"/>
      <c r="B17" s="315" t="s">
        <v>300</v>
      </c>
      <c r="C17" s="238"/>
      <c r="D17" s="316" t="s">
        <v>198</v>
      </c>
      <c r="E17" s="238"/>
      <c r="F17" s="343" t="s">
        <v>198</v>
      </c>
      <c r="G17" s="238"/>
      <c r="H17" s="317" t="str">
        <f>+O27</f>
        <v>#REF!</v>
      </c>
      <c r="I17" s="238"/>
      <c r="J17" s="317" t="s">
        <v>198</v>
      </c>
      <c r="K17" s="238"/>
      <c r="L17" s="317" t="s">
        <v>198</v>
      </c>
      <c r="M17" s="238"/>
      <c r="N17" s="318" t="s">
        <v>198</v>
      </c>
      <c r="O17" s="238"/>
      <c r="P17" s="318" t="s">
        <v>198</v>
      </c>
      <c r="Q17" s="238"/>
      <c r="R17" s="342" t="s">
        <v>198</v>
      </c>
      <c r="S17" s="242"/>
      <c r="T17" s="242"/>
      <c r="U17" s="243"/>
      <c r="V17" s="89"/>
      <c r="W17" s="90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spans="1:33" ht="11.25" customHeight="1" x14ac:dyDescent="0.3">
      <c r="A18" s="100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92"/>
      <c r="V18" s="89"/>
      <c r="W18" s="90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spans="1:33" ht="11.25" customHeight="1" x14ac:dyDescent="0.3">
      <c r="A19" s="152" t="s">
        <v>36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92"/>
      <c r="V19" s="89"/>
      <c r="W19" s="90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 spans="1:33" ht="12" customHeight="1" x14ac:dyDescent="0.3">
      <c r="A20" s="314" t="s">
        <v>37</v>
      </c>
      <c r="B20" s="320" t="str">
        <f>IF(B15="","",B15)</f>
        <v>SSP2-13</v>
      </c>
      <c r="C20" s="211"/>
      <c r="D20" s="211"/>
      <c r="E20" s="211"/>
      <c r="F20" s="211"/>
      <c r="G20" s="210"/>
      <c r="H20" s="320" t="str">
        <f>+B16</f>
        <v>SSP2-14</v>
      </c>
      <c r="I20" s="211"/>
      <c r="J20" s="211"/>
      <c r="K20" s="211"/>
      <c r="L20" s="211"/>
      <c r="M20" s="210"/>
      <c r="N20" s="320" t="str">
        <f>+B17</f>
        <v>SSP2-15</v>
      </c>
      <c r="O20" s="211"/>
      <c r="P20" s="211"/>
      <c r="Q20" s="211"/>
      <c r="R20" s="211"/>
      <c r="S20" s="210"/>
      <c r="T20" s="321" t="s">
        <v>301</v>
      </c>
      <c r="U20" s="322" t="s">
        <v>302</v>
      </c>
      <c r="V20" s="89"/>
      <c r="W20" s="90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 spans="1:33" ht="19.5" customHeight="1" x14ac:dyDescent="0.3">
      <c r="A21" s="275"/>
      <c r="B21" s="321" t="s">
        <v>41</v>
      </c>
      <c r="C21" s="321" t="s">
        <v>26</v>
      </c>
      <c r="D21" s="321" t="s">
        <v>204</v>
      </c>
      <c r="E21" s="321" t="s">
        <v>55</v>
      </c>
      <c r="F21" s="321" t="s">
        <v>43</v>
      </c>
      <c r="G21" s="321" t="s">
        <v>205</v>
      </c>
      <c r="H21" s="321" t="s">
        <v>41</v>
      </c>
      <c r="I21" s="321" t="s">
        <v>26</v>
      </c>
      <c r="J21" s="321" t="s">
        <v>206</v>
      </c>
      <c r="K21" s="321" t="s">
        <v>55</v>
      </c>
      <c r="L21" s="321" t="s">
        <v>43</v>
      </c>
      <c r="M21" s="321" t="s">
        <v>205</v>
      </c>
      <c r="N21" s="321" t="s">
        <v>41</v>
      </c>
      <c r="O21" s="321" t="s">
        <v>26</v>
      </c>
      <c r="P21" s="321" t="s">
        <v>204</v>
      </c>
      <c r="Q21" s="321" t="s">
        <v>55</v>
      </c>
      <c r="R21" s="321" t="s">
        <v>303</v>
      </c>
      <c r="S21" s="321" t="s">
        <v>205</v>
      </c>
      <c r="T21" s="249"/>
      <c r="U21" s="251"/>
      <c r="V21" s="89"/>
      <c r="W21" s="90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 spans="1:33" ht="24.75" customHeight="1" x14ac:dyDescent="0.3">
      <c r="A22" s="275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51"/>
      <c r="V22" s="89"/>
      <c r="W22" s="90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 spans="1:33" ht="11.25" customHeight="1" x14ac:dyDescent="0.3">
      <c r="A23" s="276"/>
      <c r="B23" s="101" t="s">
        <v>46</v>
      </c>
      <c r="C23" s="102" t="s">
        <v>187</v>
      </c>
      <c r="D23" s="102" t="s">
        <v>187</v>
      </c>
      <c r="E23" s="102" t="s">
        <v>187</v>
      </c>
      <c r="F23" s="102" t="s">
        <v>187</v>
      </c>
      <c r="G23" s="103" t="s">
        <v>188</v>
      </c>
      <c r="H23" s="101" t="s">
        <v>46</v>
      </c>
      <c r="I23" s="102" t="s">
        <v>187</v>
      </c>
      <c r="J23" s="102" t="s">
        <v>187</v>
      </c>
      <c r="K23" s="102" t="s">
        <v>187</v>
      </c>
      <c r="L23" s="102" t="s">
        <v>187</v>
      </c>
      <c r="M23" s="103" t="s">
        <v>188</v>
      </c>
      <c r="N23" s="101" t="s">
        <v>46</v>
      </c>
      <c r="O23" s="102" t="s">
        <v>187</v>
      </c>
      <c r="P23" s="102" t="s">
        <v>187</v>
      </c>
      <c r="Q23" s="102" t="s">
        <v>187</v>
      </c>
      <c r="R23" s="93" t="s">
        <v>187</v>
      </c>
      <c r="S23" s="103" t="s">
        <v>188</v>
      </c>
      <c r="T23" s="104" t="s">
        <v>47</v>
      </c>
      <c r="U23" s="252"/>
      <c r="V23" s="89"/>
      <c r="W23" s="90"/>
      <c r="X23" s="90"/>
      <c r="Y23" s="90"/>
      <c r="Z23" s="90"/>
      <c r="AA23" s="89"/>
      <c r="AB23" s="89"/>
      <c r="AC23" s="89"/>
      <c r="AD23" s="89"/>
      <c r="AE23" s="89"/>
      <c r="AF23" s="89"/>
      <c r="AG23" s="89"/>
    </row>
    <row r="24" spans="1:33" ht="11.25" hidden="1" customHeight="1" x14ac:dyDescent="0.3">
      <c r="A24" s="105"/>
      <c r="B24" s="106"/>
      <c r="C24" s="106" t="s">
        <v>198</v>
      </c>
      <c r="D24" s="106" t="e">
        <f>+C24+1</f>
        <v>#VALUE!</v>
      </c>
      <c r="E24" s="106"/>
      <c r="F24" s="106"/>
      <c r="G24" s="106"/>
      <c r="H24" s="106"/>
      <c r="I24" s="106" t="s">
        <v>198</v>
      </c>
      <c r="J24" s="106" t="e">
        <f>+I24+1</f>
        <v>#VALUE!</v>
      </c>
      <c r="K24" s="106"/>
      <c r="L24" s="106"/>
      <c r="M24" s="106"/>
      <c r="N24" s="106"/>
      <c r="O24" s="106" t="s">
        <v>198</v>
      </c>
      <c r="P24" s="106" t="e">
        <f>+O24+1</f>
        <v>#VALUE!</v>
      </c>
      <c r="Q24" s="106"/>
      <c r="R24" s="106"/>
      <c r="S24" s="106"/>
      <c r="T24" s="106"/>
      <c r="U24" s="107"/>
      <c r="V24" s="108"/>
      <c r="W24" s="109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</row>
    <row r="25" spans="1:33" ht="11.25" hidden="1" customHeight="1" x14ac:dyDescent="0.3">
      <c r="A25" s="153"/>
      <c r="B25" s="154"/>
      <c r="C25" s="154"/>
      <c r="D25" s="154"/>
      <c r="E25" s="154"/>
      <c r="F25" s="154" t="str">
        <f>+B20</f>
        <v>SSP2-13</v>
      </c>
      <c r="G25" s="154"/>
      <c r="H25" s="154"/>
      <c r="I25" s="154"/>
      <c r="J25" s="154"/>
      <c r="K25" s="154"/>
      <c r="L25" s="154" t="str">
        <f>+H20</f>
        <v>SSP2-14</v>
      </c>
      <c r="M25" s="154"/>
      <c r="N25" s="154"/>
      <c r="O25" s="154"/>
      <c r="P25" s="154"/>
      <c r="Q25" s="154"/>
      <c r="R25" s="154" t="str">
        <f>+N20</f>
        <v>SSP2-15</v>
      </c>
      <c r="S25" s="154"/>
      <c r="T25" s="154"/>
      <c r="U25" s="155"/>
      <c r="V25" s="108"/>
      <c r="W25" s="109" t="s">
        <v>208</v>
      </c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</row>
    <row r="26" spans="1:33" ht="11.25" hidden="1" customHeight="1" x14ac:dyDescent="0.3">
      <c r="A26" s="153">
        <v>1</v>
      </c>
      <c r="B26" s="154">
        <f t="shared" ref="B26:W26" si="0">+A26+1</f>
        <v>2</v>
      </c>
      <c r="C26" s="154">
        <f t="shared" si="0"/>
        <v>3</v>
      </c>
      <c r="D26" s="154">
        <f t="shared" si="0"/>
        <v>4</v>
      </c>
      <c r="E26" s="154">
        <f t="shared" si="0"/>
        <v>5</v>
      </c>
      <c r="F26" s="154">
        <f t="shared" si="0"/>
        <v>6</v>
      </c>
      <c r="G26" s="154">
        <f t="shared" si="0"/>
        <v>7</v>
      </c>
      <c r="H26" s="154">
        <f t="shared" si="0"/>
        <v>8</v>
      </c>
      <c r="I26" s="154">
        <f t="shared" si="0"/>
        <v>9</v>
      </c>
      <c r="J26" s="154">
        <f t="shared" si="0"/>
        <v>10</v>
      </c>
      <c r="K26" s="154">
        <f t="shared" si="0"/>
        <v>11</v>
      </c>
      <c r="L26" s="154">
        <f t="shared" si="0"/>
        <v>12</v>
      </c>
      <c r="M26" s="154">
        <f t="shared" si="0"/>
        <v>13</v>
      </c>
      <c r="N26" s="154">
        <f t="shared" si="0"/>
        <v>14</v>
      </c>
      <c r="O26" s="154">
        <f t="shared" si="0"/>
        <v>15</v>
      </c>
      <c r="P26" s="154">
        <f t="shared" si="0"/>
        <v>16</v>
      </c>
      <c r="Q26" s="154">
        <f t="shared" si="0"/>
        <v>17</v>
      </c>
      <c r="R26" s="154">
        <f t="shared" si="0"/>
        <v>18</v>
      </c>
      <c r="S26" s="154">
        <f t="shared" si="0"/>
        <v>19</v>
      </c>
      <c r="T26" s="154">
        <f t="shared" si="0"/>
        <v>20</v>
      </c>
      <c r="U26" s="155">
        <f t="shared" si="0"/>
        <v>21</v>
      </c>
      <c r="V26" s="108">
        <f t="shared" si="0"/>
        <v>22</v>
      </c>
      <c r="W26" s="109">
        <f t="shared" si="0"/>
        <v>23</v>
      </c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</row>
    <row r="27" spans="1:33" ht="11.25" hidden="1" customHeight="1" outlineLevel="1" x14ac:dyDescent="0.3">
      <c r="A27" s="156" t="s">
        <v>198</v>
      </c>
      <c r="B27" s="111" t="e">
        <f t="shared" ref="B27:B53" si="1">+A27-$A$27</f>
        <v>#VALUE!</v>
      </c>
      <c r="C27" s="112" t="s">
        <v>198</v>
      </c>
      <c r="D27" s="112" t="s">
        <v>198</v>
      </c>
      <c r="E27" s="113" t="e">
        <f t="shared" ref="E27:E53" si="2">+C27-($H$15)+F27</f>
        <v>#VALUE!</v>
      </c>
      <c r="F27" s="114" t="e">
        <f t="shared" ref="F27:F53" si="3">+$D$27-D27</f>
        <v>#VALUE!</v>
      </c>
      <c r="G27" s="115">
        <v>0</v>
      </c>
      <c r="H27" s="111" t="e">
        <f t="shared" ref="H27:H29" si="4">+A27-$A$27</f>
        <v>#VALUE!</v>
      </c>
      <c r="I27" s="112" t="s">
        <v>198</v>
      </c>
      <c r="J27" s="112" t="s">
        <v>198</v>
      </c>
      <c r="K27" s="113" t="e">
        <f t="shared" ref="K27:K29" si="5">+I27-($H$16)+L27</f>
        <v>#VALUE!</v>
      </c>
      <c r="L27" s="114" t="e">
        <f t="shared" ref="L27:L29" si="6">+$J$27-J27</f>
        <v>#VALUE!</v>
      </c>
      <c r="M27" s="115">
        <v>0</v>
      </c>
      <c r="N27" s="111" t="e">
        <f t="shared" ref="N27:N29" si="7">+A27-$A$27</f>
        <v>#VALUE!</v>
      </c>
      <c r="O27" s="112" t="s">
        <v>198</v>
      </c>
      <c r="P27" s="112" t="s">
        <v>198</v>
      </c>
      <c r="Q27" s="113" t="e">
        <f t="shared" ref="Q27:Q29" si="8">+(O27-$H$17+R27)</f>
        <v>#VALUE!</v>
      </c>
      <c r="R27" s="114" t="e">
        <f>+$O$27-O27</f>
        <v>#VALUE!</v>
      </c>
      <c r="S27" s="115">
        <v>0</v>
      </c>
      <c r="T27" s="115" t="e">
        <f>+VLOOKUP(A27,#REF!,10,0)</f>
        <v>#REF!</v>
      </c>
      <c r="U27" s="116"/>
      <c r="V27" s="117" t="str">
        <f t="shared" ref="V27:V29" si="9">+A27</f>
        <v>#REF!</v>
      </c>
      <c r="W27" s="90" t="e">
        <f t="shared" ref="W27:W29" si="10">+(E27+2*K27+Q27)/4</f>
        <v>#VALUE!</v>
      </c>
      <c r="X27" s="89"/>
      <c r="Y27" s="89"/>
      <c r="Z27" s="118"/>
      <c r="AA27" s="89"/>
      <c r="AB27" s="89"/>
      <c r="AC27" s="89"/>
      <c r="AD27" s="89"/>
      <c r="AE27" s="89"/>
      <c r="AF27" s="89"/>
      <c r="AG27" s="89"/>
    </row>
    <row r="28" spans="1:33" ht="11.25" hidden="1" customHeight="1" outlineLevel="1" x14ac:dyDescent="0.3">
      <c r="A28" s="156" t="s">
        <v>198</v>
      </c>
      <c r="B28" s="111" t="e">
        <f t="shared" si="1"/>
        <v>#VALUE!</v>
      </c>
      <c r="C28" s="157" t="e">
        <f t="shared" ref="C28:C52" si="11">+$C$27-F28</f>
        <v>#VALUE!</v>
      </c>
      <c r="D28" s="157" t="s">
        <v>198</v>
      </c>
      <c r="E28" s="113" t="e">
        <f t="shared" si="2"/>
        <v>#VALUE!</v>
      </c>
      <c r="F28" s="114" t="e">
        <f t="shared" si="3"/>
        <v>#VALUE!</v>
      </c>
      <c r="G28" s="115" t="e">
        <f t="shared" ref="G28:G53" si="12">+(F28-F27)/(A28-A27)*1000</f>
        <v>#VALUE!</v>
      </c>
      <c r="H28" s="111" t="e">
        <f t="shared" si="4"/>
        <v>#VALUE!</v>
      </c>
      <c r="I28" s="157" t="e">
        <f t="shared" ref="I28:I29" si="13">+$I$27-L28</f>
        <v>#VALUE!</v>
      </c>
      <c r="J28" s="157" t="s">
        <v>198</v>
      </c>
      <c r="K28" s="113" t="e">
        <f t="shared" si="5"/>
        <v>#VALUE!</v>
      </c>
      <c r="L28" s="114" t="e">
        <f t="shared" si="6"/>
        <v>#VALUE!</v>
      </c>
      <c r="M28" s="115" t="e">
        <f t="shared" ref="M28:M29" si="14">+(L28-L27)/(A28-A27)*1000</f>
        <v>#VALUE!</v>
      </c>
      <c r="N28" s="111" t="e">
        <f t="shared" si="7"/>
        <v>#VALUE!</v>
      </c>
      <c r="O28" s="157" t="e">
        <f t="shared" ref="O28:O29" si="15">+$O$27-R28</f>
        <v>#VALUE!</v>
      </c>
      <c r="P28" s="157" t="s">
        <v>198</v>
      </c>
      <c r="Q28" s="113" t="e">
        <f t="shared" si="8"/>
        <v>#VALUE!</v>
      </c>
      <c r="R28" s="114" t="e">
        <f t="shared" ref="R28:R29" si="16">+$P$27-P28</f>
        <v>#VALUE!</v>
      </c>
      <c r="S28" s="115" t="e">
        <f t="shared" ref="S28:S29" si="17">+(R28-R27)/(A28-A27)*1000</f>
        <v>#VALUE!</v>
      </c>
      <c r="T28" s="115" t="e">
        <f>+VLOOKUP(A28,#REF!,10,0)</f>
        <v>#REF!</v>
      </c>
      <c r="U28" s="116"/>
      <c r="V28" s="117" t="str">
        <f t="shared" si="9"/>
        <v>#REF!</v>
      </c>
      <c r="W28" s="90" t="e">
        <f t="shared" si="10"/>
        <v>#VALUE!</v>
      </c>
      <c r="X28" s="89"/>
      <c r="Y28" s="158"/>
      <c r="Z28" s="159"/>
      <c r="AA28" s="158"/>
      <c r="AB28" s="158"/>
      <c r="AC28" s="158"/>
      <c r="AD28" s="158"/>
      <c r="AE28" s="89"/>
      <c r="AF28" s="89"/>
      <c r="AG28" s="89"/>
    </row>
    <row r="29" spans="1:33" ht="11.25" hidden="1" customHeight="1" outlineLevel="1" x14ac:dyDescent="0.3">
      <c r="A29" s="156" t="s">
        <v>198</v>
      </c>
      <c r="B29" s="111" t="e">
        <f t="shared" si="1"/>
        <v>#VALUE!</v>
      </c>
      <c r="C29" s="157" t="e">
        <f t="shared" si="11"/>
        <v>#VALUE!</v>
      </c>
      <c r="D29" s="157" t="s">
        <v>198</v>
      </c>
      <c r="E29" s="113" t="e">
        <f t="shared" si="2"/>
        <v>#VALUE!</v>
      </c>
      <c r="F29" s="114" t="e">
        <f t="shared" si="3"/>
        <v>#VALUE!</v>
      </c>
      <c r="G29" s="115" t="e">
        <f t="shared" si="12"/>
        <v>#VALUE!</v>
      </c>
      <c r="H29" s="111" t="e">
        <f t="shared" si="4"/>
        <v>#VALUE!</v>
      </c>
      <c r="I29" s="157" t="e">
        <f t="shared" si="13"/>
        <v>#VALUE!</v>
      </c>
      <c r="J29" s="157" t="s">
        <v>198</v>
      </c>
      <c r="K29" s="113" t="e">
        <f t="shared" si="5"/>
        <v>#VALUE!</v>
      </c>
      <c r="L29" s="114" t="e">
        <f t="shared" si="6"/>
        <v>#VALUE!</v>
      </c>
      <c r="M29" s="115" t="e">
        <f t="shared" si="14"/>
        <v>#VALUE!</v>
      </c>
      <c r="N29" s="111" t="e">
        <f t="shared" si="7"/>
        <v>#VALUE!</v>
      </c>
      <c r="O29" s="157" t="e">
        <f t="shared" si="15"/>
        <v>#VALUE!</v>
      </c>
      <c r="P29" s="157" t="s">
        <v>198</v>
      </c>
      <c r="Q29" s="113" t="e">
        <f t="shared" si="8"/>
        <v>#VALUE!</v>
      </c>
      <c r="R29" s="114" t="e">
        <f t="shared" si="16"/>
        <v>#VALUE!</v>
      </c>
      <c r="S29" s="115" t="e">
        <f t="shared" si="17"/>
        <v>#VALUE!</v>
      </c>
      <c r="T29" s="115" t="e">
        <f>+VLOOKUP(A29,#REF!,10,0)</f>
        <v>#REF!</v>
      </c>
      <c r="U29" s="116"/>
      <c r="V29" s="117" t="str">
        <f t="shared" si="9"/>
        <v>#REF!</v>
      </c>
      <c r="W29" s="90" t="e">
        <f t="shared" si="10"/>
        <v>#VALUE!</v>
      </c>
      <c r="X29" s="89"/>
      <c r="Y29" s="158"/>
      <c r="Z29" s="159"/>
      <c r="AA29" s="158"/>
      <c r="AB29" s="158"/>
      <c r="AC29" s="158"/>
      <c r="AD29" s="158"/>
      <c r="AE29" s="89"/>
      <c r="AF29" s="89"/>
      <c r="AG29" s="89"/>
    </row>
    <row r="30" spans="1:33" ht="11.25" hidden="1" customHeight="1" outlineLevel="1" x14ac:dyDescent="0.3">
      <c r="A30" s="156" t="s">
        <v>198</v>
      </c>
      <c r="B30" s="111" t="e">
        <f t="shared" si="1"/>
        <v>#VALUE!</v>
      </c>
      <c r="C30" s="157" t="e">
        <f t="shared" si="11"/>
        <v>#VALUE!</v>
      </c>
      <c r="D30" s="157" t="s">
        <v>198</v>
      </c>
      <c r="E30" s="113" t="e">
        <f t="shared" si="2"/>
        <v>#VALUE!</v>
      </c>
      <c r="F30" s="114" t="e">
        <f t="shared" si="3"/>
        <v>#VALUE!</v>
      </c>
      <c r="G30" s="115" t="e">
        <f t="shared" si="12"/>
        <v>#VALUE!</v>
      </c>
      <c r="H30" s="111"/>
      <c r="I30" s="157"/>
      <c r="J30" s="157"/>
      <c r="K30" s="113"/>
      <c r="L30" s="114"/>
      <c r="M30" s="115"/>
      <c r="N30" s="111"/>
      <c r="O30" s="157"/>
      <c r="P30" s="157"/>
      <c r="Q30" s="113"/>
      <c r="R30" s="114"/>
      <c r="S30" s="115"/>
      <c r="T30" s="115"/>
      <c r="U30" s="116"/>
      <c r="V30" s="117"/>
      <c r="W30" s="90"/>
      <c r="X30" s="89"/>
      <c r="Y30" s="158"/>
      <c r="Z30" s="159"/>
      <c r="AA30" s="158"/>
      <c r="AB30" s="158"/>
      <c r="AC30" s="158"/>
      <c r="AD30" s="158"/>
      <c r="AE30" s="89"/>
      <c r="AF30" s="89"/>
      <c r="AG30" s="89"/>
    </row>
    <row r="31" spans="1:33" ht="11.25" hidden="1" customHeight="1" outlineLevel="1" x14ac:dyDescent="0.3">
      <c r="A31" s="156" t="s">
        <v>198</v>
      </c>
      <c r="B31" s="111" t="e">
        <f t="shared" si="1"/>
        <v>#VALUE!</v>
      </c>
      <c r="C31" s="157" t="e">
        <f t="shared" si="11"/>
        <v>#VALUE!</v>
      </c>
      <c r="D31" s="157" t="s">
        <v>198</v>
      </c>
      <c r="E31" s="113" t="e">
        <f t="shared" si="2"/>
        <v>#VALUE!</v>
      </c>
      <c r="F31" s="114" t="e">
        <f t="shared" si="3"/>
        <v>#VALUE!</v>
      </c>
      <c r="G31" s="115" t="e">
        <f t="shared" si="12"/>
        <v>#VALUE!</v>
      </c>
      <c r="H31" s="111" t="e">
        <f t="shared" ref="H31:H53" si="18">+A31-$A$27</f>
        <v>#VALUE!</v>
      </c>
      <c r="I31" s="157" t="e">
        <f t="shared" ref="I31:I52" si="19">+$I$27-L31</f>
        <v>#VALUE!</v>
      </c>
      <c r="J31" s="157" t="s">
        <v>198</v>
      </c>
      <c r="K31" s="113" t="e">
        <f t="shared" ref="K31:K53" si="20">+I31-($H$16)+L31</f>
        <v>#VALUE!</v>
      </c>
      <c r="L31" s="114" t="e">
        <f t="shared" ref="L31:L53" si="21">+$J$27-J31</f>
        <v>#VALUE!</v>
      </c>
      <c r="M31" s="115" t="e">
        <f t="shared" ref="M31:M53" si="22">+(L31-L30)/(A31-A30)*1000</f>
        <v>#VALUE!</v>
      </c>
      <c r="N31" s="111" t="e">
        <f t="shared" ref="N31:N53" si="23">+A31-$A$27</f>
        <v>#VALUE!</v>
      </c>
      <c r="O31" s="157" t="e">
        <f t="shared" ref="O31:O52" si="24">+$O$27-R31</f>
        <v>#VALUE!</v>
      </c>
      <c r="P31" s="157" t="s">
        <v>198</v>
      </c>
      <c r="Q31" s="113" t="e">
        <f t="shared" ref="Q31:Q53" si="25">+(O31-$H$17+R31)</f>
        <v>#VALUE!</v>
      </c>
      <c r="R31" s="114" t="e">
        <f t="shared" ref="R31:R53" si="26">+$P$27-P31</f>
        <v>#VALUE!</v>
      </c>
      <c r="S31" s="115" t="e">
        <f t="shared" ref="S31:S53" si="27">+(R31-R30)/(A31-A30)*1000</f>
        <v>#VALUE!</v>
      </c>
      <c r="T31" s="115" t="e">
        <f>+VLOOKUP(A31,#REF!,10,0)</f>
        <v>#REF!</v>
      </c>
      <c r="U31" s="116"/>
      <c r="V31" s="117" t="str">
        <f t="shared" ref="V31:V53" si="28">+A31</f>
        <v>#REF!</v>
      </c>
      <c r="W31" s="90" t="e">
        <f t="shared" ref="W31:W53" si="29">+(E31+2*K31+Q31)/4</f>
        <v>#VALUE!</v>
      </c>
      <c r="X31" s="89"/>
      <c r="Y31" s="158"/>
      <c r="Z31" s="159"/>
      <c r="AA31" s="158"/>
      <c r="AB31" s="158"/>
      <c r="AC31" s="158"/>
      <c r="AD31" s="158"/>
      <c r="AE31" s="89"/>
      <c r="AF31" s="89"/>
      <c r="AG31" s="89"/>
    </row>
    <row r="32" spans="1:33" ht="11.25" hidden="1" customHeight="1" outlineLevel="1" x14ac:dyDescent="0.3">
      <c r="A32" s="156" t="s">
        <v>198</v>
      </c>
      <c r="B32" s="111" t="e">
        <f t="shared" si="1"/>
        <v>#VALUE!</v>
      </c>
      <c r="C32" s="157" t="e">
        <f t="shared" si="11"/>
        <v>#VALUE!</v>
      </c>
      <c r="D32" s="157" t="s">
        <v>198</v>
      </c>
      <c r="E32" s="113" t="e">
        <f t="shared" si="2"/>
        <v>#VALUE!</v>
      </c>
      <c r="F32" s="114" t="e">
        <f t="shared" si="3"/>
        <v>#VALUE!</v>
      </c>
      <c r="G32" s="115" t="e">
        <f t="shared" si="12"/>
        <v>#VALUE!</v>
      </c>
      <c r="H32" s="111" t="e">
        <f t="shared" si="18"/>
        <v>#VALUE!</v>
      </c>
      <c r="I32" s="157" t="e">
        <f t="shared" si="19"/>
        <v>#VALUE!</v>
      </c>
      <c r="J32" s="157" t="s">
        <v>198</v>
      </c>
      <c r="K32" s="113" t="e">
        <f t="shared" si="20"/>
        <v>#VALUE!</v>
      </c>
      <c r="L32" s="114" t="e">
        <f t="shared" si="21"/>
        <v>#VALUE!</v>
      </c>
      <c r="M32" s="115" t="e">
        <f t="shared" si="22"/>
        <v>#VALUE!</v>
      </c>
      <c r="N32" s="111" t="e">
        <f t="shared" si="23"/>
        <v>#VALUE!</v>
      </c>
      <c r="O32" s="157" t="e">
        <f t="shared" si="24"/>
        <v>#VALUE!</v>
      </c>
      <c r="P32" s="157" t="s">
        <v>198</v>
      </c>
      <c r="Q32" s="113" t="e">
        <f t="shared" si="25"/>
        <v>#VALUE!</v>
      </c>
      <c r="R32" s="114" t="e">
        <f t="shared" si="26"/>
        <v>#VALUE!</v>
      </c>
      <c r="S32" s="115" t="e">
        <f t="shared" si="27"/>
        <v>#VALUE!</v>
      </c>
      <c r="T32" s="115" t="e">
        <f>+VLOOKUP(A32,#REF!,10,0)</f>
        <v>#REF!</v>
      </c>
      <c r="U32" s="116"/>
      <c r="V32" s="117" t="str">
        <f t="shared" si="28"/>
        <v>#REF!</v>
      </c>
      <c r="W32" s="90" t="e">
        <f t="shared" si="29"/>
        <v>#VALUE!</v>
      </c>
      <c r="X32" s="89"/>
      <c r="Y32" s="158"/>
      <c r="Z32" s="159"/>
      <c r="AA32" s="158"/>
      <c r="AB32" s="158"/>
      <c r="AC32" s="158"/>
      <c r="AD32" s="158"/>
      <c r="AE32" s="89"/>
      <c r="AF32" s="89"/>
      <c r="AG32" s="89"/>
    </row>
    <row r="33" spans="1:33" ht="11.25" hidden="1" customHeight="1" outlineLevel="1" x14ac:dyDescent="0.3">
      <c r="A33" s="156" t="s">
        <v>198</v>
      </c>
      <c r="B33" s="111" t="e">
        <f t="shared" si="1"/>
        <v>#VALUE!</v>
      </c>
      <c r="C33" s="157" t="e">
        <f t="shared" si="11"/>
        <v>#VALUE!</v>
      </c>
      <c r="D33" s="157" t="s">
        <v>198</v>
      </c>
      <c r="E33" s="113" t="e">
        <f t="shared" si="2"/>
        <v>#VALUE!</v>
      </c>
      <c r="F33" s="114" t="e">
        <f t="shared" si="3"/>
        <v>#VALUE!</v>
      </c>
      <c r="G33" s="115" t="e">
        <f t="shared" si="12"/>
        <v>#VALUE!</v>
      </c>
      <c r="H33" s="111" t="e">
        <f t="shared" si="18"/>
        <v>#VALUE!</v>
      </c>
      <c r="I33" s="157" t="e">
        <f t="shared" si="19"/>
        <v>#VALUE!</v>
      </c>
      <c r="J33" s="157" t="s">
        <v>198</v>
      </c>
      <c r="K33" s="113" t="e">
        <f t="shared" si="20"/>
        <v>#VALUE!</v>
      </c>
      <c r="L33" s="114" t="e">
        <f t="shared" si="21"/>
        <v>#VALUE!</v>
      </c>
      <c r="M33" s="115" t="e">
        <f t="shared" si="22"/>
        <v>#VALUE!</v>
      </c>
      <c r="N33" s="111" t="e">
        <f t="shared" si="23"/>
        <v>#VALUE!</v>
      </c>
      <c r="O33" s="157" t="e">
        <f t="shared" si="24"/>
        <v>#VALUE!</v>
      </c>
      <c r="P33" s="157" t="s">
        <v>198</v>
      </c>
      <c r="Q33" s="113" t="e">
        <f t="shared" si="25"/>
        <v>#VALUE!</v>
      </c>
      <c r="R33" s="114" t="e">
        <f t="shared" si="26"/>
        <v>#VALUE!</v>
      </c>
      <c r="S33" s="115" t="e">
        <f t="shared" si="27"/>
        <v>#VALUE!</v>
      </c>
      <c r="T33" s="115" t="e">
        <f>+VLOOKUP(A33,#REF!,10,0)</f>
        <v>#REF!</v>
      </c>
      <c r="U33" s="116"/>
      <c r="V33" s="117" t="str">
        <f t="shared" si="28"/>
        <v>#REF!</v>
      </c>
      <c r="W33" s="90" t="e">
        <f t="shared" si="29"/>
        <v>#VALUE!</v>
      </c>
      <c r="X33" s="89"/>
      <c r="Y33" s="158"/>
      <c r="Z33" s="159"/>
      <c r="AA33" s="158"/>
      <c r="AB33" s="158"/>
      <c r="AC33" s="158"/>
      <c r="AD33" s="158"/>
      <c r="AE33" s="89"/>
      <c r="AF33" s="89"/>
      <c r="AG33" s="89"/>
    </row>
    <row r="34" spans="1:33" ht="11.25" hidden="1" customHeight="1" outlineLevel="1" x14ac:dyDescent="0.3">
      <c r="A34" s="156" t="s">
        <v>198</v>
      </c>
      <c r="B34" s="111" t="e">
        <f t="shared" si="1"/>
        <v>#VALUE!</v>
      </c>
      <c r="C34" s="157" t="e">
        <f t="shared" si="11"/>
        <v>#VALUE!</v>
      </c>
      <c r="D34" s="157" t="s">
        <v>198</v>
      </c>
      <c r="E34" s="113" t="e">
        <f t="shared" si="2"/>
        <v>#VALUE!</v>
      </c>
      <c r="F34" s="114" t="e">
        <f t="shared" si="3"/>
        <v>#VALUE!</v>
      </c>
      <c r="G34" s="115" t="e">
        <f t="shared" si="12"/>
        <v>#VALUE!</v>
      </c>
      <c r="H34" s="111" t="e">
        <f t="shared" si="18"/>
        <v>#VALUE!</v>
      </c>
      <c r="I34" s="157" t="e">
        <f t="shared" si="19"/>
        <v>#VALUE!</v>
      </c>
      <c r="J34" s="157" t="s">
        <v>198</v>
      </c>
      <c r="K34" s="113" t="e">
        <f t="shared" si="20"/>
        <v>#VALUE!</v>
      </c>
      <c r="L34" s="114" t="e">
        <f t="shared" si="21"/>
        <v>#VALUE!</v>
      </c>
      <c r="M34" s="115" t="e">
        <f t="shared" si="22"/>
        <v>#VALUE!</v>
      </c>
      <c r="N34" s="111" t="e">
        <f t="shared" si="23"/>
        <v>#VALUE!</v>
      </c>
      <c r="O34" s="157" t="e">
        <f t="shared" si="24"/>
        <v>#VALUE!</v>
      </c>
      <c r="P34" s="157" t="s">
        <v>198</v>
      </c>
      <c r="Q34" s="113" t="e">
        <f t="shared" si="25"/>
        <v>#VALUE!</v>
      </c>
      <c r="R34" s="114" t="e">
        <f t="shared" si="26"/>
        <v>#VALUE!</v>
      </c>
      <c r="S34" s="115" t="e">
        <f t="shared" si="27"/>
        <v>#VALUE!</v>
      </c>
      <c r="T34" s="115" t="e">
        <f>+VLOOKUP(A34,#REF!,10,0)</f>
        <v>#REF!</v>
      </c>
      <c r="U34" s="116"/>
      <c r="V34" s="117" t="str">
        <f t="shared" si="28"/>
        <v>#REF!</v>
      </c>
      <c r="W34" s="90" t="e">
        <f t="shared" si="29"/>
        <v>#VALUE!</v>
      </c>
      <c r="X34" s="89"/>
      <c r="Y34" s="158"/>
      <c r="Z34" s="159"/>
      <c r="AA34" s="158"/>
      <c r="AB34" s="158"/>
      <c r="AC34" s="158"/>
      <c r="AD34" s="158"/>
      <c r="AE34" s="89"/>
      <c r="AF34" s="89"/>
      <c r="AG34" s="89"/>
    </row>
    <row r="35" spans="1:33" ht="11.25" hidden="1" customHeight="1" outlineLevel="1" x14ac:dyDescent="0.3">
      <c r="A35" s="156" t="s">
        <v>198</v>
      </c>
      <c r="B35" s="111" t="e">
        <f t="shared" si="1"/>
        <v>#VALUE!</v>
      </c>
      <c r="C35" s="157" t="e">
        <f t="shared" si="11"/>
        <v>#VALUE!</v>
      </c>
      <c r="D35" s="157" t="s">
        <v>198</v>
      </c>
      <c r="E35" s="113" t="e">
        <f t="shared" si="2"/>
        <v>#VALUE!</v>
      </c>
      <c r="F35" s="114" t="e">
        <f t="shared" si="3"/>
        <v>#VALUE!</v>
      </c>
      <c r="G35" s="115" t="e">
        <f t="shared" si="12"/>
        <v>#VALUE!</v>
      </c>
      <c r="H35" s="111" t="e">
        <f t="shared" si="18"/>
        <v>#VALUE!</v>
      </c>
      <c r="I35" s="157" t="e">
        <f t="shared" si="19"/>
        <v>#VALUE!</v>
      </c>
      <c r="J35" s="157" t="s">
        <v>198</v>
      </c>
      <c r="K35" s="113" t="e">
        <f t="shared" si="20"/>
        <v>#VALUE!</v>
      </c>
      <c r="L35" s="114" t="e">
        <f t="shared" si="21"/>
        <v>#VALUE!</v>
      </c>
      <c r="M35" s="115" t="e">
        <f t="shared" si="22"/>
        <v>#VALUE!</v>
      </c>
      <c r="N35" s="111" t="e">
        <f t="shared" si="23"/>
        <v>#VALUE!</v>
      </c>
      <c r="O35" s="157" t="e">
        <f t="shared" si="24"/>
        <v>#VALUE!</v>
      </c>
      <c r="P35" s="157" t="s">
        <v>198</v>
      </c>
      <c r="Q35" s="113" t="e">
        <f t="shared" si="25"/>
        <v>#VALUE!</v>
      </c>
      <c r="R35" s="114" t="e">
        <f t="shared" si="26"/>
        <v>#VALUE!</v>
      </c>
      <c r="S35" s="115" t="e">
        <f t="shared" si="27"/>
        <v>#VALUE!</v>
      </c>
      <c r="T35" s="115" t="e">
        <f>+VLOOKUP(A35,#REF!,10,0)</f>
        <v>#REF!</v>
      </c>
      <c r="U35" s="116"/>
      <c r="V35" s="117" t="str">
        <f t="shared" si="28"/>
        <v>#REF!</v>
      </c>
      <c r="W35" s="90" t="e">
        <f t="shared" si="29"/>
        <v>#VALUE!</v>
      </c>
      <c r="X35" s="89"/>
      <c r="Y35" s="158"/>
      <c r="Z35" s="159"/>
      <c r="AA35" s="158"/>
      <c r="AB35" s="158"/>
      <c r="AC35" s="158"/>
      <c r="AD35" s="158"/>
      <c r="AE35" s="89"/>
      <c r="AF35" s="89"/>
      <c r="AG35" s="89"/>
    </row>
    <row r="36" spans="1:33" ht="11.25" hidden="1" customHeight="1" outlineLevel="1" x14ac:dyDescent="0.3">
      <c r="A36" s="156" t="s">
        <v>198</v>
      </c>
      <c r="B36" s="111" t="e">
        <f t="shared" si="1"/>
        <v>#VALUE!</v>
      </c>
      <c r="C36" s="157" t="e">
        <f t="shared" si="11"/>
        <v>#VALUE!</v>
      </c>
      <c r="D36" s="157" t="s">
        <v>198</v>
      </c>
      <c r="E36" s="113" t="e">
        <f t="shared" si="2"/>
        <v>#VALUE!</v>
      </c>
      <c r="F36" s="114" t="e">
        <f t="shared" si="3"/>
        <v>#VALUE!</v>
      </c>
      <c r="G36" s="115" t="e">
        <f t="shared" si="12"/>
        <v>#VALUE!</v>
      </c>
      <c r="H36" s="111" t="e">
        <f t="shared" si="18"/>
        <v>#VALUE!</v>
      </c>
      <c r="I36" s="157" t="e">
        <f t="shared" si="19"/>
        <v>#VALUE!</v>
      </c>
      <c r="J36" s="157" t="s">
        <v>198</v>
      </c>
      <c r="K36" s="113" t="e">
        <f t="shared" si="20"/>
        <v>#VALUE!</v>
      </c>
      <c r="L36" s="114" t="e">
        <f t="shared" si="21"/>
        <v>#VALUE!</v>
      </c>
      <c r="M36" s="115" t="e">
        <f t="shared" si="22"/>
        <v>#VALUE!</v>
      </c>
      <c r="N36" s="111" t="e">
        <f t="shared" si="23"/>
        <v>#VALUE!</v>
      </c>
      <c r="O36" s="157" t="e">
        <f t="shared" si="24"/>
        <v>#VALUE!</v>
      </c>
      <c r="P36" s="157" t="s">
        <v>198</v>
      </c>
      <c r="Q36" s="113" t="e">
        <f t="shared" si="25"/>
        <v>#VALUE!</v>
      </c>
      <c r="R36" s="114" t="e">
        <f t="shared" si="26"/>
        <v>#VALUE!</v>
      </c>
      <c r="S36" s="115" t="e">
        <f t="shared" si="27"/>
        <v>#VALUE!</v>
      </c>
      <c r="T36" s="115" t="e">
        <f>+VLOOKUP(A36,#REF!,10,0)</f>
        <v>#REF!</v>
      </c>
      <c r="U36" s="116"/>
      <c r="V36" s="117" t="str">
        <f t="shared" si="28"/>
        <v>#REF!</v>
      </c>
      <c r="W36" s="90" t="e">
        <f t="shared" si="29"/>
        <v>#VALUE!</v>
      </c>
      <c r="X36" s="89"/>
      <c r="Y36" s="158"/>
      <c r="Z36" s="159"/>
      <c r="AA36" s="158"/>
      <c r="AB36" s="158"/>
      <c r="AC36" s="158"/>
      <c r="AD36" s="158"/>
      <c r="AE36" s="89"/>
      <c r="AF36" s="89"/>
      <c r="AG36" s="89"/>
    </row>
    <row r="37" spans="1:33" ht="11.25" hidden="1" customHeight="1" outlineLevel="1" x14ac:dyDescent="0.3">
      <c r="A37" s="156" t="s">
        <v>198</v>
      </c>
      <c r="B37" s="111" t="e">
        <f t="shared" si="1"/>
        <v>#VALUE!</v>
      </c>
      <c r="C37" s="157" t="e">
        <f t="shared" si="11"/>
        <v>#VALUE!</v>
      </c>
      <c r="D37" s="157" t="s">
        <v>198</v>
      </c>
      <c r="E37" s="113" t="e">
        <f t="shared" si="2"/>
        <v>#VALUE!</v>
      </c>
      <c r="F37" s="114" t="e">
        <f t="shared" si="3"/>
        <v>#VALUE!</v>
      </c>
      <c r="G37" s="115" t="e">
        <f t="shared" si="12"/>
        <v>#VALUE!</v>
      </c>
      <c r="H37" s="111" t="e">
        <f t="shared" si="18"/>
        <v>#VALUE!</v>
      </c>
      <c r="I37" s="157" t="e">
        <f t="shared" si="19"/>
        <v>#VALUE!</v>
      </c>
      <c r="J37" s="157" t="s">
        <v>198</v>
      </c>
      <c r="K37" s="113" t="e">
        <f t="shared" si="20"/>
        <v>#VALUE!</v>
      </c>
      <c r="L37" s="114" t="e">
        <f t="shared" si="21"/>
        <v>#VALUE!</v>
      </c>
      <c r="M37" s="115" t="e">
        <f t="shared" si="22"/>
        <v>#VALUE!</v>
      </c>
      <c r="N37" s="111" t="e">
        <f t="shared" si="23"/>
        <v>#VALUE!</v>
      </c>
      <c r="O37" s="157" t="e">
        <f t="shared" si="24"/>
        <v>#VALUE!</v>
      </c>
      <c r="P37" s="157" t="s">
        <v>198</v>
      </c>
      <c r="Q37" s="113" t="e">
        <f t="shared" si="25"/>
        <v>#VALUE!</v>
      </c>
      <c r="R37" s="114" t="e">
        <f t="shared" si="26"/>
        <v>#VALUE!</v>
      </c>
      <c r="S37" s="115" t="e">
        <f t="shared" si="27"/>
        <v>#VALUE!</v>
      </c>
      <c r="T37" s="115" t="e">
        <f>+VLOOKUP(A37,#REF!,10,0)</f>
        <v>#REF!</v>
      </c>
      <c r="U37" s="116"/>
      <c r="V37" s="117" t="str">
        <f t="shared" si="28"/>
        <v>#REF!</v>
      </c>
      <c r="W37" s="90" t="e">
        <f t="shared" si="29"/>
        <v>#VALUE!</v>
      </c>
      <c r="X37" s="89"/>
      <c r="Y37" s="158"/>
      <c r="Z37" s="159"/>
      <c r="AA37" s="158"/>
      <c r="AB37" s="158"/>
      <c r="AC37" s="158"/>
      <c r="AD37" s="158"/>
      <c r="AE37" s="89"/>
      <c r="AF37" s="89"/>
      <c r="AG37" s="89"/>
    </row>
    <row r="38" spans="1:33" ht="11.25" hidden="1" customHeight="1" outlineLevel="1" x14ac:dyDescent="0.3">
      <c r="A38" s="156" t="s">
        <v>198</v>
      </c>
      <c r="B38" s="111" t="e">
        <f t="shared" si="1"/>
        <v>#VALUE!</v>
      </c>
      <c r="C38" s="157" t="e">
        <f t="shared" si="11"/>
        <v>#VALUE!</v>
      </c>
      <c r="D38" s="157" t="s">
        <v>198</v>
      </c>
      <c r="E38" s="113" t="e">
        <f t="shared" si="2"/>
        <v>#VALUE!</v>
      </c>
      <c r="F38" s="114" t="e">
        <f t="shared" si="3"/>
        <v>#VALUE!</v>
      </c>
      <c r="G38" s="115" t="e">
        <f t="shared" si="12"/>
        <v>#VALUE!</v>
      </c>
      <c r="H38" s="111" t="e">
        <f t="shared" si="18"/>
        <v>#VALUE!</v>
      </c>
      <c r="I38" s="157" t="e">
        <f t="shared" si="19"/>
        <v>#VALUE!</v>
      </c>
      <c r="J38" s="157" t="s">
        <v>198</v>
      </c>
      <c r="K38" s="113" t="e">
        <f t="shared" si="20"/>
        <v>#VALUE!</v>
      </c>
      <c r="L38" s="114" t="e">
        <f t="shared" si="21"/>
        <v>#VALUE!</v>
      </c>
      <c r="M38" s="115" t="e">
        <f t="shared" si="22"/>
        <v>#VALUE!</v>
      </c>
      <c r="N38" s="111" t="e">
        <f t="shared" si="23"/>
        <v>#VALUE!</v>
      </c>
      <c r="O38" s="157" t="e">
        <f t="shared" si="24"/>
        <v>#VALUE!</v>
      </c>
      <c r="P38" s="157" t="s">
        <v>198</v>
      </c>
      <c r="Q38" s="113" t="e">
        <f t="shared" si="25"/>
        <v>#VALUE!</v>
      </c>
      <c r="R38" s="114" t="e">
        <f t="shared" si="26"/>
        <v>#VALUE!</v>
      </c>
      <c r="S38" s="115" t="e">
        <f t="shared" si="27"/>
        <v>#VALUE!</v>
      </c>
      <c r="T38" s="115" t="e">
        <f>+VLOOKUP(A38,#REF!,10,0)</f>
        <v>#REF!</v>
      </c>
      <c r="U38" s="116"/>
      <c r="V38" s="117" t="str">
        <f t="shared" si="28"/>
        <v>#REF!</v>
      </c>
      <c r="W38" s="90" t="e">
        <f t="shared" si="29"/>
        <v>#VALUE!</v>
      </c>
      <c r="X38" s="89"/>
      <c r="Y38" s="158"/>
      <c r="Z38" s="159"/>
      <c r="AA38" s="158"/>
      <c r="AB38" s="158"/>
      <c r="AC38" s="158"/>
      <c r="AD38" s="158"/>
      <c r="AE38" s="89"/>
      <c r="AF38" s="89"/>
      <c r="AG38" s="89"/>
    </row>
    <row r="39" spans="1:33" ht="11.25" hidden="1" customHeight="1" outlineLevel="1" x14ac:dyDescent="0.3">
      <c r="A39" s="156" t="s">
        <v>198</v>
      </c>
      <c r="B39" s="111" t="e">
        <f t="shared" si="1"/>
        <v>#VALUE!</v>
      </c>
      <c r="C39" s="157" t="e">
        <f t="shared" si="11"/>
        <v>#VALUE!</v>
      </c>
      <c r="D39" s="157" t="s">
        <v>198</v>
      </c>
      <c r="E39" s="113" t="e">
        <f t="shared" si="2"/>
        <v>#VALUE!</v>
      </c>
      <c r="F39" s="114" t="e">
        <f t="shared" si="3"/>
        <v>#VALUE!</v>
      </c>
      <c r="G39" s="115" t="e">
        <f t="shared" si="12"/>
        <v>#VALUE!</v>
      </c>
      <c r="H39" s="111" t="e">
        <f t="shared" si="18"/>
        <v>#VALUE!</v>
      </c>
      <c r="I39" s="157" t="e">
        <f t="shared" si="19"/>
        <v>#VALUE!</v>
      </c>
      <c r="J39" s="157" t="s">
        <v>198</v>
      </c>
      <c r="K39" s="113" t="e">
        <f t="shared" si="20"/>
        <v>#VALUE!</v>
      </c>
      <c r="L39" s="114" t="e">
        <f t="shared" si="21"/>
        <v>#VALUE!</v>
      </c>
      <c r="M39" s="115" t="e">
        <f t="shared" si="22"/>
        <v>#VALUE!</v>
      </c>
      <c r="N39" s="111" t="e">
        <f t="shared" si="23"/>
        <v>#VALUE!</v>
      </c>
      <c r="O39" s="157" t="e">
        <f t="shared" si="24"/>
        <v>#VALUE!</v>
      </c>
      <c r="P39" s="157" t="s">
        <v>198</v>
      </c>
      <c r="Q39" s="113" t="e">
        <f t="shared" si="25"/>
        <v>#VALUE!</v>
      </c>
      <c r="R39" s="114" t="e">
        <f t="shared" si="26"/>
        <v>#VALUE!</v>
      </c>
      <c r="S39" s="115" t="e">
        <f t="shared" si="27"/>
        <v>#VALUE!</v>
      </c>
      <c r="T39" s="115" t="e">
        <f>+VLOOKUP(A39,#REF!,10,0)</f>
        <v>#REF!</v>
      </c>
      <c r="U39" s="116"/>
      <c r="V39" s="117" t="str">
        <f t="shared" si="28"/>
        <v>#REF!</v>
      </c>
      <c r="W39" s="90" t="e">
        <f t="shared" si="29"/>
        <v>#VALUE!</v>
      </c>
      <c r="X39" s="89"/>
      <c r="Y39" s="158"/>
      <c r="Z39" s="159"/>
      <c r="AA39" s="158"/>
      <c r="AB39" s="158"/>
      <c r="AC39" s="158"/>
      <c r="AD39" s="158"/>
      <c r="AE39" s="89"/>
      <c r="AF39" s="89"/>
      <c r="AG39" s="89"/>
    </row>
    <row r="40" spans="1:33" ht="11.25" hidden="1" customHeight="1" outlineLevel="1" x14ac:dyDescent="0.3">
      <c r="A40" s="156" t="s">
        <v>198</v>
      </c>
      <c r="B40" s="111" t="e">
        <f t="shared" si="1"/>
        <v>#VALUE!</v>
      </c>
      <c r="C40" s="157" t="e">
        <f t="shared" si="11"/>
        <v>#VALUE!</v>
      </c>
      <c r="D40" s="157" t="s">
        <v>198</v>
      </c>
      <c r="E40" s="113" t="e">
        <f t="shared" si="2"/>
        <v>#VALUE!</v>
      </c>
      <c r="F40" s="114" t="e">
        <f t="shared" si="3"/>
        <v>#VALUE!</v>
      </c>
      <c r="G40" s="115" t="e">
        <f t="shared" si="12"/>
        <v>#VALUE!</v>
      </c>
      <c r="H40" s="111" t="e">
        <f t="shared" si="18"/>
        <v>#VALUE!</v>
      </c>
      <c r="I40" s="157" t="e">
        <f t="shared" si="19"/>
        <v>#VALUE!</v>
      </c>
      <c r="J40" s="157" t="s">
        <v>198</v>
      </c>
      <c r="K40" s="113" t="e">
        <f t="shared" si="20"/>
        <v>#VALUE!</v>
      </c>
      <c r="L40" s="114" t="e">
        <f t="shared" si="21"/>
        <v>#VALUE!</v>
      </c>
      <c r="M40" s="115" t="e">
        <f t="shared" si="22"/>
        <v>#VALUE!</v>
      </c>
      <c r="N40" s="111" t="e">
        <f t="shared" si="23"/>
        <v>#VALUE!</v>
      </c>
      <c r="O40" s="157" t="e">
        <f t="shared" si="24"/>
        <v>#VALUE!</v>
      </c>
      <c r="P40" s="157" t="s">
        <v>198</v>
      </c>
      <c r="Q40" s="113" t="e">
        <f t="shared" si="25"/>
        <v>#VALUE!</v>
      </c>
      <c r="R40" s="114" t="e">
        <f t="shared" si="26"/>
        <v>#VALUE!</v>
      </c>
      <c r="S40" s="115" t="e">
        <f t="shared" si="27"/>
        <v>#VALUE!</v>
      </c>
      <c r="T40" s="115" t="e">
        <f>+VLOOKUP(A40,#REF!,10,0)</f>
        <v>#REF!</v>
      </c>
      <c r="U40" s="116"/>
      <c r="V40" s="117" t="str">
        <f t="shared" si="28"/>
        <v>#REF!</v>
      </c>
      <c r="W40" s="90" t="e">
        <f t="shared" si="29"/>
        <v>#VALUE!</v>
      </c>
      <c r="X40" s="89"/>
      <c r="Y40" s="158"/>
      <c r="Z40" s="159"/>
      <c r="AA40" s="158"/>
      <c r="AB40" s="158"/>
      <c r="AC40" s="158"/>
      <c r="AD40" s="158"/>
      <c r="AE40" s="89"/>
      <c r="AF40" s="89"/>
      <c r="AG40" s="89"/>
    </row>
    <row r="41" spans="1:33" ht="11.25" hidden="1" customHeight="1" outlineLevel="1" x14ac:dyDescent="0.3">
      <c r="A41" s="156" t="s">
        <v>198</v>
      </c>
      <c r="B41" s="111" t="e">
        <f t="shared" si="1"/>
        <v>#VALUE!</v>
      </c>
      <c r="C41" s="157" t="e">
        <f t="shared" si="11"/>
        <v>#VALUE!</v>
      </c>
      <c r="D41" s="157" t="s">
        <v>198</v>
      </c>
      <c r="E41" s="113" t="e">
        <f t="shared" si="2"/>
        <v>#VALUE!</v>
      </c>
      <c r="F41" s="114" t="e">
        <f t="shared" si="3"/>
        <v>#VALUE!</v>
      </c>
      <c r="G41" s="115" t="e">
        <f t="shared" si="12"/>
        <v>#VALUE!</v>
      </c>
      <c r="H41" s="111" t="e">
        <f t="shared" si="18"/>
        <v>#VALUE!</v>
      </c>
      <c r="I41" s="157" t="e">
        <f t="shared" si="19"/>
        <v>#VALUE!</v>
      </c>
      <c r="J41" s="157" t="s">
        <v>198</v>
      </c>
      <c r="K41" s="113" t="e">
        <f t="shared" si="20"/>
        <v>#VALUE!</v>
      </c>
      <c r="L41" s="114" t="e">
        <f t="shared" si="21"/>
        <v>#VALUE!</v>
      </c>
      <c r="M41" s="115" t="e">
        <f t="shared" si="22"/>
        <v>#VALUE!</v>
      </c>
      <c r="N41" s="111" t="e">
        <f t="shared" si="23"/>
        <v>#VALUE!</v>
      </c>
      <c r="O41" s="157" t="e">
        <f t="shared" si="24"/>
        <v>#VALUE!</v>
      </c>
      <c r="P41" s="157" t="s">
        <v>198</v>
      </c>
      <c r="Q41" s="113" t="e">
        <f t="shared" si="25"/>
        <v>#VALUE!</v>
      </c>
      <c r="R41" s="114" t="e">
        <f t="shared" si="26"/>
        <v>#VALUE!</v>
      </c>
      <c r="S41" s="115" t="e">
        <f t="shared" si="27"/>
        <v>#VALUE!</v>
      </c>
      <c r="T41" s="115" t="e">
        <f>+VLOOKUP(A41,#REF!,10,0)</f>
        <v>#REF!</v>
      </c>
      <c r="U41" s="116"/>
      <c r="V41" s="117" t="str">
        <f t="shared" si="28"/>
        <v>#REF!</v>
      </c>
      <c r="W41" s="90" t="e">
        <f t="shared" si="29"/>
        <v>#VALUE!</v>
      </c>
      <c r="X41" s="89"/>
      <c r="Y41" s="158"/>
      <c r="Z41" s="159"/>
      <c r="AA41" s="158"/>
      <c r="AB41" s="158"/>
      <c r="AC41" s="158"/>
      <c r="AD41" s="158"/>
      <c r="AE41" s="89"/>
      <c r="AF41" s="89"/>
      <c r="AG41" s="89"/>
    </row>
    <row r="42" spans="1:33" ht="11.25" hidden="1" customHeight="1" outlineLevel="1" x14ac:dyDescent="0.3">
      <c r="A42" s="156" t="s">
        <v>198</v>
      </c>
      <c r="B42" s="111" t="e">
        <f t="shared" si="1"/>
        <v>#VALUE!</v>
      </c>
      <c r="C42" s="157" t="e">
        <f t="shared" si="11"/>
        <v>#VALUE!</v>
      </c>
      <c r="D42" s="157" t="s">
        <v>198</v>
      </c>
      <c r="E42" s="113" t="e">
        <f t="shared" si="2"/>
        <v>#VALUE!</v>
      </c>
      <c r="F42" s="114" t="e">
        <f t="shared" si="3"/>
        <v>#VALUE!</v>
      </c>
      <c r="G42" s="115" t="e">
        <f t="shared" si="12"/>
        <v>#VALUE!</v>
      </c>
      <c r="H42" s="111" t="e">
        <f t="shared" si="18"/>
        <v>#VALUE!</v>
      </c>
      <c r="I42" s="157" t="e">
        <f t="shared" si="19"/>
        <v>#VALUE!</v>
      </c>
      <c r="J42" s="157" t="s">
        <v>198</v>
      </c>
      <c r="K42" s="113" t="e">
        <f t="shared" si="20"/>
        <v>#VALUE!</v>
      </c>
      <c r="L42" s="114" t="e">
        <f t="shared" si="21"/>
        <v>#VALUE!</v>
      </c>
      <c r="M42" s="115" t="e">
        <f t="shared" si="22"/>
        <v>#VALUE!</v>
      </c>
      <c r="N42" s="111" t="e">
        <f t="shared" si="23"/>
        <v>#VALUE!</v>
      </c>
      <c r="O42" s="157" t="e">
        <f t="shared" si="24"/>
        <v>#VALUE!</v>
      </c>
      <c r="P42" s="157" t="s">
        <v>198</v>
      </c>
      <c r="Q42" s="113" t="e">
        <f t="shared" si="25"/>
        <v>#VALUE!</v>
      </c>
      <c r="R42" s="114" t="e">
        <f t="shared" si="26"/>
        <v>#VALUE!</v>
      </c>
      <c r="S42" s="115" t="e">
        <f t="shared" si="27"/>
        <v>#VALUE!</v>
      </c>
      <c r="T42" s="115" t="e">
        <f>+VLOOKUP(A42,#REF!,10,0)</f>
        <v>#REF!</v>
      </c>
      <c r="U42" s="116"/>
      <c r="V42" s="117" t="str">
        <f t="shared" si="28"/>
        <v>#REF!</v>
      </c>
      <c r="W42" s="90" t="e">
        <f t="shared" si="29"/>
        <v>#VALUE!</v>
      </c>
      <c r="X42" s="89"/>
      <c r="Y42" s="158"/>
      <c r="Z42" s="159"/>
      <c r="AA42" s="158"/>
      <c r="AB42" s="158"/>
      <c r="AC42" s="158"/>
      <c r="AD42" s="158"/>
      <c r="AE42" s="89"/>
      <c r="AF42" s="89"/>
      <c r="AG42" s="89"/>
    </row>
    <row r="43" spans="1:33" ht="11.25" hidden="1" customHeight="1" outlineLevel="1" x14ac:dyDescent="0.3">
      <c r="A43" s="156" t="s">
        <v>198</v>
      </c>
      <c r="B43" s="111" t="e">
        <f t="shared" si="1"/>
        <v>#VALUE!</v>
      </c>
      <c r="C43" s="157" t="e">
        <f t="shared" si="11"/>
        <v>#VALUE!</v>
      </c>
      <c r="D43" s="157" t="s">
        <v>198</v>
      </c>
      <c r="E43" s="113" t="e">
        <f t="shared" si="2"/>
        <v>#VALUE!</v>
      </c>
      <c r="F43" s="114" t="e">
        <f t="shared" si="3"/>
        <v>#VALUE!</v>
      </c>
      <c r="G43" s="115" t="e">
        <f t="shared" si="12"/>
        <v>#VALUE!</v>
      </c>
      <c r="H43" s="111" t="e">
        <f t="shared" si="18"/>
        <v>#VALUE!</v>
      </c>
      <c r="I43" s="157" t="e">
        <f t="shared" si="19"/>
        <v>#VALUE!</v>
      </c>
      <c r="J43" s="157" t="s">
        <v>198</v>
      </c>
      <c r="K43" s="113" t="e">
        <f t="shared" si="20"/>
        <v>#VALUE!</v>
      </c>
      <c r="L43" s="114" t="e">
        <f t="shared" si="21"/>
        <v>#VALUE!</v>
      </c>
      <c r="M43" s="115" t="e">
        <f t="shared" si="22"/>
        <v>#VALUE!</v>
      </c>
      <c r="N43" s="111" t="e">
        <f t="shared" si="23"/>
        <v>#VALUE!</v>
      </c>
      <c r="O43" s="157" t="e">
        <f t="shared" si="24"/>
        <v>#VALUE!</v>
      </c>
      <c r="P43" s="157" t="s">
        <v>198</v>
      </c>
      <c r="Q43" s="113" t="e">
        <f t="shared" si="25"/>
        <v>#VALUE!</v>
      </c>
      <c r="R43" s="114" t="e">
        <f t="shared" si="26"/>
        <v>#VALUE!</v>
      </c>
      <c r="S43" s="115" t="e">
        <f t="shared" si="27"/>
        <v>#VALUE!</v>
      </c>
      <c r="T43" s="115" t="e">
        <f>+VLOOKUP(A43,#REF!,10,0)</f>
        <v>#REF!</v>
      </c>
      <c r="U43" s="116"/>
      <c r="V43" s="117" t="str">
        <f t="shared" si="28"/>
        <v>#REF!</v>
      </c>
      <c r="W43" s="90" t="e">
        <f t="shared" si="29"/>
        <v>#VALUE!</v>
      </c>
      <c r="X43" s="89"/>
      <c r="Y43" s="158"/>
      <c r="Z43" s="159"/>
      <c r="AA43" s="158"/>
      <c r="AB43" s="158"/>
      <c r="AC43" s="158"/>
      <c r="AD43" s="158"/>
      <c r="AE43" s="89"/>
      <c r="AF43" s="89"/>
      <c r="AG43" s="89"/>
    </row>
    <row r="44" spans="1:33" ht="11.25" hidden="1" customHeight="1" outlineLevel="1" x14ac:dyDescent="0.3">
      <c r="A44" s="156" t="s">
        <v>198</v>
      </c>
      <c r="B44" s="111" t="e">
        <f t="shared" si="1"/>
        <v>#VALUE!</v>
      </c>
      <c r="C44" s="157" t="e">
        <f t="shared" si="11"/>
        <v>#VALUE!</v>
      </c>
      <c r="D44" s="157" t="s">
        <v>198</v>
      </c>
      <c r="E44" s="113" t="e">
        <f t="shared" si="2"/>
        <v>#VALUE!</v>
      </c>
      <c r="F44" s="114" t="e">
        <f t="shared" si="3"/>
        <v>#VALUE!</v>
      </c>
      <c r="G44" s="115" t="e">
        <f t="shared" si="12"/>
        <v>#VALUE!</v>
      </c>
      <c r="H44" s="111" t="e">
        <f t="shared" si="18"/>
        <v>#VALUE!</v>
      </c>
      <c r="I44" s="157" t="e">
        <f t="shared" si="19"/>
        <v>#VALUE!</v>
      </c>
      <c r="J44" s="157" t="s">
        <v>198</v>
      </c>
      <c r="K44" s="113" t="e">
        <f t="shared" si="20"/>
        <v>#VALUE!</v>
      </c>
      <c r="L44" s="114" t="e">
        <f t="shared" si="21"/>
        <v>#VALUE!</v>
      </c>
      <c r="M44" s="115" t="e">
        <f t="shared" si="22"/>
        <v>#VALUE!</v>
      </c>
      <c r="N44" s="111" t="e">
        <f t="shared" si="23"/>
        <v>#VALUE!</v>
      </c>
      <c r="O44" s="157" t="e">
        <f t="shared" si="24"/>
        <v>#VALUE!</v>
      </c>
      <c r="P44" s="157" t="s">
        <v>198</v>
      </c>
      <c r="Q44" s="113" t="e">
        <f t="shared" si="25"/>
        <v>#VALUE!</v>
      </c>
      <c r="R44" s="114" t="e">
        <f t="shared" si="26"/>
        <v>#VALUE!</v>
      </c>
      <c r="S44" s="115" t="e">
        <f t="shared" si="27"/>
        <v>#VALUE!</v>
      </c>
      <c r="T44" s="115" t="e">
        <f>+VLOOKUP(A44,#REF!,10,0)</f>
        <v>#REF!</v>
      </c>
      <c r="U44" s="116"/>
      <c r="V44" s="117" t="str">
        <f t="shared" si="28"/>
        <v>#REF!</v>
      </c>
      <c r="W44" s="90" t="e">
        <f t="shared" si="29"/>
        <v>#VALUE!</v>
      </c>
      <c r="X44" s="89"/>
      <c r="Y44" s="158"/>
      <c r="Z44" s="159"/>
      <c r="AA44" s="158"/>
      <c r="AB44" s="158"/>
      <c r="AC44" s="158"/>
      <c r="AD44" s="158"/>
      <c r="AE44" s="89"/>
      <c r="AF44" s="89"/>
      <c r="AG44" s="89"/>
    </row>
    <row r="45" spans="1:33" ht="11.25" hidden="1" customHeight="1" outlineLevel="1" x14ac:dyDescent="0.3">
      <c r="A45" s="156" t="s">
        <v>198</v>
      </c>
      <c r="B45" s="111" t="e">
        <f t="shared" si="1"/>
        <v>#VALUE!</v>
      </c>
      <c r="C45" s="157" t="e">
        <f t="shared" si="11"/>
        <v>#VALUE!</v>
      </c>
      <c r="D45" s="157" t="s">
        <v>198</v>
      </c>
      <c r="E45" s="113" t="e">
        <f t="shared" si="2"/>
        <v>#VALUE!</v>
      </c>
      <c r="F45" s="114" t="e">
        <f t="shared" si="3"/>
        <v>#VALUE!</v>
      </c>
      <c r="G45" s="115" t="e">
        <f t="shared" si="12"/>
        <v>#VALUE!</v>
      </c>
      <c r="H45" s="111" t="e">
        <f t="shared" si="18"/>
        <v>#VALUE!</v>
      </c>
      <c r="I45" s="157" t="e">
        <f t="shared" si="19"/>
        <v>#VALUE!</v>
      </c>
      <c r="J45" s="157" t="s">
        <v>198</v>
      </c>
      <c r="K45" s="113" t="e">
        <f t="shared" si="20"/>
        <v>#VALUE!</v>
      </c>
      <c r="L45" s="114" t="e">
        <f t="shared" si="21"/>
        <v>#VALUE!</v>
      </c>
      <c r="M45" s="115" t="e">
        <f t="shared" si="22"/>
        <v>#VALUE!</v>
      </c>
      <c r="N45" s="111" t="e">
        <f t="shared" si="23"/>
        <v>#VALUE!</v>
      </c>
      <c r="O45" s="157" t="e">
        <f t="shared" si="24"/>
        <v>#VALUE!</v>
      </c>
      <c r="P45" s="157" t="s">
        <v>198</v>
      </c>
      <c r="Q45" s="113" t="e">
        <f t="shared" si="25"/>
        <v>#VALUE!</v>
      </c>
      <c r="R45" s="114" t="e">
        <f t="shared" si="26"/>
        <v>#VALUE!</v>
      </c>
      <c r="S45" s="115" t="e">
        <f t="shared" si="27"/>
        <v>#VALUE!</v>
      </c>
      <c r="T45" s="115" t="e">
        <f>+VLOOKUP(A45,#REF!,10,0)</f>
        <v>#REF!</v>
      </c>
      <c r="U45" s="116"/>
      <c r="V45" s="117" t="str">
        <f t="shared" si="28"/>
        <v>#REF!</v>
      </c>
      <c r="W45" s="90" t="e">
        <f t="shared" si="29"/>
        <v>#VALUE!</v>
      </c>
      <c r="X45" s="89"/>
      <c r="Y45" s="158"/>
      <c r="Z45" s="159"/>
      <c r="AA45" s="158"/>
      <c r="AB45" s="158"/>
      <c r="AC45" s="158"/>
      <c r="AD45" s="158"/>
      <c r="AE45" s="89"/>
      <c r="AF45" s="89"/>
      <c r="AG45" s="89"/>
    </row>
    <row r="46" spans="1:33" ht="11.25" hidden="1" customHeight="1" outlineLevel="1" x14ac:dyDescent="0.3">
      <c r="A46" s="156">
        <v>42388</v>
      </c>
      <c r="B46" s="111" t="e">
        <f t="shared" si="1"/>
        <v>#VALUE!</v>
      </c>
      <c r="C46" s="157" t="e">
        <f t="shared" si="11"/>
        <v>#VALUE!</v>
      </c>
      <c r="D46" s="157" t="s">
        <v>198</v>
      </c>
      <c r="E46" s="113" t="e">
        <f t="shared" si="2"/>
        <v>#VALUE!</v>
      </c>
      <c r="F46" s="114" t="e">
        <f t="shared" si="3"/>
        <v>#VALUE!</v>
      </c>
      <c r="G46" s="115" t="e">
        <f t="shared" si="12"/>
        <v>#VALUE!</v>
      </c>
      <c r="H46" s="111" t="e">
        <f t="shared" si="18"/>
        <v>#VALUE!</v>
      </c>
      <c r="I46" s="157" t="e">
        <f t="shared" si="19"/>
        <v>#VALUE!</v>
      </c>
      <c r="J46" s="157" t="s">
        <v>198</v>
      </c>
      <c r="K46" s="113" t="e">
        <f t="shared" si="20"/>
        <v>#VALUE!</v>
      </c>
      <c r="L46" s="114" t="e">
        <f t="shared" si="21"/>
        <v>#VALUE!</v>
      </c>
      <c r="M46" s="115" t="e">
        <f t="shared" si="22"/>
        <v>#VALUE!</v>
      </c>
      <c r="N46" s="111" t="e">
        <f t="shared" si="23"/>
        <v>#VALUE!</v>
      </c>
      <c r="O46" s="157" t="e">
        <f t="shared" si="24"/>
        <v>#VALUE!</v>
      </c>
      <c r="P46" s="157" t="s">
        <v>198</v>
      </c>
      <c r="Q46" s="113" t="e">
        <f t="shared" si="25"/>
        <v>#VALUE!</v>
      </c>
      <c r="R46" s="114" t="e">
        <f t="shared" si="26"/>
        <v>#VALUE!</v>
      </c>
      <c r="S46" s="115" t="e">
        <f t="shared" si="27"/>
        <v>#VALUE!</v>
      </c>
      <c r="T46" s="115" t="e">
        <f>+VLOOKUP(A46,#REF!,10,0)</f>
        <v>#REF!</v>
      </c>
      <c r="U46" s="116"/>
      <c r="V46" s="117">
        <f t="shared" si="28"/>
        <v>42388</v>
      </c>
      <c r="W46" s="90" t="e">
        <f t="shared" si="29"/>
        <v>#VALUE!</v>
      </c>
      <c r="X46" s="89"/>
      <c r="Y46" s="158"/>
      <c r="Z46" s="159"/>
      <c r="AA46" s="158"/>
      <c r="AB46" s="158"/>
      <c r="AC46" s="158"/>
      <c r="AD46" s="158"/>
      <c r="AE46" s="89"/>
      <c r="AF46" s="89"/>
      <c r="AG46" s="89"/>
    </row>
    <row r="47" spans="1:33" ht="11.25" hidden="1" customHeight="1" outlineLevel="1" x14ac:dyDescent="0.3">
      <c r="A47" s="156">
        <v>42389</v>
      </c>
      <c r="B47" s="111" t="e">
        <f t="shared" si="1"/>
        <v>#VALUE!</v>
      </c>
      <c r="C47" s="157" t="e">
        <f t="shared" si="11"/>
        <v>#VALUE!</v>
      </c>
      <c r="D47" s="157" t="s">
        <v>198</v>
      </c>
      <c r="E47" s="113" t="e">
        <f t="shared" si="2"/>
        <v>#VALUE!</v>
      </c>
      <c r="F47" s="114" t="e">
        <f t="shared" si="3"/>
        <v>#VALUE!</v>
      </c>
      <c r="G47" s="115" t="e">
        <f t="shared" si="12"/>
        <v>#VALUE!</v>
      </c>
      <c r="H47" s="111" t="e">
        <f t="shared" si="18"/>
        <v>#VALUE!</v>
      </c>
      <c r="I47" s="157" t="e">
        <f t="shared" si="19"/>
        <v>#VALUE!</v>
      </c>
      <c r="J47" s="157" t="s">
        <v>198</v>
      </c>
      <c r="K47" s="113" t="e">
        <f t="shared" si="20"/>
        <v>#VALUE!</v>
      </c>
      <c r="L47" s="114" t="e">
        <f t="shared" si="21"/>
        <v>#VALUE!</v>
      </c>
      <c r="M47" s="115" t="e">
        <f t="shared" si="22"/>
        <v>#VALUE!</v>
      </c>
      <c r="N47" s="111" t="e">
        <f t="shared" si="23"/>
        <v>#VALUE!</v>
      </c>
      <c r="O47" s="157" t="e">
        <f t="shared" si="24"/>
        <v>#VALUE!</v>
      </c>
      <c r="P47" s="157" t="s">
        <v>198</v>
      </c>
      <c r="Q47" s="113" t="e">
        <f t="shared" si="25"/>
        <v>#VALUE!</v>
      </c>
      <c r="R47" s="114" t="e">
        <f t="shared" si="26"/>
        <v>#VALUE!</v>
      </c>
      <c r="S47" s="115" t="e">
        <f t="shared" si="27"/>
        <v>#VALUE!</v>
      </c>
      <c r="T47" s="115" t="e">
        <f>+VLOOKUP(A47,#REF!,10,0)</f>
        <v>#REF!</v>
      </c>
      <c r="U47" s="116"/>
      <c r="V47" s="117">
        <f t="shared" si="28"/>
        <v>42389</v>
      </c>
      <c r="W47" s="90" t="e">
        <f t="shared" si="29"/>
        <v>#VALUE!</v>
      </c>
      <c r="X47" s="89"/>
      <c r="Y47" s="158"/>
      <c r="Z47" s="159"/>
      <c r="AA47" s="158"/>
      <c r="AB47" s="158"/>
      <c r="AC47" s="158"/>
      <c r="AD47" s="158"/>
      <c r="AE47" s="89"/>
      <c r="AF47" s="89"/>
      <c r="AG47" s="89"/>
    </row>
    <row r="48" spans="1:33" ht="11.25" hidden="1" customHeight="1" outlineLevel="1" x14ac:dyDescent="0.3">
      <c r="A48" s="156">
        <v>42390</v>
      </c>
      <c r="B48" s="111" t="e">
        <f t="shared" si="1"/>
        <v>#VALUE!</v>
      </c>
      <c r="C48" s="157" t="e">
        <f t="shared" si="11"/>
        <v>#VALUE!</v>
      </c>
      <c r="D48" s="157" t="s">
        <v>198</v>
      </c>
      <c r="E48" s="113" t="e">
        <f t="shared" si="2"/>
        <v>#VALUE!</v>
      </c>
      <c r="F48" s="114" t="e">
        <f t="shared" si="3"/>
        <v>#VALUE!</v>
      </c>
      <c r="G48" s="115" t="e">
        <f t="shared" si="12"/>
        <v>#VALUE!</v>
      </c>
      <c r="H48" s="111" t="e">
        <f t="shared" si="18"/>
        <v>#VALUE!</v>
      </c>
      <c r="I48" s="157" t="e">
        <f t="shared" si="19"/>
        <v>#VALUE!</v>
      </c>
      <c r="J48" s="157" t="s">
        <v>198</v>
      </c>
      <c r="K48" s="113" t="e">
        <f t="shared" si="20"/>
        <v>#VALUE!</v>
      </c>
      <c r="L48" s="114" t="e">
        <f t="shared" si="21"/>
        <v>#VALUE!</v>
      </c>
      <c r="M48" s="115" t="e">
        <f t="shared" si="22"/>
        <v>#VALUE!</v>
      </c>
      <c r="N48" s="111" t="e">
        <f t="shared" si="23"/>
        <v>#VALUE!</v>
      </c>
      <c r="O48" s="157" t="e">
        <f t="shared" si="24"/>
        <v>#VALUE!</v>
      </c>
      <c r="P48" s="157" t="s">
        <v>198</v>
      </c>
      <c r="Q48" s="113" t="e">
        <f t="shared" si="25"/>
        <v>#VALUE!</v>
      </c>
      <c r="R48" s="114" t="e">
        <f t="shared" si="26"/>
        <v>#VALUE!</v>
      </c>
      <c r="S48" s="115" t="e">
        <f t="shared" si="27"/>
        <v>#VALUE!</v>
      </c>
      <c r="T48" s="115" t="e">
        <f>+VLOOKUP(A48,#REF!,10,0)</f>
        <v>#REF!</v>
      </c>
      <c r="U48" s="116"/>
      <c r="V48" s="117">
        <f t="shared" si="28"/>
        <v>42390</v>
      </c>
      <c r="W48" s="90" t="e">
        <f t="shared" si="29"/>
        <v>#VALUE!</v>
      </c>
      <c r="X48" s="89"/>
      <c r="Y48" s="158"/>
      <c r="Z48" s="159"/>
      <c r="AA48" s="158"/>
      <c r="AB48" s="158"/>
      <c r="AC48" s="158"/>
      <c r="AD48" s="158"/>
      <c r="AE48" s="89"/>
      <c r="AF48" s="89"/>
      <c r="AG48" s="89"/>
    </row>
    <row r="49" spans="1:33" ht="11.25" hidden="1" customHeight="1" outlineLevel="1" x14ac:dyDescent="0.3">
      <c r="A49" s="156">
        <v>42391</v>
      </c>
      <c r="B49" s="111" t="e">
        <f t="shared" si="1"/>
        <v>#VALUE!</v>
      </c>
      <c r="C49" s="157" t="e">
        <f t="shared" si="11"/>
        <v>#VALUE!</v>
      </c>
      <c r="D49" s="157" t="s">
        <v>198</v>
      </c>
      <c r="E49" s="113" t="e">
        <f t="shared" si="2"/>
        <v>#VALUE!</v>
      </c>
      <c r="F49" s="114" t="e">
        <f t="shared" si="3"/>
        <v>#VALUE!</v>
      </c>
      <c r="G49" s="115" t="e">
        <f t="shared" si="12"/>
        <v>#VALUE!</v>
      </c>
      <c r="H49" s="111" t="e">
        <f t="shared" si="18"/>
        <v>#VALUE!</v>
      </c>
      <c r="I49" s="157" t="e">
        <f t="shared" si="19"/>
        <v>#VALUE!</v>
      </c>
      <c r="J49" s="157" t="s">
        <v>198</v>
      </c>
      <c r="K49" s="113" t="e">
        <f t="shared" si="20"/>
        <v>#VALUE!</v>
      </c>
      <c r="L49" s="114" t="e">
        <f t="shared" si="21"/>
        <v>#VALUE!</v>
      </c>
      <c r="M49" s="115" t="e">
        <f t="shared" si="22"/>
        <v>#VALUE!</v>
      </c>
      <c r="N49" s="111" t="e">
        <f t="shared" si="23"/>
        <v>#VALUE!</v>
      </c>
      <c r="O49" s="157" t="e">
        <f t="shared" si="24"/>
        <v>#VALUE!</v>
      </c>
      <c r="P49" s="157" t="s">
        <v>198</v>
      </c>
      <c r="Q49" s="113" t="e">
        <f t="shared" si="25"/>
        <v>#VALUE!</v>
      </c>
      <c r="R49" s="114" t="e">
        <f t="shared" si="26"/>
        <v>#VALUE!</v>
      </c>
      <c r="S49" s="115" t="e">
        <f t="shared" si="27"/>
        <v>#VALUE!</v>
      </c>
      <c r="T49" s="115" t="e">
        <f>+VLOOKUP(A49,#REF!,10,0)</f>
        <v>#REF!</v>
      </c>
      <c r="U49" s="116"/>
      <c r="V49" s="117">
        <f t="shared" si="28"/>
        <v>42391</v>
      </c>
      <c r="W49" s="90" t="e">
        <f t="shared" si="29"/>
        <v>#VALUE!</v>
      </c>
      <c r="X49" s="89"/>
      <c r="Y49" s="158"/>
      <c r="Z49" s="159"/>
      <c r="AA49" s="158"/>
      <c r="AB49" s="158"/>
      <c r="AC49" s="158"/>
      <c r="AD49" s="158"/>
      <c r="AE49" s="117"/>
      <c r="AF49" s="89"/>
      <c r="AG49" s="122"/>
    </row>
    <row r="50" spans="1:33" ht="11.25" hidden="1" customHeight="1" outlineLevel="1" x14ac:dyDescent="0.3">
      <c r="A50" s="156">
        <v>42392</v>
      </c>
      <c r="B50" s="111" t="e">
        <f t="shared" si="1"/>
        <v>#VALUE!</v>
      </c>
      <c r="C50" s="157" t="e">
        <f t="shared" si="11"/>
        <v>#VALUE!</v>
      </c>
      <c r="D50" s="157" t="s">
        <v>198</v>
      </c>
      <c r="E50" s="113" t="e">
        <f t="shared" si="2"/>
        <v>#VALUE!</v>
      </c>
      <c r="F50" s="114" t="e">
        <f t="shared" si="3"/>
        <v>#VALUE!</v>
      </c>
      <c r="G50" s="115" t="e">
        <f t="shared" si="12"/>
        <v>#VALUE!</v>
      </c>
      <c r="H50" s="111" t="e">
        <f t="shared" si="18"/>
        <v>#VALUE!</v>
      </c>
      <c r="I50" s="157" t="e">
        <f t="shared" si="19"/>
        <v>#VALUE!</v>
      </c>
      <c r="J50" s="157" t="s">
        <v>198</v>
      </c>
      <c r="K50" s="113" t="e">
        <f t="shared" si="20"/>
        <v>#VALUE!</v>
      </c>
      <c r="L50" s="114" t="e">
        <f t="shared" si="21"/>
        <v>#VALUE!</v>
      </c>
      <c r="M50" s="115" t="e">
        <f t="shared" si="22"/>
        <v>#VALUE!</v>
      </c>
      <c r="N50" s="111" t="e">
        <f t="shared" si="23"/>
        <v>#VALUE!</v>
      </c>
      <c r="O50" s="157" t="e">
        <f t="shared" si="24"/>
        <v>#VALUE!</v>
      </c>
      <c r="P50" s="157" t="s">
        <v>198</v>
      </c>
      <c r="Q50" s="113" t="e">
        <f t="shared" si="25"/>
        <v>#VALUE!</v>
      </c>
      <c r="R50" s="114" t="e">
        <f t="shared" si="26"/>
        <v>#VALUE!</v>
      </c>
      <c r="S50" s="115" t="e">
        <f t="shared" si="27"/>
        <v>#VALUE!</v>
      </c>
      <c r="T50" s="115" t="e">
        <f>+VLOOKUP(A50,#REF!,10,0)</f>
        <v>#REF!</v>
      </c>
      <c r="U50" s="116"/>
      <c r="V50" s="117">
        <f t="shared" si="28"/>
        <v>42392</v>
      </c>
      <c r="W50" s="90" t="e">
        <f t="shared" si="29"/>
        <v>#VALUE!</v>
      </c>
      <c r="X50" s="89"/>
      <c r="Y50" s="158"/>
      <c r="Z50" s="159"/>
      <c r="AA50" s="158"/>
      <c r="AB50" s="158"/>
      <c r="AC50" s="158"/>
      <c r="AD50" s="158"/>
      <c r="AE50" s="89"/>
      <c r="AF50" s="89"/>
      <c r="AG50" s="89"/>
    </row>
    <row r="51" spans="1:33" ht="11.25" hidden="1" customHeight="1" outlineLevel="1" x14ac:dyDescent="0.3">
      <c r="A51" s="156">
        <v>42394</v>
      </c>
      <c r="B51" s="111" t="e">
        <f t="shared" si="1"/>
        <v>#VALUE!</v>
      </c>
      <c r="C51" s="157" t="e">
        <f t="shared" si="11"/>
        <v>#VALUE!</v>
      </c>
      <c r="D51" s="157" t="s">
        <v>198</v>
      </c>
      <c r="E51" s="113" t="e">
        <f t="shared" si="2"/>
        <v>#VALUE!</v>
      </c>
      <c r="F51" s="114" t="e">
        <f t="shared" si="3"/>
        <v>#VALUE!</v>
      </c>
      <c r="G51" s="115" t="e">
        <f t="shared" si="12"/>
        <v>#VALUE!</v>
      </c>
      <c r="H51" s="111" t="e">
        <f t="shared" si="18"/>
        <v>#VALUE!</v>
      </c>
      <c r="I51" s="157" t="e">
        <f t="shared" si="19"/>
        <v>#VALUE!</v>
      </c>
      <c r="J51" s="157" t="s">
        <v>198</v>
      </c>
      <c r="K51" s="113" t="e">
        <f t="shared" si="20"/>
        <v>#VALUE!</v>
      </c>
      <c r="L51" s="114" t="e">
        <f t="shared" si="21"/>
        <v>#VALUE!</v>
      </c>
      <c r="M51" s="115" t="e">
        <f t="shared" si="22"/>
        <v>#VALUE!</v>
      </c>
      <c r="N51" s="111" t="e">
        <f t="shared" si="23"/>
        <v>#VALUE!</v>
      </c>
      <c r="O51" s="157" t="e">
        <f t="shared" si="24"/>
        <v>#VALUE!</v>
      </c>
      <c r="P51" s="157" t="s">
        <v>198</v>
      </c>
      <c r="Q51" s="113" t="e">
        <f t="shared" si="25"/>
        <v>#VALUE!</v>
      </c>
      <c r="R51" s="114" t="e">
        <f t="shared" si="26"/>
        <v>#VALUE!</v>
      </c>
      <c r="S51" s="115" t="e">
        <f t="shared" si="27"/>
        <v>#VALUE!</v>
      </c>
      <c r="T51" s="115" t="e">
        <f>+VLOOKUP(A51,#REF!,10,0)</f>
        <v>#REF!</v>
      </c>
      <c r="U51" s="116"/>
      <c r="V51" s="117">
        <f t="shared" si="28"/>
        <v>42394</v>
      </c>
      <c r="W51" s="90" t="e">
        <f t="shared" si="29"/>
        <v>#VALUE!</v>
      </c>
      <c r="X51" s="89"/>
      <c r="Y51" s="158"/>
      <c r="Z51" s="159"/>
      <c r="AA51" s="158"/>
      <c r="AB51" s="158"/>
      <c r="AC51" s="158"/>
      <c r="AD51" s="158"/>
      <c r="AE51" s="89"/>
      <c r="AF51" s="89"/>
      <c r="AG51" s="89"/>
    </row>
    <row r="52" spans="1:33" ht="11.25" hidden="1" customHeight="1" outlineLevel="1" x14ac:dyDescent="0.3">
      <c r="A52" s="156">
        <v>42395</v>
      </c>
      <c r="B52" s="111" t="e">
        <f t="shared" si="1"/>
        <v>#VALUE!</v>
      </c>
      <c r="C52" s="157" t="e">
        <f t="shared" si="11"/>
        <v>#VALUE!</v>
      </c>
      <c r="D52" s="157" t="s">
        <v>198</v>
      </c>
      <c r="E52" s="113" t="e">
        <f t="shared" si="2"/>
        <v>#VALUE!</v>
      </c>
      <c r="F52" s="114" t="e">
        <f t="shared" si="3"/>
        <v>#VALUE!</v>
      </c>
      <c r="G52" s="115" t="e">
        <f t="shared" si="12"/>
        <v>#VALUE!</v>
      </c>
      <c r="H52" s="111" t="e">
        <f t="shared" si="18"/>
        <v>#VALUE!</v>
      </c>
      <c r="I52" s="157" t="e">
        <f t="shared" si="19"/>
        <v>#VALUE!</v>
      </c>
      <c r="J52" s="157" t="s">
        <v>198</v>
      </c>
      <c r="K52" s="113" t="e">
        <f t="shared" si="20"/>
        <v>#VALUE!</v>
      </c>
      <c r="L52" s="114" t="e">
        <f t="shared" si="21"/>
        <v>#VALUE!</v>
      </c>
      <c r="M52" s="115" t="e">
        <f t="shared" si="22"/>
        <v>#VALUE!</v>
      </c>
      <c r="N52" s="111" t="e">
        <f t="shared" si="23"/>
        <v>#VALUE!</v>
      </c>
      <c r="O52" s="157" t="e">
        <f t="shared" si="24"/>
        <v>#VALUE!</v>
      </c>
      <c r="P52" s="157" t="s">
        <v>198</v>
      </c>
      <c r="Q52" s="113" t="e">
        <f t="shared" si="25"/>
        <v>#VALUE!</v>
      </c>
      <c r="R52" s="114" t="e">
        <f t="shared" si="26"/>
        <v>#VALUE!</v>
      </c>
      <c r="S52" s="115" t="e">
        <f t="shared" si="27"/>
        <v>#VALUE!</v>
      </c>
      <c r="T52" s="115" t="e">
        <f>+VLOOKUP(A52,#REF!,10,0)</f>
        <v>#REF!</v>
      </c>
      <c r="U52" s="116"/>
      <c r="V52" s="117">
        <f t="shared" si="28"/>
        <v>42395</v>
      </c>
      <c r="W52" s="90" t="e">
        <f t="shared" si="29"/>
        <v>#VALUE!</v>
      </c>
      <c r="X52" s="89"/>
      <c r="Y52" s="158"/>
      <c r="Z52" s="159"/>
      <c r="AA52" s="158"/>
      <c r="AB52" s="158"/>
      <c r="AC52" s="158"/>
      <c r="AD52" s="158"/>
      <c r="AE52" s="89"/>
      <c r="AF52" s="89"/>
      <c r="AG52" s="89"/>
    </row>
    <row r="53" spans="1:33" ht="11.25" hidden="1" customHeight="1" outlineLevel="1" x14ac:dyDescent="0.3">
      <c r="A53" s="156" t="s">
        <v>198</v>
      </c>
      <c r="B53" s="111" t="e">
        <f t="shared" si="1"/>
        <v>#VALUE!</v>
      </c>
      <c r="C53" s="157" t="s">
        <v>198</v>
      </c>
      <c r="D53" s="157" t="s">
        <v>198</v>
      </c>
      <c r="E53" s="113" t="e">
        <f t="shared" si="2"/>
        <v>#VALUE!</v>
      </c>
      <c r="F53" s="114" t="e">
        <f t="shared" si="3"/>
        <v>#VALUE!</v>
      </c>
      <c r="G53" s="115" t="e">
        <f t="shared" si="12"/>
        <v>#VALUE!</v>
      </c>
      <c r="H53" s="111" t="e">
        <f t="shared" si="18"/>
        <v>#VALUE!</v>
      </c>
      <c r="I53" s="157" t="s">
        <v>198</v>
      </c>
      <c r="J53" s="157" t="s">
        <v>198</v>
      </c>
      <c r="K53" s="113" t="e">
        <f t="shared" si="20"/>
        <v>#VALUE!</v>
      </c>
      <c r="L53" s="114" t="e">
        <f t="shared" si="21"/>
        <v>#VALUE!</v>
      </c>
      <c r="M53" s="115" t="e">
        <f t="shared" si="22"/>
        <v>#VALUE!</v>
      </c>
      <c r="N53" s="111" t="e">
        <f t="shared" si="23"/>
        <v>#VALUE!</v>
      </c>
      <c r="O53" s="157" t="s">
        <v>198</v>
      </c>
      <c r="P53" s="157" t="s">
        <v>198</v>
      </c>
      <c r="Q53" s="113" t="e">
        <f t="shared" si="25"/>
        <v>#VALUE!</v>
      </c>
      <c r="R53" s="114" t="e">
        <f t="shared" si="26"/>
        <v>#VALUE!</v>
      </c>
      <c r="S53" s="115" t="e">
        <f t="shared" si="27"/>
        <v>#VALUE!</v>
      </c>
      <c r="T53" s="115" t="e">
        <f>+VLOOKUP(A53,#REF!,10,0)</f>
        <v>#REF!</v>
      </c>
      <c r="U53" s="116"/>
      <c r="V53" s="117" t="str">
        <f t="shared" si="28"/>
        <v>#REF!</v>
      </c>
      <c r="W53" s="90" t="e">
        <f t="shared" si="29"/>
        <v>#VALUE!</v>
      </c>
      <c r="X53" s="89"/>
      <c r="Y53" s="158"/>
      <c r="Z53" s="159"/>
      <c r="AA53" s="158"/>
      <c r="AB53" s="158"/>
      <c r="AC53" s="158"/>
      <c r="AD53" s="158"/>
      <c r="AE53" s="89"/>
      <c r="AF53" s="89"/>
      <c r="AG53" s="89"/>
    </row>
    <row r="54" spans="1:33" ht="11.25" hidden="1" customHeight="1" outlineLevel="1" x14ac:dyDescent="0.3">
      <c r="A54" s="156"/>
      <c r="B54" s="111"/>
      <c r="C54" s="157"/>
      <c r="D54" s="157">
        <v>2.5369999999999999</v>
      </c>
      <c r="E54" s="113"/>
      <c r="F54" s="114"/>
      <c r="G54" s="115"/>
      <c r="H54" s="111"/>
      <c r="I54" s="157"/>
      <c r="J54" s="157">
        <v>2.4580000000000002</v>
      </c>
      <c r="K54" s="113"/>
      <c r="L54" s="114"/>
      <c r="M54" s="115"/>
      <c r="N54" s="111"/>
      <c r="O54" s="157"/>
      <c r="P54" s="157">
        <v>2.8460000000000001</v>
      </c>
      <c r="Q54" s="113"/>
      <c r="R54" s="114"/>
      <c r="S54" s="115"/>
      <c r="T54" s="115"/>
      <c r="U54" s="116"/>
      <c r="V54" s="117"/>
      <c r="W54" s="90"/>
      <c r="X54" s="89"/>
      <c r="Y54" s="158"/>
      <c r="Z54" s="159"/>
      <c r="AA54" s="158"/>
      <c r="AB54" s="158"/>
      <c r="AC54" s="158"/>
      <c r="AD54" s="158"/>
      <c r="AE54" s="89"/>
      <c r="AF54" s="89"/>
      <c r="AG54" s="89"/>
    </row>
    <row r="55" spans="1:33" ht="11.25" hidden="1" customHeight="1" outlineLevel="1" x14ac:dyDescent="0.3">
      <c r="A55" s="156" t="s">
        <v>198</v>
      </c>
      <c r="B55" s="111" t="e">
        <f t="shared" ref="B55:B79" si="30">+A55-$A$27</f>
        <v>#VALUE!</v>
      </c>
      <c r="C55" s="157" t="s">
        <v>198</v>
      </c>
      <c r="D55" s="157" t="s">
        <v>198</v>
      </c>
      <c r="E55" s="113" t="e">
        <f t="shared" ref="E55:E79" si="31">+C55-($H$15)+F55</f>
        <v>#VALUE!</v>
      </c>
      <c r="F55" s="114" t="e">
        <f t="shared" ref="F55:F79" si="32">+$F$53+($D$54-D55)</f>
        <v>#VALUE!</v>
      </c>
      <c r="G55" s="115" t="e">
        <f>+(F55-F53)/(A55-A53)*1000</f>
        <v>#VALUE!</v>
      </c>
      <c r="H55" s="111" t="e">
        <f t="shared" ref="H55:H79" si="33">+A55-$A$27</f>
        <v>#VALUE!</v>
      </c>
      <c r="I55" s="157" t="s">
        <v>198</v>
      </c>
      <c r="J55" s="157" t="s">
        <v>198</v>
      </c>
      <c r="K55" s="113" t="e">
        <f t="shared" ref="K55:K79" si="34">+I55-($H$16)+L55</f>
        <v>#VALUE!</v>
      </c>
      <c r="L55" s="114" t="e">
        <f t="shared" ref="L55:L79" si="35">+$L$53+$J$54-J55</f>
        <v>#VALUE!</v>
      </c>
      <c r="M55" s="115" t="e">
        <f>+(L55-L53)/(A55-A53)*1000</f>
        <v>#VALUE!</v>
      </c>
      <c r="N55" s="111" t="e">
        <f t="shared" ref="N55:N79" si="36">+A55-$A$27</f>
        <v>#VALUE!</v>
      </c>
      <c r="O55" s="157" t="s">
        <v>198</v>
      </c>
      <c r="P55" s="157" t="s">
        <v>198</v>
      </c>
      <c r="Q55" s="113" t="e">
        <f t="shared" ref="Q55:Q79" si="37">+(O55-$H$17+R55)</f>
        <v>#VALUE!</v>
      </c>
      <c r="R55" s="114" t="e">
        <f t="shared" ref="R55:R79" si="38">+$R$53+($P$54-P55)</f>
        <v>#VALUE!</v>
      </c>
      <c r="S55" s="115" t="e">
        <f>+(R55-R53)/(A55-A53)*1000</f>
        <v>#VALUE!</v>
      </c>
      <c r="T55" s="115" t="e">
        <f>+VLOOKUP(A55,#REF!,10,0)</f>
        <v>#REF!</v>
      </c>
      <c r="U55" s="116"/>
      <c r="V55" s="117" t="str">
        <f t="shared" ref="V55:V79" si="39">+A55</f>
        <v>#REF!</v>
      </c>
      <c r="W55" s="90" t="e">
        <f t="shared" ref="W55:W79" si="40">+(E55+2*K55+Q55)/4</f>
        <v>#VALUE!</v>
      </c>
      <c r="X55" s="89"/>
      <c r="Y55" s="158"/>
      <c r="Z55" s="159"/>
      <c r="AA55" s="158"/>
      <c r="AB55" s="158"/>
      <c r="AC55" s="158"/>
      <c r="AD55" s="158"/>
      <c r="AE55" s="89"/>
      <c r="AF55" s="89"/>
      <c r="AG55" s="89"/>
    </row>
    <row r="56" spans="1:33" ht="11.25" hidden="1" customHeight="1" outlineLevel="1" x14ac:dyDescent="0.3">
      <c r="A56" s="156" t="s">
        <v>198</v>
      </c>
      <c r="B56" s="111" t="e">
        <f t="shared" si="30"/>
        <v>#VALUE!</v>
      </c>
      <c r="C56" s="157" t="s">
        <v>198</v>
      </c>
      <c r="D56" s="157" t="s">
        <v>198</v>
      </c>
      <c r="E56" s="113" t="e">
        <f t="shared" si="31"/>
        <v>#VALUE!</v>
      </c>
      <c r="F56" s="114" t="e">
        <f t="shared" si="32"/>
        <v>#VALUE!</v>
      </c>
      <c r="G56" s="115" t="e">
        <f t="shared" ref="G56:G79" si="41">+(F56-F55)/(A56-A55)*1000</f>
        <v>#VALUE!</v>
      </c>
      <c r="H56" s="111" t="e">
        <f t="shared" si="33"/>
        <v>#VALUE!</v>
      </c>
      <c r="I56" s="157" t="s">
        <v>198</v>
      </c>
      <c r="J56" s="157" t="s">
        <v>198</v>
      </c>
      <c r="K56" s="113" t="e">
        <f t="shared" si="34"/>
        <v>#VALUE!</v>
      </c>
      <c r="L56" s="114" t="e">
        <f t="shared" si="35"/>
        <v>#VALUE!</v>
      </c>
      <c r="M56" s="115" t="e">
        <f t="shared" ref="M56:M79" si="42">+(L56-L55)/(A56-A55)*1000</f>
        <v>#VALUE!</v>
      </c>
      <c r="N56" s="111" t="e">
        <f t="shared" si="36"/>
        <v>#VALUE!</v>
      </c>
      <c r="O56" s="157" t="s">
        <v>198</v>
      </c>
      <c r="P56" s="157" t="s">
        <v>198</v>
      </c>
      <c r="Q56" s="113" t="e">
        <f t="shared" si="37"/>
        <v>#VALUE!</v>
      </c>
      <c r="R56" s="114" t="e">
        <f t="shared" si="38"/>
        <v>#VALUE!</v>
      </c>
      <c r="S56" s="115" t="e">
        <f t="shared" ref="S56:S79" si="43">+(R56-R55)/(A56-A55)*1000</f>
        <v>#VALUE!</v>
      </c>
      <c r="T56" s="115" t="e">
        <f>+VLOOKUP(A56,#REF!,10,0)</f>
        <v>#REF!</v>
      </c>
      <c r="U56" s="116"/>
      <c r="V56" s="117" t="str">
        <f t="shared" si="39"/>
        <v>#REF!</v>
      </c>
      <c r="W56" s="90" t="e">
        <f t="shared" si="40"/>
        <v>#VALUE!</v>
      </c>
      <c r="X56" s="158"/>
      <c r="Y56" s="158"/>
      <c r="Z56" s="159"/>
      <c r="AA56" s="158"/>
      <c r="AB56" s="158"/>
      <c r="AC56" s="158"/>
      <c r="AD56" s="158"/>
      <c r="AE56" s="89"/>
      <c r="AF56" s="89"/>
      <c r="AG56" s="89"/>
    </row>
    <row r="57" spans="1:33" ht="11.25" hidden="1" customHeight="1" outlineLevel="1" x14ac:dyDescent="0.3">
      <c r="A57" s="156" t="s">
        <v>198</v>
      </c>
      <c r="B57" s="111" t="e">
        <f t="shared" si="30"/>
        <v>#VALUE!</v>
      </c>
      <c r="C57" s="157" t="s">
        <v>198</v>
      </c>
      <c r="D57" s="157" t="s">
        <v>198</v>
      </c>
      <c r="E57" s="113" t="e">
        <f t="shared" si="31"/>
        <v>#VALUE!</v>
      </c>
      <c r="F57" s="114" t="e">
        <f t="shared" si="32"/>
        <v>#VALUE!</v>
      </c>
      <c r="G57" s="115" t="e">
        <f t="shared" si="41"/>
        <v>#VALUE!</v>
      </c>
      <c r="H57" s="111" t="e">
        <f t="shared" si="33"/>
        <v>#VALUE!</v>
      </c>
      <c r="I57" s="157" t="s">
        <v>198</v>
      </c>
      <c r="J57" s="157" t="s">
        <v>198</v>
      </c>
      <c r="K57" s="113" t="e">
        <f t="shared" si="34"/>
        <v>#VALUE!</v>
      </c>
      <c r="L57" s="114" t="e">
        <f t="shared" si="35"/>
        <v>#VALUE!</v>
      </c>
      <c r="M57" s="115" t="e">
        <f t="shared" si="42"/>
        <v>#VALUE!</v>
      </c>
      <c r="N57" s="111" t="e">
        <f t="shared" si="36"/>
        <v>#VALUE!</v>
      </c>
      <c r="O57" s="157" t="s">
        <v>198</v>
      </c>
      <c r="P57" s="157" t="s">
        <v>198</v>
      </c>
      <c r="Q57" s="113" t="e">
        <f t="shared" si="37"/>
        <v>#VALUE!</v>
      </c>
      <c r="R57" s="114" t="e">
        <f t="shared" si="38"/>
        <v>#VALUE!</v>
      </c>
      <c r="S57" s="115" t="e">
        <f t="shared" si="43"/>
        <v>#VALUE!</v>
      </c>
      <c r="T57" s="115" t="e">
        <f>+VLOOKUP(A57,#REF!,10,0)</f>
        <v>#REF!</v>
      </c>
      <c r="U57" s="116"/>
      <c r="V57" s="117" t="str">
        <f t="shared" si="39"/>
        <v>#REF!</v>
      </c>
      <c r="W57" s="90" t="e">
        <f t="shared" si="40"/>
        <v>#VALUE!</v>
      </c>
      <c r="X57" s="89"/>
      <c r="Y57" s="158"/>
      <c r="Z57" s="159"/>
      <c r="AA57" s="158"/>
      <c r="AB57" s="158"/>
      <c r="AC57" s="158"/>
      <c r="AD57" s="158"/>
      <c r="AE57" s="117"/>
      <c r="AF57" s="89"/>
      <c r="AG57" s="122"/>
    </row>
    <row r="58" spans="1:33" ht="11.25" hidden="1" customHeight="1" outlineLevel="1" x14ac:dyDescent="0.3">
      <c r="A58" s="156" t="s">
        <v>198</v>
      </c>
      <c r="B58" s="111" t="e">
        <f t="shared" si="30"/>
        <v>#VALUE!</v>
      </c>
      <c r="C58" s="157" t="s">
        <v>198</v>
      </c>
      <c r="D58" s="157" t="s">
        <v>198</v>
      </c>
      <c r="E58" s="113" t="e">
        <f t="shared" si="31"/>
        <v>#VALUE!</v>
      </c>
      <c r="F58" s="114" t="e">
        <f t="shared" si="32"/>
        <v>#VALUE!</v>
      </c>
      <c r="G58" s="115" t="e">
        <f t="shared" si="41"/>
        <v>#VALUE!</v>
      </c>
      <c r="H58" s="111" t="e">
        <f t="shared" si="33"/>
        <v>#VALUE!</v>
      </c>
      <c r="I58" s="157" t="s">
        <v>198</v>
      </c>
      <c r="J58" s="157" t="s">
        <v>198</v>
      </c>
      <c r="K58" s="113" t="e">
        <f t="shared" si="34"/>
        <v>#VALUE!</v>
      </c>
      <c r="L58" s="114" t="e">
        <f t="shared" si="35"/>
        <v>#VALUE!</v>
      </c>
      <c r="M58" s="115" t="e">
        <f t="shared" si="42"/>
        <v>#VALUE!</v>
      </c>
      <c r="N58" s="111" t="e">
        <f t="shared" si="36"/>
        <v>#VALUE!</v>
      </c>
      <c r="O58" s="157" t="s">
        <v>198</v>
      </c>
      <c r="P58" s="157" t="s">
        <v>198</v>
      </c>
      <c r="Q58" s="113" t="e">
        <f t="shared" si="37"/>
        <v>#VALUE!</v>
      </c>
      <c r="R58" s="114" t="e">
        <f t="shared" si="38"/>
        <v>#VALUE!</v>
      </c>
      <c r="S58" s="115" t="e">
        <f t="shared" si="43"/>
        <v>#VALUE!</v>
      </c>
      <c r="T58" s="115" t="e">
        <f>+VLOOKUP(A58,#REF!,10,0)</f>
        <v>#REF!</v>
      </c>
      <c r="U58" s="116"/>
      <c r="V58" s="117" t="str">
        <f t="shared" si="39"/>
        <v>#REF!</v>
      </c>
      <c r="W58" s="90" t="e">
        <f t="shared" si="40"/>
        <v>#VALUE!</v>
      </c>
      <c r="X58" s="89"/>
      <c r="Y58" s="158"/>
      <c r="Z58" s="159"/>
      <c r="AA58" s="158"/>
      <c r="AB58" s="158"/>
      <c r="AC58" s="158"/>
      <c r="AD58" s="158"/>
      <c r="AE58" s="89"/>
      <c r="AF58" s="89"/>
      <c r="AG58" s="89"/>
    </row>
    <row r="59" spans="1:33" ht="11.25" hidden="1" customHeight="1" outlineLevel="1" x14ac:dyDescent="0.3">
      <c r="A59" s="156" t="s">
        <v>198</v>
      </c>
      <c r="B59" s="111" t="e">
        <f t="shared" si="30"/>
        <v>#VALUE!</v>
      </c>
      <c r="C59" s="157" t="s">
        <v>198</v>
      </c>
      <c r="D59" s="157" t="s">
        <v>198</v>
      </c>
      <c r="E59" s="113" t="e">
        <f t="shared" si="31"/>
        <v>#VALUE!</v>
      </c>
      <c r="F59" s="114" t="e">
        <f t="shared" si="32"/>
        <v>#VALUE!</v>
      </c>
      <c r="G59" s="115" t="e">
        <f t="shared" si="41"/>
        <v>#VALUE!</v>
      </c>
      <c r="H59" s="111" t="e">
        <f t="shared" si="33"/>
        <v>#VALUE!</v>
      </c>
      <c r="I59" s="157" t="s">
        <v>198</v>
      </c>
      <c r="J59" s="157" t="s">
        <v>198</v>
      </c>
      <c r="K59" s="113" t="e">
        <f t="shared" si="34"/>
        <v>#VALUE!</v>
      </c>
      <c r="L59" s="114" t="e">
        <f t="shared" si="35"/>
        <v>#VALUE!</v>
      </c>
      <c r="M59" s="115" t="e">
        <f t="shared" si="42"/>
        <v>#VALUE!</v>
      </c>
      <c r="N59" s="111" t="e">
        <f t="shared" si="36"/>
        <v>#VALUE!</v>
      </c>
      <c r="O59" s="157" t="s">
        <v>198</v>
      </c>
      <c r="P59" s="157" t="s">
        <v>198</v>
      </c>
      <c r="Q59" s="113" t="e">
        <f t="shared" si="37"/>
        <v>#VALUE!</v>
      </c>
      <c r="R59" s="114" t="e">
        <f t="shared" si="38"/>
        <v>#VALUE!</v>
      </c>
      <c r="S59" s="115" t="e">
        <f t="shared" si="43"/>
        <v>#VALUE!</v>
      </c>
      <c r="T59" s="115" t="e">
        <f>+VLOOKUP(A59,#REF!,10,0)</f>
        <v>#REF!</v>
      </c>
      <c r="U59" s="116"/>
      <c r="V59" s="117" t="str">
        <f t="shared" si="39"/>
        <v>#REF!</v>
      </c>
      <c r="W59" s="90" t="e">
        <f t="shared" si="40"/>
        <v>#VALUE!</v>
      </c>
      <c r="X59" s="89"/>
      <c r="Y59" s="158"/>
      <c r="Z59" s="159"/>
      <c r="AA59" s="158"/>
      <c r="AB59" s="158"/>
      <c r="AC59" s="158"/>
      <c r="AD59" s="158"/>
      <c r="AE59" s="89"/>
      <c r="AF59" s="89"/>
      <c r="AG59" s="89"/>
    </row>
    <row r="60" spans="1:33" ht="11.25" hidden="1" customHeight="1" outlineLevel="1" x14ac:dyDescent="0.3">
      <c r="A60" s="156" t="s">
        <v>198</v>
      </c>
      <c r="B60" s="111" t="e">
        <f t="shared" si="30"/>
        <v>#VALUE!</v>
      </c>
      <c r="C60" s="157" t="s">
        <v>198</v>
      </c>
      <c r="D60" s="157" t="s">
        <v>198</v>
      </c>
      <c r="E60" s="113" t="e">
        <f t="shared" si="31"/>
        <v>#VALUE!</v>
      </c>
      <c r="F60" s="114" t="e">
        <f t="shared" si="32"/>
        <v>#VALUE!</v>
      </c>
      <c r="G60" s="115" t="e">
        <f t="shared" si="41"/>
        <v>#VALUE!</v>
      </c>
      <c r="H60" s="111" t="e">
        <f t="shared" si="33"/>
        <v>#VALUE!</v>
      </c>
      <c r="I60" s="157" t="s">
        <v>198</v>
      </c>
      <c r="J60" s="157" t="s">
        <v>198</v>
      </c>
      <c r="K60" s="113" t="e">
        <f t="shared" si="34"/>
        <v>#VALUE!</v>
      </c>
      <c r="L60" s="114" t="e">
        <f t="shared" si="35"/>
        <v>#VALUE!</v>
      </c>
      <c r="M60" s="115" t="e">
        <f t="shared" si="42"/>
        <v>#VALUE!</v>
      </c>
      <c r="N60" s="111" t="e">
        <f t="shared" si="36"/>
        <v>#VALUE!</v>
      </c>
      <c r="O60" s="157" t="s">
        <v>198</v>
      </c>
      <c r="P60" s="157" t="s">
        <v>198</v>
      </c>
      <c r="Q60" s="113" t="e">
        <f t="shared" si="37"/>
        <v>#VALUE!</v>
      </c>
      <c r="R60" s="114" t="e">
        <f t="shared" si="38"/>
        <v>#VALUE!</v>
      </c>
      <c r="S60" s="115" t="e">
        <f t="shared" si="43"/>
        <v>#VALUE!</v>
      </c>
      <c r="T60" s="115" t="e">
        <f>+VLOOKUP(A60,#REF!,10,0)</f>
        <v>#REF!</v>
      </c>
      <c r="U60" s="116"/>
      <c r="V60" s="117" t="str">
        <f t="shared" si="39"/>
        <v>#REF!</v>
      </c>
      <c r="W60" s="90" t="e">
        <f t="shared" si="40"/>
        <v>#VALUE!</v>
      </c>
      <c r="X60" s="89"/>
      <c r="Y60" s="158"/>
      <c r="Z60" s="159"/>
      <c r="AA60" s="158"/>
      <c r="AB60" s="158"/>
      <c r="AC60" s="158"/>
      <c r="AD60" s="158"/>
      <c r="AE60" s="89"/>
      <c r="AF60" s="89"/>
      <c r="AG60" s="89"/>
    </row>
    <row r="61" spans="1:33" ht="11.25" hidden="1" customHeight="1" outlineLevel="1" x14ac:dyDescent="0.3">
      <c r="A61" s="156" t="s">
        <v>198</v>
      </c>
      <c r="B61" s="111" t="e">
        <f t="shared" si="30"/>
        <v>#VALUE!</v>
      </c>
      <c r="C61" s="157" t="s">
        <v>198</v>
      </c>
      <c r="D61" s="157" t="s">
        <v>198</v>
      </c>
      <c r="E61" s="113" t="e">
        <f t="shared" si="31"/>
        <v>#VALUE!</v>
      </c>
      <c r="F61" s="114" t="e">
        <f t="shared" si="32"/>
        <v>#VALUE!</v>
      </c>
      <c r="G61" s="115" t="e">
        <f t="shared" si="41"/>
        <v>#VALUE!</v>
      </c>
      <c r="H61" s="111" t="e">
        <f t="shared" si="33"/>
        <v>#VALUE!</v>
      </c>
      <c r="I61" s="157" t="s">
        <v>198</v>
      </c>
      <c r="J61" s="157" t="s">
        <v>198</v>
      </c>
      <c r="K61" s="113" t="e">
        <f t="shared" si="34"/>
        <v>#VALUE!</v>
      </c>
      <c r="L61" s="114" t="e">
        <f t="shared" si="35"/>
        <v>#VALUE!</v>
      </c>
      <c r="M61" s="115" t="e">
        <f t="shared" si="42"/>
        <v>#VALUE!</v>
      </c>
      <c r="N61" s="111" t="e">
        <f t="shared" si="36"/>
        <v>#VALUE!</v>
      </c>
      <c r="O61" s="157" t="s">
        <v>198</v>
      </c>
      <c r="P61" s="157" t="s">
        <v>198</v>
      </c>
      <c r="Q61" s="113" t="e">
        <f t="shared" si="37"/>
        <v>#VALUE!</v>
      </c>
      <c r="R61" s="114" t="e">
        <f t="shared" si="38"/>
        <v>#VALUE!</v>
      </c>
      <c r="S61" s="115" t="e">
        <f t="shared" si="43"/>
        <v>#VALUE!</v>
      </c>
      <c r="T61" s="115" t="e">
        <f>+VLOOKUP(A61,#REF!,10,0)</f>
        <v>#REF!</v>
      </c>
      <c r="U61" s="116"/>
      <c r="V61" s="117" t="str">
        <f t="shared" si="39"/>
        <v>#REF!</v>
      </c>
      <c r="W61" s="90" t="e">
        <f t="shared" si="40"/>
        <v>#VALUE!</v>
      </c>
      <c r="X61" s="89"/>
      <c r="Y61" s="158"/>
      <c r="Z61" s="159"/>
      <c r="AA61" s="158"/>
      <c r="AB61" s="158"/>
      <c r="AC61" s="158"/>
      <c r="AD61" s="158"/>
      <c r="AE61" s="117"/>
      <c r="AF61" s="89"/>
      <c r="AG61" s="122"/>
    </row>
    <row r="62" spans="1:33" ht="11.25" hidden="1" customHeight="1" outlineLevel="1" x14ac:dyDescent="0.3">
      <c r="A62" s="156" t="s">
        <v>198</v>
      </c>
      <c r="B62" s="111" t="e">
        <f t="shared" si="30"/>
        <v>#VALUE!</v>
      </c>
      <c r="C62" s="157" t="s">
        <v>198</v>
      </c>
      <c r="D62" s="157" t="s">
        <v>198</v>
      </c>
      <c r="E62" s="113" t="e">
        <f t="shared" si="31"/>
        <v>#VALUE!</v>
      </c>
      <c r="F62" s="114" t="e">
        <f t="shared" si="32"/>
        <v>#VALUE!</v>
      </c>
      <c r="G62" s="115" t="e">
        <f t="shared" si="41"/>
        <v>#VALUE!</v>
      </c>
      <c r="H62" s="111" t="e">
        <f t="shared" si="33"/>
        <v>#VALUE!</v>
      </c>
      <c r="I62" s="157" t="s">
        <v>198</v>
      </c>
      <c r="J62" s="157" t="s">
        <v>198</v>
      </c>
      <c r="K62" s="113" t="e">
        <f t="shared" si="34"/>
        <v>#VALUE!</v>
      </c>
      <c r="L62" s="114" t="e">
        <f t="shared" si="35"/>
        <v>#VALUE!</v>
      </c>
      <c r="M62" s="115" t="e">
        <f t="shared" si="42"/>
        <v>#VALUE!</v>
      </c>
      <c r="N62" s="111" t="e">
        <f t="shared" si="36"/>
        <v>#VALUE!</v>
      </c>
      <c r="O62" s="157" t="s">
        <v>198</v>
      </c>
      <c r="P62" s="157" t="s">
        <v>198</v>
      </c>
      <c r="Q62" s="113" t="e">
        <f t="shared" si="37"/>
        <v>#VALUE!</v>
      </c>
      <c r="R62" s="114" t="e">
        <f t="shared" si="38"/>
        <v>#VALUE!</v>
      </c>
      <c r="S62" s="115" t="e">
        <f t="shared" si="43"/>
        <v>#VALUE!</v>
      </c>
      <c r="T62" s="115" t="e">
        <f>+VLOOKUP(A62,#REF!,10,0)</f>
        <v>#REF!</v>
      </c>
      <c r="U62" s="116"/>
      <c r="V62" s="117" t="str">
        <f t="shared" si="39"/>
        <v>#REF!</v>
      </c>
      <c r="W62" s="90" t="e">
        <f t="shared" si="40"/>
        <v>#VALUE!</v>
      </c>
      <c r="X62" s="89"/>
      <c r="Y62" s="158"/>
      <c r="Z62" s="159"/>
      <c r="AA62" s="158"/>
      <c r="AB62" s="158"/>
      <c r="AC62" s="158"/>
      <c r="AD62" s="158"/>
      <c r="AE62" s="89"/>
      <c r="AF62" s="89"/>
      <c r="AG62" s="89"/>
    </row>
    <row r="63" spans="1:33" ht="11.25" hidden="1" customHeight="1" outlineLevel="1" x14ac:dyDescent="0.3">
      <c r="A63" s="156" t="s">
        <v>198</v>
      </c>
      <c r="B63" s="111" t="e">
        <f t="shared" si="30"/>
        <v>#VALUE!</v>
      </c>
      <c r="C63" s="157" t="s">
        <v>198</v>
      </c>
      <c r="D63" s="157" t="s">
        <v>198</v>
      </c>
      <c r="E63" s="113" t="e">
        <f t="shared" si="31"/>
        <v>#VALUE!</v>
      </c>
      <c r="F63" s="114" t="e">
        <f t="shared" si="32"/>
        <v>#VALUE!</v>
      </c>
      <c r="G63" s="115" t="e">
        <f t="shared" si="41"/>
        <v>#VALUE!</v>
      </c>
      <c r="H63" s="111" t="e">
        <f t="shared" si="33"/>
        <v>#VALUE!</v>
      </c>
      <c r="I63" s="157" t="s">
        <v>198</v>
      </c>
      <c r="J63" s="157" t="s">
        <v>198</v>
      </c>
      <c r="K63" s="113" t="e">
        <f t="shared" si="34"/>
        <v>#VALUE!</v>
      </c>
      <c r="L63" s="114" t="e">
        <f t="shared" si="35"/>
        <v>#VALUE!</v>
      </c>
      <c r="M63" s="115" t="e">
        <f t="shared" si="42"/>
        <v>#VALUE!</v>
      </c>
      <c r="N63" s="111" t="e">
        <f t="shared" si="36"/>
        <v>#VALUE!</v>
      </c>
      <c r="O63" s="157" t="s">
        <v>198</v>
      </c>
      <c r="P63" s="157" t="s">
        <v>198</v>
      </c>
      <c r="Q63" s="113" t="e">
        <f t="shared" si="37"/>
        <v>#VALUE!</v>
      </c>
      <c r="R63" s="114" t="e">
        <f t="shared" si="38"/>
        <v>#VALUE!</v>
      </c>
      <c r="S63" s="115" t="e">
        <f t="shared" si="43"/>
        <v>#VALUE!</v>
      </c>
      <c r="T63" s="115" t="e">
        <f>+VLOOKUP(A63,#REF!,10,0)</f>
        <v>#REF!</v>
      </c>
      <c r="U63" s="116"/>
      <c r="V63" s="117" t="str">
        <f t="shared" si="39"/>
        <v>#REF!</v>
      </c>
      <c r="W63" s="90" t="e">
        <f t="shared" si="40"/>
        <v>#VALUE!</v>
      </c>
      <c r="X63" s="158"/>
      <c r="Y63" s="158"/>
      <c r="Z63" s="159"/>
      <c r="AA63" s="158"/>
      <c r="AB63" s="158"/>
      <c r="AC63" s="158"/>
      <c r="AD63" s="158"/>
      <c r="AE63" s="89"/>
      <c r="AF63" s="89"/>
      <c r="AG63" s="89"/>
    </row>
    <row r="64" spans="1:33" ht="11.25" hidden="1" customHeight="1" outlineLevel="1" x14ac:dyDescent="0.3">
      <c r="A64" s="156" t="s">
        <v>198</v>
      </c>
      <c r="B64" s="111" t="e">
        <f t="shared" si="30"/>
        <v>#VALUE!</v>
      </c>
      <c r="C64" s="157" t="s">
        <v>198</v>
      </c>
      <c r="D64" s="157" t="s">
        <v>198</v>
      </c>
      <c r="E64" s="113" t="e">
        <f t="shared" si="31"/>
        <v>#VALUE!</v>
      </c>
      <c r="F64" s="114" t="e">
        <f t="shared" si="32"/>
        <v>#VALUE!</v>
      </c>
      <c r="G64" s="115" t="e">
        <f t="shared" si="41"/>
        <v>#VALUE!</v>
      </c>
      <c r="H64" s="111" t="e">
        <f t="shared" si="33"/>
        <v>#VALUE!</v>
      </c>
      <c r="I64" s="157" t="s">
        <v>198</v>
      </c>
      <c r="J64" s="157" t="s">
        <v>198</v>
      </c>
      <c r="K64" s="113" t="e">
        <f t="shared" si="34"/>
        <v>#VALUE!</v>
      </c>
      <c r="L64" s="114" t="e">
        <f t="shared" si="35"/>
        <v>#VALUE!</v>
      </c>
      <c r="M64" s="115" t="e">
        <f t="shared" si="42"/>
        <v>#VALUE!</v>
      </c>
      <c r="N64" s="111" t="e">
        <f t="shared" si="36"/>
        <v>#VALUE!</v>
      </c>
      <c r="O64" s="157" t="s">
        <v>198</v>
      </c>
      <c r="P64" s="157" t="s">
        <v>198</v>
      </c>
      <c r="Q64" s="113" t="e">
        <f t="shared" si="37"/>
        <v>#VALUE!</v>
      </c>
      <c r="R64" s="114" t="e">
        <f t="shared" si="38"/>
        <v>#VALUE!</v>
      </c>
      <c r="S64" s="115" t="e">
        <f t="shared" si="43"/>
        <v>#VALUE!</v>
      </c>
      <c r="T64" s="115" t="e">
        <f>+VLOOKUP(A64,#REF!,10,0)</f>
        <v>#REF!</v>
      </c>
      <c r="U64" s="116"/>
      <c r="V64" s="117" t="str">
        <f t="shared" si="39"/>
        <v>#REF!</v>
      </c>
      <c r="W64" s="90" t="e">
        <f t="shared" si="40"/>
        <v>#VALUE!</v>
      </c>
      <c r="X64" s="89"/>
      <c r="Y64" s="158"/>
      <c r="Z64" s="159"/>
      <c r="AA64" s="158"/>
      <c r="AB64" s="158"/>
      <c r="AC64" s="158"/>
      <c r="AD64" s="158"/>
      <c r="AE64" s="117"/>
      <c r="AF64" s="89"/>
      <c r="AG64" s="122"/>
    </row>
    <row r="65" spans="1:33" ht="11.25" hidden="1" customHeight="1" outlineLevel="1" x14ac:dyDescent="0.3">
      <c r="A65" s="156" t="s">
        <v>198</v>
      </c>
      <c r="B65" s="111" t="e">
        <f t="shared" si="30"/>
        <v>#VALUE!</v>
      </c>
      <c r="C65" s="157" t="s">
        <v>198</v>
      </c>
      <c r="D65" s="157" t="s">
        <v>198</v>
      </c>
      <c r="E65" s="113" t="e">
        <f t="shared" si="31"/>
        <v>#VALUE!</v>
      </c>
      <c r="F65" s="114" t="e">
        <f t="shared" si="32"/>
        <v>#VALUE!</v>
      </c>
      <c r="G65" s="115" t="e">
        <f t="shared" si="41"/>
        <v>#VALUE!</v>
      </c>
      <c r="H65" s="111" t="e">
        <f t="shared" si="33"/>
        <v>#VALUE!</v>
      </c>
      <c r="I65" s="157" t="s">
        <v>198</v>
      </c>
      <c r="J65" s="157" t="s">
        <v>198</v>
      </c>
      <c r="K65" s="113" t="e">
        <f t="shared" si="34"/>
        <v>#VALUE!</v>
      </c>
      <c r="L65" s="114" t="e">
        <f t="shared" si="35"/>
        <v>#VALUE!</v>
      </c>
      <c r="M65" s="115" t="e">
        <f t="shared" si="42"/>
        <v>#VALUE!</v>
      </c>
      <c r="N65" s="111" t="e">
        <f t="shared" si="36"/>
        <v>#VALUE!</v>
      </c>
      <c r="O65" s="157" t="s">
        <v>198</v>
      </c>
      <c r="P65" s="157" t="s">
        <v>198</v>
      </c>
      <c r="Q65" s="113" t="e">
        <f t="shared" si="37"/>
        <v>#VALUE!</v>
      </c>
      <c r="R65" s="114" t="e">
        <f t="shared" si="38"/>
        <v>#VALUE!</v>
      </c>
      <c r="S65" s="115" t="e">
        <f t="shared" si="43"/>
        <v>#VALUE!</v>
      </c>
      <c r="T65" s="115" t="e">
        <f>+VLOOKUP(A65,#REF!,10,0)</f>
        <v>#REF!</v>
      </c>
      <c r="U65" s="116"/>
      <c r="V65" s="117" t="str">
        <f t="shared" si="39"/>
        <v>#REF!</v>
      </c>
      <c r="W65" s="90" t="e">
        <f t="shared" si="40"/>
        <v>#VALUE!</v>
      </c>
      <c r="X65" s="89"/>
      <c r="Y65" s="158"/>
      <c r="Z65" s="159"/>
      <c r="AA65" s="158"/>
      <c r="AB65" s="158"/>
      <c r="AC65" s="158"/>
      <c r="AD65" s="158"/>
      <c r="AE65" s="89"/>
      <c r="AF65" s="89"/>
      <c r="AG65" s="89"/>
    </row>
    <row r="66" spans="1:33" ht="11.25" hidden="1" customHeight="1" outlineLevel="1" x14ac:dyDescent="0.3">
      <c r="A66" s="156" t="s">
        <v>198</v>
      </c>
      <c r="B66" s="111" t="e">
        <f t="shared" si="30"/>
        <v>#VALUE!</v>
      </c>
      <c r="C66" s="157" t="s">
        <v>198</v>
      </c>
      <c r="D66" s="157" t="s">
        <v>198</v>
      </c>
      <c r="E66" s="113" t="e">
        <f t="shared" si="31"/>
        <v>#VALUE!</v>
      </c>
      <c r="F66" s="114" t="e">
        <f t="shared" si="32"/>
        <v>#VALUE!</v>
      </c>
      <c r="G66" s="115" t="e">
        <f t="shared" si="41"/>
        <v>#VALUE!</v>
      </c>
      <c r="H66" s="111" t="e">
        <f t="shared" si="33"/>
        <v>#VALUE!</v>
      </c>
      <c r="I66" s="157" t="s">
        <v>198</v>
      </c>
      <c r="J66" s="157" t="s">
        <v>198</v>
      </c>
      <c r="K66" s="113" t="e">
        <f t="shared" si="34"/>
        <v>#VALUE!</v>
      </c>
      <c r="L66" s="114" t="e">
        <f t="shared" si="35"/>
        <v>#VALUE!</v>
      </c>
      <c r="M66" s="115" t="e">
        <f t="shared" si="42"/>
        <v>#VALUE!</v>
      </c>
      <c r="N66" s="111" t="e">
        <f t="shared" si="36"/>
        <v>#VALUE!</v>
      </c>
      <c r="O66" s="157" t="s">
        <v>198</v>
      </c>
      <c r="P66" s="157" t="s">
        <v>198</v>
      </c>
      <c r="Q66" s="113" t="e">
        <f t="shared" si="37"/>
        <v>#VALUE!</v>
      </c>
      <c r="R66" s="114" t="e">
        <f t="shared" si="38"/>
        <v>#VALUE!</v>
      </c>
      <c r="S66" s="115" t="e">
        <f t="shared" si="43"/>
        <v>#VALUE!</v>
      </c>
      <c r="T66" s="115" t="e">
        <f>+VLOOKUP(A66,#REF!,10,0)</f>
        <v>#REF!</v>
      </c>
      <c r="U66" s="116"/>
      <c r="V66" s="117" t="str">
        <f t="shared" si="39"/>
        <v>#REF!</v>
      </c>
      <c r="W66" s="90" t="e">
        <f t="shared" si="40"/>
        <v>#VALUE!</v>
      </c>
      <c r="X66" s="89"/>
      <c r="Y66" s="158"/>
      <c r="Z66" s="159"/>
      <c r="AA66" s="158"/>
      <c r="AB66" s="158"/>
      <c r="AC66" s="158"/>
      <c r="AD66" s="158"/>
      <c r="AE66" s="89"/>
      <c r="AF66" s="89"/>
      <c r="AG66" s="89"/>
    </row>
    <row r="67" spans="1:33" ht="11.25" hidden="1" customHeight="1" outlineLevel="1" x14ac:dyDescent="0.3">
      <c r="A67" s="156" t="s">
        <v>198</v>
      </c>
      <c r="B67" s="111" t="e">
        <f t="shared" si="30"/>
        <v>#VALUE!</v>
      </c>
      <c r="C67" s="157" t="s">
        <v>198</v>
      </c>
      <c r="D67" s="157" t="s">
        <v>198</v>
      </c>
      <c r="E67" s="113" t="e">
        <f t="shared" si="31"/>
        <v>#VALUE!</v>
      </c>
      <c r="F67" s="114" t="e">
        <f t="shared" si="32"/>
        <v>#VALUE!</v>
      </c>
      <c r="G67" s="115" t="e">
        <f t="shared" si="41"/>
        <v>#VALUE!</v>
      </c>
      <c r="H67" s="111" t="e">
        <f t="shared" si="33"/>
        <v>#VALUE!</v>
      </c>
      <c r="I67" s="157" t="s">
        <v>198</v>
      </c>
      <c r="J67" s="157" t="s">
        <v>198</v>
      </c>
      <c r="K67" s="113" t="e">
        <f t="shared" si="34"/>
        <v>#VALUE!</v>
      </c>
      <c r="L67" s="114" t="e">
        <f t="shared" si="35"/>
        <v>#VALUE!</v>
      </c>
      <c r="M67" s="115" t="e">
        <f t="shared" si="42"/>
        <v>#VALUE!</v>
      </c>
      <c r="N67" s="111" t="e">
        <f t="shared" si="36"/>
        <v>#VALUE!</v>
      </c>
      <c r="O67" s="157" t="s">
        <v>198</v>
      </c>
      <c r="P67" s="157" t="s">
        <v>198</v>
      </c>
      <c r="Q67" s="113" t="e">
        <f t="shared" si="37"/>
        <v>#VALUE!</v>
      </c>
      <c r="R67" s="114" t="e">
        <f t="shared" si="38"/>
        <v>#VALUE!</v>
      </c>
      <c r="S67" s="115" t="e">
        <f t="shared" si="43"/>
        <v>#VALUE!</v>
      </c>
      <c r="T67" s="115" t="e">
        <f>+VLOOKUP(A67,#REF!,10,0)</f>
        <v>#REF!</v>
      </c>
      <c r="U67" s="116"/>
      <c r="V67" s="117" t="str">
        <f t="shared" si="39"/>
        <v>#REF!</v>
      </c>
      <c r="W67" s="90" t="e">
        <f t="shared" si="40"/>
        <v>#VALUE!</v>
      </c>
      <c r="X67" s="89"/>
      <c r="Y67" s="158"/>
      <c r="Z67" s="159"/>
      <c r="AA67" s="158"/>
      <c r="AB67" s="158"/>
      <c r="AC67" s="158"/>
      <c r="AD67" s="158"/>
      <c r="AE67" s="89"/>
      <c r="AF67" s="89"/>
      <c r="AG67" s="89"/>
    </row>
    <row r="68" spans="1:33" ht="11.25" hidden="1" customHeight="1" outlineLevel="1" x14ac:dyDescent="0.3">
      <c r="A68" s="156" t="s">
        <v>198</v>
      </c>
      <c r="B68" s="111" t="e">
        <f t="shared" si="30"/>
        <v>#VALUE!</v>
      </c>
      <c r="C68" s="157" t="s">
        <v>198</v>
      </c>
      <c r="D68" s="157" t="s">
        <v>198</v>
      </c>
      <c r="E68" s="113" t="e">
        <f t="shared" si="31"/>
        <v>#VALUE!</v>
      </c>
      <c r="F68" s="114" t="e">
        <f t="shared" si="32"/>
        <v>#VALUE!</v>
      </c>
      <c r="G68" s="115" t="e">
        <f t="shared" si="41"/>
        <v>#VALUE!</v>
      </c>
      <c r="H68" s="111" t="e">
        <f t="shared" si="33"/>
        <v>#VALUE!</v>
      </c>
      <c r="I68" s="157" t="s">
        <v>198</v>
      </c>
      <c r="J68" s="157" t="s">
        <v>198</v>
      </c>
      <c r="K68" s="113" t="e">
        <f t="shared" si="34"/>
        <v>#VALUE!</v>
      </c>
      <c r="L68" s="114" t="e">
        <f t="shared" si="35"/>
        <v>#VALUE!</v>
      </c>
      <c r="M68" s="115" t="e">
        <f t="shared" si="42"/>
        <v>#VALUE!</v>
      </c>
      <c r="N68" s="111" t="e">
        <f t="shared" si="36"/>
        <v>#VALUE!</v>
      </c>
      <c r="O68" s="157" t="s">
        <v>198</v>
      </c>
      <c r="P68" s="157" t="s">
        <v>198</v>
      </c>
      <c r="Q68" s="113" t="e">
        <f t="shared" si="37"/>
        <v>#VALUE!</v>
      </c>
      <c r="R68" s="114" t="e">
        <f t="shared" si="38"/>
        <v>#VALUE!</v>
      </c>
      <c r="S68" s="115" t="e">
        <f t="shared" si="43"/>
        <v>#VALUE!</v>
      </c>
      <c r="T68" s="115" t="e">
        <f>+VLOOKUP(A68,#REF!,10,0)</f>
        <v>#REF!</v>
      </c>
      <c r="U68" s="116"/>
      <c r="V68" s="117" t="str">
        <f t="shared" si="39"/>
        <v>#REF!</v>
      </c>
      <c r="W68" s="90" t="e">
        <f t="shared" si="40"/>
        <v>#VALUE!</v>
      </c>
      <c r="X68" s="89"/>
      <c r="Y68" s="158"/>
      <c r="Z68" s="159"/>
      <c r="AA68" s="158"/>
      <c r="AB68" s="158"/>
      <c r="AC68" s="158"/>
      <c r="AD68" s="158"/>
      <c r="AE68" s="89"/>
      <c r="AF68" s="89"/>
      <c r="AG68" s="89"/>
    </row>
    <row r="69" spans="1:33" ht="11.25" hidden="1" customHeight="1" outlineLevel="1" x14ac:dyDescent="0.3">
      <c r="A69" s="156" t="s">
        <v>198</v>
      </c>
      <c r="B69" s="111" t="e">
        <f t="shared" si="30"/>
        <v>#VALUE!</v>
      </c>
      <c r="C69" s="157" t="s">
        <v>198</v>
      </c>
      <c r="D69" s="157" t="s">
        <v>198</v>
      </c>
      <c r="E69" s="113" t="e">
        <f t="shared" si="31"/>
        <v>#VALUE!</v>
      </c>
      <c r="F69" s="114" t="e">
        <f t="shared" si="32"/>
        <v>#VALUE!</v>
      </c>
      <c r="G69" s="115" t="e">
        <f t="shared" si="41"/>
        <v>#VALUE!</v>
      </c>
      <c r="H69" s="111" t="e">
        <f t="shared" si="33"/>
        <v>#VALUE!</v>
      </c>
      <c r="I69" s="157" t="s">
        <v>198</v>
      </c>
      <c r="J69" s="157" t="s">
        <v>198</v>
      </c>
      <c r="K69" s="113" t="e">
        <f t="shared" si="34"/>
        <v>#VALUE!</v>
      </c>
      <c r="L69" s="114" t="e">
        <f t="shared" si="35"/>
        <v>#VALUE!</v>
      </c>
      <c r="M69" s="115" t="e">
        <f t="shared" si="42"/>
        <v>#VALUE!</v>
      </c>
      <c r="N69" s="111" t="e">
        <f t="shared" si="36"/>
        <v>#VALUE!</v>
      </c>
      <c r="O69" s="157" t="s">
        <v>198</v>
      </c>
      <c r="P69" s="157" t="s">
        <v>198</v>
      </c>
      <c r="Q69" s="113" t="e">
        <f t="shared" si="37"/>
        <v>#VALUE!</v>
      </c>
      <c r="R69" s="114" t="e">
        <f t="shared" si="38"/>
        <v>#VALUE!</v>
      </c>
      <c r="S69" s="115" t="e">
        <f t="shared" si="43"/>
        <v>#VALUE!</v>
      </c>
      <c r="T69" s="115" t="e">
        <f>+VLOOKUP(A69,#REF!,10,0)</f>
        <v>#REF!</v>
      </c>
      <c r="U69" s="116"/>
      <c r="V69" s="117" t="str">
        <f t="shared" si="39"/>
        <v>#REF!</v>
      </c>
      <c r="W69" s="90" t="e">
        <f t="shared" si="40"/>
        <v>#VALUE!</v>
      </c>
      <c r="X69" s="158"/>
      <c r="Y69" s="158"/>
      <c r="Z69" s="159"/>
      <c r="AA69" s="158"/>
      <c r="AB69" s="158"/>
      <c r="AC69" s="158"/>
      <c r="AD69" s="158"/>
      <c r="AE69" s="89"/>
      <c r="AF69" s="89"/>
      <c r="AG69" s="89"/>
    </row>
    <row r="70" spans="1:33" ht="11.25" hidden="1" customHeight="1" outlineLevel="1" x14ac:dyDescent="0.3">
      <c r="A70" s="156" t="s">
        <v>198</v>
      </c>
      <c r="B70" s="111" t="e">
        <f t="shared" si="30"/>
        <v>#VALUE!</v>
      </c>
      <c r="C70" s="157" t="s">
        <v>198</v>
      </c>
      <c r="D70" s="157" t="s">
        <v>198</v>
      </c>
      <c r="E70" s="113" t="e">
        <f t="shared" si="31"/>
        <v>#VALUE!</v>
      </c>
      <c r="F70" s="114" t="e">
        <f t="shared" si="32"/>
        <v>#VALUE!</v>
      </c>
      <c r="G70" s="115" t="e">
        <f t="shared" si="41"/>
        <v>#VALUE!</v>
      </c>
      <c r="H70" s="111" t="e">
        <f t="shared" si="33"/>
        <v>#VALUE!</v>
      </c>
      <c r="I70" s="157" t="s">
        <v>198</v>
      </c>
      <c r="J70" s="157" t="s">
        <v>198</v>
      </c>
      <c r="K70" s="113" t="e">
        <f t="shared" si="34"/>
        <v>#VALUE!</v>
      </c>
      <c r="L70" s="114" t="e">
        <f t="shared" si="35"/>
        <v>#VALUE!</v>
      </c>
      <c r="M70" s="115" t="e">
        <f t="shared" si="42"/>
        <v>#VALUE!</v>
      </c>
      <c r="N70" s="111" t="e">
        <f t="shared" si="36"/>
        <v>#VALUE!</v>
      </c>
      <c r="O70" s="157" t="s">
        <v>198</v>
      </c>
      <c r="P70" s="157" t="s">
        <v>198</v>
      </c>
      <c r="Q70" s="113" t="e">
        <f t="shared" si="37"/>
        <v>#VALUE!</v>
      </c>
      <c r="R70" s="114" t="e">
        <f t="shared" si="38"/>
        <v>#VALUE!</v>
      </c>
      <c r="S70" s="115" t="e">
        <f t="shared" si="43"/>
        <v>#VALUE!</v>
      </c>
      <c r="T70" s="115" t="e">
        <f>+VLOOKUP(A70,#REF!,10,0)</f>
        <v>#REF!</v>
      </c>
      <c r="U70" s="116"/>
      <c r="V70" s="117" t="str">
        <f t="shared" si="39"/>
        <v>#REF!</v>
      </c>
      <c r="W70" s="90" t="e">
        <f t="shared" si="40"/>
        <v>#VALUE!</v>
      </c>
      <c r="X70" s="89"/>
      <c r="Y70" s="158"/>
      <c r="Z70" s="159"/>
      <c r="AA70" s="158"/>
      <c r="AB70" s="158"/>
      <c r="AC70" s="158"/>
      <c r="AD70" s="158"/>
      <c r="AE70" s="89"/>
      <c r="AF70" s="89"/>
      <c r="AG70" s="89"/>
    </row>
    <row r="71" spans="1:33" ht="11.25" hidden="1" customHeight="1" outlineLevel="1" x14ac:dyDescent="0.3">
      <c r="A71" s="156" t="s">
        <v>198</v>
      </c>
      <c r="B71" s="111" t="e">
        <f t="shared" si="30"/>
        <v>#VALUE!</v>
      </c>
      <c r="C71" s="157" t="s">
        <v>198</v>
      </c>
      <c r="D71" s="157" t="s">
        <v>198</v>
      </c>
      <c r="E71" s="113" t="e">
        <f t="shared" si="31"/>
        <v>#VALUE!</v>
      </c>
      <c r="F71" s="114" t="e">
        <f t="shared" si="32"/>
        <v>#VALUE!</v>
      </c>
      <c r="G71" s="115" t="e">
        <f t="shared" si="41"/>
        <v>#VALUE!</v>
      </c>
      <c r="H71" s="111" t="e">
        <f t="shared" si="33"/>
        <v>#VALUE!</v>
      </c>
      <c r="I71" s="157" t="s">
        <v>198</v>
      </c>
      <c r="J71" s="157" t="s">
        <v>198</v>
      </c>
      <c r="K71" s="113" t="e">
        <f t="shared" si="34"/>
        <v>#VALUE!</v>
      </c>
      <c r="L71" s="114" t="e">
        <f t="shared" si="35"/>
        <v>#VALUE!</v>
      </c>
      <c r="M71" s="115" t="e">
        <f t="shared" si="42"/>
        <v>#VALUE!</v>
      </c>
      <c r="N71" s="111" t="e">
        <f t="shared" si="36"/>
        <v>#VALUE!</v>
      </c>
      <c r="O71" s="157" t="s">
        <v>198</v>
      </c>
      <c r="P71" s="157" t="s">
        <v>198</v>
      </c>
      <c r="Q71" s="113" t="e">
        <f t="shared" si="37"/>
        <v>#VALUE!</v>
      </c>
      <c r="R71" s="114" t="e">
        <f t="shared" si="38"/>
        <v>#VALUE!</v>
      </c>
      <c r="S71" s="115" t="e">
        <f t="shared" si="43"/>
        <v>#VALUE!</v>
      </c>
      <c r="T71" s="115" t="e">
        <f>+VLOOKUP(A71,#REF!,10,0)</f>
        <v>#REF!</v>
      </c>
      <c r="U71" s="116"/>
      <c r="V71" s="117" t="str">
        <f t="shared" si="39"/>
        <v>#REF!</v>
      </c>
      <c r="W71" s="90" t="e">
        <f t="shared" si="40"/>
        <v>#VALUE!</v>
      </c>
      <c r="X71" s="89"/>
      <c r="Y71" s="89"/>
      <c r="Z71" s="118"/>
      <c r="AA71" s="89"/>
      <c r="AB71" s="89"/>
      <c r="AC71" s="89"/>
      <c r="AD71" s="89"/>
      <c r="AE71" s="89"/>
      <c r="AF71" s="89"/>
      <c r="AG71" s="89"/>
    </row>
    <row r="72" spans="1:33" ht="11.25" hidden="1" customHeight="1" outlineLevel="1" x14ac:dyDescent="0.3">
      <c r="A72" s="156" t="s">
        <v>198</v>
      </c>
      <c r="B72" s="111" t="e">
        <f t="shared" si="30"/>
        <v>#VALUE!</v>
      </c>
      <c r="C72" s="157" t="s">
        <v>198</v>
      </c>
      <c r="D72" s="157" t="s">
        <v>198</v>
      </c>
      <c r="E72" s="113" t="e">
        <f t="shared" si="31"/>
        <v>#VALUE!</v>
      </c>
      <c r="F72" s="114" t="e">
        <f t="shared" si="32"/>
        <v>#VALUE!</v>
      </c>
      <c r="G72" s="115" t="e">
        <f t="shared" si="41"/>
        <v>#VALUE!</v>
      </c>
      <c r="H72" s="111" t="e">
        <f t="shared" si="33"/>
        <v>#VALUE!</v>
      </c>
      <c r="I72" s="157" t="s">
        <v>198</v>
      </c>
      <c r="J72" s="157" t="s">
        <v>198</v>
      </c>
      <c r="K72" s="113" t="e">
        <f t="shared" si="34"/>
        <v>#VALUE!</v>
      </c>
      <c r="L72" s="114" t="e">
        <f t="shared" si="35"/>
        <v>#VALUE!</v>
      </c>
      <c r="M72" s="115" t="e">
        <f t="shared" si="42"/>
        <v>#VALUE!</v>
      </c>
      <c r="N72" s="111" t="e">
        <f t="shared" si="36"/>
        <v>#VALUE!</v>
      </c>
      <c r="O72" s="157" t="s">
        <v>198</v>
      </c>
      <c r="P72" s="157" t="s">
        <v>198</v>
      </c>
      <c r="Q72" s="113" t="e">
        <f t="shared" si="37"/>
        <v>#VALUE!</v>
      </c>
      <c r="R72" s="114" t="e">
        <f t="shared" si="38"/>
        <v>#VALUE!</v>
      </c>
      <c r="S72" s="115" t="e">
        <f t="shared" si="43"/>
        <v>#VALUE!</v>
      </c>
      <c r="T72" s="115" t="e">
        <f>+VLOOKUP(A72,#REF!,10,0)</f>
        <v>#REF!</v>
      </c>
      <c r="U72" s="116"/>
      <c r="V72" s="117" t="str">
        <f t="shared" si="39"/>
        <v>#REF!</v>
      </c>
      <c r="W72" s="90" t="e">
        <f t="shared" si="40"/>
        <v>#VALUE!</v>
      </c>
      <c r="X72" s="89"/>
      <c r="Y72" s="89"/>
      <c r="Z72" s="118"/>
      <c r="AA72" s="89"/>
      <c r="AB72" s="89"/>
      <c r="AC72" s="89"/>
      <c r="AD72" s="89"/>
      <c r="AE72" s="89"/>
      <c r="AF72" s="89"/>
      <c r="AG72" s="89"/>
    </row>
    <row r="73" spans="1:33" ht="11.25" hidden="1" customHeight="1" outlineLevel="1" x14ac:dyDescent="0.3">
      <c r="A73" s="156" t="s">
        <v>198</v>
      </c>
      <c r="B73" s="111" t="e">
        <f t="shared" si="30"/>
        <v>#VALUE!</v>
      </c>
      <c r="C73" s="157" t="s">
        <v>198</v>
      </c>
      <c r="D73" s="157" t="s">
        <v>198</v>
      </c>
      <c r="E73" s="113" t="e">
        <f t="shared" si="31"/>
        <v>#VALUE!</v>
      </c>
      <c r="F73" s="114" t="e">
        <f t="shared" si="32"/>
        <v>#VALUE!</v>
      </c>
      <c r="G73" s="115" t="e">
        <f t="shared" si="41"/>
        <v>#VALUE!</v>
      </c>
      <c r="H73" s="111" t="e">
        <f t="shared" si="33"/>
        <v>#VALUE!</v>
      </c>
      <c r="I73" s="157" t="s">
        <v>198</v>
      </c>
      <c r="J73" s="157" t="s">
        <v>198</v>
      </c>
      <c r="K73" s="113" t="e">
        <f t="shared" si="34"/>
        <v>#VALUE!</v>
      </c>
      <c r="L73" s="114" t="e">
        <f t="shared" si="35"/>
        <v>#VALUE!</v>
      </c>
      <c r="M73" s="115" t="e">
        <f t="shared" si="42"/>
        <v>#VALUE!</v>
      </c>
      <c r="N73" s="111" t="e">
        <f t="shared" si="36"/>
        <v>#VALUE!</v>
      </c>
      <c r="O73" s="157" t="s">
        <v>198</v>
      </c>
      <c r="P73" s="157" t="s">
        <v>198</v>
      </c>
      <c r="Q73" s="113" t="e">
        <f t="shared" si="37"/>
        <v>#VALUE!</v>
      </c>
      <c r="R73" s="114" t="e">
        <f t="shared" si="38"/>
        <v>#VALUE!</v>
      </c>
      <c r="S73" s="115" t="e">
        <f t="shared" si="43"/>
        <v>#VALUE!</v>
      </c>
      <c r="T73" s="115" t="e">
        <f>+VLOOKUP(A73,#REF!,10,0)</f>
        <v>#REF!</v>
      </c>
      <c r="U73" s="116"/>
      <c r="V73" s="117" t="str">
        <f t="shared" si="39"/>
        <v>#REF!</v>
      </c>
      <c r="W73" s="90" t="e">
        <f t="shared" si="40"/>
        <v>#VALUE!</v>
      </c>
      <c r="X73" s="89"/>
      <c r="Y73" s="89"/>
      <c r="Z73" s="118"/>
      <c r="AA73" s="89"/>
      <c r="AB73" s="89"/>
      <c r="AC73" s="89"/>
      <c r="AD73" s="89"/>
      <c r="AE73" s="89"/>
      <c r="AF73" s="89"/>
      <c r="AG73" s="89"/>
    </row>
    <row r="74" spans="1:33" ht="11.25" hidden="1" customHeight="1" outlineLevel="1" x14ac:dyDescent="0.3">
      <c r="A74" s="156" t="s">
        <v>198</v>
      </c>
      <c r="B74" s="111" t="e">
        <f t="shared" si="30"/>
        <v>#VALUE!</v>
      </c>
      <c r="C74" s="157" t="s">
        <v>198</v>
      </c>
      <c r="D74" s="157" t="s">
        <v>198</v>
      </c>
      <c r="E74" s="113" t="e">
        <f t="shared" si="31"/>
        <v>#VALUE!</v>
      </c>
      <c r="F74" s="114" t="e">
        <f t="shared" si="32"/>
        <v>#VALUE!</v>
      </c>
      <c r="G74" s="115" t="e">
        <f t="shared" si="41"/>
        <v>#VALUE!</v>
      </c>
      <c r="H74" s="111" t="e">
        <f t="shared" si="33"/>
        <v>#VALUE!</v>
      </c>
      <c r="I74" s="157" t="s">
        <v>198</v>
      </c>
      <c r="J74" s="157" t="s">
        <v>198</v>
      </c>
      <c r="K74" s="113" t="e">
        <f t="shared" si="34"/>
        <v>#VALUE!</v>
      </c>
      <c r="L74" s="114" t="e">
        <f t="shared" si="35"/>
        <v>#VALUE!</v>
      </c>
      <c r="M74" s="115" t="e">
        <f t="shared" si="42"/>
        <v>#VALUE!</v>
      </c>
      <c r="N74" s="111" t="e">
        <f t="shared" si="36"/>
        <v>#VALUE!</v>
      </c>
      <c r="O74" s="157" t="s">
        <v>198</v>
      </c>
      <c r="P74" s="157" t="s">
        <v>198</v>
      </c>
      <c r="Q74" s="113" t="e">
        <f t="shared" si="37"/>
        <v>#VALUE!</v>
      </c>
      <c r="R74" s="114" t="e">
        <f t="shared" si="38"/>
        <v>#VALUE!</v>
      </c>
      <c r="S74" s="115" t="e">
        <f t="shared" si="43"/>
        <v>#VALUE!</v>
      </c>
      <c r="T74" s="115" t="e">
        <f>+VLOOKUP(A74,#REF!,10,0)</f>
        <v>#REF!</v>
      </c>
      <c r="U74" s="116"/>
      <c r="V74" s="117" t="str">
        <f t="shared" si="39"/>
        <v>#REF!</v>
      </c>
      <c r="W74" s="90" t="e">
        <f t="shared" si="40"/>
        <v>#VALUE!</v>
      </c>
      <c r="X74" s="89"/>
      <c r="Y74" s="89"/>
      <c r="Z74" s="118"/>
      <c r="AA74" s="89"/>
      <c r="AB74" s="89"/>
      <c r="AC74" s="89"/>
      <c r="AD74" s="89"/>
      <c r="AE74" s="89"/>
      <c r="AF74" s="89"/>
      <c r="AG74" s="89"/>
    </row>
    <row r="75" spans="1:33" ht="12" hidden="1" customHeight="1" outlineLevel="1" x14ac:dyDescent="0.3">
      <c r="A75" s="156" t="s">
        <v>198</v>
      </c>
      <c r="B75" s="111" t="e">
        <f t="shared" si="30"/>
        <v>#VALUE!</v>
      </c>
      <c r="C75" s="157" t="s">
        <v>198</v>
      </c>
      <c r="D75" s="157" t="s">
        <v>198</v>
      </c>
      <c r="E75" s="113" t="e">
        <f t="shared" si="31"/>
        <v>#VALUE!</v>
      </c>
      <c r="F75" s="114" t="e">
        <f t="shared" si="32"/>
        <v>#VALUE!</v>
      </c>
      <c r="G75" s="115" t="e">
        <f t="shared" si="41"/>
        <v>#VALUE!</v>
      </c>
      <c r="H75" s="111" t="e">
        <f t="shared" si="33"/>
        <v>#VALUE!</v>
      </c>
      <c r="I75" s="157" t="s">
        <v>198</v>
      </c>
      <c r="J75" s="157" t="s">
        <v>198</v>
      </c>
      <c r="K75" s="113" t="e">
        <f t="shared" si="34"/>
        <v>#VALUE!</v>
      </c>
      <c r="L75" s="114" t="e">
        <f t="shared" si="35"/>
        <v>#VALUE!</v>
      </c>
      <c r="M75" s="115" t="e">
        <f t="shared" si="42"/>
        <v>#VALUE!</v>
      </c>
      <c r="N75" s="111" t="e">
        <f t="shared" si="36"/>
        <v>#VALUE!</v>
      </c>
      <c r="O75" s="157" t="s">
        <v>198</v>
      </c>
      <c r="P75" s="157" t="s">
        <v>198</v>
      </c>
      <c r="Q75" s="113" t="e">
        <f t="shared" si="37"/>
        <v>#VALUE!</v>
      </c>
      <c r="R75" s="114" t="e">
        <f t="shared" si="38"/>
        <v>#VALUE!</v>
      </c>
      <c r="S75" s="115" t="e">
        <f t="shared" si="43"/>
        <v>#VALUE!</v>
      </c>
      <c r="T75" s="115" t="e">
        <f>+VLOOKUP(A75,#REF!,10,0)</f>
        <v>#REF!</v>
      </c>
      <c r="U75" s="116"/>
      <c r="V75" s="117" t="str">
        <f t="shared" si="39"/>
        <v>#REF!</v>
      </c>
      <c r="W75" s="90" t="e">
        <f t="shared" si="40"/>
        <v>#VALUE!</v>
      </c>
      <c r="X75" s="89"/>
      <c r="Y75" s="89"/>
      <c r="Z75" s="118"/>
      <c r="AA75" s="89"/>
      <c r="AB75" s="89"/>
      <c r="AC75" s="89"/>
      <c r="AD75" s="89"/>
      <c r="AE75" s="89"/>
      <c r="AF75" s="89"/>
      <c r="AG75" s="89"/>
    </row>
    <row r="76" spans="1:33" ht="12" hidden="1" customHeight="1" outlineLevel="1" x14ac:dyDescent="0.3">
      <c r="A76" s="156" t="s">
        <v>198</v>
      </c>
      <c r="B76" s="111" t="e">
        <f t="shared" si="30"/>
        <v>#VALUE!</v>
      </c>
      <c r="C76" s="157" t="s">
        <v>198</v>
      </c>
      <c r="D76" s="157" t="s">
        <v>198</v>
      </c>
      <c r="E76" s="113" t="e">
        <f t="shared" si="31"/>
        <v>#VALUE!</v>
      </c>
      <c r="F76" s="114" t="e">
        <f t="shared" si="32"/>
        <v>#VALUE!</v>
      </c>
      <c r="G76" s="115" t="e">
        <f t="shared" si="41"/>
        <v>#VALUE!</v>
      </c>
      <c r="H76" s="111" t="e">
        <f t="shared" si="33"/>
        <v>#VALUE!</v>
      </c>
      <c r="I76" s="157" t="s">
        <v>198</v>
      </c>
      <c r="J76" s="157" t="s">
        <v>198</v>
      </c>
      <c r="K76" s="113" t="e">
        <f t="shared" si="34"/>
        <v>#VALUE!</v>
      </c>
      <c r="L76" s="114" t="e">
        <f t="shared" si="35"/>
        <v>#VALUE!</v>
      </c>
      <c r="M76" s="115" t="e">
        <f t="shared" si="42"/>
        <v>#VALUE!</v>
      </c>
      <c r="N76" s="111" t="e">
        <f t="shared" si="36"/>
        <v>#VALUE!</v>
      </c>
      <c r="O76" s="157" t="s">
        <v>198</v>
      </c>
      <c r="P76" s="157" t="s">
        <v>198</v>
      </c>
      <c r="Q76" s="113" t="e">
        <f t="shared" si="37"/>
        <v>#VALUE!</v>
      </c>
      <c r="R76" s="114" t="e">
        <f t="shared" si="38"/>
        <v>#VALUE!</v>
      </c>
      <c r="S76" s="115" t="e">
        <f t="shared" si="43"/>
        <v>#VALUE!</v>
      </c>
      <c r="T76" s="115" t="e">
        <f>+VLOOKUP(A76,#REF!,10,0)</f>
        <v>#REF!</v>
      </c>
      <c r="U76" s="116"/>
      <c r="V76" s="117" t="str">
        <f t="shared" si="39"/>
        <v>#REF!</v>
      </c>
      <c r="W76" s="90" t="e">
        <f t="shared" si="40"/>
        <v>#VALUE!</v>
      </c>
      <c r="X76" s="89"/>
      <c r="Y76" s="89"/>
      <c r="Z76" s="118"/>
      <c r="AA76" s="89"/>
      <c r="AB76" s="89"/>
      <c r="AC76" s="89"/>
      <c r="AD76" s="89"/>
      <c r="AE76" s="89"/>
      <c r="AF76" s="89"/>
      <c r="AG76" s="89"/>
    </row>
    <row r="77" spans="1:33" ht="12" hidden="1" customHeight="1" outlineLevel="1" x14ac:dyDescent="0.3">
      <c r="A77" s="156" t="s">
        <v>198</v>
      </c>
      <c r="B77" s="111" t="e">
        <f t="shared" si="30"/>
        <v>#VALUE!</v>
      </c>
      <c r="C77" s="157" t="s">
        <v>198</v>
      </c>
      <c r="D77" s="157" t="s">
        <v>198</v>
      </c>
      <c r="E77" s="113" t="e">
        <f t="shared" si="31"/>
        <v>#VALUE!</v>
      </c>
      <c r="F77" s="114" t="e">
        <f t="shared" si="32"/>
        <v>#VALUE!</v>
      </c>
      <c r="G77" s="115" t="e">
        <f t="shared" si="41"/>
        <v>#VALUE!</v>
      </c>
      <c r="H77" s="111" t="e">
        <f t="shared" si="33"/>
        <v>#VALUE!</v>
      </c>
      <c r="I77" s="157" t="s">
        <v>198</v>
      </c>
      <c r="J77" s="157" t="s">
        <v>198</v>
      </c>
      <c r="K77" s="113" t="e">
        <f t="shared" si="34"/>
        <v>#VALUE!</v>
      </c>
      <c r="L77" s="114" t="e">
        <f t="shared" si="35"/>
        <v>#VALUE!</v>
      </c>
      <c r="M77" s="115" t="e">
        <f t="shared" si="42"/>
        <v>#VALUE!</v>
      </c>
      <c r="N77" s="111" t="e">
        <f t="shared" si="36"/>
        <v>#VALUE!</v>
      </c>
      <c r="O77" s="157" t="s">
        <v>198</v>
      </c>
      <c r="P77" s="157" t="s">
        <v>198</v>
      </c>
      <c r="Q77" s="113" t="e">
        <f t="shared" si="37"/>
        <v>#VALUE!</v>
      </c>
      <c r="R77" s="114" t="e">
        <f t="shared" si="38"/>
        <v>#VALUE!</v>
      </c>
      <c r="S77" s="115" t="e">
        <f t="shared" si="43"/>
        <v>#VALUE!</v>
      </c>
      <c r="T77" s="115" t="e">
        <f>+VLOOKUP(A77,#REF!,10,0)</f>
        <v>#REF!</v>
      </c>
      <c r="U77" s="116"/>
      <c r="V77" s="117" t="str">
        <f t="shared" si="39"/>
        <v>#REF!</v>
      </c>
      <c r="W77" s="90" t="e">
        <f t="shared" si="40"/>
        <v>#VALUE!</v>
      </c>
      <c r="X77" s="89"/>
      <c r="Y77" s="89"/>
      <c r="Z77" s="118"/>
      <c r="AA77" s="89"/>
      <c r="AB77" s="89"/>
      <c r="AC77" s="89"/>
      <c r="AD77" s="89"/>
      <c r="AE77" s="89"/>
      <c r="AF77" s="89"/>
      <c r="AG77" s="89"/>
    </row>
    <row r="78" spans="1:33" ht="12" hidden="1" customHeight="1" outlineLevel="1" x14ac:dyDescent="0.3">
      <c r="A78" s="156" t="s">
        <v>198</v>
      </c>
      <c r="B78" s="111" t="e">
        <f t="shared" si="30"/>
        <v>#VALUE!</v>
      </c>
      <c r="C78" s="157" t="s">
        <v>198</v>
      </c>
      <c r="D78" s="157" t="s">
        <v>198</v>
      </c>
      <c r="E78" s="113" t="e">
        <f t="shared" si="31"/>
        <v>#VALUE!</v>
      </c>
      <c r="F78" s="114" t="e">
        <f t="shared" si="32"/>
        <v>#VALUE!</v>
      </c>
      <c r="G78" s="115" t="e">
        <f t="shared" si="41"/>
        <v>#VALUE!</v>
      </c>
      <c r="H78" s="111" t="e">
        <f t="shared" si="33"/>
        <v>#VALUE!</v>
      </c>
      <c r="I78" s="157" t="s">
        <v>198</v>
      </c>
      <c r="J78" s="157" t="s">
        <v>198</v>
      </c>
      <c r="K78" s="113" t="e">
        <f t="shared" si="34"/>
        <v>#VALUE!</v>
      </c>
      <c r="L78" s="114" t="e">
        <f t="shared" si="35"/>
        <v>#VALUE!</v>
      </c>
      <c r="M78" s="115" t="e">
        <f t="shared" si="42"/>
        <v>#VALUE!</v>
      </c>
      <c r="N78" s="111" t="e">
        <f t="shared" si="36"/>
        <v>#VALUE!</v>
      </c>
      <c r="O78" s="157" t="s">
        <v>198</v>
      </c>
      <c r="P78" s="157" t="s">
        <v>198</v>
      </c>
      <c r="Q78" s="113" t="e">
        <f t="shared" si="37"/>
        <v>#VALUE!</v>
      </c>
      <c r="R78" s="114" t="e">
        <f t="shared" si="38"/>
        <v>#VALUE!</v>
      </c>
      <c r="S78" s="115" t="e">
        <f t="shared" si="43"/>
        <v>#VALUE!</v>
      </c>
      <c r="T78" s="115" t="e">
        <f>+VLOOKUP(A78,#REF!,10,0)</f>
        <v>#REF!</v>
      </c>
      <c r="U78" s="116"/>
      <c r="V78" s="117" t="str">
        <f t="shared" si="39"/>
        <v>#REF!</v>
      </c>
      <c r="W78" s="90" t="e">
        <f t="shared" si="40"/>
        <v>#VALUE!</v>
      </c>
      <c r="X78" s="89"/>
      <c r="Y78" s="89"/>
      <c r="Z78" s="118"/>
      <c r="AA78" s="89"/>
      <c r="AB78" s="89"/>
      <c r="AC78" s="89"/>
      <c r="AD78" s="89"/>
      <c r="AE78" s="89"/>
      <c r="AF78" s="89"/>
      <c r="AG78" s="89"/>
    </row>
    <row r="79" spans="1:33" ht="12" hidden="1" customHeight="1" outlineLevel="1" x14ac:dyDescent="0.3">
      <c r="A79" s="156" t="s">
        <v>198</v>
      </c>
      <c r="B79" s="111" t="e">
        <f t="shared" si="30"/>
        <v>#VALUE!</v>
      </c>
      <c r="C79" s="157" t="s">
        <v>198</v>
      </c>
      <c r="D79" s="157" t="s">
        <v>198</v>
      </c>
      <c r="E79" s="113" t="e">
        <f t="shared" si="31"/>
        <v>#VALUE!</v>
      </c>
      <c r="F79" s="114" t="e">
        <f t="shared" si="32"/>
        <v>#VALUE!</v>
      </c>
      <c r="G79" s="115" t="e">
        <f t="shared" si="41"/>
        <v>#VALUE!</v>
      </c>
      <c r="H79" s="111" t="e">
        <f t="shared" si="33"/>
        <v>#VALUE!</v>
      </c>
      <c r="I79" s="157" t="s">
        <v>198</v>
      </c>
      <c r="J79" s="157" t="s">
        <v>198</v>
      </c>
      <c r="K79" s="113" t="e">
        <f t="shared" si="34"/>
        <v>#VALUE!</v>
      </c>
      <c r="L79" s="114" t="e">
        <f t="shared" si="35"/>
        <v>#VALUE!</v>
      </c>
      <c r="M79" s="115" t="e">
        <f t="shared" si="42"/>
        <v>#VALUE!</v>
      </c>
      <c r="N79" s="111" t="e">
        <f t="shared" si="36"/>
        <v>#VALUE!</v>
      </c>
      <c r="O79" s="157" t="s">
        <v>198</v>
      </c>
      <c r="P79" s="157" t="s">
        <v>198</v>
      </c>
      <c r="Q79" s="113" t="e">
        <f t="shared" si="37"/>
        <v>#VALUE!</v>
      </c>
      <c r="R79" s="114" t="e">
        <f t="shared" si="38"/>
        <v>#VALUE!</v>
      </c>
      <c r="S79" s="115" t="e">
        <f t="shared" si="43"/>
        <v>#VALUE!</v>
      </c>
      <c r="T79" s="115" t="e">
        <f>+VLOOKUP(A79,#REF!,10,0)</f>
        <v>#REF!</v>
      </c>
      <c r="U79" s="116"/>
      <c r="V79" s="117" t="str">
        <f t="shared" si="39"/>
        <v>#REF!</v>
      </c>
      <c r="W79" s="90" t="e">
        <f t="shared" si="40"/>
        <v>#VALUE!</v>
      </c>
      <c r="X79" s="89"/>
      <c r="Y79" s="89"/>
      <c r="Z79" s="118"/>
      <c r="AA79" s="89"/>
      <c r="AB79" s="89"/>
      <c r="AC79" s="89"/>
      <c r="AD79" s="89"/>
      <c r="AE79" s="89"/>
      <c r="AF79" s="89"/>
      <c r="AG79" s="89"/>
    </row>
    <row r="80" spans="1:33" ht="12" hidden="1" customHeight="1" outlineLevel="1" x14ac:dyDescent="0.3">
      <c r="A80" s="156"/>
      <c r="B80" s="111"/>
      <c r="C80" s="157"/>
      <c r="D80" s="157">
        <v>3.3975</v>
      </c>
      <c r="E80" s="113"/>
      <c r="F80" s="114"/>
      <c r="G80" s="115"/>
      <c r="H80" s="111"/>
      <c r="I80" s="157"/>
      <c r="J80" s="157">
        <v>3.2925</v>
      </c>
      <c r="K80" s="113"/>
      <c r="L80" s="114"/>
      <c r="M80" s="115"/>
      <c r="N80" s="111"/>
      <c r="O80" s="157"/>
      <c r="P80" s="157">
        <v>3.6785000000000001</v>
      </c>
      <c r="Q80" s="113"/>
      <c r="R80" s="114"/>
      <c r="S80" s="115"/>
      <c r="T80" s="115"/>
      <c r="U80" s="116"/>
      <c r="V80" s="117"/>
      <c r="W80" s="90"/>
      <c r="X80" s="89"/>
      <c r="Y80" s="89"/>
      <c r="Z80" s="118"/>
      <c r="AA80" s="89"/>
      <c r="AB80" s="89"/>
      <c r="AC80" s="89"/>
      <c r="AD80" s="89"/>
      <c r="AE80" s="89"/>
      <c r="AF80" s="89"/>
      <c r="AG80" s="89"/>
    </row>
    <row r="81" spans="1:33" ht="12" hidden="1" customHeight="1" outlineLevel="1" x14ac:dyDescent="0.3">
      <c r="A81" s="156" t="s">
        <v>198</v>
      </c>
      <c r="B81" s="111" t="e">
        <f t="shared" ref="B81:B134" si="44">+A81-$A$27</f>
        <v>#VALUE!</v>
      </c>
      <c r="C81" s="157" t="s">
        <v>198</v>
      </c>
      <c r="D81" s="157" t="s">
        <v>198</v>
      </c>
      <c r="E81" s="113" t="e">
        <f t="shared" ref="E81:E134" si="45">+C81-($H$15)+F81</f>
        <v>#VALUE!</v>
      </c>
      <c r="F81" s="114" t="e">
        <f t="shared" ref="F81:F134" si="46">$F$79+$D$80-D81</f>
        <v>#VALUE!</v>
      </c>
      <c r="G81" s="115" t="e">
        <f>+(F81-F79)/(A81-A79)*1000</f>
        <v>#VALUE!</v>
      </c>
      <c r="H81" s="111" t="e">
        <f t="shared" ref="H81:H134" si="47">+A81-$A$27</f>
        <v>#VALUE!</v>
      </c>
      <c r="I81" s="157" t="s">
        <v>198</v>
      </c>
      <c r="J81" s="157" t="s">
        <v>198</v>
      </c>
      <c r="K81" s="113" t="e">
        <f t="shared" ref="K81:K134" si="48">+I81-($H$16)+L81</f>
        <v>#VALUE!</v>
      </c>
      <c r="L81" s="114" t="e">
        <f t="shared" ref="L81:L134" si="49">$L$79+$J$80-J81</f>
        <v>#VALUE!</v>
      </c>
      <c r="M81" s="115" t="e">
        <f>+(L81-L79)/(A81-A79)*1000</f>
        <v>#VALUE!</v>
      </c>
      <c r="N81" s="111" t="e">
        <f t="shared" ref="N81:N134" si="50">+A81-$A$27</f>
        <v>#VALUE!</v>
      </c>
      <c r="O81" s="157" t="s">
        <v>198</v>
      </c>
      <c r="P81" s="157" t="s">
        <v>198</v>
      </c>
      <c r="Q81" s="113" t="e">
        <f t="shared" ref="Q81:Q134" si="51">+(O81-$H$17+R81)</f>
        <v>#VALUE!</v>
      </c>
      <c r="R81" s="114" t="e">
        <f t="shared" ref="R81:R134" si="52">$R$79+$P$80-P81</f>
        <v>#VALUE!</v>
      </c>
      <c r="S81" s="115" t="e">
        <f>+(R81-R79)/(A81-A79)*1000</f>
        <v>#VALUE!</v>
      </c>
      <c r="T81" s="115" t="e">
        <f>+VLOOKUP(A81,#REF!,10,0)</f>
        <v>#REF!</v>
      </c>
      <c r="U81" s="116"/>
      <c r="V81" s="160" t="str">
        <f t="shared" ref="V81:V134" si="53">+A81</f>
        <v>#REF!</v>
      </c>
      <c r="W81" s="161" t="e">
        <f t="shared" ref="W81:W134" si="54">+(E81+2*K81+Q81)/4</f>
        <v>#VALUE!</v>
      </c>
      <c r="X81" s="162"/>
      <c r="Y81" s="162"/>
      <c r="Z81" s="163"/>
      <c r="AA81" s="162"/>
      <c r="AB81" s="162"/>
      <c r="AC81" s="162"/>
      <c r="AD81" s="162"/>
      <c r="AE81" s="162"/>
      <c r="AF81" s="162"/>
      <c r="AG81" s="162"/>
    </row>
    <row r="82" spans="1:33" ht="12" hidden="1" customHeight="1" outlineLevel="1" x14ac:dyDescent="0.3">
      <c r="A82" s="156" t="s">
        <v>198</v>
      </c>
      <c r="B82" s="111" t="e">
        <f t="shared" si="44"/>
        <v>#VALUE!</v>
      </c>
      <c r="C82" s="157" t="s">
        <v>198</v>
      </c>
      <c r="D82" s="157" t="s">
        <v>198</v>
      </c>
      <c r="E82" s="113" t="e">
        <f t="shared" si="45"/>
        <v>#VALUE!</v>
      </c>
      <c r="F82" s="114" t="e">
        <f t="shared" si="46"/>
        <v>#VALUE!</v>
      </c>
      <c r="G82" s="115" t="e">
        <f t="shared" ref="G82:G134" si="55">+(F82-F81)/(A82-A81)*1000</f>
        <v>#VALUE!</v>
      </c>
      <c r="H82" s="111" t="e">
        <f t="shared" si="47"/>
        <v>#VALUE!</v>
      </c>
      <c r="I82" s="157">
        <v>2.496</v>
      </c>
      <c r="J82" s="157" t="s">
        <v>198</v>
      </c>
      <c r="K82" s="113" t="e">
        <f t="shared" si="48"/>
        <v>#VALUE!</v>
      </c>
      <c r="L82" s="114" t="e">
        <f t="shared" si="49"/>
        <v>#VALUE!</v>
      </c>
      <c r="M82" s="115" t="e">
        <f t="shared" ref="M82:M134" si="56">+(L82-L81)/(A82-A81)*1000</f>
        <v>#VALUE!</v>
      </c>
      <c r="N82" s="111" t="e">
        <f t="shared" si="50"/>
        <v>#VALUE!</v>
      </c>
      <c r="O82" s="157" t="s">
        <v>198</v>
      </c>
      <c r="P82" s="157" t="s">
        <v>198</v>
      </c>
      <c r="Q82" s="113" t="e">
        <f t="shared" si="51"/>
        <v>#VALUE!</v>
      </c>
      <c r="R82" s="114" t="e">
        <f t="shared" si="52"/>
        <v>#VALUE!</v>
      </c>
      <c r="S82" s="115" t="e">
        <f t="shared" ref="S82:S134" si="57">+(R82-R81)/(A82-A81)*1000</f>
        <v>#VALUE!</v>
      </c>
      <c r="T82" s="115" t="e">
        <f>+VLOOKUP(A82,#REF!,10,0)</f>
        <v>#REF!</v>
      </c>
      <c r="U82" s="116"/>
      <c r="V82" s="117" t="str">
        <f t="shared" si="53"/>
        <v>#REF!</v>
      </c>
      <c r="W82" s="90" t="e">
        <f t="shared" si="54"/>
        <v>#VALUE!</v>
      </c>
      <c r="X82" s="89"/>
      <c r="Y82" s="89"/>
      <c r="Z82" s="118"/>
      <c r="AA82" s="89"/>
      <c r="AB82" s="89"/>
      <c r="AC82" s="89"/>
      <c r="AD82" s="89"/>
      <c r="AE82" s="89"/>
      <c r="AF82" s="89"/>
      <c r="AG82" s="89"/>
    </row>
    <row r="83" spans="1:33" ht="12" hidden="1" customHeight="1" outlineLevel="1" x14ac:dyDescent="0.3">
      <c r="A83" s="156" t="s">
        <v>198</v>
      </c>
      <c r="B83" s="111" t="e">
        <f t="shared" si="44"/>
        <v>#VALUE!</v>
      </c>
      <c r="C83" s="157" t="s">
        <v>198</v>
      </c>
      <c r="D83" s="157" t="s">
        <v>198</v>
      </c>
      <c r="E83" s="113" t="e">
        <f t="shared" si="45"/>
        <v>#VALUE!</v>
      </c>
      <c r="F83" s="114" t="e">
        <f t="shared" si="46"/>
        <v>#VALUE!</v>
      </c>
      <c r="G83" s="115" t="e">
        <f t="shared" si="55"/>
        <v>#VALUE!</v>
      </c>
      <c r="H83" s="111" t="e">
        <f t="shared" si="47"/>
        <v>#VALUE!</v>
      </c>
      <c r="I83" s="157" t="s">
        <v>198</v>
      </c>
      <c r="J83" s="157" t="s">
        <v>198</v>
      </c>
      <c r="K83" s="113" t="e">
        <f t="shared" si="48"/>
        <v>#VALUE!</v>
      </c>
      <c r="L83" s="114" t="e">
        <f t="shared" si="49"/>
        <v>#VALUE!</v>
      </c>
      <c r="M83" s="115" t="e">
        <f t="shared" si="56"/>
        <v>#VALUE!</v>
      </c>
      <c r="N83" s="111" t="e">
        <f t="shared" si="50"/>
        <v>#VALUE!</v>
      </c>
      <c r="O83" s="157" t="s">
        <v>198</v>
      </c>
      <c r="P83" s="157" t="s">
        <v>198</v>
      </c>
      <c r="Q83" s="113" t="e">
        <f t="shared" si="51"/>
        <v>#VALUE!</v>
      </c>
      <c r="R83" s="114" t="e">
        <f t="shared" si="52"/>
        <v>#VALUE!</v>
      </c>
      <c r="S83" s="115" t="e">
        <f t="shared" si="57"/>
        <v>#VALUE!</v>
      </c>
      <c r="T83" s="115" t="e">
        <f>+VLOOKUP(A83,#REF!,10,0)</f>
        <v>#REF!</v>
      </c>
      <c r="U83" s="116"/>
      <c r="V83" s="117" t="str">
        <f t="shared" si="53"/>
        <v>#REF!</v>
      </c>
      <c r="W83" s="90" t="e">
        <f t="shared" si="54"/>
        <v>#VALUE!</v>
      </c>
      <c r="X83" s="89"/>
      <c r="Y83" s="89"/>
      <c r="Z83" s="118"/>
      <c r="AA83" s="89"/>
      <c r="AB83" s="89"/>
      <c r="AC83" s="89"/>
      <c r="AD83" s="89"/>
      <c r="AE83" s="89"/>
      <c r="AF83" s="89"/>
      <c r="AG83" s="89"/>
    </row>
    <row r="84" spans="1:33" ht="12" hidden="1" customHeight="1" outlineLevel="1" x14ac:dyDescent="0.3">
      <c r="A84" s="156" t="s">
        <v>198</v>
      </c>
      <c r="B84" s="111" t="e">
        <f t="shared" si="44"/>
        <v>#VALUE!</v>
      </c>
      <c r="C84" s="157" t="s">
        <v>198</v>
      </c>
      <c r="D84" s="157" t="s">
        <v>198</v>
      </c>
      <c r="E84" s="113" t="e">
        <f t="shared" si="45"/>
        <v>#VALUE!</v>
      </c>
      <c r="F84" s="114" t="e">
        <f t="shared" si="46"/>
        <v>#VALUE!</v>
      </c>
      <c r="G84" s="115" t="e">
        <f t="shared" si="55"/>
        <v>#VALUE!</v>
      </c>
      <c r="H84" s="111" t="e">
        <f t="shared" si="47"/>
        <v>#VALUE!</v>
      </c>
      <c r="I84" s="157" t="s">
        <v>198</v>
      </c>
      <c r="J84" s="157" t="s">
        <v>198</v>
      </c>
      <c r="K84" s="113" t="e">
        <f t="shared" si="48"/>
        <v>#VALUE!</v>
      </c>
      <c r="L84" s="114" t="e">
        <f t="shared" si="49"/>
        <v>#VALUE!</v>
      </c>
      <c r="M84" s="115" t="e">
        <f t="shared" si="56"/>
        <v>#VALUE!</v>
      </c>
      <c r="N84" s="111" t="e">
        <f t="shared" si="50"/>
        <v>#VALUE!</v>
      </c>
      <c r="O84" s="157" t="s">
        <v>198</v>
      </c>
      <c r="P84" s="157" t="s">
        <v>198</v>
      </c>
      <c r="Q84" s="113" t="e">
        <f t="shared" si="51"/>
        <v>#VALUE!</v>
      </c>
      <c r="R84" s="114" t="e">
        <f t="shared" si="52"/>
        <v>#VALUE!</v>
      </c>
      <c r="S84" s="115" t="e">
        <f t="shared" si="57"/>
        <v>#VALUE!</v>
      </c>
      <c r="T84" s="115" t="e">
        <f>+VLOOKUP(A84,#REF!,10,0)</f>
        <v>#REF!</v>
      </c>
      <c r="U84" s="116"/>
      <c r="V84" s="117" t="str">
        <f t="shared" si="53"/>
        <v>#REF!</v>
      </c>
      <c r="W84" s="90" t="e">
        <f t="shared" si="54"/>
        <v>#VALUE!</v>
      </c>
      <c r="X84" s="89"/>
      <c r="Y84" s="89"/>
      <c r="Z84" s="118"/>
      <c r="AA84" s="89"/>
      <c r="AB84" s="89"/>
      <c r="AC84" s="89"/>
      <c r="AD84" s="89"/>
      <c r="AE84" s="89"/>
      <c r="AF84" s="89"/>
      <c r="AG84" s="89"/>
    </row>
    <row r="85" spans="1:33" ht="12" hidden="1" customHeight="1" outlineLevel="1" x14ac:dyDescent="0.3">
      <c r="A85" s="156" t="s">
        <v>198</v>
      </c>
      <c r="B85" s="111" t="e">
        <f t="shared" si="44"/>
        <v>#VALUE!</v>
      </c>
      <c r="C85" s="157" t="s">
        <v>198</v>
      </c>
      <c r="D85" s="157" t="s">
        <v>198</v>
      </c>
      <c r="E85" s="113" t="e">
        <f t="shared" si="45"/>
        <v>#VALUE!</v>
      </c>
      <c r="F85" s="114" t="e">
        <f t="shared" si="46"/>
        <v>#VALUE!</v>
      </c>
      <c r="G85" s="115" t="e">
        <f t="shared" si="55"/>
        <v>#VALUE!</v>
      </c>
      <c r="H85" s="111" t="e">
        <f t="shared" si="47"/>
        <v>#VALUE!</v>
      </c>
      <c r="I85" s="157" t="s">
        <v>198</v>
      </c>
      <c r="J85" s="157" t="s">
        <v>198</v>
      </c>
      <c r="K85" s="113" t="e">
        <f t="shared" si="48"/>
        <v>#VALUE!</v>
      </c>
      <c r="L85" s="114" t="e">
        <f t="shared" si="49"/>
        <v>#VALUE!</v>
      </c>
      <c r="M85" s="115" t="e">
        <f t="shared" si="56"/>
        <v>#VALUE!</v>
      </c>
      <c r="N85" s="111" t="e">
        <f t="shared" si="50"/>
        <v>#VALUE!</v>
      </c>
      <c r="O85" s="157" t="s">
        <v>198</v>
      </c>
      <c r="P85" s="157" t="s">
        <v>198</v>
      </c>
      <c r="Q85" s="113" t="e">
        <f t="shared" si="51"/>
        <v>#VALUE!</v>
      </c>
      <c r="R85" s="114" t="e">
        <f t="shared" si="52"/>
        <v>#VALUE!</v>
      </c>
      <c r="S85" s="115" t="e">
        <f t="shared" si="57"/>
        <v>#VALUE!</v>
      </c>
      <c r="T85" s="115" t="e">
        <f>+VLOOKUP(A85,#REF!,10,0)</f>
        <v>#REF!</v>
      </c>
      <c r="U85" s="116"/>
      <c r="V85" s="117" t="str">
        <f t="shared" si="53"/>
        <v>#REF!</v>
      </c>
      <c r="W85" s="90" t="e">
        <f t="shared" si="54"/>
        <v>#VALUE!</v>
      </c>
      <c r="X85" s="89"/>
      <c r="Y85" s="89"/>
      <c r="Z85" s="118"/>
      <c r="AA85" s="89"/>
      <c r="AB85" s="89"/>
      <c r="AC85" s="89"/>
      <c r="AD85" s="89"/>
      <c r="AE85" s="89"/>
      <c r="AF85" s="89"/>
      <c r="AG85" s="89"/>
    </row>
    <row r="86" spans="1:33" ht="12" hidden="1" customHeight="1" outlineLevel="1" x14ac:dyDescent="0.3">
      <c r="A86" s="156" t="s">
        <v>198</v>
      </c>
      <c r="B86" s="111" t="e">
        <f t="shared" si="44"/>
        <v>#VALUE!</v>
      </c>
      <c r="C86" s="157" t="s">
        <v>198</v>
      </c>
      <c r="D86" s="157" t="s">
        <v>198</v>
      </c>
      <c r="E86" s="113" t="e">
        <f t="shared" si="45"/>
        <v>#VALUE!</v>
      </c>
      <c r="F86" s="114" t="e">
        <f t="shared" si="46"/>
        <v>#VALUE!</v>
      </c>
      <c r="G86" s="115" t="e">
        <f t="shared" si="55"/>
        <v>#VALUE!</v>
      </c>
      <c r="H86" s="111" t="e">
        <f t="shared" si="47"/>
        <v>#VALUE!</v>
      </c>
      <c r="I86" s="157" t="s">
        <v>198</v>
      </c>
      <c r="J86" s="157" t="s">
        <v>198</v>
      </c>
      <c r="K86" s="113" t="e">
        <f t="shared" si="48"/>
        <v>#VALUE!</v>
      </c>
      <c r="L86" s="114" t="e">
        <f t="shared" si="49"/>
        <v>#VALUE!</v>
      </c>
      <c r="M86" s="115" t="e">
        <f t="shared" si="56"/>
        <v>#VALUE!</v>
      </c>
      <c r="N86" s="111" t="e">
        <f t="shared" si="50"/>
        <v>#VALUE!</v>
      </c>
      <c r="O86" s="157" t="s">
        <v>198</v>
      </c>
      <c r="P86" s="157" t="s">
        <v>198</v>
      </c>
      <c r="Q86" s="113" t="e">
        <f t="shared" si="51"/>
        <v>#VALUE!</v>
      </c>
      <c r="R86" s="114" t="e">
        <f t="shared" si="52"/>
        <v>#VALUE!</v>
      </c>
      <c r="S86" s="115" t="e">
        <f t="shared" si="57"/>
        <v>#VALUE!</v>
      </c>
      <c r="T86" s="115" t="e">
        <f>+VLOOKUP(A86,#REF!,10,0)</f>
        <v>#REF!</v>
      </c>
      <c r="U86" s="116"/>
      <c r="V86" s="117" t="str">
        <f t="shared" si="53"/>
        <v>#REF!</v>
      </c>
      <c r="W86" s="90" t="e">
        <f t="shared" si="54"/>
        <v>#VALUE!</v>
      </c>
      <c r="X86" s="89"/>
      <c r="Y86" s="89"/>
      <c r="Z86" s="118"/>
      <c r="AA86" s="89"/>
      <c r="AB86" s="89"/>
      <c r="AC86" s="89"/>
      <c r="AD86" s="89"/>
      <c r="AE86" s="89"/>
      <c r="AF86" s="89"/>
      <c r="AG86" s="89"/>
    </row>
    <row r="87" spans="1:33" ht="12" hidden="1" customHeight="1" outlineLevel="1" x14ac:dyDescent="0.3">
      <c r="A87" s="156" t="s">
        <v>198</v>
      </c>
      <c r="B87" s="111" t="e">
        <f t="shared" si="44"/>
        <v>#VALUE!</v>
      </c>
      <c r="C87" s="157" t="s">
        <v>198</v>
      </c>
      <c r="D87" s="157" t="s">
        <v>198</v>
      </c>
      <c r="E87" s="113" t="e">
        <f t="shared" si="45"/>
        <v>#VALUE!</v>
      </c>
      <c r="F87" s="114" t="e">
        <f t="shared" si="46"/>
        <v>#VALUE!</v>
      </c>
      <c r="G87" s="115" t="e">
        <f t="shared" si="55"/>
        <v>#VALUE!</v>
      </c>
      <c r="H87" s="111" t="e">
        <f t="shared" si="47"/>
        <v>#VALUE!</v>
      </c>
      <c r="I87" s="157" t="s">
        <v>198</v>
      </c>
      <c r="J87" s="157" t="s">
        <v>198</v>
      </c>
      <c r="K87" s="113" t="e">
        <f t="shared" si="48"/>
        <v>#VALUE!</v>
      </c>
      <c r="L87" s="114" t="e">
        <f t="shared" si="49"/>
        <v>#VALUE!</v>
      </c>
      <c r="M87" s="115" t="e">
        <f t="shared" si="56"/>
        <v>#VALUE!</v>
      </c>
      <c r="N87" s="111" t="e">
        <f t="shared" si="50"/>
        <v>#VALUE!</v>
      </c>
      <c r="O87" s="157" t="s">
        <v>198</v>
      </c>
      <c r="P87" s="157" t="s">
        <v>198</v>
      </c>
      <c r="Q87" s="113" t="e">
        <f t="shared" si="51"/>
        <v>#VALUE!</v>
      </c>
      <c r="R87" s="114" t="e">
        <f t="shared" si="52"/>
        <v>#VALUE!</v>
      </c>
      <c r="S87" s="115" t="e">
        <f t="shared" si="57"/>
        <v>#VALUE!</v>
      </c>
      <c r="T87" s="115" t="e">
        <f>+VLOOKUP(A87,#REF!,10,0)</f>
        <v>#REF!</v>
      </c>
      <c r="U87" s="116"/>
      <c r="V87" s="117" t="str">
        <f t="shared" si="53"/>
        <v>#REF!</v>
      </c>
      <c r="W87" s="90" t="e">
        <f t="shared" si="54"/>
        <v>#VALUE!</v>
      </c>
      <c r="X87" s="89"/>
      <c r="Y87" s="89"/>
      <c r="Z87" s="118"/>
      <c r="AA87" s="89"/>
      <c r="AB87" s="89"/>
      <c r="AC87" s="89"/>
      <c r="AD87" s="89"/>
      <c r="AE87" s="89"/>
      <c r="AF87" s="89"/>
      <c r="AG87" s="89"/>
    </row>
    <row r="88" spans="1:33" ht="12" hidden="1" customHeight="1" outlineLevel="1" x14ac:dyDescent="0.3">
      <c r="A88" s="156" t="s">
        <v>198</v>
      </c>
      <c r="B88" s="111" t="e">
        <f t="shared" si="44"/>
        <v>#VALUE!</v>
      </c>
      <c r="C88" s="157" t="s">
        <v>198</v>
      </c>
      <c r="D88" s="157" t="s">
        <v>198</v>
      </c>
      <c r="E88" s="113" t="e">
        <f t="shared" si="45"/>
        <v>#VALUE!</v>
      </c>
      <c r="F88" s="114" t="e">
        <f t="shared" si="46"/>
        <v>#VALUE!</v>
      </c>
      <c r="G88" s="115" t="e">
        <f t="shared" si="55"/>
        <v>#VALUE!</v>
      </c>
      <c r="H88" s="111" t="e">
        <f t="shared" si="47"/>
        <v>#VALUE!</v>
      </c>
      <c r="I88" s="157" t="s">
        <v>198</v>
      </c>
      <c r="J88" s="157" t="s">
        <v>198</v>
      </c>
      <c r="K88" s="113" t="e">
        <f t="shared" si="48"/>
        <v>#VALUE!</v>
      </c>
      <c r="L88" s="114" t="e">
        <f t="shared" si="49"/>
        <v>#VALUE!</v>
      </c>
      <c r="M88" s="115" t="e">
        <f t="shared" si="56"/>
        <v>#VALUE!</v>
      </c>
      <c r="N88" s="111" t="e">
        <f t="shared" si="50"/>
        <v>#VALUE!</v>
      </c>
      <c r="O88" s="157" t="s">
        <v>198</v>
      </c>
      <c r="P88" s="157" t="s">
        <v>198</v>
      </c>
      <c r="Q88" s="113" t="e">
        <f t="shared" si="51"/>
        <v>#VALUE!</v>
      </c>
      <c r="R88" s="114" t="e">
        <f t="shared" si="52"/>
        <v>#VALUE!</v>
      </c>
      <c r="S88" s="115" t="e">
        <f t="shared" si="57"/>
        <v>#VALUE!</v>
      </c>
      <c r="T88" s="115" t="e">
        <f>+VLOOKUP(A88,#REF!,10,0)</f>
        <v>#REF!</v>
      </c>
      <c r="U88" s="116"/>
      <c r="V88" s="117" t="str">
        <f t="shared" si="53"/>
        <v>#REF!</v>
      </c>
      <c r="W88" s="90" t="e">
        <f t="shared" si="54"/>
        <v>#VALUE!</v>
      </c>
      <c r="X88" s="89"/>
      <c r="Y88" s="89"/>
      <c r="Z88" s="118"/>
      <c r="AA88" s="89"/>
      <c r="AB88" s="89"/>
      <c r="AC88" s="89"/>
      <c r="AD88" s="89"/>
      <c r="AE88" s="89"/>
      <c r="AF88" s="89"/>
      <c r="AG88" s="89"/>
    </row>
    <row r="89" spans="1:33" ht="12" hidden="1" customHeight="1" outlineLevel="1" x14ac:dyDescent="0.3">
      <c r="A89" s="156" t="s">
        <v>198</v>
      </c>
      <c r="B89" s="111" t="e">
        <f t="shared" si="44"/>
        <v>#VALUE!</v>
      </c>
      <c r="C89" s="157" t="s">
        <v>198</v>
      </c>
      <c r="D89" s="157" t="s">
        <v>198</v>
      </c>
      <c r="E89" s="113" t="e">
        <f t="shared" si="45"/>
        <v>#VALUE!</v>
      </c>
      <c r="F89" s="114" t="e">
        <f t="shared" si="46"/>
        <v>#VALUE!</v>
      </c>
      <c r="G89" s="115" t="e">
        <f t="shared" si="55"/>
        <v>#VALUE!</v>
      </c>
      <c r="H89" s="111" t="e">
        <f t="shared" si="47"/>
        <v>#VALUE!</v>
      </c>
      <c r="I89" s="157" t="s">
        <v>198</v>
      </c>
      <c r="J89" s="157" t="s">
        <v>198</v>
      </c>
      <c r="K89" s="113" t="e">
        <f t="shared" si="48"/>
        <v>#VALUE!</v>
      </c>
      <c r="L89" s="114" t="e">
        <f t="shared" si="49"/>
        <v>#VALUE!</v>
      </c>
      <c r="M89" s="115" t="e">
        <f t="shared" si="56"/>
        <v>#VALUE!</v>
      </c>
      <c r="N89" s="111" t="e">
        <f t="shared" si="50"/>
        <v>#VALUE!</v>
      </c>
      <c r="O89" s="157" t="s">
        <v>198</v>
      </c>
      <c r="P89" s="157" t="s">
        <v>198</v>
      </c>
      <c r="Q89" s="113" t="e">
        <f t="shared" si="51"/>
        <v>#VALUE!</v>
      </c>
      <c r="R89" s="114" t="e">
        <f t="shared" si="52"/>
        <v>#VALUE!</v>
      </c>
      <c r="S89" s="115" t="e">
        <f t="shared" si="57"/>
        <v>#VALUE!</v>
      </c>
      <c r="T89" s="115" t="e">
        <f>+VLOOKUP(A89,#REF!,10,0)</f>
        <v>#REF!</v>
      </c>
      <c r="U89" s="116"/>
      <c r="V89" s="117" t="str">
        <f t="shared" si="53"/>
        <v>#REF!</v>
      </c>
      <c r="W89" s="90" t="e">
        <f t="shared" si="54"/>
        <v>#VALUE!</v>
      </c>
      <c r="X89" s="89"/>
      <c r="Y89" s="89"/>
      <c r="Z89" s="118"/>
      <c r="AA89" s="89"/>
      <c r="AB89" s="89"/>
      <c r="AC89" s="89"/>
      <c r="AD89" s="89"/>
      <c r="AE89" s="89"/>
      <c r="AF89" s="89"/>
      <c r="AG89" s="89"/>
    </row>
    <row r="90" spans="1:33" ht="11.25" hidden="1" customHeight="1" outlineLevel="1" x14ac:dyDescent="0.3">
      <c r="A90" s="156" t="s">
        <v>198</v>
      </c>
      <c r="B90" s="111" t="e">
        <f t="shared" si="44"/>
        <v>#VALUE!</v>
      </c>
      <c r="C90" s="157" t="s">
        <v>198</v>
      </c>
      <c r="D90" s="157" t="s">
        <v>198</v>
      </c>
      <c r="E90" s="113" t="e">
        <f t="shared" si="45"/>
        <v>#VALUE!</v>
      </c>
      <c r="F90" s="114" t="e">
        <f t="shared" si="46"/>
        <v>#VALUE!</v>
      </c>
      <c r="G90" s="115" t="e">
        <f t="shared" si="55"/>
        <v>#VALUE!</v>
      </c>
      <c r="H90" s="111" t="e">
        <f t="shared" si="47"/>
        <v>#VALUE!</v>
      </c>
      <c r="I90" s="157" t="s">
        <v>198</v>
      </c>
      <c r="J90" s="157" t="s">
        <v>198</v>
      </c>
      <c r="K90" s="113" t="e">
        <f t="shared" si="48"/>
        <v>#VALUE!</v>
      </c>
      <c r="L90" s="114" t="e">
        <f t="shared" si="49"/>
        <v>#VALUE!</v>
      </c>
      <c r="M90" s="115" t="e">
        <f t="shared" si="56"/>
        <v>#VALUE!</v>
      </c>
      <c r="N90" s="111" t="e">
        <f t="shared" si="50"/>
        <v>#VALUE!</v>
      </c>
      <c r="O90" s="157" t="s">
        <v>198</v>
      </c>
      <c r="P90" s="157" t="s">
        <v>198</v>
      </c>
      <c r="Q90" s="113" t="e">
        <f t="shared" si="51"/>
        <v>#VALUE!</v>
      </c>
      <c r="R90" s="114" t="e">
        <f t="shared" si="52"/>
        <v>#VALUE!</v>
      </c>
      <c r="S90" s="115" t="e">
        <f t="shared" si="57"/>
        <v>#VALUE!</v>
      </c>
      <c r="T90" s="115" t="e">
        <f>+VLOOKUP(A90,#REF!,10,0)</f>
        <v>#REF!</v>
      </c>
      <c r="U90" s="116"/>
      <c r="V90" s="117" t="str">
        <f t="shared" si="53"/>
        <v>#REF!</v>
      </c>
      <c r="W90" s="90" t="e">
        <f t="shared" si="54"/>
        <v>#VALUE!</v>
      </c>
      <c r="X90" s="89"/>
      <c r="Y90" s="89"/>
      <c r="Z90" s="118"/>
      <c r="AA90" s="89"/>
      <c r="AB90" s="89"/>
      <c r="AC90" s="89"/>
      <c r="AD90" s="89"/>
      <c r="AE90" s="89"/>
      <c r="AF90" s="89"/>
      <c r="AG90" s="89"/>
    </row>
    <row r="91" spans="1:33" ht="11.25" hidden="1" customHeight="1" outlineLevel="1" x14ac:dyDescent="0.3">
      <c r="A91" s="156" t="s">
        <v>198</v>
      </c>
      <c r="B91" s="111" t="e">
        <f t="shared" si="44"/>
        <v>#VALUE!</v>
      </c>
      <c r="C91" s="157" t="s">
        <v>198</v>
      </c>
      <c r="D91" s="157" t="s">
        <v>198</v>
      </c>
      <c r="E91" s="113" t="e">
        <f t="shared" si="45"/>
        <v>#VALUE!</v>
      </c>
      <c r="F91" s="114" t="e">
        <f t="shared" si="46"/>
        <v>#VALUE!</v>
      </c>
      <c r="G91" s="115" t="e">
        <f t="shared" si="55"/>
        <v>#VALUE!</v>
      </c>
      <c r="H91" s="111" t="e">
        <f t="shared" si="47"/>
        <v>#VALUE!</v>
      </c>
      <c r="I91" s="157" t="s">
        <v>198</v>
      </c>
      <c r="J91" s="157" t="s">
        <v>198</v>
      </c>
      <c r="K91" s="113" t="e">
        <f t="shared" si="48"/>
        <v>#VALUE!</v>
      </c>
      <c r="L91" s="114" t="e">
        <f t="shared" si="49"/>
        <v>#VALUE!</v>
      </c>
      <c r="M91" s="115" t="e">
        <f t="shared" si="56"/>
        <v>#VALUE!</v>
      </c>
      <c r="N91" s="111" t="e">
        <f t="shared" si="50"/>
        <v>#VALUE!</v>
      </c>
      <c r="O91" s="157" t="s">
        <v>198</v>
      </c>
      <c r="P91" s="157" t="s">
        <v>198</v>
      </c>
      <c r="Q91" s="113" t="e">
        <f t="shared" si="51"/>
        <v>#VALUE!</v>
      </c>
      <c r="R91" s="114" t="e">
        <f t="shared" si="52"/>
        <v>#VALUE!</v>
      </c>
      <c r="S91" s="115" t="e">
        <f t="shared" si="57"/>
        <v>#VALUE!</v>
      </c>
      <c r="T91" s="115" t="e">
        <f>+VLOOKUP(A91,#REF!,10,0)</f>
        <v>#REF!</v>
      </c>
      <c r="U91" s="116"/>
      <c r="V91" s="117" t="str">
        <f t="shared" si="53"/>
        <v>#REF!</v>
      </c>
      <c r="W91" s="90" t="e">
        <f t="shared" si="54"/>
        <v>#VALUE!</v>
      </c>
      <c r="X91" s="89"/>
      <c r="Y91" s="89"/>
      <c r="Z91" s="118"/>
      <c r="AA91" s="89"/>
      <c r="AB91" s="89"/>
      <c r="AC91" s="89"/>
      <c r="AD91" s="89"/>
      <c r="AE91" s="89"/>
      <c r="AF91" s="89"/>
      <c r="AG91" s="89"/>
    </row>
    <row r="92" spans="1:33" ht="11.25" hidden="1" customHeight="1" outlineLevel="1" x14ac:dyDescent="0.3">
      <c r="A92" s="156" t="s">
        <v>198</v>
      </c>
      <c r="B92" s="111" t="e">
        <f t="shared" si="44"/>
        <v>#VALUE!</v>
      </c>
      <c r="C92" s="157" t="s">
        <v>198</v>
      </c>
      <c r="D92" s="157" t="s">
        <v>198</v>
      </c>
      <c r="E92" s="113" t="e">
        <f t="shared" si="45"/>
        <v>#VALUE!</v>
      </c>
      <c r="F92" s="114" t="e">
        <f t="shared" si="46"/>
        <v>#VALUE!</v>
      </c>
      <c r="G92" s="115" t="e">
        <f t="shared" si="55"/>
        <v>#VALUE!</v>
      </c>
      <c r="H92" s="111" t="e">
        <f t="shared" si="47"/>
        <v>#VALUE!</v>
      </c>
      <c r="I92" s="157" t="s">
        <v>198</v>
      </c>
      <c r="J92" s="157" t="s">
        <v>198</v>
      </c>
      <c r="K92" s="113" t="e">
        <f t="shared" si="48"/>
        <v>#VALUE!</v>
      </c>
      <c r="L92" s="114" t="e">
        <f t="shared" si="49"/>
        <v>#VALUE!</v>
      </c>
      <c r="M92" s="115" t="e">
        <f t="shared" si="56"/>
        <v>#VALUE!</v>
      </c>
      <c r="N92" s="111" t="e">
        <f t="shared" si="50"/>
        <v>#VALUE!</v>
      </c>
      <c r="O92" s="157" t="s">
        <v>198</v>
      </c>
      <c r="P92" s="157" t="s">
        <v>198</v>
      </c>
      <c r="Q92" s="113" t="e">
        <f t="shared" si="51"/>
        <v>#VALUE!</v>
      </c>
      <c r="R92" s="114" t="e">
        <f t="shared" si="52"/>
        <v>#VALUE!</v>
      </c>
      <c r="S92" s="115" t="e">
        <f t="shared" si="57"/>
        <v>#VALUE!</v>
      </c>
      <c r="T92" s="115" t="e">
        <f>+VLOOKUP(A92,#REF!,10,0)</f>
        <v>#REF!</v>
      </c>
      <c r="U92" s="116"/>
      <c r="V92" s="117" t="str">
        <f t="shared" si="53"/>
        <v>#REF!</v>
      </c>
      <c r="W92" s="90" t="e">
        <f t="shared" si="54"/>
        <v>#VALUE!</v>
      </c>
      <c r="X92" s="89"/>
      <c r="Y92" s="89"/>
      <c r="Z92" s="118"/>
      <c r="AA92" s="89"/>
      <c r="AB92" s="89"/>
      <c r="AC92" s="89"/>
      <c r="AD92" s="89"/>
      <c r="AE92" s="89"/>
      <c r="AF92" s="89"/>
      <c r="AG92" s="89"/>
    </row>
    <row r="93" spans="1:33" ht="11.25" hidden="1" customHeight="1" outlineLevel="1" x14ac:dyDescent="0.3">
      <c r="A93" s="156" t="s">
        <v>198</v>
      </c>
      <c r="B93" s="111" t="e">
        <f t="shared" si="44"/>
        <v>#VALUE!</v>
      </c>
      <c r="C93" s="157" t="s">
        <v>198</v>
      </c>
      <c r="D93" s="157" t="s">
        <v>198</v>
      </c>
      <c r="E93" s="113" t="e">
        <f t="shared" si="45"/>
        <v>#VALUE!</v>
      </c>
      <c r="F93" s="114" t="e">
        <f t="shared" si="46"/>
        <v>#VALUE!</v>
      </c>
      <c r="G93" s="115" t="e">
        <f t="shared" si="55"/>
        <v>#VALUE!</v>
      </c>
      <c r="H93" s="111" t="e">
        <f t="shared" si="47"/>
        <v>#VALUE!</v>
      </c>
      <c r="I93" s="157" t="s">
        <v>198</v>
      </c>
      <c r="J93" s="157" t="s">
        <v>198</v>
      </c>
      <c r="K93" s="113" t="e">
        <f t="shared" si="48"/>
        <v>#VALUE!</v>
      </c>
      <c r="L93" s="114" t="e">
        <f t="shared" si="49"/>
        <v>#VALUE!</v>
      </c>
      <c r="M93" s="115" t="e">
        <f t="shared" si="56"/>
        <v>#VALUE!</v>
      </c>
      <c r="N93" s="111" t="e">
        <f t="shared" si="50"/>
        <v>#VALUE!</v>
      </c>
      <c r="O93" s="157" t="s">
        <v>198</v>
      </c>
      <c r="P93" s="157" t="s">
        <v>198</v>
      </c>
      <c r="Q93" s="113" t="e">
        <f t="shared" si="51"/>
        <v>#VALUE!</v>
      </c>
      <c r="R93" s="114" t="e">
        <f t="shared" si="52"/>
        <v>#VALUE!</v>
      </c>
      <c r="S93" s="115" t="e">
        <f t="shared" si="57"/>
        <v>#VALUE!</v>
      </c>
      <c r="T93" s="115" t="e">
        <f>+VLOOKUP(A93,#REF!,10,0)</f>
        <v>#REF!</v>
      </c>
      <c r="U93" s="116"/>
      <c r="V93" s="117" t="str">
        <f t="shared" si="53"/>
        <v>#REF!</v>
      </c>
      <c r="W93" s="90" t="e">
        <f t="shared" si="54"/>
        <v>#VALUE!</v>
      </c>
      <c r="X93" s="89"/>
      <c r="Y93" s="89"/>
      <c r="Z93" s="118"/>
      <c r="AA93" s="89"/>
      <c r="AB93" s="89"/>
      <c r="AC93" s="89"/>
      <c r="AD93" s="89"/>
      <c r="AE93" s="89"/>
      <c r="AF93" s="89"/>
      <c r="AG93" s="89"/>
    </row>
    <row r="94" spans="1:33" ht="11.25" hidden="1" customHeight="1" outlineLevel="1" x14ac:dyDescent="0.3">
      <c r="A94" s="156" t="s">
        <v>198</v>
      </c>
      <c r="B94" s="111" t="e">
        <f t="shared" si="44"/>
        <v>#VALUE!</v>
      </c>
      <c r="C94" s="157" t="s">
        <v>198</v>
      </c>
      <c r="D94" s="157" t="s">
        <v>198</v>
      </c>
      <c r="E94" s="113" t="e">
        <f t="shared" si="45"/>
        <v>#VALUE!</v>
      </c>
      <c r="F94" s="114" t="e">
        <f t="shared" si="46"/>
        <v>#VALUE!</v>
      </c>
      <c r="G94" s="115" t="e">
        <f t="shared" si="55"/>
        <v>#VALUE!</v>
      </c>
      <c r="H94" s="111" t="e">
        <f t="shared" si="47"/>
        <v>#VALUE!</v>
      </c>
      <c r="I94" s="157" t="s">
        <v>198</v>
      </c>
      <c r="J94" s="157" t="s">
        <v>198</v>
      </c>
      <c r="K94" s="113" t="e">
        <f t="shared" si="48"/>
        <v>#VALUE!</v>
      </c>
      <c r="L94" s="114" t="e">
        <f t="shared" si="49"/>
        <v>#VALUE!</v>
      </c>
      <c r="M94" s="115" t="e">
        <f t="shared" si="56"/>
        <v>#VALUE!</v>
      </c>
      <c r="N94" s="111" t="e">
        <f t="shared" si="50"/>
        <v>#VALUE!</v>
      </c>
      <c r="O94" s="157" t="s">
        <v>198</v>
      </c>
      <c r="P94" s="157" t="s">
        <v>198</v>
      </c>
      <c r="Q94" s="113" t="e">
        <f t="shared" si="51"/>
        <v>#VALUE!</v>
      </c>
      <c r="R94" s="114" t="e">
        <f t="shared" si="52"/>
        <v>#VALUE!</v>
      </c>
      <c r="S94" s="115" t="e">
        <f t="shared" si="57"/>
        <v>#VALUE!</v>
      </c>
      <c r="T94" s="115" t="e">
        <f>+VLOOKUP(A94,#REF!,10,0)</f>
        <v>#REF!</v>
      </c>
      <c r="U94" s="116"/>
      <c r="V94" s="117" t="str">
        <f t="shared" si="53"/>
        <v>#REF!</v>
      </c>
      <c r="W94" s="90" t="e">
        <f t="shared" si="54"/>
        <v>#VALUE!</v>
      </c>
      <c r="X94" s="89"/>
      <c r="Y94" s="89"/>
      <c r="Z94" s="118"/>
      <c r="AA94" s="89"/>
      <c r="AB94" s="89"/>
      <c r="AC94" s="89"/>
      <c r="AD94" s="89"/>
      <c r="AE94" s="89"/>
      <c r="AF94" s="89"/>
      <c r="AG94" s="89"/>
    </row>
    <row r="95" spans="1:33" ht="11.25" hidden="1" customHeight="1" outlineLevel="1" x14ac:dyDescent="0.3">
      <c r="A95" s="156" t="s">
        <v>198</v>
      </c>
      <c r="B95" s="111" t="e">
        <f t="shared" si="44"/>
        <v>#VALUE!</v>
      </c>
      <c r="C95" s="157" t="s">
        <v>198</v>
      </c>
      <c r="D95" s="157" t="s">
        <v>198</v>
      </c>
      <c r="E95" s="113" t="e">
        <f t="shared" si="45"/>
        <v>#VALUE!</v>
      </c>
      <c r="F95" s="114" t="e">
        <f t="shared" si="46"/>
        <v>#VALUE!</v>
      </c>
      <c r="G95" s="115" t="e">
        <f t="shared" si="55"/>
        <v>#VALUE!</v>
      </c>
      <c r="H95" s="111" t="e">
        <f t="shared" si="47"/>
        <v>#VALUE!</v>
      </c>
      <c r="I95" s="157" t="s">
        <v>198</v>
      </c>
      <c r="J95" s="157" t="s">
        <v>198</v>
      </c>
      <c r="K95" s="113" t="e">
        <f t="shared" si="48"/>
        <v>#VALUE!</v>
      </c>
      <c r="L95" s="114" t="e">
        <f t="shared" si="49"/>
        <v>#VALUE!</v>
      </c>
      <c r="M95" s="115" t="e">
        <f t="shared" si="56"/>
        <v>#VALUE!</v>
      </c>
      <c r="N95" s="111" t="e">
        <f t="shared" si="50"/>
        <v>#VALUE!</v>
      </c>
      <c r="O95" s="157" t="s">
        <v>198</v>
      </c>
      <c r="P95" s="157" t="s">
        <v>198</v>
      </c>
      <c r="Q95" s="113" t="e">
        <f t="shared" si="51"/>
        <v>#VALUE!</v>
      </c>
      <c r="R95" s="114" t="e">
        <f t="shared" si="52"/>
        <v>#VALUE!</v>
      </c>
      <c r="S95" s="115" t="e">
        <f t="shared" si="57"/>
        <v>#VALUE!</v>
      </c>
      <c r="T95" s="115" t="e">
        <f>+VLOOKUP(A95,#REF!,10,0)</f>
        <v>#REF!</v>
      </c>
      <c r="U95" s="116"/>
      <c r="V95" s="117" t="str">
        <f t="shared" si="53"/>
        <v>#REF!</v>
      </c>
      <c r="W95" s="90" t="e">
        <f t="shared" si="54"/>
        <v>#VALUE!</v>
      </c>
      <c r="X95" s="89"/>
      <c r="Y95" s="89"/>
      <c r="Z95" s="118"/>
      <c r="AA95" s="89"/>
      <c r="AB95" s="89"/>
      <c r="AC95" s="89"/>
      <c r="AD95" s="89"/>
      <c r="AE95" s="89"/>
      <c r="AF95" s="89"/>
      <c r="AG95" s="89"/>
    </row>
    <row r="96" spans="1:33" ht="11.25" hidden="1" customHeight="1" outlineLevel="1" x14ac:dyDescent="0.3">
      <c r="A96" s="156" t="s">
        <v>198</v>
      </c>
      <c r="B96" s="111" t="e">
        <f t="shared" si="44"/>
        <v>#VALUE!</v>
      </c>
      <c r="C96" s="157" t="s">
        <v>198</v>
      </c>
      <c r="D96" s="157" t="s">
        <v>198</v>
      </c>
      <c r="E96" s="113" t="e">
        <f t="shared" si="45"/>
        <v>#VALUE!</v>
      </c>
      <c r="F96" s="114" t="e">
        <f t="shared" si="46"/>
        <v>#VALUE!</v>
      </c>
      <c r="G96" s="115" t="e">
        <f t="shared" si="55"/>
        <v>#VALUE!</v>
      </c>
      <c r="H96" s="111" t="e">
        <f t="shared" si="47"/>
        <v>#VALUE!</v>
      </c>
      <c r="I96" s="157" t="s">
        <v>198</v>
      </c>
      <c r="J96" s="157" t="s">
        <v>198</v>
      </c>
      <c r="K96" s="113" t="e">
        <f t="shared" si="48"/>
        <v>#VALUE!</v>
      </c>
      <c r="L96" s="114" t="e">
        <f t="shared" si="49"/>
        <v>#VALUE!</v>
      </c>
      <c r="M96" s="115" t="e">
        <f t="shared" si="56"/>
        <v>#VALUE!</v>
      </c>
      <c r="N96" s="111" t="e">
        <f t="shared" si="50"/>
        <v>#VALUE!</v>
      </c>
      <c r="O96" s="157" t="s">
        <v>198</v>
      </c>
      <c r="P96" s="157" t="s">
        <v>198</v>
      </c>
      <c r="Q96" s="113" t="e">
        <f t="shared" si="51"/>
        <v>#VALUE!</v>
      </c>
      <c r="R96" s="114" t="e">
        <f t="shared" si="52"/>
        <v>#VALUE!</v>
      </c>
      <c r="S96" s="115" t="e">
        <f t="shared" si="57"/>
        <v>#VALUE!</v>
      </c>
      <c r="T96" s="115" t="e">
        <f>+VLOOKUP(A96,#REF!,10,0)</f>
        <v>#REF!</v>
      </c>
      <c r="U96" s="116"/>
      <c r="V96" s="117" t="str">
        <f t="shared" si="53"/>
        <v>#REF!</v>
      </c>
      <c r="W96" s="90" t="e">
        <f t="shared" si="54"/>
        <v>#VALUE!</v>
      </c>
      <c r="X96" s="89"/>
      <c r="Y96" s="89"/>
      <c r="Z96" s="118"/>
      <c r="AA96" s="89"/>
      <c r="AB96" s="89"/>
      <c r="AC96" s="89"/>
      <c r="AD96" s="89"/>
      <c r="AE96" s="89"/>
      <c r="AF96" s="89"/>
      <c r="AG96" s="89"/>
    </row>
    <row r="97" spans="1:33" ht="11.25" hidden="1" customHeight="1" outlineLevel="1" x14ac:dyDescent="0.3">
      <c r="A97" s="156" t="s">
        <v>198</v>
      </c>
      <c r="B97" s="111" t="e">
        <f t="shared" si="44"/>
        <v>#VALUE!</v>
      </c>
      <c r="C97" s="157" t="s">
        <v>198</v>
      </c>
      <c r="D97" s="157" t="s">
        <v>198</v>
      </c>
      <c r="E97" s="113" t="e">
        <f t="shared" si="45"/>
        <v>#VALUE!</v>
      </c>
      <c r="F97" s="114" t="e">
        <f t="shared" si="46"/>
        <v>#VALUE!</v>
      </c>
      <c r="G97" s="115" t="e">
        <f t="shared" si="55"/>
        <v>#VALUE!</v>
      </c>
      <c r="H97" s="111" t="e">
        <f t="shared" si="47"/>
        <v>#VALUE!</v>
      </c>
      <c r="I97" s="157" t="s">
        <v>198</v>
      </c>
      <c r="J97" s="157" t="s">
        <v>198</v>
      </c>
      <c r="K97" s="113" t="e">
        <f t="shared" si="48"/>
        <v>#VALUE!</v>
      </c>
      <c r="L97" s="114" t="e">
        <f t="shared" si="49"/>
        <v>#VALUE!</v>
      </c>
      <c r="M97" s="115" t="e">
        <f t="shared" si="56"/>
        <v>#VALUE!</v>
      </c>
      <c r="N97" s="111" t="e">
        <f t="shared" si="50"/>
        <v>#VALUE!</v>
      </c>
      <c r="O97" s="157" t="s">
        <v>198</v>
      </c>
      <c r="P97" s="157" t="s">
        <v>198</v>
      </c>
      <c r="Q97" s="113" t="e">
        <f t="shared" si="51"/>
        <v>#VALUE!</v>
      </c>
      <c r="R97" s="114" t="e">
        <f t="shared" si="52"/>
        <v>#VALUE!</v>
      </c>
      <c r="S97" s="115" t="e">
        <f t="shared" si="57"/>
        <v>#VALUE!</v>
      </c>
      <c r="T97" s="115" t="e">
        <f>+VLOOKUP(A97,#REF!,10,0)</f>
        <v>#REF!</v>
      </c>
      <c r="U97" s="116"/>
      <c r="V97" s="117" t="str">
        <f t="shared" si="53"/>
        <v>#REF!</v>
      </c>
      <c r="W97" s="90" t="e">
        <f t="shared" si="54"/>
        <v>#VALUE!</v>
      </c>
      <c r="X97" s="89"/>
      <c r="Y97" s="89"/>
      <c r="Z97" s="118"/>
      <c r="AA97" s="89"/>
      <c r="AB97" s="89"/>
      <c r="AC97" s="89"/>
      <c r="AD97" s="89"/>
      <c r="AE97" s="89"/>
      <c r="AF97" s="89"/>
      <c r="AG97" s="89"/>
    </row>
    <row r="98" spans="1:33" ht="11.25" hidden="1" customHeight="1" outlineLevel="1" x14ac:dyDescent="0.3">
      <c r="A98" s="156" t="s">
        <v>198</v>
      </c>
      <c r="B98" s="111" t="e">
        <f t="shared" si="44"/>
        <v>#VALUE!</v>
      </c>
      <c r="C98" s="157" t="s">
        <v>198</v>
      </c>
      <c r="D98" s="157" t="s">
        <v>198</v>
      </c>
      <c r="E98" s="113" t="e">
        <f t="shared" si="45"/>
        <v>#VALUE!</v>
      </c>
      <c r="F98" s="114" t="e">
        <f t="shared" si="46"/>
        <v>#VALUE!</v>
      </c>
      <c r="G98" s="115" t="e">
        <f t="shared" si="55"/>
        <v>#VALUE!</v>
      </c>
      <c r="H98" s="111" t="e">
        <f t="shared" si="47"/>
        <v>#VALUE!</v>
      </c>
      <c r="I98" s="157" t="s">
        <v>198</v>
      </c>
      <c r="J98" s="157" t="s">
        <v>198</v>
      </c>
      <c r="K98" s="113" t="e">
        <f t="shared" si="48"/>
        <v>#VALUE!</v>
      </c>
      <c r="L98" s="114" t="e">
        <f t="shared" si="49"/>
        <v>#VALUE!</v>
      </c>
      <c r="M98" s="115" t="e">
        <f t="shared" si="56"/>
        <v>#VALUE!</v>
      </c>
      <c r="N98" s="111" t="e">
        <f t="shared" si="50"/>
        <v>#VALUE!</v>
      </c>
      <c r="O98" s="157" t="s">
        <v>198</v>
      </c>
      <c r="P98" s="157" t="s">
        <v>198</v>
      </c>
      <c r="Q98" s="113" t="e">
        <f t="shared" si="51"/>
        <v>#VALUE!</v>
      </c>
      <c r="R98" s="114" t="e">
        <f t="shared" si="52"/>
        <v>#VALUE!</v>
      </c>
      <c r="S98" s="115" t="e">
        <f t="shared" si="57"/>
        <v>#VALUE!</v>
      </c>
      <c r="T98" s="115" t="e">
        <f>+VLOOKUP(A98,#REF!,10,0)</f>
        <v>#REF!</v>
      </c>
      <c r="U98" s="116"/>
      <c r="V98" s="117" t="str">
        <f t="shared" si="53"/>
        <v>#REF!</v>
      </c>
      <c r="W98" s="90" t="e">
        <f t="shared" si="54"/>
        <v>#VALUE!</v>
      </c>
      <c r="X98" s="89"/>
      <c r="Y98" s="89"/>
      <c r="Z98" s="118"/>
      <c r="AA98" s="89"/>
      <c r="AB98" s="89"/>
      <c r="AC98" s="89"/>
      <c r="AD98" s="89"/>
      <c r="AE98" s="89"/>
      <c r="AF98" s="89"/>
      <c r="AG98" s="89"/>
    </row>
    <row r="99" spans="1:33" ht="11.25" hidden="1" customHeight="1" outlineLevel="1" x14ac:dyDescent="0.3">
      <c r="A99" s="156" t="s">
        <v>198</v>
      </c>
      <c r="B99" s="111" t="e">
        <f t="shared" si="44"/>
        <v>#VALUE!</v>
      </c>
      <c r="C99" s="157" t="s">
        <v>198</v>
      </c>
      <c r="D99" s="157" t="s">
        <v>198</v>
      </c>
      <c r="E99" s="113" t="e">
        <f t="shared" si="45"/>
        <v>#VALUE!</v>
      </c>
      <c r="F99" s="114" t="e">
        <f t="shared" si="46"/>
        <v>#VALUE!</v>
      </c>
      <c r="G99" s="115" t="e">
        <f t="shared" si="55"/>
        <v>#VALUE!</v>
      </c>
      <c r="H99" s="111" t="e">
        <f t="shared" si="47"/>
        <v>#VALUE!</v>
      </c>
      <c r="I99" s="157" t="s">
        <v>198</v>
      </c>
      <c r="J99" s="157" t="s">
        <v>198</v>
      </c>
      <c r="K99" s="113" t="e">
        <f t="shared" si="48"/>
        <v>#VALUE!</v>
      </c>
      <c r="L99" s="114" t="e">
        <f t="shared" si="49"/>
        <v>#VALUE!</v>
      </c>
      <c r="M99" s="115" t="e">
        <f t="shared" si="56"/>
        <v>#VALUE!</v>
      </c>
      <c r="N99" s="111" t="e">
        <f t="shared" si="50"/>
        <v>#VALUE!</v>
      </c>
      <c r="O99" s="157" t="s">
        <v>198</v>
      </c>
      <c r="P99" s="157" t="s">
        <v>198</v>
      </c>
      <c r="Q99" s="113" t="e">
        <f t="shared" si="51"/>
        <v>#VALUE!</v>
      </c>
      <c r="R99" s="114" t="e">
        <f t="shared" si="52"/>
        <v>#VALUE!</v>
      </c>
      <c r="S99" s="115" t="e">
        <f t="shared" si="57"/>
        <v>#VALUE!</v>
      </c>
      <c r="T99" s="115" t="e">
        <f>+VLOOKUP(A99,#REF!,10,0)</f>
        <v>#REF!</v>
      </c>
      <c r="U99" s="116"/>
      <c r="V99" s="117" t="str">
        <f t="shared" si="53"/>
        <v>#REF!</v>
      </c>
      <c r="W99" s="90" t="e">
        <f t="shared" si="54"/>
        <v>#VALUE!</v>
      </c>
      <c r="X99" s="89"/>
      <c r="Y99" s="89"/>
      <c r="Z99" s="118"/>
      <c r="AA99" s="89"/>
      <c r="AB99" s="89"/>
      <c r="AC99" s="89"/>
      <c r="AD99" s="89"/>
      <c r="AE99" s="89"/>
      <c r="AF99" s="89"/>
      <c r="AG99" s="89"/>
    </row>
    <row r="100" spans="1:33" ht="11.25" hidden="1" customHeight="1" outlineLevel="1" x14ac:dyDescent="0.3">
      <c r="A100" s="156" t="s">
        <v>198</v>
      </c>
      <c r="B100" s="111" t="e">
        <f t="shared" si="44"/>
        <v>#VALUE!</v>
      </c>
      <c r="C100" s="157" t="s">
        <v>198</v>
      </c>
      <c r="D100" s="157" t="s">
        <v>198</v>
      </c>
      <c r="E100" s="113" t="e">
        <f t="shared" si="45"/>
        <v>#VALUE!</v>
      </c>
      <c r="F100" s="114" t="e">
        <f t="shared" si="46"/>
        <v>#VALUE!</v>
      </c>
      <c r="G100" s="115" t="e">
        <f t="shared" si="55"/>
        <v>#VALUE!</v>
      </c>
      <c r="H100" s="111" t="e">
        <f t="shared" si="47"/>
        <v>#VALUE!</v>
      </c>
      <c r="I100" s="157" t="s">
        <v>198</v>
      </c>
      <c r="J100" s="157" t="s">
        <v>198</v>
      </c>
      <c r="K100" s="113" t="e">
        <f t="shared" si="48"/>
        <v>#VALUE!</v>
      </c>
      <c r="L100" s="114" t="e">
        <f t="shared" si="49"/>
        <v>#VALUE!</v>
      </c>
      <c r="M100" s="115" t="e">
        <f t="shared" si="56"/>
        <v>#VALUE!</v>
      </c>
      <c r="N100" s="111" t="e">
        <f t="shared" si="50"/>
        <v>#VALUE!</v>
      </c>
      <c r="O100" s="157" t="s">
        <v>198</v>
      </c>
      <c r="P100" s="157" t="s">
        <v>198</v>
      </c>
      <c r="Q100" s="113" t="e">
        <f t="shared" si="51"/>
        <v>#VALUE!</v>
      </c>
      <c r="R100" s="114" t="e">
        <f t="shared" si="52"/>
        <v>#VALUE!</v>
      </c>
      <c r="S100" s="115" t="e">
        <f t="shared" si="57"/>
        <v>#VALUE!</v>
      </c>
      <c r="T100" s="115" t="e">
        <f>+VLOOKUP(A100,#REF!,10,0)</f>
        <v>#REF!</v>
      </c>
      <c r="U100" s="116"/>
      <c r="V100" s="117" t="str">
        <f t="shared" si="53"/>
        <v>#REF!</v>
      </c>
      <c r="W100" s="90" t="e">
        <f t="shared" si="54"/>
        <v>#VALUE!</v>
      </c>
      <c r="X100" s="89"/>
      <c r="Y100" s="89"/>
      <c r="Z100" s="118"/>
      <c r="AA100" s="89"/>
      <c r="AB100" s="89"/>
      <c r="AC100" s="89"/>
      <c r="AD100" s="89"/>
      <c r="AE100" s="89"/>
      <c r="AF100" s="89"/>
      <c r="AG100" s="89"/>
    </row>
    <row r="101" spans="1:33" ht="11.25" hidden="1" customHeight="1" outlineLevel="1" x14ac:dyDescent="0.3">
      <c r="A101" s="156" t="s">
        <v>198</v>
      </c>
      <c r="B101" s="111" t="e">
        <f t="shared" si="44"/>
        <v>#VALUE!</v>
      </c>
      <c r="C101" s="157" t="s">
        <v>198</v>
      </c>
      <c r="D101" s="157" t="s">
        <v>198</v>
      </c>
      <c r="E101" s="113" t="e">
        <f t="shared" si="45"/>
        <v>#VALUE!</v>
      </c>
      <c r="F101" s="114" t="e">
        <f t="shared" si="46"/>
        <v>#VALUE!</v>
      </c>
      <c r="G101" s="115" t="e">
        <f t="shared" si="55"/>
        <v>#VALUE!</v>
      </c>
      <c r="H101" s="111" t="e">
        <f t="shared" si="47"/>
        <v>#VALUE!</v>
      </c>
      <c r="I101" s="157" t="s">
        <v>198</v>
      </c>
      <c r="J101" s="157" t="s">
        <v>198</v>
      </c>
      <c r="K101" s="113" t="e">
        <f t="shared" si="48"/>
        <v>#VALUE!</v>
      </c>
      <c r="L101" s="114" t="e">
        <f t="shared" si="49"/>
        <v>#VALUE!</v>
      </c>
      <c r="M101" s="115" t="e">
        <f t="shared" si="56"/>
        <v>#VALUE!</v>
      </c>
      <c r="N101" s="111" t="e">
        <f t="shared" si="50"/>
        <v>#VALUE!</v>
      </c>
      <c r="O101" s="157" t="s">
        <v>198</v>
      </c>
      <c r="P101" s="157" t="s">
        <v>198</v>
      </c>
      <c r="Q101" s="113" t="e">
        <f t="shared" si="51"/>
        <v>#VALUE!</v>
      </c>
      <c r="R101" s="114" t="e">
        <f t="shared" si="52"/>
        <v>#VALUE!</v>
      </c>
      <c r="S101" s="115" t="e">
        <f t="shared" si="57"/>
        <v>#VALUE!</v>
      </c>
      <c r="T101" s="115" t="e">
        <f>+VLOOKUP(A101,#REF!,10,0)</f>
        <v>#REF!</v>
      </c>
      <c r="U101" s="116"/>
      <c r="V101" s="117" t="str">
        <f t="shared" si="53"/>
        <v>#REF!</v>
      </c>
      <c r="W101" s="90" t="e">
        <f t="shared" si="54"/>
        <v>#VALUE!</v>
      </c>
      <c r="X101" s="89"/>
      <c r="Y101" s="89"/>
      <c r="Z101" s="118"/>
      <c r="AA101" s="89"/>
      <c r="AB101" s="89"/>
      <c r="AC101" s="89"/>
      <c r="AD101" s="89"/>
      <c r="AE101" s="89"/>
      <c r="AF101" s="89"/>
      <c r="AG101" s="89"/>
    </row>
    <row r="102" spans="1:33" ht="11.25" hidden="1" customHeight="1" outlineLevel="1" x14ac:dyDescent="0.3">
      <c r="A102" s="156" t="s">
        <v>198</v>
      </c>
      <c r="B102" s="111" t="e">
        <f t="shared" si="44"/>
        <v>#VALUE!</v>
      </c>
      <c r="C102" s="157" t="s">
        <v>198</v>
      </c>
      <c r="D102" s="157" t="s">
        <v>198</v>
      </c>
      <c r="E102" s="113" t="e">
        <f t="shared" si="45"/>
        <v>#VALUE!</v>
      </c>
      <c r="F102" s="114" t="e">
        <f t="shared" si="46"/>
        <v>#VALUE!</v>
      </c>
      <c r="G102" s="115" t="e">
        <f t="shared" si="55"/>
        <v>#VALUE!</v>
      </c>
      <c r="H102" s="111" t="e">
        <f t="shared" si="47"/>
        <v>#VALUE!</v>
      </c>
      <c r="I102" s="157" t="s">
        <v>198</v>
      </c>
      <c r="J102" s="157" t="s">
        <v>198</v>
      </c>
      <c r="K102" s="113" t="e">
        <f t="shared" si="48"/>
        <v>#VALUE!</v>
      </c>
      <c r="L102" s="114" t="e">
        <f t="shared" si="49"/>
        <v>#VALUE!</v>
      </c>
      <c r="M102" s="115" t="e">
        <f t="shared" si="56"/>
        <v>#VALUE!</v>
      </c>
      <c r="N102" s="111" t="e">
        <f t="shared" si="50"/>
        <v>#VALUE!</v>
      </c>
      <c r="O102" s="157" t="s">
        <v>198</v>
      </c>
      <c r="P102" s="157" t="s">
        <v>198</v>
      </c>
      <c r="Q102" s="113" t="e">
        <f t="shared" si="51"/>
        <v>#VALUE!</v>
      </c>
      <c r="R102" s="114" t="e">
        <f t="shared" si="52"/>
        <v>#VALUE!</v>
      </c>
      <c r="S102" s="115" t="e">
        <f t="shared" si="57"/>
        <v>#VALUE!</v>
      </c>
      <c r="T102" s="115" t="e">
        <f>+VLOOKUP(A102,#REF!,10,0)</f>
        <v>#REF!</v>
      </c>
      <c r="U102" s="116"/>
      <c r="V102" s="117" t="str">
        <f t="shared" si="53"/>
        <v>#REF!</v>
      </c>
      <c r="W102" s="90" t="e">
        <f t="shared" si="54"/>
        <v>#VALUE!</v>
      </c>
      <c r="X102" s="89"/>
      <c r="Y102" s="89"/>
      <c r="Z102" s="118"/>
      <c r="AA102" s="89"/>
      <c r="AB102" s="89"/>
      <c r="AC102" s="89"/>
      <c r="AD102" s="89"/>
      <c r="AE102" s="89"/>
      <c r="AF102" s="89"/>
      <c r="AG102" s="89"/>
    </row>
    <row r="103" spans="1:33" ht="11.25" hidden="1" customHeight="1" outlineLevel="1" x14ac:dyDescent="0.3">
      <c r="A103" s="156" t="s">
        <v>198</v>
      </c>
      <c r="B103" s="111" t="e">
        <f t="shared" si="44"/>
        <v>#VALUE!</v>
      </c>
      <c r="C103" s="157" t="s">
        <v>198</v>
      </c>
      <c r="D103" s="157" t="s">
        <v>198</v>
      </c>
      <c r="E103" s="113" t="e">
        <f t="shared" si="45"/>
        <v>#VALUE!</v>
      </c>
      <c r="F103" s="114" t="e">
        <f t="shared" si="46"/>
        <v>#VALUE!</v>
      </c>
      <c r="G103" s="115" t="e">
        <f t="shared" si="55"/>
        <v>#VALUE!</v>
      </c>
      <c r="H103" s="111" t="e">
        <f t="shared" si="47"/>
        <v>#VALUE!</v>
      </c>
      <c r="I103" s="157" t="s">
        <v>198</v>
      </c>
      <c r="J103" s="157" t="s">
        <v>198</v>
      </c>
      <c r="K103" s="113" t="e">
        <f t="shared" si="48"/>
        <v>#VALUE!</v>
      </c>
      <c r="L103" s="114" t="e">
        <f t="shared" si="49"/>
        <v>#VALUE!</v>
      </c>
      <c r="M103" s="115" t="e">
        <f t="shared" si="56"/>
        <v>#VALUE!</v>
      </c>
      <c r="N103" s="111" t="e">
        <f t="shared" si="50"/>
        <v>#VALUE!</v>
      </c>
      <c r="O103" s="157" t="s">
        <v>198</v>
      </c>
      <c r="P103" s="157" t="s">
        <v>198</v>
      </c>
      <c r="Q103" s="113" t="e">
        <f t="shared" si="51"/>
        <v>#VALUE!</v>
      </c>
      <c r="R103" s="114" t="e">
        <f t="shared" si="52"/>
        <v>#VALUE!</v>
      </c>
      <c r="S103" s="115" t="e">
        <f t="shared" si="57"/>
        <v>#VALUE!</v>
      </c>
      <c r="T103" s="115" t="e">
        <f>+VLOOKUP(A103,#REF!,10,0)</f>
        <v>#REF!</v>
      </c>
      <c r="U103" s="116"/>
      <c r="V103" s="117" t="str">
        <f t="shared" si="53"/>
        <v>#REF!</v>
      </c>
      <c r="W103" s="90" t="e">
        <f t="shared" si="54"/>
        <v>#VALUE!</v>
      </c>
      <c r="X103" s="89"/>
      <c r="Y103" s="89"/>
      <c r="Z103" s="118"/>
      <c r="AA103" s="89"/>
      <c r="AB103" s="89"/>
      <c r="AC103" s="89"/>
      <c r="AD103" s="89"/>
      <c r="AE103" s="89"/>
      <c r="AF103" s="89"/>
      <c r="AG103" s="89"/>
    </row>
    <row r="104" spans="1:33" ht="11.25" hidden="1" customHeight="1" outlineLevel="1" x14ac:dyDescent="0.3">
      <c r="A104" s="156" t="s">
        <v>198</v>
      </c>
      <c r="B104" s="111" t="e">
        <f t="shared" si="44"/>
        <v>#VALUE!</v>
      </c>
      <c r="C104" s="157" t="s">
        <v>198</v>
      </c>
      <c r="D104" s="157" t="s">
        <v>198</v>
      </c>
      <c r="E104" s="113" t="e">
        <f t="shared" si="45"/>
        <v>#VALUE!</v>
      </c>
      <c r="F104" s="114" t="e">
        <f t="shared" si="46"/>
        <v>#VALUE!</v>
      </c>
      <c r="G104" s="115" t="e">
        <f t="shared" si="55"/>
        <v>#VALUE!</v>
      </c>
      <c r="H104" s="111" t="e">
        <f t="shared" si="47"/>
        <v>#VALUE!</v>
      </c>
      <c r="I104" s="157" t="s">
        <v>198</v>
      </c>
      <c r="J104" s="157" t="s">
        <v>198</v>
      </c>
      <c r="K104" s="113" t="e">
        <f t="shared" si="48"/>
        <v>#VALUE!</v>
      </c>
      <c r="L104" s="114" t="e">
        <f t="shared" si="49"/>
        <v>#VALUE!</v>
      </c>
      <c r="M104" s="115" t="e">
        <f t="shared" si="56"/>
        <v>#VALUE!</v>
      </c>
      <c r="N104" s="111" t="e">
        <f t="shared" si="50"/>
        <v>#VALUE!</v>
      </c>
      <c r="O104" s="157" t="s">
        <v>198</v>
      </c>
      <c r="P104" s="157" t="s">
        <v>198</v>
      </c>
      <c r="Q104" s="113" t="e">
        <f t="shared" si="51"/>
        <v>#VALUE!</v>
      </c>
      <c r="R104" s="114" t="e">
        <f t="shared" si="52"/>
        <v>#VALUE!</v>
      </c>
      <c r="S104" s="115" t="e">
        <f t="shared" si="57"/>
        <v>#VALUE!</v>
      </c>
      <c r="T104" s="115" t="e">
        <f>+VLOOKUP(A104,#REF!,10,0)</f>
        <v>#REF!</v>
      </c>
      <c r="U104" s="116"/>
      <c r="V104" s="117" t="str">
        <f t="shared" si="53"/>
        <v>#REF!</v>
      </c>
      <c r="W104" s="90" t="e">
        <f t="shared" si="54"/>
        <v>#VALUE!</v>
      </c>
      <c r="X104" s="89"/>
      <c r="Y104" s="89"/>
      <c r="Z104" s="118"/>
      <c r="AA104" s="89"/>
      <c r="AB104" s="89"/>
      <c r="AC104" s="89"/>
      <c r="AD104" s="89"/>
      <c r="AE104" s="89"/>
      <c r="AF104" s="89"/>
      <c r="AG104" s="89"/>
    </row>
    <row r="105" spans="1:33" ht="11.25" hidden="1" customHeight="1" outlineLevel="1" x14ac:dyDescent="0.3">
      <c r="A105" s="156" t="s">
        <v>198</v>
      </c>
      <c r="B105" s="111" t="e">
        <f t="shared" si="44"/>
        <v>#VALUE!</v>
      </c>
      <c r="C105" s="157" t="s">
        <v>198</v>
      </c>
      <c r="D105" s="157" t="s">
        <v>198</v>
      </c>
      <c r="E105" s="113" t="e">
        <f t="shared" si="45"/>
        <v>#VALUE!</v>
      </c>
      <c r="F105" s="114" t="e">
        <f t="shared" si="46"/>
        <v>#VALUE!</v>
      </c>
      <c r="G105" s="115" t="e">
        <f t="shared" si="55"/>
        <v>#VALUE!</v>
      </c>
      <c r="H105" s="111" t="e">
        <f t="shared" si="47"/>
        <v>#VALUE!</v>
      </c>
      <c r="I105" s="157" t="s">
        <v>198</v>
      </c>
      <c r="J105" s="157" t="s">
        <v>198</v>
      </c>
      <c r="K105" s="113" t="e">
        <f t="shared" si="48"/>
        <v>#VALUE!</v>
      </c>
      <c r="L105" s="114" t="e">
        <f t="shared" si="49"/>
        <v>#VALUE!</v>
      </c>
      <c r="M105" s="115" t="e">
        <f t="shared" si="56"/>
        <v>#VALUE!</v>
      </c>
      <c r="N105" s="111" t="e">
        <f t="shared" si="50"/>
        <v>#VALUE!</v>
      </c>
      <c r="O105" s="157" t="s">
        <v>198</v>
      </c>
      <c r="P105" s="157" t="s">
        <v>198</v>
      </c>
      <c r="Q105" s="113" t="e">
        <f t="shared" si="51"/>
        <v>#VALUE!</v>
      </c>
      <c r="R105" s="114" t="e">
        <f t="shared" si="52"/>
        <v>#VALUE!</v>
      </c>
      <c r="S105" s="115" t="e">
        <f t="shared" si="57"/>
        <v>#VALUE!</v>
      </c>
      <c r="T105" s="115" t="e">
        <f>+VLOOKUP(A105,#REF!,10,0)</f>
        <v>#REF!</v>
      </c>
      <c r="U105" s="116"/>
      <c r="V105" s="117" t="str">
        <f t="shared" si="53"/>
        <v>#REF!</v>
      </c>
      <c r="W105" s="90" t="e">
        <f t="shared" si="54"/>
        <v>#VALUE!</v>
      </c>
      <c r="X105" s="89"/>
      <c r="Y105" s="89"/>
      <c r="Z105" s="118"/>
      <c r="AA105" s="89"/>
      <c r="AB105" s="89"/>
      <c r="AC105" s="89"/>
      <c r="AD105" s="89"/>
      <c r="AE105" s="89"/>
      <c r="AF105" s="89"/>
      <c r="AG105" s="89"/>
    </row>
    <row r="106" spans="1:33" ht="11.25" hidden="1" customHeight="1" outlineLevel="1" x14ac:dyDescent="0.3">
      <c r="A106" s="156" t="s">
        <v>198</v>
      </c>
      <c r="B106" s="111" t="e">
        <f t="shared" si="44"/>
        <v>#VALUE!</v>
      </c>
      <c r="C106" s="157" t="s">
        <v>198</v>
      </c>
      <c r="D106" s="157" t="s">
        <v>198</v>
      </c>
      <c r="E106" s="113" t="e">
        <f t="shared" si="45"/>
        <v>#VALUE!</v>
      </c>
      <c r="F106" s="114" t="e">
        <f t="shared" si="46"/>
        <v>#VALUE!</v>
      </c>
      <c r="G106" s="115" t="e">
        <f t="shared" si="55"/>
        <v>#VALUE!</v>
      </c>
      <c r="H106" s="111" t="e">
        <f t="shared" si="47"/>
        <v>#VALUE!</v>
      </c>
      <c r="I106" s="157" t="s">
        <v>198</v>
      </c>
      <c r="J106" s="157" t="s">
        <v>198</v>
      </c>
      <c r="K106" s="113" t="e">
        <f t="shared" si="48"/>
        <v>#VALUE!</v>
      </c>
      <c r="L106" s="114" t="e">
        <f t="shared" si="49"/>
        <v>#VALUE!</v>
      </c>
      <c r="M106" s="115" t="e">
        <f t="shared" si="56"/>
        <v>#VALUE!</v>
      </c>
      <c r="N106" s="111" t="e">
        <f t="shared" si="50"/>
        <v>#VALUE!</v>
      </c>
      <c r="O106" s="157" t="s">
        <v>198</v>
      </c>
      <c r="P106" s="157" t="s">
        <v>198</v>
      </c>
      <c r="Q106" s="113" t="e">
        <f t="shared" si="51"/>
        <v>#VALUE!</v>
      </c>
      <c r="R106" s="114" t="e">
        <f t="shared" si="52"/>
        <v>#VALUE!</v>
      </c>
      <c r="S106" s="115" t="e">
        <f t="shared" si="57"/>
        <v>#VALUE!</v>
      </c>
      <c r="T106" s="115" t="e">
        <f>+VLOOKUP(A106,#REF!,10,0)</f>
        <v>#REF!</v>
      </c>
      <c r="U106" s="116"/>
      <c r="V106" s="117" t="str">
        <f t="shared" si="53"/>
        <v>#REF!</v>
      </c>
      <c r="W106" s="90" t="e">
        <f t="shared" si="54"/>
        <v>#VALUE!</v>
      </c>
      <c r="X106" s="89"/>
      <c r="Y106" s="89"/>
      <c r="Z106" s="118"/>
      <c r="AA106" s="89"/>
      <c r="AB106" s="89"/>
      <c r="AC106" s="89"/>
      <c r="AD106" s="89"/>
      <c r="AE106" s="89"/>
      <c r="AF106" s="89"/>
      <c r="AG106" s="89"/>
    </row>
    <row r="107" spans="1:33" ht="11.25" hidden="1" customHeight="1" outlineLevel="1" x14ac:dyDescent="0.3">
      <c r="A107" s="156" t="s">
        <v>198</v>
      </c>
      <c r="B107" s="111" t="e">
        <f t="shared" si="44"/>
        <v>#VALUE!</v>
      </c>
      <c r="C107" s="157" t="s">
        <v>198</v>
      </c>
      <c r="D107" s="157" t="s">
        <v>198</v>
      </c>
      <c r="E107" s="113" t="e">
        <f t="shared" si="45"/>
        <v>#VALUE!</v>
      </c>
      <c r="F107" s="114" t="e">
        <f t="shared" si="46"/>
        <v>#VALUE!</v>
      </c>
      <c r="G107" s="115" t="e">
        <f t="shared" si="55"/>
        <v>#VALUE!</v>
      </c>
      <c r="H107" s="111" t="e">
        <f t="shared" si="47"/>
        <v>#VALUE!</v>
      </c>
      <c r="I107" s="157" t="s">
        <v>198</v>
      </c>
      <c r="J107" s="157" t="s">
        <v>198</v>
      </c>
      <c r="K107" s="113" t="e">
        <f t="shared" si="48"/>
        <v>#VALUE!</v>
      </c>
      <c r="L107" s="114" t="e">
        <f t="shared" si="49"/>
        <v>#VALUE!</v>
      </c>
      <c r="M107" s="115" t="e">
        <f t="shared" si="56"/>
        <v>#VALUE!</v>
      </c>
      <c r="N107" s="111" t="e">
        <f t="shared" si="50"/>
        <v>#VALUE!</v>
      </c>
      <c r="O107" s="157" t="s">
        <v>198</v>
      </c>
      <c r="P107" s="157" t="s">
        <v>198</v>
      </c>
      <c r="Q107" s="113" t="e">
        <f t="shared" si="51"/>
        <v>#VALUE!</v>
      </c>
      <c r="R107" s="114" t="e">
        <f t="shared" si="52"/>
        <v>#VALUE!</v>
      </c>
      <c r="S107" s="115" t="e">
        <f t="shared" si="57"/>
        <v>#VALUE!</v>
      </c>
      <c r="T107" s="115" t="e">
        <f>+VLOOKUP(A107,#REF!,10,0)</f>
        <v>#REF!</v>
      </c>
      <c r="U107" s="116"/>
      <c r="V107" s="117" t="str">
        <f t="shared" si="53"/>
        <v>#REF!</v>
      </c>
      <c r="W107" s="90" t="e">
        <f t="shared" si="54"/>
        <v>#VALUE!</v>
      </c>
      <c r="X107" s="89"/>
      <c r="Y107" s="89"/>
      <c r="Z107" s="118"/>
      <c r="AA107" s="89"/>
      <c r="AB107" s="89"/>
      <c r="AC107" s="89"/>
      <c r="AD107" s="89"/>
      <c r="AE107" s="89"/>
      <c r="AF107" s="89"/>
      <c r="AG107" s="89"/>
    </row>
    <row r="108" spans="1:33" ht="11.25" hidden="1" customHeight="1" outlineLevel="1" x14ac:dyDescent="0.3">
      <c r="A108" s="156" t="s">
        <v>198</v>
      </c>
      <c r="B108" s="111" t="e">
        <f t="shared" si="44"/>
        <v>#VALUE!</v>
      </c>
      <c r="C108" s="157" t="s">
        <v>198</v>
      </c>
      <c r="D108" s="157" t="s">
        <v>198</v>
      </c>
      <c r="E108" s="113" t="e">
        <f t="shared" si="45"/>
        <v>#VALUE!</v>
      </c>
      <c r="F108" s="114" t="e">
        <f t="shared" si="46"/>
        <v>#VALUE!</v>
      </c>
      <c r="G108" s="115" t="e">
        <f t="shared" si="55"/>
        <v>#VALUE!</v>
      </c>
      <c r="H108" s="111" t="e">
        <f t="shared" si="47"/>
        <v>#VALUE!</v>
      </c>
      <c r="I108" s="157" t="s">
        <v>198</v>
      </c>
      <c r="J108" s="157" t="s">
        <v>198</v>
      </c>
      <c r="K108" s="113" t="e">
        <f t="shared" si="48"/>
        <v>#VALUE!</v>
      </c>
      <c r="L108" s="114" t="e">
        <f t="shared" si="49"/>
        <v>#VALUE!</v>
      </c>
      <c r="M108" s="115" t="e">
        <f t="shared" si="56"/>
        <v>#VALUE!</v>
      </c>
      <c r="N108" s="111" t="e">
        <f t="shared" si="50"/>
        <v>#VALUE!</v>
      </c>
      <c r="O108" s="157" t="s">
        <v>198</v>
      </c>
      <c r="P108" s="157" t="s">
        <v>198</v>
      </c>
      <c r="Q108" s="113" t="e">
        <f t="shared" si="51"/>
        <v>#VALUE!</v>
      </c>
      <c r="R108" s="114" t="e">
        <f t="shared" si="52"/>
        <v>#VALUE!</v>
      </c>
      <c r="S108" s="115" t="e">
        <f t="shared" si="57"/>
        <v>#VALUE!</v>
      </c>
      <c r="T108" s="115" t="e">
        <f>+VLOOKUP(A108,#REF!,10,0)</f>
        <v>#REF!</v>
      </c>
      <c r="U108" s="116"/>
      <c r="V108" s="117" t="str">
        <f t="shared" si="53"/>
        <v>#REF!</v>
      </c>
      <c r="W108" s="90" t="e">
        <f t="shared" si="54"/>
        <v>#VALUE!</v>
      </c>
      <c r="X108" s="89"/>
      <c r="Y108" s="89"/>
      <c r="Z108" s="118"/>
      <c r="AA108" s="89"/>
      <c r="AB108" s="89"/>
      <c r="AC108" s="89"/>
      <c r="AD108" s="89"/>
      <c r="AE108" s="89"/>
      <c r="AF108" s="89"/>
      <c r="AG108" s="89"/>
    </row>
    <row r="109" spans="1:33" ht="11.25" hidden="1" customHeight="1" outlineLevel="1" x14ac:dyDescent="0.3">
      <c r="A109" s="156" t="s">
        <v>198</v>
      </c>
      <c r="B109" s="111" t="e">
        <f t="shared" si="44"/>
        <v>#VALUE!</v>
      </c>
      <c r="C109" s="157" t="s">
        <v>198</v>
      </c>
      <c r="D109" s="157" t="s">
        <v>198</v>
      </c>
      <c r="E109" s="113" t="e">
        <f t="shared" si="45"/>
        <v>#VALUE!</v>
      </c>
      <c r="F109" s="114" t="e">
        <f t="shared" si="46"/>
        <v>#VALUE!</v>
      </c>
      <c r="G109" s="115" t="e">
        <f t="shared" si="55"/>
        <v>#VALUE!</v>
      </c>
      <c r="H109" s="111" t="e">
        <f t="shared" si="47"/>
        <v>#VALUE!</v>
      </c>
      <c r="I109" s="157" t="s">
        <v>198</v>
      </c>
      <c r="J109" s="157" t="s">
        <v>198</v>
      </c>
      <c r="K109" s="113" t="e">
        <f t="shared" si="48"/>
        <v>#VALUE!</v>
      </c>
      <c r="L109" s="114" t="e">
        <f t="shared" si="49"/>
        <v>#VALUE!</v>
      </c>
      <c r="M109" s="115" t="e">
        <f t="shared" si="56"/>
        <v>#VALUE!</v>
      </c>
      <c r="N109" s="111" t="e">
        <f t="shared" si="50"/>
        <v>#VALUE!</v>
      </c>
      <c r="O109" s="157" t="s">
        <v>198</v>
      </c>
      <c r="P109" s="157" t="s">
        <v>198</v>
      </c>
      <c r="Q109" s="113" t="e">
        <f t="shared" si="51"/>
        <v>#VALUE!</v>
      </c>
      <c r="R109" s="114" t="e">
        <f t="shared" si="52"/>
        <v>#VALUE!</v>
      </c>
      <c r="S109" s="115" t="e">
        <f t="shared" si="57"/>
        <v>#VALUE!</v>
      </c>
      <c r="T109" s="115" t="e">
        <f>+VLOOKUP(A109,#REF!,10,0)</f>
        <v>#REF!</v>
      </c>
      <c r="U109" s="116"/>
      <c r="V109" s="117" t="str">
        <f t="shared" si="53"/>
        <v>#REF!</v>
      </c>
      <c r="W109" s="90" t="e">
        <f t="shared" si="54"/>
        <v>#VALUE!</v>
      </c>
      <c r="X109" s="89"/>
      <c r="Y109" s="89"/>
      <c r="Z109" s="118"/>
      <c r="AA109" s="89"/>
      <c r="AB109" s="89"/>
      <c r="AC109" s="89"/>
      <c r="AD109" s="89"/>
      <c r="AE109" s="89"/>
      <c r="AF109" s="89"/>
      <c r="AG109" s="89"/>
    </row>
    <row r="110" spans="1:33" ht="11.25" hidden="1" customHeight="1" outlineLevel="1" x14ac:dyDescent="0.3">
      <c r="A110" s="156" t="s">
        <v>198</v>
      </c>
      <c r="B110" s="111" t="e">
        <f t="shared" si="44"/>
        <v>#VALUE!</v>
      </c>
      <c r="C110" s="157" t="s">
        <v>198</v>
      </c>
      <c r="D110" s="157" t="s">
        <v>198</v>
      </c>
      <c r="E110" s="113" t="e">
        <f t="shared" si="45"/>
        <v>#VALUE!</v>
      </c>
      <c r="F110" s="114" t="e">
        <f t="shared" si="46"/>
        <v>#VALUE!</v>
      </c>
      <c r="G110" s="115" t="e">
        <f t="shared" si="55"/>
        <v>#VALUE!</v>
      </c>
      <c r="H110" s="111" t="e">
        <f t="shared" si="47"/>
        <v>#VALUE!</v>
      </c>
      <c r="I110" s="157" t="s">
        <v>198</v>
      </c>
      <c r="J110" s="157" t="s">
        <v>198</v>
      </c>
      <c r="K110" s="113" t="e">
        <f t="shared" si="48"/>
        <v>#VALUE!</v>
      </c>
      <c r="L110" s="114" t="e">
        <f t="shared" si="49"/>
        <v>#VALUE!</v>
      </c>
      <c r="M110" s="115" t="e">
        <f t="shared" si="56"/>
        <v>#VALUE!</v>
      </c>
      <c r="N110" s="111" t="e">
        <f t="shared" si="50"/>
        <v>#VALUE!</v>
      </c>
      <c r="O110" s="157" t="s">
        <v>198</v>
      </c>
      <c r="P110" s="157" t="s">
        <v>198</v>
      </c>
      <c r="Q110" s="113" t="e">
        <f t="shared" si="51"/>
        <v>#VALUE!</v>
      </c>
      <c r="R110" s="114" t="e">
        <f t="shared" si="52"/>
        <v>#VALUE!</v>
      </c>
      <c r="S110" s="115" t="e">
        <f t="shared" si="57"/>
        <v>#VALUE!</v>
      </c>
      <c r="T110" s="115" t="e">
        <f>+VLOOKUP(A110,#REF!,10,0)</f>
        <v>#REF!</v>
      </c>
      <c r="U110" s="116"/>
      <c r="V110" s="117" t="str">
        <f t="shared" si="53"/>
        <v>#REF!</v>
      </c>
      <c r="W110" s="90" t="e">
        <f t="shared" si="54"/>
        <v>#VALUE!</v>
      </c>
      <c r="X110" s="89"/>
      <c r="Y110" s="89"/>
      <c r="Z110" s="118"/>
      <c r="AA110" s="89"/>
      <c r="AB110" s="89"/>
      <c r="AC110" s="89"/>
      <c r="AD110" s="89"/>
      <c r="AE110" s="89"/>
      <c r="AF110" s="89"/>
      <c r="AG110" s="89"/>
    </row>
    <row r="111" spans="1:33" ht="11.25" hidden="1" customHeight="1" outlineLevel="1" x14ac:dyDescent="0.3">
      <c r="A111" s="156" t="s">
        <v>198</v>
      </c>
      <c r="B111" s="111" t="e">
        <f t="shared" si="44"/>
        <v>#VALUE!</v>
      </c>
      <c r="C111" s="157" t="s">
        <v>198</v>
      </c>
      <c r="D111" s="157" t="s">
        <v>198</v>
      </c>
      <c r="E111" s="113" t="e">
        <f t="shared" si="45"/>
        <v>#VALUE!</v>
      </c>
      <c r="F111" s="114" t="e">
        <f t="shared" si="46"/>
        <v>#VALUE!</v>
      </c>
      <c r="G111" s="115" t="e">
        <f t="shared" si="55"/>
        <v>#VALUE!</v>
      </c>
      <c r="H111" s="111" t="e">
        <f t="shared" si="47"/>
        <v>#VALUE!</v>
      </c>
      <c r="I111" s="157" t="s">
        <v>198</v>
      </c>
      <c r="J111" s="157" t="s">
        <v>198</v>
      </c>
      <c r="K111" s="113" t="e">
        <f t="shared" si="48"/>
        <v>#VALUE!</v>
      </c>
      <c r="L111" s="114" t="e">
        <f t="shared" si="49"/>
        <v>#VALUE!</v>
      </c>
      <c r="M111" s="115" t="e">
        <f t="shared" si="56"/>
        <v>#VALUE!</v>
      </c>
      <c r="N111" s="111" t="e">
        <f t="shared" si="50"/>
        <v>#VALUE!</v>
      </c>
      <c r="O111" s="157" t="s">
        <v>198</v>
      </c>
      <c r="P111" s="157" t="s">
        <v>198</v>
      </c>
      <c r="Q111" s="113" t="e">
        <f t="shared" si="51"/>
        <v>#VALUE!</v>
      </c>
      <c r="R111" s="114" t="e">
        <f t="shared" si="52"/>
        <v>#VALUE!</v>
      </c>
      <c r="S111" s="115" t="e">
        <f t="shared" si="57"/>
        <v>#VALUE!</v>
      </c>
      <c r="T111" s="115" t="e">
        <f>+VLOOKUP(A111,#REF!,10,0)</f>
        <v>#REF!</v>
      </c>
      <c r="U111" s="116"/>
      <c r="V111" s="117" t="str">
        <f t="shared" si="53"/>
        <v>#REF!</v>
      </c>
      <c r="W111" s="90" t="e">
        <f t="shared" si="54"/>
        <v>#VALUE!</v>
      </c>
      <c r="X111" s="89"/>
      <c r="Y111" s="89"/>
      <c r="Z111" s="118"/>
      <c r="AA111" s="89"/>
      <c r="AB111" s="89"/>
      <c r="AC111" s="89"/>
      <c r="AD111" s="89"/>
      <c r="AE111" s="89"/>
      <c r="AF111" s="89"/>
      <c r="AG111" s="89"/>
    </row>
    <row r="112" spans="1:33" ht="11.25" hidden="1" customHeight="1" outlineLevel="1" x14ac:dyDescent="0.3">
      <c r="A112" s="156" t="s">
        <v>198</v>
      </c>
      <c r="B112" s="111" t="e">
        <f t="shared" si="44"/>
        <v>#VALUE!</v>
      </c>
      <c r="C112" s="157" t="s">
        <v>198</v>
      </c>
      <c r="D112" s="157" t="s">
        <v>198</v>
      </c>
      <c r="E112" s="113" t="e">
        <f t="shared" si="45"/>
        <v>#VALUE!</v>
      </c>
      <c r="F112" s="114" t="e">
        <f t="shared" si="46"/>
        <v>#VALUE!</v>
      </c>
      <c r="G112" s="115" t="e">
        <f t="shared" si="55"/>
        <v>#VALUE!</v>
      </c>
      <c r="H112" s="111" t="e">
        <f t="shared" si="47"/>
        <v>#VALUE!</v>
      </c>
      <c r="I112" s="157" t="s">
        <v>198</v>
      </c>
      <c r="J112" s="157" t="s">
        <v>198</v>
      </c>
      <c r="K112" s="113" t="e">
        <f t="shared" si="48"/>
        <v>#VALUE!</v>
      </c>
      <c r="L112" s="114" t="e">
        <f t="shared" si="49"/>
        <v>#VALUE!</v>
      </c>
      <c r="M112" s="115" t="e">
        <f t="shared" si="56"/>
        <v>#VALUE!</v>
      </c>
      <c r="N112" s="111" t="e">
        <f t="shared" si="50"/>
        <v>#VALUE!</v>
      </c>
      <c r="O112" s="157" t="s">
        <v>198</v>
      </c>
      <c r="P112" s="157" t="s">
        <v>198</v>
      </c>
      <c r="Q112" s="113" t="e">
        <f t="shared" si="51"/>
        <v>#VALUE!</v>
      </c>
      <c r="R112" s="114" t="e">
        <f t="shared" si="52"/>
        <v>#VALUE!</v>
      </c>
      <c r="S112" s="115" t="e">
        <f t="shared" si="57"/>
        <v>#VALUE!</v>
      </c>
      <c r="T112" s="115" t="e">
        <f>+VLOOKUP(A112,#REF!,10,0)</f>
        <v>#REF!</v>
      </c>
      <c r="U112" s="116"/>
      <c r="V112" s="117" t="str">
        <f t="shared" si="53"/>
        <v>#REF!</v>
      </c>
      <c r="W112" s="90" t="e">
        <f t="shared" si="54"/>
        <v>#VALUE!</v>
      </c>
      <c r="X112" s="89"/>
      <c r="Y112" s="89"/>
      <c r="Z112" s="118"/>
      <c r="AA112" s="89"/>
      <c r="AB112" s="89"/>
      <c r="AC112" s="89"/>
      <c r="AD112" s="89"/>
      <c r="AE112" s="89"/>
      <c r="AF112" s="89"/>
      <c r="AG112" s="89"/>
    </row>
    <row r="113" spans="1:33" ht="11.25" hidden="1" customHeight="1" outlineLevel="1" x14ac:dyDescent="0.3">
      <c r="A113" s="156" t="s">
        <v>198</v>
      </c>
      <c r="B113" s="111" t="e">
        <f t="shared" si="44"/>
        <v>#VALUE!</v>
      </c>
      <c r="C113" s="157" t="s">
        <v>198</v>
      </c>
      <c r="D113" s="157" t="s">
        <v>198</v>
      </c>
      <c r="E113" s="113" t="e">
        <f t="shared" si="45"/>
        <v>#VALUE!</v>
      </c>
      <c r="F113" s="114" t="e">
        <f t="shared" si="46"/>
        <v>#VALUE!</v>
      </c>
      <c r="G113" s="115" t="e">
        <f t="shared" si="55"/>
        <v>#VALUE!</v>
      </c>
      <c r="H113" s="111" t="e">
        <f t="shared" si="47"/>
        <v>#VALUE!</v>
      </c>
      <c r="I113" s="157" t="s">
        <v>198</v>
      </c>
      <c r="J113" s="157" t="s">
        <v>198</v>
      </c>
      <c r="K113" s="113" t="e">
        <f t="shared" si="48"/>
        <v>#VALUE!</v>
      </c>
      <c r="L113" s="114" t="e">
        <f t="shared" si="49"/>
        <v>#VALUE!</v>
      </c>
      <c r="M113" s="115" t="e">
        <f t="shared" si="56"/>
        <v>#VALUE!</v>
      </c>
      <c r="N113" s="111" t="e">
        <f t="shared" si="50"/>
        <v>#VALUE!</v>
      </c>
      <c r="O113" s="157" t="s">
        <v>198</v>
      </c>
      <c r="P113" s="157" t="s">
        <v>198</v>
      </c>
      <c r="Q113" s="113" t="e">
        <f t="shared" si="51"/>
        <v>#VALUE!</v>
      </c>
      <c r="R113" s="114" t="e">
        <f t="shared" si="52"/>
        <v>#VALUE!</v>
      </c>
      <c r="S113" s="115" t="e">
        <f t="shared" si="57"/>
        <v>#VALUE!</v>
      </c>
      <c r="T113" s="115" t="e">
        <f>+VLOOKUP(A113,#REF!,10,0)</f>
        <v>#REF!</v>
      </c>
      <c r="U113" s="116"/>
      <c r="V113" s="117" t="str">
        <f t="shared" si="53"/>
        <v>#REF!</v>
      </c>
      <c r="W113" s="90" t="e">
        <f t="shared" si="54"/>
        <v>#VALUE!</v>
      </c>
      <c r="X113" s="89"/>
      <c r="Y113" s="89"/>
      <c r="Z113" s="118"/>
      <c r="AA113" s="89"/>
      <c r="AB113" s="89"/>
      <c r="AC113" s="89"/>
      <c r="AD113" s="89"/>
      <c r="AE113" s="89"/>
      <c r="AF113" s="89"/>
      <c r="AG113" s="89"/>
    </row>
    <row r="114" spans="1:33" ht="11.25" hidden="1" customHeight="1" outlineLevel="1" x14ac:dyDescent="0.3">
      <c r="A114" s="156" t="s">
        <v>198</v>
      </c>
      <c r="B114" s="111" t="e">
        <f t="shared" si="44"/>
        <v>#VALUE!</v>
      </c>
      <c r="C114" s="157" t="s">
        <v>198</v>
      </c>
      <c r="D114" s="157" t="s">
        <v>198</v>
      </c>
      <c r="E114" s="113" t="e">
        <f t="shared" si="45"/>
        <v>#VALUE!</v>
      </c>
      <c r="F114" s="114" t="e">
        <f t="shared" si="46"/>
        <v>#VALUE!</v>
      </c>
      <c r="G114" s="115" t="e">
        <f t="shared" si="55"/>
        <v>#VALUE!</v>
      </c>
      <c r="H114" s="111" t="e">
        <f t="shared" si="47"/>
        <v>#VALUE!</v>
      </c>
      <c r="I114" s="157" t="s">
        <v>198</v>
      </c>
      <c r="J114" s="157" t="s">
        <v>198</v>
      </c>
      <c r="K114" s="113" t="e">
        <f t="shared" si="48"/>
        <v>#VALUE!</v>
      </c>
      <c r="L114" s="114" t="e">
        <f t="shared" si="49"/>
        <v>#VALUE!</v>
      </c>
      <c r="M114" s="115" t="e">
        <f t="shared" si="56"/>
        <v>#VALUE!</v>
      </c>
      <c r="N114" s="111" t="e">
        <f t="shared" si="50"/>
        <v>#VALUE!</v>
      </c>
      <c r="O114" s="157" t="s">
        <v>198</v>
      </c>
      <c r="P114" s="157" t="s">
        <v>198</v>
      </c>
      <c r="Q114" s="113" t="e">
        <f t="shared" si="51"/>
        <v>#VALUE!</v>
      </c>
      <c r="R114" s="114" t="e">
        <f t="shared" si="52"/>
        <v>#VALUE!</v>
      </c>
      <c r="S114" s="115" t="e">
        <f t="shared" si="57"/>
        <v>#VALUE!</v>
      </c>
      <c r="T114" s="115" t="e">
        <f>+VLOOKUP(A114,#REF!,10,0)</f>
        <v>#REF!</v>
      </c>
      <c r="U114" s="116"/>
      <c r="V114" s="117" t="str">
        <f t="shared" si="53"/>
        <v>#REF!</v>
      </c>
      <c r="W114" s="90" t="e">
        <f t="shared" si="54"/>
        <v>#VALUE!</v>
      </c>
      <c r="X114" s="89"/>
      <c r="Y114" s="89"/>
      <c r="Z114" s="118"/>
      <c r="AA114" s="89"/>
      <c r="AB114" s="89"/>
      <c r="AC114" s="89"/>
      <c r="AD114" s="89"/>
      <c r="AE114" s="89"/>
      <c r="AF114" s="89"/>
      <c r="AG114" s="89"/>
    </row>
    <row r="115" spans="1:33" ht="11.25" hidden="1" customHeight="1" outlineLevel="1" x14ac:dyDescent="0.3">
      <c r="A115" s="156" t="s">
        <v>198</v>
      </c>
      <c r="B115" s="111" t="e">
        <f t="shared" si="44"/>
        <v>#VALUE!</v>
      </c>
      <c r="C115" s="157" t="s">
        <v>198</v>
      </c>
      <c r="D115" s="157" t="s">
        <v>198</v>
      </c>
      <c r="E115" s="113" t="e">
        <f t="shared" si="45"/>
        <v>#VALUE!</v>
      </c>
      <c r="F115" s="114" t="e">
        <f t="shared" si="46"/>
        <v>#VALUE!</v>
      </c>
      <c r="G115" s="115" t="e">
        <f t="shared" si="55"/>
        <v>#VALUE!</v>
      </c>
      <c r="H115" s="111" t="e">
        <f t="shared" si="47"/>
        <v>#VALUE!</v>
      </c>
      <c r="I115" s="157" t="s">
        <v>198</v>
      </c>
      <c r="J115" s="157" t="s">
        <v>198</v>
      </c>
      <c r="K115" s="113" t="e">
        <f t="shared" si="48"/>
        <v>#VALUE!</v>
      </c>
      <c r="L115" s="114" t="e">
        <f t="shared" si="49"/>
        <v>#VALUE!</v>
      </c>
      <c r="M115" s="115" t="e">
        <f t="shared" si="56"/>
        <v>#VALUE!</v>
      </c>
      <c r="N115" s="111" t="e">
        <f t="shared" si="50"/>
        <v>#VALUE!</v>
      </c>
      <c r="O115" s="157" t="s">
        <v>198</v>
      </c>
      <c r="P115" s="157" t="s">
        <v>198</v>
      </c>
      <c r="Q115" s="113" t="e">
        <f t="shared" si="51"/>
        <v>#VALUE!</v>
      </c>
      <c r="R115" s="114" t="e">
        <f t="shared" si="52"/>
        <v>#VALUE!</v>
      </c>
      <c r="S115" s="115" t="e">
        <f t="shared" si="57"/>
        <v>#VALUE!</v>
      </c>
      <c r="T115" s="115" t="e">
        <f>+VLOOKUP(A115,#REF!,10,0)</f>
        <v>#REF!</v>
      </c>
      <c r="U115" s="116"/>
      <c r="V115" s="117" t="str">
        <f t="shared" si="53"/>
        <v>#REF!</v>
      </c>
      <c r="W115" s="90" t="e">
        <f t="shared" si="54"/>
        <v>#VALUE!</v>
      </c>
      <c r="X115" s="89"/>
      <c r="Y115" s="89"/>
      <c r="Z115" s="118"/>
      <c r="AA115" s="89"/>
      <c r="AB115" s="89"/>
      <c r="AC115" s="89"/>
      <c r="AD115" s="89"/>
      <c r="AE115" s="89"/>
      <c r="AF115" s="89"/>
      <c r="AG115" s="89"/>
    </row>
    <row r="116" spans="1:33" ht="11.25" hidden="1" customHeight="1" outlineLevel="1" x14ac:dyDescent="0.3">
      <c r="A116" s="156" t="s">
        <v>198</v>
      </c>
      <c r="B116" s="111" t="e">
        <f t="shared" si="44"/>
        <v>#VALUE!</v>
      </c>
      <c r="C116" s="157" t="s">
        <v>198</v>
      </c>
      <c r="D116" s="157" t="s">
        <v>198</v>
      </c>
      <c r="E116" s="113" t="e">
        <f t="shared" si="45"/>
        <v>#VALUE!</v>
      </c>
      <c r="F116" s="114" t="e">
        <f t="shared" si="46"/>
        <v>#VALUE!</v>
      </c>
      <c r="G116" s="115" t="e">
        <f t="shared" si="55"/>
        <v>#VALUE!</v>
      </c>
      <c r="H116" s="111" t="e">
        <f t="shared" si="47"/>
        <v>#VALUE!</v>
      </c>
      <c r="I116" s="157" t="s">
        <v>198</v>
      </c>
      <c r="J116" s="157" t="s">
        <v>198</v>
      </c>
      <c r="K116" s="113" t="e">
        <f t="shared" si="48"/>
        <v>#VALUE!</v>
      </c>
      <c r="L116" s="114" t="e">
        <f t="shared" si="49"/>
        <v>#VALUE!</v>
      </c>
      <c r="M116" s="115" t="e">
        <f t="shared" si="56"/>
        <v>#VALUE!</v>
      </c>
      <c r="N116" s="111" t="e">
        <f t="shared" si="50"/>
        <v>#VALUE!</v>
      </c>
      <c r="O116" s="157" t="s">
        <v>198</v>
      </c>
      <c r="P116" s="157" t="s">
        <v>198</v>
      </c>
      <c r="Q116" s="113" t="e">
        <f t="shared" si="51"/>
        <v>#VALUE!</v>
      </c>
      <c r="R116" s="114" t="e">
        <f t="shared" si="52"/>
        <v>#VALUE!</v>
      </c>
      <c r="S116" s="115" t="e">
        <f t="shared" si="57"/>
        <v>#VALUE!</v>
      </c>
      <c r="T116" s="115" t="e">
        <f>+VLOOKUP(A116,#REF!,10,0)</f>
        <v>#REF!</v>
      </c>
      <c r="U116" s="116"/>
      <c r="V116" s="117" t="str">
        <f t="shared" si="53"/>
        <v>#REF!</v>
      </c>
      <c r="W116" s="90" t="e">
        <f t="shared" si="54"/>
        <v>#VALUE!</v>
      </c>
      <c r="X116" s="89"/>
      <c r="Y116" s="89"/>
      <c r="Z116" s="118"/>
      <c r="AA116" s="89"/>
      <c r="AB116" s="89"/>
      <c r="AC116" s="89"/>
      <c r="AD116" s="89"/>
      <c r="AE116" s="89"/>
      <c r="AF116" s="89"/>
      <c r="AG116" s="89"/>
    </row>
    <row r="117" spans="1:33" ht="11.25" hidden="1" customHeight="1" outlineLevel="1" x14ac:dyDescent="0.3">
      <c r="A117" s="156" t="s">
        <v>198</v>
      </c>
      <c r="B117" s="111" t="e">
        <f t="shared" si="44"/>
        <v>#VALUE!</v>
      </c>
      <c r="C117" s="157" t="s">
        <v>198</v>
      </c>
      <c r="D117" s="157" t="s">
        <v>198</v>
      </c>
      <c r="E117" s="113" t="e">
        <f t="shared" si="45"/>
        <v>#VALUE!</v>
      </c>
      <c r="F117" s="114" t="e">
        <f t="shared" si="46"/>
        <v>#VALUE!</v>
      </c>
      <c r="G117" s="115" t="e">
        <f t="shared" si="55"/>
        <v>#VALUE!</v>
      </c>
      <c r="H117" s="111" t="e">
        <f t="shared" si="47"/>
        <v>#VALUE!</v>
      </c>
      <c r="I117" s="157" t="s">
        <v>198</v>
      </c>
      <c r="J117" s="157" t="s">
        <v>198</v>
      </c>
      <c r="K117" s="113" t="e">
        <f t="shared" si="48"/>
        <v>#VALUE!</v>
      </c>
      <c r="L117" s="114" t="e">
        <f t="shared" si="49"/>
        <v>#VALUE!</v>
      </c>
      <c r="M117" s="115" t="e">
        <f t="shared" si="56"/>
        <v>#VALUE!</v>
      </c>
      <c r="N117" s="111" t="e">
        <f t="shared" si="50"/>
        <v>#VALUE!</v>
      </c>
      <c r="O117" s="157" t="s">
        <v>198</v>
      </c>
      <c r="P117" s="157" t="s">
        <v>198</v>
      </c>
      <c r="Q117" s="113" t="e">
        <f t="shared" si="51"/>
        <v>#VALUE!</v>
      </c>
      <c r="R117" s="114" t="e">
        <f t="shared" si="52"/>
        <v>#VALUE!</v>
      </c>
      <c r="S117" s="115" t="e">
        <f t="shared" si="57"/>
        <v>#VALUE!</v>
      </c>
      <c r="T117" s="115" t="e">
        <f>+VLOOKUP(A117,#REF!,10,0)</f>
        <v>#REF!</v>
      </c>
      <c r="U117" s="116"/>
      <c r="V117" s="117" t="str">
        <f t="shared" si="53"/>
        <v>#REF!</v>
      </c>
      <c r="W117" s="90" t="e">
        <f t="shared" si="54"/>
        <v>#VALUE!</v>
      </c>
      <c r="X117" s="89"/>
      <c r="Y117" s="89"/>
      <c r="Z117" s="118"/>
      <c r="AA117" s="89"/>
      <c r="AB117" s="89"/>
      <c r="AC117" s="89"/>
      <c r="AD117" s="89"/>
      <c r="AE117" s="89"/>
      <c r="AF117" s="89"/>
      <c r="AG117" s="89"/>
    </row>
    <row r="118" spans="1:33" ht="11.25" hidden="1" customHeight="1" outlineLevel="1" x14ac:dyDescent="0.3">
      <c r="A118" s="156" t="s">
        <v>198</v>
      </c>
      <c r="B118" s="111" t="e">
        <f t="shared" si="44"/>
        <v>#VALUE!</v>
      </c>
      <c r="C118" s="157" t="s">
        <v>198</v>
      </c>
      <c r="D118" s="157" t="s">
        <v>198</v>
      </c>
      <c r="E118" s="113" t="e">
        <f t="shared" si="45"/>
        <v>#VALUE!</v>
      </c>
      <c r="F118" s="114" t="e">
        <f t="shared" si="46"/>
        <v>#VALUE!</v>
      </c>
      <c r="G118" s="115" t="e">
        <f t="shared" si="55"/>
        <v>#VALUE!</v>
      </c>
      <c r="H118" s="111" t="e">
        <f t="shared" si="47"/>
        <v>#VALUE!</v>
      </c>
      <c r="I118" s="157" t="s">
        <v>198</v>
      </c>
      <c r="J118" s="157" t="s">
        <v>198</v>
      </c>
      <c r="K118" s="113" t="e">
        <f t="shared" si="48"/>
        <v>#VALUE!</v>
      </c>
      <c r="L118" s="114" t="e">
        <f t="shared" si="49"/>
        <v>#VALUE!</v>
      </c>
      <c r="M118" s="115" t="e">
        <f t="shared" si="56"/>
        <v>#VALUE!</v>
      </c>
      <c r="N118" s="111" t="e">
        <f t="shared" si="50"/>
        <v>#VALUE!</v>
      </c>
      <c r="O118" s="157" t="s">
        <v>198</v>
      </c>
      <c r="P118" s="157" t="s">
        <v>198</v>
      </c>
      <c r="Q118" s="113" t="e">
        <f t="shared" si="51"/>
        <v>#VALUE!</v>
      </c>
      <c r="R118" s="114" t="e">
        <f t="shared" si="52"/>
        <v>#VALUE!</v>
      </c>
      <c r="S118" s="115" t="e">
        <f t="shared" si="57"/>
        <v>#VALUE!</v>
      </c>
      <c r="T118" s="115" t="e">
        <f>+VLOOKUP(A118,#REF!,10,0)</f>
        <v>#REF!</v>
      </c>
      <c r="U118" s="116"/>
      <c r="V118" s="117" t="str">
        <f t="shared" si="53"/>
        <v>#REF!</v>
      </c>
      <c r="W118" s="90" t="e">
        <f t="shared" si="54"/>
        <v>#VALUE!</v>
      </c>
      <c r="X118" s="89"/>
      <c r="Y118" s="89"/>
      <c r="Z118" s="118"/>
      <c r="AA118" s="89"/>
      <c r="AB118" s="89"/>
      <c r="AC118" s="89"/>
      <c r="AD118" s="89"/>
      <c r="AE118" s="89"/>
      <c r="AF118" s="89"/>
      <c r="AG118" s="89"/>
    </row>
    <row r="119" spans="1:33" ht="11.25" hidden="1" customHeight="1" outlineLevel="1" x14ac:dyDescent="0.3">
      <c r="A119" s="156" t="s">
        <v>198</v>
      </c>
      <c r="B119" s="111" t="e">
        <f t="shared" si="44"/>
        <v>#VALUE!</v>
      </c>
      <c r="C119" s="157" t="s">
        <v>198</v>
      </c>
      <c r="D119" s="157" t="s">
        <v>198</v>
      </c>
      <c r="E119" s="113" t="e">
        <f t="shared" si="45"/>
        <v>#VALUE!</v>
      </c>
      <c r="F119" s="114" t="e">
        <f t="shared" si="46"/>
        <v>#VALUE!</v>
      </c>
      <c r="G119" s="115" t="e">
        <f t="shared" si="55"/>
        <v>#VALUE!</v>
      </c>
      <c r="H119" s="111" t="e">
        <f t="shared" si="47"/>
        <v>#VALUE!</v>
      </c>
      <c r="I119" s="157" t="s">
        <v>198</v>
      </c>
      <c r="J119" s="157" t="s">
        <v>198</v>
      </c>
      <c r="K119" s="113" t="e">
        <f t="shared" si="48"/>
        <v>#VALUE!</v>
      </c>
      <c r="L119" s="114" t="e">
        <f t="shared" si="49"/>
        <v>#VALUE!</v>
      </c>
      <c r="M119" s="115" t="e">
        <f t="shared" si="56"/>
        <v>#VALUE!</v>
      </c>
      <c r="N119" s="111" t="e">
        <f t="shared" si="50"/>
        <v>#VALUE!</v>
      </c>
      <c r="O119" s="157" t="s">
        <v>198</v>
      </c>
      <c r="P119" s="157" t="s">
        <v>198</v>
      </c>
      <c r="Q119" s="113" t="e">
        <f t="shared" si="51"/>
        <v>#VALUE!</v>
      </c>
      <c r="R119" s="114" t="e">
        <f t="shared" si="52"/>
        <v>#VALUE!</v>
      </c>
      <c r="S119" s="115" t="e">
        <f t="shared" si="57"/>
        <v>#VALUE!</v>
      </c>
      <c r="T119" s="115" t="e">
        <f>+VLOOKUP(A119,#REF!,10,0)</f>
        <v>#REF!</v>
      </c>
      <c r="U119" s="116"/>
      <c r="V119" s="117" t="str">
        <f t="shared" si="53"/>
        <v>#REF!</v>
      </c>
      <c r="W119" s="90" t="e">
        <f t="shared" si="54"/>
        <v>#VALUE!</v>
      </c>
      <c r="X119" s="89"/>
      <c r="Y119" s="89"/>
      <c r="Z119" s="118"/>
      <c r="AA119" s="89"/>
      <c r="AB119" s="89"/>
      <c r="AC119" s="89"/>
      <c r="AD119" s="89"/>
      <c r="AE119" s="89"/>
      <c r="AF119" s="89"/>
      <c r="AG119" s="89"/>
    </row>
    <row r="120" spans="1:33" ht="11.25" hidden="1" customHeight="1" outlineLevel="1" x14ac:dyDescent="0.3">
      <c r="A120" s="156" t="s">
        <v>198</v>
      </c>
      <c r="B120" s="111" t="e">
        <f t="shared" si="44"/>
        <v>#VALUE!</v>
      </c>
      <c r="C120" s="157" t="s">
        <v>198</v>
      </c>
      <c r="D120" s="157" t="s">
        <v>198</v>
      </c>
      <c r="E120" s="113" t="e">
        <f t="shared" si="45"/>
        <v>#VALUE!</v>
      </c>
      <c r="F120" s="114" t="e">
        <f t="shared" si="46"/>
        <v>#VALUE!</v>
      </c>
      <c r="G120" s="115" t="e">
        <f t="shared" si="55"/>
        <v>#VALUE!</v>
      </c>
      <c r="H120" s="111" t="e">
        <f t="shared" si="47"/>
        <v>#VALUE!</v>
      </c>
      <c r="I120" s="157" t="s">
        <v>198</v>
      </c>
      <c r="J120" s="157" t="s">
        <v>198</v>
      </c>
      <c r="K120" s="113" t="e">
        <f t="shared" si="48"/>
        <v>#VALUE!</v>
      </c>
      <c r="L120" s="114" t="e">
        <f t="shared" si="49"/>
        <v>#VALUE!</v>
      </c>
      <c r="M120" s="115" t="e">
        <f t="shared" si="56"/>
        <v>#VALUE!</v>
      </c>
      <c r="N120" s="111" t="e">
        <f t="shared" si="50"/>
        <v>#VALUE!</v>
      </c>
      <c r="O120" s="157" t="s">
        <v>198</v>
      </c>
      <c r="P120" s="157" t="s">
        <v>198</v>
      </c>
      <c r="Q120" s="113" t="e">
        <f t="shared" si="51"/>
        <v>#VALUE!</v>
      </c>
      <c r="R120" s="114" t="e">
        <f t="shared" si="52"/>
        <v>#VALUE!</v>
      </c>
      <c r="S120" s="115" t="e">
        <f t="shared" si="57"/>
        <v>#VALUE!</v>
      </c>
      <c r="T120" s="115" t="e">
        <f>+VLOOKUP(A120,#REF!,10,0)</f>
        <v>#REF!</v>
      </c>
      <c r="U120" s="116"/>
      <c r="V120" s="117" t="str">
        <f t="shared" si="53"/>
        <v>#REF!</v>
      </c>
      <c r="W120" s="90" t="e">
        <f t="shared" si="54"/>
        <v>#VALUE!</v>
      </c>
      <c r="X120" s="89"/>
      <c r="Y120" s="89"/>
      <c r="Z120" s="118"/>
      <c r="AA120" s="89"/>
      <c r="AB120" s="89"/>
      <c r="AC120" s="89"/>
      <c r="AD120" s="89"/>
      <c r="AE120" s="89"/>
      <c r="AF120" s="89"/>
      <c r="AG120" s="89"/>
    </row>
    <row r="121" spans="1:33" ht="11.25" hidden="1" customHeight="1" outlineLevel="1" x14ac:dyDescent="0.3">
      <c r="A121" s="156" t="s">
        <v>198</v>
      </c>
      <c r="B121" s="111" t="e">
        <f t="shared" si="44"/>
        <v>#VALUE!</v>
      </c>
      <c r="C121" s="157" t="s">
        <v>198</v>
      </c>
      <c r="D121" s="157" t="s">
        <v>198</v>
      </c>
      <c r="E121" s="113" t="e">
        <f t="shared" si="45"/>
        <v>#VALUE!</v>
      </c>
      <c r="F121" s="114" t="e">
        <f t="shared" si="46"/>
        <v>#VALUE!</v>
      </c>
      <c r="G121" s="115" t="e">
        <f t="shared" si="55"/>
        <v>#VALUE!</v>
      </c>
      <c r="H121" s="111" t="e">
        <f t="shared" si="47"/>
        <v>#VALUE!</v>
      </c>
      <c r="I121" s="157" t="s">
        <v>198</v>
      </c>
      <c r="J121" s="157" t="s">
        <v>198</v>
      </c>
      <c r="K121" s="113" t="e">
        <f t="shared" si="48"/>
        <v>#VALUE!</v>
      </c>
      <c r="L121" s="114" t="e">
        <f t="shared" si="49"/>
        <v>#VALUE!</v>
      </c>
      <c r="M121" s="115" t="e">
        <f t="shared" si="56"/>
        <v>#VALUE!</v>
      </c>
      <c r="N121" s="111" t="e">
        <f t="shared" si="50"/>
        <v>#VALUE!</v>
      </c>
      <c r="O121" s="157" t="s">
        <v>198</v>
      </c>
      <c r="P121" s="157" t="s">
        <v>198</v>
      </c>
      <c r="Q121" s="113" t="e">
        <f t="shared" si="51"/>
        <v>#VALUE!</v>
      </c>
      <c r="R121" s="114" t="e">
        <f t="shared" si="52"/>
        <v>#VALUE!</v>
      </c>
      <c r="S121" s="115" t="e">
        <f t="shared" si="57"/>
        <v>#VALUE!</v>
      </c>
      <c r="T121" s="115" t="e">
        <f>+VLOOKUP(A121,#REF!,10,0)</f>
        <v>#REF!</v>
      </c>
      <c r="U121" s="116"/>
      <c r="V121" s="117" t="str">
        <f t="shared" si="53"/>
        <v>#REF!</v>
      </c>
      <c r="W121" s="90" t="e">
        <f t="shared" si="54"/>
        <v>#VALUE!</v>
      </c>
      <c r="X121" s="89"/>
      <c r="Y121" s="89"/>
      <c r="Z121" s="118"/>
      <c r="AA121" s="89"/>
      <c r="AB121" s="89"/>
      <c r="AC121" s="89"/>
      <c r="AD121" s="89"/>
      <c r="AE121" s="89"/>
      <c r="AF121" s="89"/>
      <c r="AG121" s="89"/>
    </row>
    <row r="122" spans="1:33" ht="11.25" hidden="1" customHeight="1" outlineLevel="1" x14ac:dyDescent="0.3">
      <c r="A122" s="156" t="s">
        <v>198</v>
      </c>
      <c r="B122" s="111" t="e">
        <f t="shared" si="44"/>
        <v>#VALUE!</v>
      </c>
      <c r="C122" s="157" t="s">
        <v>198</v>
      </c>
      <c r="D122" s="157" t="s">
        <v>198</v>
      </c>
      <c r="E122" s="113" t="e">
        <f t="shared" si="45"/>
        <v>#VALUE!</v>
      </c>
      <c r="F122" s="114" t="e">
        <f t="shared" si="46"/>
        <v>#VALUE!</v>
      </c>
      <c r="G122" s="115" t="e">
        <f t="shared" si="55"/>
        <v>#VALUE!</v>
      </c>
      <c r="H122" s="111" t="e">
        <f t="shared" si="47"/>
        <v>#VALUE!</v>
      </c>
      <c r="I122" s="157" t="s">
        <v>198</v>
      </c>
      <c r="J122" s="157" t="s">
        <v>198</v>
      </c>
      <c r="K122" s="113" t="e">
        <f t="shared" si="48"/>
        <v>#VALUE!</v>
      </c>
      <c r="L122" s="114" t="e">
        <f t="shared" si="49"/>
        <v>#VALUE!</v>
      </c>
      <c r="M122" s="115" t="e">
        <f t="shared" si="56"/>
        <v>#VALUE!</v>
      </c>
      <c r="N122" s="111" t="e">
        <f t="shared" si="50"/>
        <v>#VALUE!</v>
      </c>
      <c r="O122" s="157" t="s">
        <v>198</v>
      </c>
      <c r="P122" s="157" t="s">
        <v>198</v>
      </c>
      <c r="Q122" s="113" t="e">
        <f t="shared" si="51"/>
        <v>#VALUE!</v>
      </c>
      <c r="R122" s="114" t="e">
        <f t="shared" si="52"/>
        <v>#VALUE!</v>
      </c>
      <c r="S122" s="115" t="e">
        <f t="shared" si="57"/>
        <v>#VALUE!</v>
      </c>
      <c r="T122" s="115" t="e">
        <f>+VLOOKUP(A122,#REF!,10,0)</f>
        <v>#REF!</v>
      </c>
      <c r="U122" s="116"/>
      <c r="V122" s="117" t="str">
        <f t="shared" si="53"/>
        <v>#REF!</v>
      </c>
      <c r="W122" s="90" t="e">
        <f t="shared" si="54"/>
        <v>#VALUE!</v>
      </c>
      <c r="X122" s="89"/>
      <c r="Y122" s="89"/>
      <c r="Z122" s="118"/>
      <c r="AA122" s="89"/>
      <c r="AB122" s="89"/>
      <c r="AC122" s="89"/>
      <c r="AD122" s="89"/>
      <c r="AE122" s="89"/>
      <c r="AF122" s="89"/>
      <c r="AG122" s="89"/>
    </row>
    <row r="123" spans="1:33" ht="11.25" hidden="1" customHeight="1" outlineLevel="1" x14ac:dyDescent="0.3">
      <c r="A123" s="156" t="s">
        <v>198</v>
      </c>
      <c r="B123" s="111" t="e">
        <f t="shared" si="44"/>
        <v>#VALUE!</v>
      </c>
      <c r="C123" s="157" t="s">
        <v>198</v>
      </c>
      <c r="D123" s="157" t="s">
        <v>198</v>
      </c>
      <c r="E123" s="113" t="e">
        <f t="shared" si="45"/>
        <v>#VALUE!</v>
      </c>
      <c r="F123" s="114" t="e">
        <f t="shared" si="46"/>
        <v>#VALUE!</v>
      </c>
      <c r="G123" s="115" t="e">
        <f t="shared" si="55"/>
        <v>#VALUE!</v>
      </c>
      <c r="H123" s="111" t="e">
        <f t="shared" si="47"/>
        <v>#VALUE!</v>
      </c>
      <c r="I123" s="157" t="s">
        <v>198</v>
      </c>
      <c r="J123" s="157" t="s">
        <v>198</v>
      </c>
      <c r="K123" s="113" t="e">
        <f t="shared" si="48"/>
        <v>#VALUE!</v>
      </c>
      <c r="L123" s="114" t="e">
        <f t="shared" si="49"/>
        <v>#VALUE!</v>
      </c>
      <c r="M123" s="115" t="e">
        <f t="shared" si="56"/>
        <v>#VALUE!</v>
      </c>
      <c r="N123" s="111" t="e">
        <f t="shared" si="50"/>
        <v>#VALUE!</v>
      </c>
      <c r="O123" s="157" t="s">
        <v>198</v>
      </c>
      <c r="P123" s="157" t="s">
        <v>198</v>
      </c>
      <c r="Q123" s="113" t="e">
        <f t="shared" si="51"/>
        <v>#VALUE!</v>
      </c>
      <c r="R123" s="114" t="e">
        <f t="shared" si="52"/>
        <v>#VALUE!</v>
      </c>
      <c r="S123" s="115" t="e">
        <f t="shared" si="57"/>
        <v>#VALUE!</v>
      </c>
      <c r="T123" s="115" t="e">
        <f>+VLOOKUP(A123,#REF!,10,0)</f>
        <v>#REF!</v>
      </c>
      <c r="U123" s="116"/>
      <c r="V123" s="117" t="str">
        <f t="shared" si="53"/>
        <v>#REF!</v>
      </c>
      <c r="W123" s="90" t="e">
        <f t="shared" si="54"/>
        <v>#VALUE!</v>
      </c>
      <c r="X123" s="89"/>
      <c r="Y123" s="89"/>
      <c r="Z123" s="118"/>
      <c r="AA123" s="89"/>
      <c r="AB123" s="89"/>
      <c r="AC123" s="89"/>
      <c r="AD123" s="89"/>
      <c r="AE123" s="89"/>
      <c r="AF123" s="89"/>
      <c r="AG123" s="89"/>
    </row>
    <row r="124" spans="1:33" ht="11.25" hidden="1" customHeight="1" outlineLevel="1" x14ac:dyDescent="0.3">
      <c r="A124" s="156" t="s">
        <v>198</v>
      </c>
      <c r="B124" s="111" t="e">
        <f t="shared" si="44"/>
        <v>#VALUE!</v>
      </c>
      <c r="C124" s="157" t="s">
        <v>198</v>
      </c>
      <c r="D124" s="157" t="s">
        <v>198</v>
      </c>
      <c r="E124" s="113" t="e">
        <f t="shared" si="45"/>
        <v>#VALUE!</v>
      </c>
      <c r="F124" s="114" t="e">
        <f t="shared" si="46"/>
        <v>#VALUE!</v>
      </c>
      <c r="G124" s="115" t="e">
        <f t="shared" si="55"/>
        <v>#VALUE!</v>
      </c>
      <c r="H124" s="111" t="e">
        <f t="shared" si="47"/>
        <v>#VALUE!</v>
      </c>
      <c r="I124" s="157" t="s">
        <v>198</v>
      </c>
      <c r="J124" s="157" t="s">
        <v>198</v>
      </c>
      <c r="K124" s="113" t="e">
        <f t="shared" si="48"/>
        <v>#VALUE!</v>
      </c>
      <c r="L124" s="114" t="e">
        <f t="shared" si="49"/>
        <v>#VALUE!</v>
      </c>
      <c r="M124" s="115" t="e">
        <f t="shared" si="56"/>
        <v>#VALUE!</v>
      </c>
      <c r="N124" s="111" t="e">
        <f t="shared" si="50"/>
        <v>#VALUE!</v>
      </c>
      <c r="O124" s="157" t="s">
        <v>198</v>
      </c>
      <c r="P124" s="157" t="s">
        <v>198</v>
      </c>
      <c r="Q124" s="113" t="e">
        <f t="shared" si="51"/>
        <v>#VALUE!</v>
      </c>
      <c r="R124" s="114" t="e">
        <f t="shared" si="52"/>
        <v>#VALUE!</v>
      </c>
      <c r="S124" s="115" t="e">
        <f t="shared" si="57"/>
        <v>#VALUE!</v>
      </c>
      <c r="T124" s="115" t="e">
        <f>+VLOOKUP(A124,#REF!,10,0)</f>
        <v>#REF!</v>
      </c>
      <c r="U124" s="116"/>
      <c r="V124" s="117" t="str">
        <f t="shared" si="53"/>
        <v>#REF!</v>
      </c>
      <c r="W124" s="90" t="e">
        <f t="shared" si="54"/>
        <v>#VALUE!</v>
      </c>
      <c r="X124" s="89"/>
      <c r="Y124" s="89"/>
      <c r="Z124" s="118"/>
      <c r="AA124" s="89"/>
      <c r="AB124" s="89"/>
      <c r="AC124" s="89"/>
      <c r="AD124" s="89"/>
      <c r="AE124" s="89"/>
      <c r="AF124" s="89"/>
      <c r="AG124" s="89"/>
    </row>
    <row r="125" spans="1:33" ht="11.25" hidden="1" customHeight="1" outlineLevel="1" x14ac:dyDescent="0.3">
      <c r="A125" s="156" t="s">
        <v>198</v>
      </c>
      <c r="B125" s="111" t="e">
        <f t="shared" si="44"/>
        <v>#VALUE!</v>
      </c>
      <c r="C125" s="157" t="s">
        <v>198</v>
      </c>
      <c r="D125" s="157" t="s">
        <v>198</v>
      </c>
      <c r="E125" s="113" t="e">
        <f t="shared" si="45"/>
        <v>#VALUE!</v>
      </c>
      <c r="F125" s="114" t="e">
        <f t="shared" si="46"/>
        <v>#VALUE!</v>
      </c>
      <c r="G125" s="115" t="e">
        <f t="shared" si="55"/>
        <v>#VALUE!</v>
      </c>
      <c r="H125" s="111" t="e">
        <f t="shared" si="47"/>
        <v>#VALUE!</v>
      </c>
      <c r="I125" s="157" t="s">
        <v>198</v>
      </c>
      <c r="J125" s="157" t="s">
        <v>198</v>
      </c>
      <c r="K125" s="113" t="e">
        <f t="shared" si="48"/>
        <v>#VALUE!</v>
      </c>
      <c r="L125" s="114" t="e">
        <f t="shared" si="49"/>
        <v>#VALUE!</v>
      </c>
      <c r="M125" s="115" t="e">
        <f t="shared" si="56"/>
        <v>#VALUE!</v>
      </c>
      <c r="N125" s="111" t="e">
        <f t="shared" si="50"/>
        <v>#VALUE!</v>
      </c>
      <c r="O125" s="157" t="s">
        <v>198</v>
      </c>
      <c r="P125" s="157" t="s">
        <v>198</v>
      </c>
      <c r="Q125" s="113" t="e">
        <f t="shared" si="51"/>
        <v>#VALUE!</v>
      </c>
      <c r="R125" s="114" t="e">
        <f t="shared" si="52"/>
        <v>#VALUE!</v>
      </c>
      <c r="S125" s="115" t="e">
        <f t="shared" si="57"/>
        <v>#VALUE!</v>
      </c>
      <c r="T125" s="115" t="e">
        <f>+VLOOKUP(A125,#REF!,10,0)</f>
        <v>#REF!</v>
      </c>
      <c r="U125" s="116"/>
      <c r="V125" s="117" t="str">
        <f t="shared" si="53"/>
        <v>#REF!</v>
      </c>
      <c r="W125" s="90" t="e">
        <f t="shared" si="54"/>
        <v>#VALUE!</v>
      </c>
      <c r="X125" s="89"/>
      <c r="Y125" s="89"/>
      <c r="Z125" s="118"/>
      <c r="AA125" s="89"/>
      <c r="AB125" s="89"/>
      <c r="AC125" s="89"/>
      <c r="AD125" s="89"/>
      <c r="AE125" s="89"/>
      <c r="AF125" s="89"/>
      <c r="AG125" s="89"/>
    </row>
    <row r="126" spans="1:33" ht="11.25" hidden="1" customHeight="1" outlineLevel="1" x14ac:dyDescent="0.3">
      <c r="A126" s="156" t="s">
        <v>198</v>
      </c>
      <c r="B126" s="111" t="e">
        <f t="shared" si="44"/>
        <v>#VALUE!</v>
      </c>
      <c r="C126" s="157" t="s">
        <v>198</v>
      </c>
      <c r="D126" s="157" t="s">
        <v>198</v>
      </c>
      <c r="E126" s="113" t="e">
        <f t="shared" si="45"/>
        <v>#VALUE!</v>
      </c>
      <c r="F126" s="114" t="e">
        <f t="shared" si="46"/>
        <v>#VALUE!</v>
      </c>
      <c r="G126" s="115" t="e">
        <f t="shared" si="55"/>
        <v>#VALUE!</v>
      </c>
      <c r="H126" s="111" t="e">
        <f t="shared" si="47"/>
        <v>#VALUE!</v>
      </c>
      <c r="I126" s="157" t="s">
        <v>198</v>
      </c>
      <c r="J126" s="157" t="s">
        <v>198</v>
      </c>
      <c r="K126" s="113" t="e">
        <f t="shared" si="48"/>
        <v>#VALUE!</v>
      </c>
      <c r="L126" s="114" t="e">
        <f t="shared" si="49"/>
        <v>#VALUE!</v>
      </c>
      <c r="M126" s="115" t="e">
        <f t="shared" si="56"/>
        <v>#VALUE!</v>
      </c>
      <c r="N126" s="111" t="e">
        <f t="shared" si="50"/>
        <v>#VALUE!</v>
      </c>
      <c r="O126" s="157" t="s">
        <v>198</v>
      </c>
      <c r="P126" s="157" t="s">
        <v>198</v>
      </c>
      <c r="Q126" s="113" t="e">
        <f t="shared" si="51"/>
        <v>#VALUE!</v>
      </c>
      <c r="R126" s="114" t="e">
        <f t="shared" si="52"/>
        <v>#VALUE!</v>
      </c>
      <c r="S126" s="115" t="e">
        <f t="shared" si="57"/>
        <v>#VALUE!</v>
      </c>
      <c r="T126" s="115" t="e">
        <f>+VLOOKUP(A126,#REF!,10,0)</f>
        <v>#REF!</v>
      </c>
      <c r="U126" s="116"/>
      <c r="V126" s="117" t="str">
        <f t="shared" si="53"/>
        <v>#REF!</v>
      </c>
      <c r="W126" s="90" t="e">
        <f t="shared" si="54"/>
        <v>#VALUE!</v>
      </c>
      <c r="X126" s="89"/>
      <c r="Y126" s="89"/>
      <c r="Z126" s="118"/>
      <c r="AA126" s="89"/>
      <c r="AB126" s="89"/>
      <c r="AC126" s="89"/>
      <c r="AD126" s="89"/>
      <c r="AE126" s="89"/>
      <c r="AF126" s="89"/>
      <c r="AG126" s="89"/>
    </row>
    <row r="127" spans="1:33" ht="11.25" hidden="1" customHeight="1" outlineLevel="1" x14ac:dyDescent="0.3">
      <c r="A127" s="156" t="s">
        <v>198</v>
      </c>
      <c r="B127" s="111" t="e">
        <f t="shared" si="44"/>
        <v>#VALUE!</v>
      </c>
      <c r="C127" s="157" t="s">
        <v>198</v>
      </c>
      <c r="D127" s="157" t="s">
        <v>198</v>
      </c>
      <c r="E127" s="113" t="e">
        <f t="shared" si="45"/>
        <v>#VALUE!</v>
      </c>
      <c r="F127" s="114" t="e">
        <f t="shared" si="46"/>
        <v>#VALUE!</v>
      </c>
      <c r="G127" s="115" t="e">
        <f t="shared" si="55"/>
        <v>#VALUE!</v>
      </c>
      <c r="H127" s="111" t="e">
        <f t="shared" si="47"/>
        <v>#VALUE!</v>
      </c>
      <c r="I127" s="157" t="s">
        <v>198</v>
      </c>
      <c r="J127" s="157" t="s">
        <v>198</v>
      </c>
      <c r="K127" s="113" t="e">
        <f t="shared" si="48"/>
        <v>#VALUE!</v>
      </c>
      <c r="L127" s="114" t="e">
        <f t="shared" si="49"/>
        <v>#VALUE!</v>
      </c>
      <c r="M127" s="115" t="e">
        <f t="shared" si="56"/>
        <v>#VALUE!</v>
      </c>
      <c r="N127" s="111" t="e">
        <f t="shared" si="50"/>
        <v>#VALUE!</v>
      </c>
      <c r="O127" s="157" t="s">
        <v>198</v>
      </c>
      <c r="P127" s="157" t="s">
        <v>198</v>
      </c>
      <c r="Q127" s="113" t="e">
        <f t="shared" si="51"/>
        <v>#VALUE!</v>
      </c>
      <c r="R127" s="114" t="e">
        <f t="shared" si="52"/>
        <v>#VALUE!</v>
      </c>
      <c r="S127" s="115" t="e">
        <f t="shared" si="57"/>
        <v>#VALUE!</v>
      </c>
      <c r="T127" s="115" t="e">
        <f>+VLOOKUP(A127,#REF!,10,0)</f>
        <v>#REF!</v>
      </c>
      <c r="U127" s="116"/>
      <c r="V127" s="117" t="str">
        <f t="shared" si="53"/>
        <v>#REF!</v>
      </c>
      <c r="W127" s="90" t="e">
        <f t="shared" si="54"/>
        <v>#VALUE!</v>
      </c>
      <c r="X127" s="89"/>
      <c r="Y127" s="89"/>
      <c r="Z127" s="118"/>
      <c r="AA127" s="89"/>
      <c r="AB127" s="89"/>
      <c r="AC127" s="89"/>
      <c r="AD127" s="89"/>
      <c r="AE127" s="89"/>
      <c r="AF127" s="89"/>
      <c r="AG127" s="89"/>
    </row>
    <row r="128" spans="1:33" ht="11.25" hidden="1" customHeight="1" outlineLevel="1" x14ac:dyDescent="0.3">
      <c r="A128" s="156" t="s">
        <v>198</v>
      </c>
      <c r="B128" s="111" t="e">
        <f t="shared" si="44"/>
        <v>#VALUE!</v>
      </c>
      <c r="C128" s="157" t="s">
        <v>198</v>
      </c>
      <c r="D128" s="157" t="s">
        <v>198</v>
      </c>
      <c r="E128" s="113" t="e">
        <f t="shared" si="45"/>
        <v>#VALUE!</v>
      </c>
      <c r="F128" s="114" t="e">
        <f t="shared" si="46"/>
        <v>#VALUE!</v>
      </c>
      <c r="G128" s="115" t="e">
        <f t="shared" si="55"/>
        <v>#VALUE!</v>
      </c>
      <c r="H128" s="111" t="e">
        <f t="shared" si="47"/>
        <v>#VALUE!</v>
      </c>
      <c r="I128" s="157" t="s">
        <v>198</v>
      </c>
      <c r="J128" s="157" t="s">
        <v>198</v>
      </c>
      <c r="K128" s="113" t="e">
        <f t="shared" si="48"/>
        <v>#VALUE!</v>
      </c>
      <c r="L128" s="114" t="e">
        <f t="shared" si="49"/>
        <v>#VALUE!</v>
      </c>
      <c r="M128" s="115" t="e">
        <f t="shared" si="56"/>
        <v>#VALUE!</v>
      </c>
      <c r="N128" s="111" t="e">
        <f t="shared" si="50"/>
        <v>#VALUE!</v>
      </c>
      <c r="O128" s="157" t="s">
        <v>198</v>
      </c>
      <c r="P128" s="157" t="s">
        <v>198</v>
      </c>
      <c r="Q128" s="113" t="e">
        <f t="shared" si="51"/>
        <v>#VALUE!</v>
      </c>
      <c r="R128" s="114" t="e">
        <f t="shared" si="52"/>
        <v>#VALUE!</v>
      </c>
      <c r="S128" s="115" t="e">
        <f t="shared" si="57"/>
        <v>#VALUE!</v>
      </c>
      <c r="T128" s="115" t="e">
        <f>+VLOOKUP(A128,#REF!,10,0)</f>
        <v>#REF!</v>
      </c>
      <c r="U128" s="116"/>
      <c r="V128" s="117" t="str">
        <f t="shared" si="53"/>
        <v>#REF!</v>
      </c>
      <c r="W128" s="90" t="e">
        <f t="shared" si="54"/>
        <v>#VALUE!</v>
      </c>
      <c r="X128" s="89"/>
      <c r="Y128" s="89"/>
      <c r="Z128" s="118"/>
      <c r="AA128" s="89"/>
      <c r="AB128" s="89"/>
      <c r="AC128" s="89"/>
      <c r="AD128" s="89"/>
      <c r="AE128" s="89"/>
      <c r="AF128" s="89"/>
      <c r="AG128" s="89"/>
    </row>
    <row r="129" spans="1:33" ht="11.25" hidden="1" customHeight="1" outlineLevel="1" x14ac:dyDescent="0.3">
      <c r="A129" s="156" t="s">
        <v>198</v>
      </c>
      <c r="B129" s="111" t="e">
        <f t="shared" si="44"/>
        <v>#VALUE!</v>
      </c>
      <c r="C129" s="157" t="s">
        <v>198</v>
      </c>
      <c r="D129" s="157" t="s">
        <v>198</v>
      </c>
      <c r="E129" s="113" t="e">
        <f t="shared" si="45"/>
        <v>#VALUE!</v>
      </c>
      <c r="F129" s="114" t="e">
        <f t="shared" si="46"/>
        <v>#VALUE!</v>
      </c>
      <c r="G129" s="115" t="e">
        <f t="shared" si="55"/>
        <v>#VALUE!</v>
      </c>
      <c r="H129" s="111" t="e">
        <f t="shared" si="47"/>
        <v>#VALUE!</v>
      </c>
      <c r="I129" s="157" t="s">
        <v>198</v>
      </c>
      <c r="J129" s="157" t="s">
        <v>198</v>
      </c>
      <c r="K129" s="113" t="e">
        <f t="shared" si="48"/>
        <v>#VALUE!</v>
      </c>
      <c r="L129" s="114" t="e">
        <f t="shared" si="49"/>
        <v>#VALUE!</v>
      </c>
      <c r="M129" s="115" t="e">
        <f t="shared" si="56"/>
        <v>#VALUE!</v>
      </c>
      <c r="N129" s="111" t="e">
        <f t="shared" si="50"/>
        <v>#VALUE!</v>
      </c>
      <c r="O129" s="157" t="s">
        <v>198</v>
      </c>
      <c r="P129" s="157" t="s">
        <v>198</v>
      </c>
      <c r="Q129" s="113" t="e">
        <f t="shared" si="51"/>
        <v>#VALUE!</v>
      </c>
      <c r="R129" s="114" t="e">
        <f t="shared" si="52"/>
        <v>#VALUE!</v>
      </c>
      <c r="S129" s="115" t="e">
        <f t="shared" si="57"/>
        <v>#VALUE!</v>
      </c>
      <c r="T129" s="115" t="e">
        <f>+VLOOKUP(A129,#REF!,10,0)</f>
        <v>#REF!</v>
      </c>
      <c r="U129" s="116"/>
      <c r="V129" s="117" t="str">
        <f t="shared" si="53"/>
        <v>#REF!</v>
      </c>
      <c r="W129" s="90" t="e">
        <f t="shared" si="54"/>
        <v>#VALUE!</v>
      </c>
      <c r="X129" s="89"/>
      <c r="Y129" s="89"/>
      <c r="Z129" s="118"/>
      <c r="AA129" s="89"/>
      <c r="AB129" s="89"/>
      <c r="AC129" s="89"/>
      <c r="AD129" s="89"/>
      <c r="AE129" s="89"/>
      <c r="AF129" s="89"/>
      <c r="AG129" s="89"/>
    </row>
    <row r="130" spans="1:33" ht="11.25" hidden="1" customHeight="1" outlineLevel="1" x14ac:dyDescent="0.3">
      <c r="A130" s="156" t="s">
        <v>198</v>
      </c>
      <c r="B130" s="111" t="e">
        <f t="shared" si="44"/>
        <v>#VALUE!</v>
      </c>
      <c r="C130" s="157" t="s">
        <v>198</v>
      </c>
      <c r="D130" s="157" t="s">
        <v>198</v>
      </c>
      <c r="E130" s="113" t="e">
        <f t="shared" si="45"/>
        <v>#VALUE!</v>
      </c>
      <c r="F130" s="114" t="e">
        <f t="shared" si="46"/>
        <v>#VALUE!</v>
      </c>
      <c r="G130" s="115" t="e">
        <f t="shared" si="55"/>
        <v>#VALUE!</v>
      </c>
      <c r="H130" s="111" t="e">
        <f t="shared" si="47"/>
        <v>#VALUE!</v>
      </c>
      <c r="I130" s="157" t="s">
        <v>198</v>
      </c>
      <c r="J130" s="157" t="s">
        <v>198</v>
      </c>
      <c r="K130" s="113" t="e">
        <f t="shared" si="48"/>
        <v>#VALUE!</v>
      </c>
      <c r="L130" s="114" t="e">
        <f t="shared" si="49"/>
        <v>#VALUE!</v>
      </c>
      <c r="M130" s="115" t="e">
        <f t="shared" si="56"/>
        <v>#VALUE!</v>
      </c>
      <c r="N130" s="111" t="e">
        <f t="shared" si="50"/>
        <v>#VALUE!</v>
      </c>
      <c r="O130" s="157" t="s">
        <v>198</v>
      </c>
      <c r="P130" s="157" t="s">
        <v>198</v>
      </c>
      <c r="Q130" s="113" t="e">
        <f t="shared" si="51"/>
        <v>#VALUE!</v>
      </c>
      <c r="R130" s="114" t="e">
        <f t="shared" si="52"/>
        <v>#VALUE!</v>
      </c>
      <c r="S130" s="115" t="e">
        <f t="shared" si="57"/>
        <v>#VALUE!</v>
      </c>
      <c r="T130" s="115" t="e">
        <f>+VLOOKUP(A130,#REF!,10,0)</f>
        <v>#REF!</v>
      </c>
      <c r="U130" s="116"/>
      <c r="V130" s="117" t="str">
        <f t="shared" si="53"/>
        <v>#REF!</v>
      </c>
      <c r="W130" s="90" t="e">
        <f t="shared" si="54"/>
        <v>#VALUE!</v>
      </c>
      <c r="X130" s="89"/>
      <c r="Y130" s="89"/>
      <c r="Z130" s="118"/>
      <c r="AA130" s="89"/>
      <c r="AB130" s="89"/>
      <c r="AC130" s="89"/>
      <c r="AD130" s="89"/>
      <c r="AE130" s="89"/>
      <c r="AF130" s="89"/>
      <c r="AG130" s="89"/>
    </row>
    <row r="131" spans="1:33" ht="11.25" hidden="1" customHeight="1" outlineLevel="1" x14ac:dyDescent="0.3">
      <c r="A131" s="156" t="s">
        <v>198</v>
      </c>
      <c r="B131" s="111" t="e">
        <f t="shared" si="44"/>
        <v>#VALUE!</v>
      </c>
      <c r="C131" s="157" t="s">
        <v>198</v>
      </c>
      <c r="D131" s="157" t="s">
        <v>198</v>
      </c>
      <c r="E131" s="113" t="e">
        <f t="shared" si="45"/>
        <v>#VALUE!</v>
      </c>
      <c r="F131" s="114" t="e">
        <f t="shared" si="46"/>
        <v>#VALUE!</v>
      </c>
      <c r="G131" s="115" t="e">
        <f t="shared" si="55"/>
        <v>#VALUE!</v>
      </c>
      <c r="H131" s="111" t="e">
        <f t="shared" si="47"/>
        <v>#VALUE!</v>
      </c>
      <c r="I131" s="157" t="s">
        <v>198</v>
      </c>
      <c r="J131" s="157" t="s">
        <v>198</v>
      </c>
      <c r="K131" s="113" t="e">
        <f t="shared" si="48"/>
        <v>#VALUE!</v>
      </c>
      <c r="L131" s="114" t="e">
        <f t="shared" si="49"/>
        <v>#VALUE!</v>
      </c>
      <c r="M131" s="115" t="e">
        <f t="shared" si="56"/>
        <v>#VALUE!</v>
      </c>
      <c r="N131" s="111" t="e">
        <f t="shared" si="50"/>
        <v>#VALUE!</v>
      </c>
      <c r="O131" s="157" t="s">
        <v>198</v>
      </c>
      <c r="P131" s="157" t="s">
        <v>198</v>
      </c>
      <c r="Q131" s="113" t="e">
        <f t="shared" si="51"/>
        <v>#VALUE!</v>
      </c>
      <c r="R131" s="114" t="e">
        <f t="shared" si="52"/>
        <v>#VALUE!</v>
      </c>
      <c r="S131" s="115" t="e">
        <f t="shared" si="57"/>
        <v>#VALUE!</v>
      </c>
      <c r="T131" s="115" t="e">
        <f>+VLOOKUP(A131,#REF!,10,0)</f>
        <v>#REF!</v>
      </c>
      <c r="U131" s="116"/>
      <c r="V131" s="117" t="str">
        <f t="shared" si="53"/>
        <v>#REF!</v>
      </c>
      <c r="W131" s="90" t="e">
        <f t="shared" si="54"/>
        <v>#VALUE!</v>
      </c>
      <c r="X131" s="89"/>
      <c r="Y131" s="89"/>
      <c r="Z131" s="118"/>
      <c r="AA131" s="89"/>
      <c r="AB131" s="89"/>
      <c r="AC131" s="89"/>
      <c r="AD131" s="89"/>
      <c r="AE131" s="89"/>
      <c r="AF131" s="89"/>
      <c r="AG131" s="89"/>
    </row>
    <row r="132" spans="1:33" ht="11.25" hidden="1" customHeight="1" outlineLevel="1" x14ac:dyDescent="0.3">
      <c r="A132" s="156" t="s">
        <v>198</v>
      </c>
      <c r="B132" s="111" t="e">
        <f t="shared" si="44"/>
        <v>#VALUE!</v>
      </c>
      <c r="C132" s="157" t="s">
        <v>198</v>
      </c>
      <c r="D132" s="157" t="s">
        <v>198</v>
      </c>
      <c r="E132" s="113" t="e">
        <f t="shared" si="45"/>
        <v>#VALUE!</v>
      </c>
      <c r="F132" s="114" t="e">
        <f t="shared" si="46"/>
        <v>#VALUE!</v>
      </c>
      <c r="G132" s="115" t="e">
        <f t="shared" si="55"/>
        <v>#VALUE!</v>
      </c>
      <c r="H132" s="111" t="e">
        <f t="shared" si="47"/>
        <v>#VALUE!</v>
      </c>
      <c r="I132" s="157" t="s">
        <v>198</v>
      </c>
      <c r="J132" s="157" t="s">
        <v>198</v>
      </c>
      <c r="K132" s="113" t="e">
        <f t="shared" si="48"/>
        <v>#VALUE!</v>
      </c>
      <c r="L132" s="114" t="e">
        <f t="shared" si="49"/>
        <v>#VALUE!</v>
      </c>
      <c r="M132" s="115" t="e">
        <f t="shared" si="56"/>
        <v>#VALUE!</v>
      </c>
      <c r="N132" s="111" t="e">
        <f t="shared" si="50"/>
        <v>#VALUE!</v>
      </c>
      <c r="O132" s="157" t="s">
        <v>198</v>
      </c>
      <c r="P132" s="157" t="s">
        <v>198</v>
      </c>
      <c r="Q132" s="113" t="e">
        <f t="shared" si="51"/>
        <v>#VALUE!</v>
      </c>
      <c r="R132" s="114" t="e">
        <f t="shared" si="52"/>
        <v>#VALUE!</v>
      </c>
      <c r="S132" s="115" t="e">
        <f t="shared" si="57"/>
        <v>#VALUE!</v>
      </c>
      <c r="T132" s="115" t="e">
        <f>+VLOOKUP(A132,#REF!,10,0)</f>
        <v>#REF!</v>
      </c>
      <c r="U132" s="116"/>
      <c r="V132" s="117" t="str">
        <f t="shared" si="53"/>
        <v>#REF!</v>
      </c>
      <c r="W132" s="90" t="e">
        <f t="shared" si="54"/>
        <v>#VALUE!</v>
      </c>
      <c r="X132" s="89"/>
      <c r="Y132" s="89"/>
      <c r="Z132" s="118"/>
      <c r="AA132" s="89"/>
      <c r="AB132" s="89"/>
      <c r="AC132" s="89"/>
      <c r="AD132" s="89"/>
      <c r="AE132" s="89"/>
      <c r="AF132" s="89"/>
      <c r="AG132" s="89"/>
    </row>
    <row r="133" spans="1:33" ht="11.25" hidden="1" customHeight="1" outlineLevel="1" x14ac:dyDescent="0.3">
      <c r="A133" s="156" t="s">
        <v>198</v>
      </c>
      <c r="B133" s="111" t="e">
        <f t="shared" si="44"/>
        <v>#VALUE!</v>
      </c>
      <c r="C133" s="157" t="s">
        <v>198</v>
      </c>
      <c r="D133" s="157" t="s">
        <v>198</v>
      </c>
      <c r="E133" s="113" t="e">
        <f t="shared" si="45"/>
        <v>#VALUE!</v>
      </c>
      <c r="F133" s="114" t="e">
        <f t="shared" si="46"/>
        <v>#VALUE!</v>
      </c>
      <c r="G133" s="115" t="e">
        <f t="shared" si="55"/>
        <v>#VALUE!</v>
      </c>
      <c r="H133" s="111" t="e">
        <f t="shared" si="47"/>
        <v>#VALUE!</v>
      </c>
      <c r="I133" s="157" t="s">
        <v>198</v>
      </c>
      <c r="J133" s="157" t="s">
        <v>198</v>
      </c>
      <c r="K133" s="113" t="e">
        <f t="shared" si="48"/>
        <v>#VALUE!</v>
      </c>
      <c r="L133" s="114" t="e">
        <f t="shared" si="49"/>
        <v>#VALUE!</v>
      </c>
      <c r="M133" s="115" t="e">
        <f t="shared" si="56"/>
        <v>#VALUE!</v>
      </c>
      <c r="N133" s="111" t="e">
        <f t="shared" si="50"/>
        <v>#VALUE!</v>
      </c>
      <c r="O133" s="157" t="s">
        <v>198</v>
      </c>
      <c r="P133" s="157" t="s">
        <v>198</v>
      </c>
      <c r="Q133" s="113" t="e">
        <f t="shared" si="51"/>
        <v>#VALUE!</v>
      </c>
      <c r="R133" s="114" t="e">
        <f t="shared" si="52"/>
        <v>#VALUE!</v>
      </c>
      <c r="S133" s="115" t="e">
        <f t="shared" si="57"/>
        <v>#VALUE!</v>
      </c>
      <c r="T133" s="115" t="e">
        <f>+VLOOKUP(A133,#REF!,10,0)</f>
        <v>#REF!</v>
      </c>
      <c r="U133" s="116"/>
      <c r="V133" s="117" t="str">
        <f t="shared" si="53"/>
        <v>#REF!</v>
      </c>
      <c r="W133" s="90" t="e">
        <f t="shared" si="54"/>
        <v>#VALUE!</v>
      </c>
      <c r="X133" s="89"/>
      <c r="Y133" s="89"/>
      <c r="Z133" s="118"/>
      <c r="AA133" s="89"/>
      <c r="AB133" s="89"/>
      <c r="AC133" s="89"/>
      <c r="AD133" s="89"/>
      <c r="AE133" s="89"/>
      <c r="AF133" s="89"/>
      <c r="AG133" s="89"/>
    </row>
    <row r="134" spans="1:33" ht="11.25" hidden="1" customHeight="1" outlineLevel="1" x14ac:dyDescent="0.3">
      <c r="A134" s="156" t="s">
        <v>198</v>
      </c>
      <c r="B134" s="111" t="e">
        <f t="shared" si="44"/>
        <v>#VALUE!</v>
      </c>
      <c r="C134" s="157" t="s">
        <v>198</v>
      </c>
      <c r="D134" s="157" t="s">
        <v>198</v>
      </c>
      <c r="E134" s="113" t="e">
        <f t="shared" si="45"/>
        <v>#VALUE!</v>
      </c>
      <c r="F134" s="114" t="e">
        <f t="shared" si="46"/>
        <v>#VALUE!</v>
      </c>
      <c r="G134" s="115" t="e">
        <f t="shared" si="55"/>
        <v>#VALUE!</v>
      </c>
      <c r="H134" s="111" t="e">
        <f t="shared" si="47"/>
        <v>#VALUE!</v>
      </c>
      <c r="I134" s="157" t="s">
        <v>198</v>
      </c>
      <c r="J134" s="157" t="s">
        <v>198</v>
      </c>
      <c r="K134" s="113" t="e">
        <f t="shared" si="48"/>
        <v>#VALUE!</v>
      </c>
      <c r="L134" s="114" t="e">
        <f t="shared" si="49"/>
        <v>#VALUE!</v>
      </c>
      <c r="M134" s="115" t="e">
        <f t="shared" si="56"/>
        <v>#VALUE!</v>
      </c>
      <c r="N134" s="111" t="e">
        <f t="shared" si="50"/>
        <v>#VALUE!</v>
      </c>
      <c r="O134" s="157" t="s">
        <v>198</v>
      </c>
      <c r="P134" s="205" t="s">
        <v>198</v>
      </c>
      <c r="Q134" s="113" t="e">
        <f t="shared" si="51"/>
        <v>#VALUE!</v>
      </c>
      <c r="R134" s="114" t="e">
        <f t="shared" si="52"/>
        <v>#VALUE!</v>
      </c>
      <c r="S134" s="115" t="e">
        <f t="shared" si="57"/>
        <v>#VALUE!</v>
      </c>
      <c r="T134" s="115" t="e">
        <f>+VLOOKUP(A134,#REF!,10,0)</f>
        <v>#REF!</v>
      </c>
      <c r="U134" s="116"/>
      <c r="V134" s="117" t="str">
        <f t="shared" si="53"/>
        <v>#REF!</v>
      </c>
      <c r="W134" s="90" t="e">
        <f t="shared" si="54"/>
        <v>#VALUE!</v>
      </c>
      <c r="X134" s="89"/>
      <c r="Y134" s="89"/>
      <c r="Z134" s="118"/>
      <c r="AA134" s="89"/>
      <c r="AB134" s="89"/>
      <c r="AC134" s="89"/>
      <c r="AD134" s="89"/>
      <c r="AE134" s="89"/>
      <c r="AF134" s="89"/>
      <c r="AG134" s="89"/>
    </row>
    <row r="135" spans="1:33" ht="11.25" hidden="1" customHeight="1" outlineLevel="1" x14ac:dyDescent="0.3">
      <c r="A135" s="156"/>
      <c r="B135" s="111"/>
      <c r="C135" s="157"/>
      <c r="D135" s="157"/>
      <c r="E135" s="113"/>
      <c r="F135" s="114"/>
      <c r="G135" s="115"/>
      <c r="H135" s="111"/>
      <c r="I135" s="157"/>
      <c r="J135" s="157"/>
      <c r="K135" s="113"/>
      <c r="L135" s="114"/>
      <c r="M135" s="115"/>
      <c r="N135" s="111"/>
      <c r="O135" s="157"/>
      <c r="P135" s="205" t="e">
        <f>P134-0.98</f>
        <v>#VALUE!</v>
      </c>
      <c r="Q135" s="113"/>
      <c r="R135" s="114"/>
      <c r="S135" s="115"/>
      <c r="T135" s="115"/>
      <c r="U135" s="116"/>
      <c r="V135" s="117"/>
      <c r="W135" s="90"/>
      <c r="X135" s="89"/>
      <c r="Y135" s="89"/>
      <c r="Z135" s="118"/>
      <c r="AA135" s="89"/>
      <c r="AB135" s="89"/>
      <c r="AC135" s="89"/>
      <c r="AD135" s="89"/>
      <c r="AE135" s="89"/>
      <c r="AF135" s="89"/>
      <c r="AG135" s="89"/>
    </row>
    <row r="136" spans="1:33" ht="11.25" hidden="1" customHeight="1" outlineLevel="1" x14ac:dyDescent="0.3">
      <c r="A136" s="156" t="s">
        <v>198</v>
      </c>
      <c r="B136" s="111" t="e">
        <f t="shared" ref="B136:B150" si="58">+A136-$A$27</f>
        <v>#VALUE!</v>
      </c>
      <c r="C136" s="157" t="s">
        <v>198</v>
      </c>
      <c r="D136" s="157" t="s">
        <v>198</v>
      </c>
      <c r="E136" s="113" t="e">
        <f t="shared" ref="E136:E150" si="59">+C136-($H$15)+F136</f>
        <v>#VALUE!</v>
      </c>
      <c r="F136" s="114" t="e">
        <f t="shared" ref="F136:F150" si="60">$F$79+$D$80-D136</f>
        <v>#VALUE!</v>
      </c>
      <c r="G136" s="115" t="e">
        <f>+(F136-F134)/(A136-A134)*1000</f>
        <v>#VALUE!</v>
      </c>
      <c r="H136" s="111" t="e">
        <f t="shared" ref="H136:H150" si="61">+A136-$A$27</f>
        <v>#VALUE!</v>
      </c>
      <c r="I136" s="157" t="s">
        <v>198</v>
      </c>
      <c r="J136" s="157" t="s">
        <v>198</v>
      </c>
      <c r="K136" s="113" t="e">
        <f t="shared" ref="K136:K150" si="62">+I136-($H$16)+L136</f>
        <v>#VALUE!</v>
      </c>
      <c r="L136" s="114" t="e">
        <f t="shared" ref="L136:L150" si="63">$L$79+$J$80-J136</f>
        <v>#VALUE!</v>
      </c>
      <c r="M136" s="115" t="e">
        <f>+(L136-L134)/(A136-A134)*1000</f>
        <v>#VALUE!</v>
      </c>
      <c r="N136" s="111" t="e">
        <f t="shared" ref="N136:N150" si="64">+A136-$A$27</f>
        <v>#VALUE!</v>
      </c>
      <c r="O136" s="157" t="s">
        <v>198</v>
      </c>
      <c r="P136" s="157" t="s">
        <v>198</v>
      </c>
      <c r="Q136" s="113" t="e">
        <f t="shared" ref="Q136:Q150" si="65">+(O136-$H$17+R136)</f>
        <v>#VALUE!</v>
      </c>
      <c r="R136" s="114" t="e">
        <f t="shared" ref="R136:R150" si="66">$R$134+$P$135-P136</f>
        <v>#VALUE!</v>
      </c>
      <c r="S136" s="115" t="e">
        <f t="shared" ref="S136:S150" si="67">+(R136-R134)/(A136-A134)*1000</f>
        <v>#VALUE!</v>
      </c>
      <c r="T136" s="115" t="e">
        <f>+VLOOKUP(A136,#REF!,10,0)</f>
        <v>#REF!</v>
      </c>
      <c r="U136" s="116"/>
      <c r="V136" s="117" t="str">
        <f t="shared" ref="V136:V149" si="68">+A136</f>
        <v>#REF!</v>
      </c>
      <c r="W136" s="90" t="e">
        <f t="shared" ref="W136:W149" si="69">+(E136+2*K136+Q136)/4</f>
        <v>#VALUE!</v>
      </c>
      <c r="X136" s="89"/>
      <c r="Y136" s="89"/>
      <c r="Z136" s="118"/>
      <c r="AA136" s="89"/>
      <c r="AB136" s="89"/>
      <c r="AC136" s="89"/>
      <c r="AD136" s="89"/>
      <c r="AE136" s="89"/>
      <c r="AF136" s="89"/>
      <c r="AG136" s="89"/>
    </row>
    <row r="137" spans="1:33" ht="11.25" hidden="1" customHeight="1" outlineLevel="1" x14ac:dyDescent="0.3">
      <c r="A137" s="156" t="s">
        <v>198</v>
      </c>
      <c r="B137" s="111" t="e">
        <f t="shared" si="58"/>
        <v>#VALUE!</v>
      </c>
      <c r="C137" s="157" t="s">
        <v>198</v>
      </c>
      <c r="D137" s="157" t="s">
        <v>198</v>
      </c>
      <c r="E137" s="113" t="e">
        <f t="shared" si="59"/>
        <v>#VALUE!</v>
      </c>
      <c r="F137" s="114" t="e">
        <f t="shared" si="60"/>
        <v>#VALUE!</v>
      </c>
      <c r="G137" s="115" t="e">
        <f t="shared" ref="G137:G150" si="70">+(F137-F136)/(A137-A136)*1000</f>
        <v>#VALUE!</v>
      </c>
      <c r="H137" s="111" t="e">
        <f t="shared" si="61"/>
        <v>#VALUE!</v>
      </c>
      <c r="I137" s="157" t="s">
        <v>198</v>
      </c>
      <c r="J137" s="157" t="s">
        <v>198</v>
      </c>
      <c r="K137" s="113" t="e">
        <f t="shared" si="62"/>
        <v>#VALUE!</v>
      </c>
      <c r="L137" s="114" t="e">
        <f t="shared" si="63"/>
        <v>#VALUE!</v>
      </c>
      <c r="M137" s="115" t="e">
        <f t="shared" ref="M137:M150" si="71">+(L137-L136)/(A137-A136)*1000</f>
        <v>#VALUE!</v>
      </c>
      <c r="N137" s="111" t="e">
        <f t="shared" si="64"/>
        <v>#VALUE!</v>
      </c>
      <c r="O137" s="157" t="s">
        <v>198</v>
      </c>
      <c r="P137" s="157" t="s">
        <v>198</v>
      </c>
      <c r="Q137" s="113" t="e">
        <f t="shared" si="65"/>
        <v>#VALUE!</v>
      </c>
      <c r="R137" s="114" t="e">
        <f t="shared" si="66"/>
        <v>#VALUE!</v>
      </c>
      <c r="S137" s="115" t="e">
        <f t="shared" si="67"/>
        <v>#VALUE!</v>
      </c>
      <c r="T137" s="115" t="e">
        <f>+VLOOKUP(A137,#REF!,10,0)</f>
        <v>#REF!</v>
      </c>
      <c r="U137" s="116"/>
      <c r="V137" s="117" t="str">
        <f t="shared" si="68"/>
        <v>#REF!</v>
      </c>
      <c r="W137" s="90" t="e">
        <f t="shared" si="69"/>
        <v>#VALUE!</v>
      </c>
      <c r="X137" s="89"/>
      <c r="Y137" s="89"/>
      <c r="Z137" s="118"/>
      <c r="AA137" s="89"/>
      <c r="AB137" s="89"/>
      <c r="AC137" s="89"/>
      <c r="AD137" s="89"/>
      <c r="AE137" s="89"/>
      <c r="AF137" s="89"/>
      <c r="AG137" s="89"/>
    </row>
    <row r="138" spans="1:33" ht="11.25" hidden="1" customHeight="1" outlineLevel="1" x14ac:dyDescent="0.3">
      <c r="A138" s="156" t="s">
        <v>198</v>
      </c>
      <c r="B138" s="111" t="e">
        <f t="shared" si="58"/>
        <v>#VALUE!</v>
      </c>
      <c r="C138" s="157" t="s">
        <v>198</v>
      </c>
      <c r="D138" s="157" t="s">
        <v>198</v>
      </c>
      <c r="E138" s="113" t="e">
        <f t="shared" si="59"/>
        <v>#VALUE!</v>
      </c>
      <c r="F138" s="114" t="e">
        <f t="shared" si="60"/>
        <v>#VALUE!</v>
      </c>
      <c r="G138" s="115" t="e">
        <f t="shared" si="70"/>
        <v>#VALUE!</v>
      </c>
      <c r="H138" s="111" t="e">
        <f t="shared" si="61"/>
        <v>#VALUE!</v>
      </c>
      <c r="I138" s="157" t="s">
        <v>198</v>
      </c>
      <c r="J138" s="157" t="s">
        <v>198</v>
      </c>
      <c r="K138" s="113" t="e">
        <f t="shared" si="62"/>
        <v>#VALUE!</v>
      </c>
      <c r="L138" s="114" t="e">
        <f t="shared" si="63"/>
        <v>#VALUE!</v>
      </c>
      <c r="M138" s="115" t="e">
        <f t="shared" si="71"/>
        <v>#VALUE!</v>
      </c>
      <c r="N138" s="111" t="e">
        <f t="shared" si="64"/>
        <v>#VALUE!</v>
      </c>
      <c r="O138" s="157" t="s">
        <v>198</v>
      </c>
      <c r="P138" s="157" t="s">
        <v>198</v>
      </c>
      <c r="Q138" s="113" t="e">
        <f t="shared" si="65"/>
        <v>#VALUE!</v>
      </c>
      <c r="R138" s="114" t="e">
        <f t="shared" si="66"/>
        <v>#VALUE!</v>
      </c>
      <c r="S138" s="115" t="e">
        <f t="shared" si="67"/>
        <v>#VALUE!</v>
      </c>
      <c r="T138" s="115" t="e">
        <f>+VLOOKUP(A138,#REF!,10,0)</f>
        <v>#REF!</v>
      </c>
      <c r="U138" s="116"/>
      <c r="V138" s="117" t="str">
        <f t="shared" si="68"/>
        <v>#REF!</v>
      </c>
      <c r="W138" s="90" t="e">
        <f t="shared" si="69"/>
        <v>#VALUE!</v>
      </c>
      <c r="X138" s="89"/>
      <c r="Y138" s="89"/>
      <c r="Z138" s="118"/>
      <c r="AA138" s="89"/>
      <c r="AB138" s="89"/>
      <c r="AC138" s="89"/>
      <c r="AD138" s="89"/>
      <c r="AE138" s="89"/>
      <c r="AF138" s="89"/>
      <c r="AG138" s="89"/>
    </row>
    <row r="139" spans="1:33" ht="11.25" hidden="1" customHeight="1" outlineLevel="1" x14ac:dyDescent="0.3">
      <c r="A139" s="156" t="s">
        <v>198</v>
      </c>
      <c r="B139" s="111" t="e">
        <f t="shared" si="58"/>
        <v>#VALUE!</v>
      </c>
      <c r="C139" s="157" t="s">
        <v>198</v>
      </c>
      <c r="D139" s="157" t="s">
        <v>198</v>
      </c>
      <c r="E139" s="113" t="e">
        <f t="shared" si="59"/>
        <v>#VALUE!</v>
      </c>
      <c r="F139" s="114" t="e">
        <f t="shared" si="60"/>
        <v>#VALUE!</v>
      </c>
      <c r="G139" s="115" t="e">
        <f t="shared" si="70"/>
        <v>#VALUE!</v>
      </c>
      <c r="H139" s="111" t="e">
        <f t="shared" si="61"/>
        <v>#VALUE!</v>
      </c>
      <c r="I139" s="157" t="s">
        <v>198</v>
      </c>
      <c r="J139" s="157" t="s">
        <v>198</v>
      </c>
      <c r="K139" s="113" t="e">
        <f t="shared" si="62"/>
        <v>#VALUE!</v>
      </c>
      <c r="L139" s="114" t="e">
        <f t="shared" si="63"/>
        <v>#VALUE!</v>
      </c>
      <c r="M139" s="115" t="e">
        <f t="shared" si="71"/>
        <v>#VALUE!</v>
      </c>
      <c r="N139" s="111" t="e">
        <f t="shared" si="64"/>
        <v>#VALUE!</v>
      </c>
      <c r="O139" s="157" t="s">
        <v>198</v>
      </c>
      <c r="P139" s="157" t="s">
        <v>198</v>
      </c>
      <c r="Q139" s="113" t="e">
        <f t="shared" si="65"/>
        <v>#VALUE!</v>
      </c>
      <c r="R139" s="114" t="e">
        <f t="shared" si="66"/>
        <v>#VALUE!</v>
      </c>
      <c r="S139" s="115" t="e">
        <f t="shared" si="67"/>
        <v>#VALUE!</v>
      </c>
      <c r="T139" s="115" t="e">
        <f>+VLOOKUP(A139,#REF!,10,0)</f>
        <v>#REF!</v>
      </c>
      <c r="U139" s="116"/>
      <c r="V139" s="117" t="str">
        <f t="shared" si="68"/>
        <v>#REF!</v>
      </c>
      <c r="W139" s="90" t="e">
        <f t="shared" si="69"/>
        <v>#VALUE!</v>
      </c>
      <c r="X139" s="89"/>
      <c r="Y139" s="89"/>
      <c r="Z139" s="118"/>
      <c r="AA139" s="89"/>
      <c r="AB139" s="89"/>
      <c r="AC139" s="89"/>
      <c r="AD139" s="89"/>
      <c r="AE139" s="89"/>
      <c r="AF139" s="89"/>
      <c r="AG139" s="89"/>
    </row>
    <row r="140" spans="1:33" ht="11.25" hidden="1" customHeight="1" outlineLevel="1" x14ac:dyDescent="0.3">
      <c r="A140" s="156" t="s">
        <v>198</v>
      </c>
      <c r="B140" s="111" t="e">
        <f t="shared" si="58"/>
        <v>#VALUE!</v>
      </c>
      <c r="C140" s="157" t="s">
        <v>198</v>
      </c>
      <c r="D140" s="157" t="s">
        <v>198</v>
      </c>
      <c r="E140" s="113" t="e">
        <f t="shared" si="59"/>
        <v>#VALUE!</v>
      </c>
      <c r="F140" s="114" t="e">
        <f t="shared" si="60"/>
        <v>#VALUE!</v>
      </c>
      <c r="G140" s="115" t="e">
        <f t="shared" si="70"/>
        <v>#VALUE!</v>
      </c>
      <c r="H140" s="111" t="e">
        <f t="shared" si="61"/>
        <v>#VALUE!</v>
      </c>
      <c r="I140" s="157" t="s">
        <v>198</v>
      </c>
      <c r="J140" s="157" t="s">
        <v>198</v>
      </c>
      <c r="K140" s="113" t="e">
        <f t="shared" si="62"/>
        <v>#VALUE!</v>
      </c>
      <c r="L140" s="114" t="e">
        <f t="shared" si="63"/>
        <v>#VALUE!</v>
      </c>
      <c r="M140" s="115" t="e">
        <f t="shared" si="71"/>
        <v>#VALUE!</v>
      </c>
      <c r="N140" s="111" t="e">
        <f t="shared" si="64"/>
        <v>#VALUE!</v>
      </c>
      <c r="O140" s="157" t="s">
        <v>198</v>
      </c>
      <c r="P140" s="157" t="s">
        <v>198</v>
      </c>
      <c r="Q140" s="113" t="e">
        <f t="shared" si="65"/>
        <v>#VALUE!</v>
      </c>
      <c r="R140" s="114" t="e">
        <f t="shared" si="66"/>
        <v>#VALUE!</v>
      </c>
      <c r="S140" s="115" t="e">
        <f t="shared" si="67"/>
        <v>#VALUE!</v>
      </c>
      <c r="T140" s="115" t="e">
        <f>+VLOOKUP(A140,#REF!,10,0)</f>
        <v>#REF!</v>
      </c>
      <c r="U140" s="116"/>
      <c r="V140" s="117" t="str">
        <f t="shared" si="68"/>
        <v>#REF!</v>
      </c>
      <c r="W140" s="90" t="e">
        <f t="shared" si="69"/>
        <v>#VALUE!</v>
      </c>
      <c r="X140" s="89"/>
      <c r="Y140" s="89"/>
      <c r="Z140" s="118"/>
      <c r="AA140" s="89"/>
      <c r="AB140" s="89"/>
      <c r="AC140" s="89"/>
      <c r="AD140" s="89"/>
      <c r="AE140" s="89"/>
      <c r="AF140" s="89"/>
      <c r="AG140" s="89"/>
    </row>
    <row r="141" spans="1:33" ht="11.25" hidden="1" customHeight="1" outlineLevel="1" x14ac:dyDescent="0.3">
      <c r="A141" s="156" t="s">
        <v>198</v>
      </c>
      <c r="B141" s="111" t="e">
        <f t="shared" si="58"/>
        <v>#VALUE!</v>
      </c>
      <c r="C141" s="157" t="s">
        <v>198</v>
      </c>
      <c r="D141" s="157" t="s">
        <v>198</v>
      </c>
      <c r="E141" s="113" t="e">
        <f t="shared" si="59"/>
        <v>#VALUE!</v>
      </c>
      <c r="F141" s="114" t="e">
        <f t="shared" si="60"/>
        <v>#VALUE!</v>
      </c>
      <c r="G141" s="115" t="e">
        <f t="shared" si="70"/>
        <v>#VALUE!</v>
      </c>
      <c r="H141" s="111" t="e">
        <f t="shared" si="61"/>
        <v>#VALUE!</v>
      </c>
      <c r="I141" s="157" t="s">
        <v>198</v>
      </c>
      <c r="J141" s="157" t="s">
        <v>198</v>
      </c>
      <c r="K141" s="113" t="e">
        <f t="shared" si="62"/>
        <v>#VALUE!</v>
      </c>
      <c r="L141" s="114" t="e">
        <f t="shared" si="63"/>
        <v>#VALUE!</v>
      </c>
      <c r="M141" s="115" t="e">
        <f t="shared" si="71"/>
        <v>#VALUE!</v>
      </c>
      <c r="N141" s="111" t="e">
        <f t="shared" si="64"/>
        <v>#VALUE!</v>
      </c>
      <c r="O141" s="157" t="s">
        <v>198</v>
      </c>
      <c r="P141" s="157" t="s">
        <v>198</v>
      </c>
      <c r="Q141" s="113" t="e">
        <f t="shared" si="65"/>
        <v>#VALUE!</v>
      </c>
      <c r="R141" s="114" t="e">
        <f t="shared" si="66"/>
        <v>#VALUE!</v>
      </c>
      <c r="S141" s="115" t="e">
        <f t="shared" si="67"/>
        <v>#VALUE!</v>
      </c>
      <c r="T141" s="115" t="e">
        <f>+VLOOKUP(A141,#REF!,10,0)</f>
        <v>#REF!</v>
      </c>
      <c r="U141" s="116"/>
      <c r="V141" s="117" t="str">
        <f t="shared" si="68"/>
        <v>#REF!</v>
      </c>
      <c r="W141" s="90" t="e">
        <f t="shared" si="69"/>
        <v>#VALUE!</v>
      </c>
      <c r="X141" s="89"/>
      <c r="Y141" s="89"/>
      <c r="Z141" s="118"/>
      <c r="AA141" s="89"/>
      <c r="AB141" s="89"/>
      <c r="AC141" s="89"/>
      <c r="AD141" s="89"/>
      <c r="AE141" s="89"/>
      <c r="AF141" s="89"/>
      <c r="AG141" s="89"/>
    </row>
    <row r="142" spans="1:33" ht="11.25" hidden="1" customHeight="1" outlineLevel="1" x14ac:dyDescent="0.3">
      <c r="A142" s="156" t="s">
        <v>198</v>
      </c>
      <c r="B142" s="111" t="e">
        <f t="shared" si="58"/>
        <v>#VALUE!</v>
      </c>
      <c r="C142" s="157" t="s">
        <v>198</v>
      </c>
      <c r="D142" s="157" t="s">
        <v>198</v>
      </c>
      <c r="E142" s="113" t="e">
        <f t="shared" si="59"/>
        <v>#VALUE!</v>
      </c>
      <c r="F142" s="114" t="e">
        <f t="shared" si="60"/>
        <v>#VALUE!</v>
      </c>
      <c r="G142" s="115" t="e">
        <f t="shared" si="70"/>
        <v>#VALUE!</v>
      </c>
      <c r="H142" s="111" t="e">
        <f t="shared" si="61"/>
        <v>#VALUE!</v>
      </c>
      <c r="I142" s="157" t="s">
        <v>198</v>
      </c>
      <c r="J142" s="157" t="s">
        <v>198</v>
      </c>
      <c r="K142" s="113" t="e">
        <f t="shared" si="62"/>
        <v>#VALUE!</v>
      </c>
      <c r="L142" s="114" t="e">
        <f t="shared" si="63"/>
        <v>#VALUE!</v>
      </c>
      <c r="M142" s="115" t="e">
        <f t="shared" si="71"/>
        <v>#VALUE!</v>
      </c>
      <c r="N142" s="111" t="e">
        <f t="shared" si="64"/>
        <v>#VALUE!</v>
      </c>
      <c r="O142" s="157" t="s">
        <v>198</v>
      </c>
      <c r="P142" s="157" t="s">
        <v>198</v>
      </c>
      <c r="Q142" s="113" t="e">
        <f t="shared" si="65"/>
        <v>#VALUE!</v>
      </c>
      <c r="R142" s="114" t="e">
        <f t="shared" si="66"/>
        <v>#VALUE!</v>
      </c>
      <c r="S142" s="115" t="e">
        <f t="shared" si="67"/>
        <v>#VALUE!</v>
      </c>
      <c r="T142" s="115" t="e">
        <f>+VLOOKUP(A142,#REF!,10,0)</f>
        <v>#REF!</v>
      </c>
      <c r="U142" s="116"/>
      <c r="V142" s="117" t="str">
        <f t="shared" si="68"/>
        <v>#REF!</v>
      </c>
      <c r="W142" s="90" t="e">
        <f t="shared" si="69"/>
        <v>#VALUE!</v>
      </c>
      <c r="X142" s="89"/>
      <c r="Y142" s="89"/>
      <c r="Z142" s="118"/>
      <c r="AA142" s="89"/>
      <c r="AB142" s="89"/>
      <c r="AC142" s="89"/>
      <c r="AD142" s="89"/>
      <c r="AE142" s="89"/>
      <c r="AF142" s="89"/>
      <c r="AG142" s="89"/>
    </row>
    <row r="143" spans="1:33" ht="11.25" hidden="1" customHeight="1" outlineLevel="1" x14ac:dyDescent="0.3">
      <c r="A143" s="156" t="s">
        <v>198</v>
      </c>
      <c r="B143" s="111" t="e">
        <f t="shared" si="58"/>
        <v>#VALUE!</v>
      </c>
      <c r="C143" s="157" t="s">
        <v>198</v>
      </c>
      <c r="D143" s="157" t="s">
        <v>198</v>
      </c>
      <c r="E143" s="113" t="e">
        <f t="shared" si="59"/>
        <v>#VALUE!</v>
      </c>
      <c r="F143" s="114" t="e">
        <f t="shared" si="60"/>
        <v>#VALUE!</v>
      </c>
      <c r="G143" s="115" t="e">
        <f t="shared" si="70"/>
        <v>#VALUE!</v>
      </c>
      <c r="H143" s="111" t="e">
        <f t="shared" si="61"/>
        <v>#VALUE!</v>
      </c>
      <c r="I143" s="157" t="s">
        <v>198</v>
      </c>
      <c r="J143" s="157" t="s">
        <v>198</v>
      </c>
      <c r="K143" s="113" t="e">
        <f t="shared" si="62"/>
        <v>#VALUE!</v>
      </c>
      <c r="L143" s="114" t="e">
        <f t="shared" si="63"/>
        <v>#VALUE!</v>
      </c>
      <c r="M143" s="115" t="e">
        <f t="shared" si="71"/>
        <v>#VALUE!</v>
      </c>
      <c r="N143" s="111" t="e">
        <f t="shared" si="64"/>
        <v>#VALUE!</v>
      </c>
      <c r="O143" s="157" t="s">
        <v>198</v>
      </c>
      <c r="P143" s="157" t="s">
        <v>198</v>
      </c>
      <c r="Q143" s="113" t="e">
        <f t="shared" si="65"/>
        <v>#VALUE!</v>
      </c>
      <c r="R143" s="114" t="e">
        <f t="shared" si="66"/>
        <v>#VALUE!</v>
      </c>
      <c r="S143" s="115" t="e">
        <f t="shared" si="67"/>
        <v>#VALUE!</v>
      </c>
      <c r="T143" s="115" t="e">
        <f>+VLOOKUP(A143,#REF!,10,0)</f>
        <v>#REF!</v>
      </c>
      <c r="U143" s="116"/>
      <c r="V143" s="117" t="str">
        <f t="shared" si="68"/>
        <v>#REF!</v>
      </c>
      <c r="W143" s="90" t="e">
        <f t="shared" si="69"/>
        <v>#VALUE!</v>
      </c>
      <c r="X143" s="89"/>
      <c r="Y143" s="89"/>
      <c r="Z143" s="118"/>
      <c r="AA143" s="89"/>
      <c r="AB143" s="89"/>
      <c r="AC143" s="89"/>
      <c r="AD143" s="89"/>
      <c r="AE143" s="89"/>
      <c r="AF143" s="89"/>
      <c r="AG143" s="89"/>
    </row>
    <row r="144" spans="1:33" ht="11.25" hidden="1" customHeight="1" outlineLevel="1" x14ac:dyDescent="0.3">
      <c r="A144" s="156" t="s">
        <v>198</v>
      </c>
      <c r="B144" s="111" t="e">
        <f t="shared" si="58"/>
        <v>#VALUE!</v>
      </c>
      <c r="C144" s="157" t="s">
        <v>198</v>
      </c>
      <c r="D144" s="157" t="s">
        <v>198</v>
      </c>
      <c r="E144" s="113" t="e">
        <f t="shared" si="59"/>
        <v>#VALUE!</v>
      </c>
      <c r="F144" s="114" t="e">
        <f t="shared" si="60"/>
        <v>#VALUE!</v>
      </c>
      <c r="G144" s="115" t="e">
        <f t="shared" si="70"/>
        <v>#VALUE!</v>
      </c>
      <c r="H144" s="111" t="e">
        <f t="shared" si="61"/>
        <v>#VALUE!</v>
      </c>
      <c r="I144" s="157" t="s">
        <v>198</v>
      </c>
      <c r="J144" s="157" t="s">
        <v>198</v>
      </c>
      <c r="K144" s="113" t="e">
        <f t="shared" si="62"/>
        <v>#VALUE!</v>
      </c>
      <c r="L144" s="114" t="e">
        <f t="shared" si="63"/>
        <v>#VALUE!</v>
      </c>
      <c r="M144" s="115" t="e">
        <f t="shared" si="71"/>
        <v>#VALUE!</v>
      </c>
      <c r="N144" s="111" t="e">
        <f t="shared" si="64"/>
        <v>#VALUE!</v>
      </c>
      <c r="O144" s="157" t="s">
        <v>198</v>
      </c>
      <c r="P144" s="157" t="s">
        <v>198</v>
      </c>
      <c r="Q144" s="113" t="e">
        <f t="shared" si="65"/>
        <v>#VALUE!</v>
      </c>
      <c r="R144" s="114" t="e">
        <f t="shared" si="66"/>
        <v>#VALUE!</v>
      </c>
      <c r="S144" s="115" t="e">
        <f t="shared" si="67"/>
        <v>#VALUE!</v>
      </c>
      <c r="T144" s="115" t="e">
        <f>+VLOOKUP(A144,#REF!,10,0)</f>
        <v>#REF!</v>
      </c>
      <c r="U144" s="116"/>
      <c r="V144" s="117" t="str">
        <f t="shared" si="68"/>
        <v>#REF!</v>
      </c>
      <c r="W144" s="90" t="e">
        <f t="shared" si="69"/>
        <v>#VALUE!</v>
      </c>
      <c r="X144" s="89"/>
      <c r="Y144" s="89"/>
      <c r="Z144" s="118"/>
      <c r="AA144" s="89"/>
      <c r="AB144" s="89"/>
      <c r="AC144" s="89"/>
      <c r="AD144" s="89"/>
      <c r="AE144" s="89"/>
      <c r="AF144" s="89"/>
      <c r="AG144" s="89"/>
    </row>
    <row r="145" spans="1:33" ht="11.25" hidden="1" customHeight="1" outlineLevel="1" x14ac:dyDescent="0.3">
      <c r="A145" s="156" t="s">
        <v>198</v>
      </c>
      <c r="B145" s="111" t="e">
        <f t="shared" si="58"/>
        <v>#VALUE!</v>
      </c>
      <c r="C145" s="157" t="s">
        <v>198</v>
      </c>
      <c r="D145" s="157" t="s">
        <v>198</v>
      </c>
      <c r="E145" s="113" t="e">
        <f t="shared" si="59"/>
        <v>#VALUE!</v>
      </c>
      <c r="F145" s="114" t="e">
        <f t="shared" si="60"/>
        <v>#VALUE!</v>
      </c>
      <c r="G145" s="115" t="e">
        <f t="shared" si="70"/>
        <v>#VALUE!</v>
      </c>
      <c r="H145" s="111" t="e">
        <f t="shared" si="61"/>
        <v>#VALUE!</v>
      </c>
      <c r="I145" s="157" t="s">
        <v>198</v>
      </c>
      <c r="J145" s="157" t="s">
        <v>198</v>
      </c>
      <c r="K145" s="113" t="e">
        <f t="shared" si="62"/>
        <v>#VALUE!</v>
      </c>
      <c r="L145" s="114" t="e">
        <f t="shared" si="63"/>
        <v>#VALUE!</v>
      </c>
      <c r="M145" s="115" t="e">
        <f t="shared" si="71"/>
        <v>#VALUE!</v>
      </c>
      <c r="N145" s="111" t="e">
        <f t="shared" si="64"/>
        <v>#VALUE!</v>
      </c>
      <c r="O145" s="157" t="s">
        <v>198</v>
      </c>
      <c r="P145" s="157" t="s">
        <v>198</v>
      </c>
      <c r="Q145" s="113" t="e">
        <f t="shared" si="65"/>
        <v>#VALUE!</v>
      </c>
      <c r="R145" s="114" t="e">
        <f t="shared" si="66"/>
        <v>#VALUE!</v>
      </c>
      <c r="S145" s="115" t="e">
        <f t="shared" si="67"/>
        <v>#VALUE!</v>
      </c>
      <c r="T145" s="115" t="e">
        <f>+VLOOKUP(A145,#REF!,10,0)</f>
        <v>#REF!</v>
      </c>
      <c r="U145" s="116"/>
      <c r="V145" s="117" t="str">
        <f t="shared" si="68"/>
        <v>#REF!</v>
      </c>
      <c r="W145" s="90" t="e">
        <f t="shared" si="69"/>
        <v>#VALUE!</v>
      </c>
      <c r="X145" s="89"/>
      <c r="Y145" s="89"/>
      <c r="Z145" s="118"/>
      <c r="AA145" s="89"/>
      <c r="AB145" s="89"/>
      <c r="AC145" s="89"/>
      <c r="AD145" s="89"/>
      <c r="AE145" s="89"/>
      <c r="AF145" s="89"/>
      <c r="AG145" s="89"/>
    </row>
    <row r="146" spans="1:33" ht="11.25" hidden="1" customHeight="1" outlineLevel="1" x14ac:dyDescent="0.3">
      <c r="A146" s="156" t="s">
        <v>198</v>
      </c>
      <c r="B146" s="111" t="e">
        <f t="shared" si="58"/>
        <v>#VALUE!</v>
      </c>
      <c r="C146" s="157" t="s">
        <v>198</v>
      </c>
      <c r="D146" s="157" t="s">
        <v>198</v>
      </c>
      <c r="E146" s="113" t="e">
        <f t="shared" si="59"/>
        <v>#VALUE!</v>
      </c>
      <c r="F146" s="114" t="e">
        <f t="shared" si="60"/>
        <v>#VALUE!</v>
      </c>
      <c r="G146" s="115" t="e">
        <f t="shared" si="70"/>
        <v>#VALUE!</v>
      </c>
      <c r="H146" s="111" t="e">
        <f t="shared" si="61"/>
        <v>#VALUE!</v>
      </c>
      <c r="I146" s="157" t="s">
        <v>198</v>
      </c>
      <c r="J146" s="157" t="s">
        <v>198</v>
      </c>
      <c r="K146" s="113" t="e">
        <f t="shared" si="62"/>
        <v>#VALUE!</v>
      </c>
      <c r="L146" s="114" t="e">
        <f t="shared" si="63"/>
        <v>#VALUE!</v>
      </c>
      <c r="M146" s="115" t="e">
        <f t="shared" si="71"/>
        <v>#VALUE!</v>
      </c>
      <c r="N146" s="111" t="e">
        <f t="shared" si="64"/>
        <v>#VALUE!</v>
      </c>
      <c r="O146" s="157" t="s">
        <v>198</v>
      </c>
      <c r="P146" s="157" t="s">
        <v>198</v>
      </c>
      <c r="Q146" s="113" t="e">
        <f t="shared" si="65"/>
        <v>#VALUE!</v>
      </c>
      <c r="R146" s="114" t="e">
        <f t="shared" si="66"/>
        <v>#VALUE!</v>
      </c>
      <c r="S146" s="115" t="e">
        <f t="shared" si="67"/>
        <v>#VALUE!</v>
      </c>
      <c r="T146" s="115" t="e">
        <f>+VLOOKUP(A146,#REF!,10,0)</f>
        <v>#REF!</v>
      </c>
      <c r="U146" s="116"/>
      <c r="V146" s="117" t="str">
        <f t="shared" si="68"/>
        <v>#REF!</v>
      </c>
      <c r="W146" s="90" t="e">
        <f t="shared" si="69"/>
        <v>#VALUE!</v>
      </c>
      <c r="X146" s="89"/>
      <c r="Y146" s="89"/>
      <c r="Z146" s="118"/>
      <c r="AA146" s="89"/>
      <c r="AB146" s="89"/>
      <c r="AC146" s="89"/>
      <c r="AD146" s="89"/>
      <c r="AE146" s="89"/>
      <c r="AF146" s="89"/>
      <c r="AG146" s="89"/>
    </row>
    <row r="147" spans="1:33" ht="11.25" hidden="1" customHeight="1" outlineLevel="1" x14ac:dyDescent="0.3">
      <c r="A147" s="156" t="s">
        <v>198</v>
      </c>
      <c r="B147" s="111" t="e">
        <f t="shared" si="58"/>
        <v>#VALUE!</v>
      </c>
      <c r="C147" s="157" t="s">
        <v>198</v>
      </c>
      <c r="D147" s="157" t="s">
        <v>198</v>
      </c>
      <c r="E147" s="113" t="e">
        <f t="shared" si="59"/>
        <v>#VALUE!</v>
      </c>
      <c r="F147" s="114" t="e">
        <f t="shared" si="60"/>
        <v>#VALUE!</v>
      </c>
      <c r="G147" s="115" t="e">
        <f t="shared" si="70"/>
        <v>#VALUE!</v>
      </c>
      <c r="H147" s="111" t="e">
        <f t="shared" si="61"/>
        <v>#VALUE!</v>
      </c>
      <c r="I147" s="157" t="s">
        <v>198</v>
      </c>
      <c r="J147" s="157" t="s">
        <v>198</v>
      </c>
      <c r="K147" s="113" t="e">
        <f t="shared" si="62"/>
        <v>#VALUE!</v>
      </c>
      <c r="L147" s="114" t="e">
        <f t="shared" si="63"/>
        <v>#VALUE!</v>
      </c>
      <c r="M147" s="115" t="e">
        <f t="shared" si="71"/>
        <v>#VALUE!</v>
      </c>
      <c r="N147" s="111" t="e">
        <f t="shared" si="64"/>
        <v>#VALUE!</v>
      </c>
      <c r="O147" s="157" t="s">
        <v>198</v>
      </c>
      <c r="P147" s="157" t="s">
        <v>198</v>
      </c>
      <c r="Q147" s="113" t="e">
        <f t="shared" si="65"/>
        <v>#VALUE!</v>
      </c>
      <c r="R147" s="114" t="e">
        <f t="shared" si="66"/>
        <v>#VALUE!</v>
      </c>
      <c r="S147" s="115" t="e">
        <f t="shared" si="67"/>
        <v>#VALUE!</v>
      </c>
      <c r="T147" s="115" t="e">
        <f>+VLOOKUP(A147,#REF!,10,0)</f>
        <v>#REF!</v>
      </c>
      <c r="U147" s="116"/>
      <c r="V147" s="117" t="str">
        <f t="shared" si="68"/>
        <v>#REF!</v>
      </c>
      <c r="W147" s="90" t="e">
        <f t="shared" si="69"/>
        <v>#VALUE!</v>
      </c>
      <c r="X147" s="89"/>
      <c r="Y147" s="89"/>
      <c r="Z147" s="118"/>
      <c r="AA147" s="89"/>
      <c r="AB147" s="89"/>
      <c r="AC147" s="89"/>
      <c r="AD147" s="89"/>
      <c r="AE147" s="89"/>
      <c r="AF147" s="89"/>
      <c r="AG147" s="89"/>
    </row>
    <row r="148" spans="1:33" ht="11.25" hidden="1" customHeight="1" outlineLevel="1" x14ac:dyDescent="0.3">
      <c r="A148" s="156" t="s">
        <v>198</v>
      </c>
      <c r="B148" s="111" t="e">
        <f t="shared" si="58"/>
        <v>#VALUE!</v>
      </c>
      <c r="C148" s="157" t="s">
        <v>198</v>
      </c>
      <c r="D148" s="157" t="s">
        <v>198</v>
      </c>
      <c r="E148" s="113" t="e">
        <f t="shared" si="59"/>
        <v>#VALUE!</v>
      </c>
      <c r="F148" s="114" t="e">
        <f t="shared" si="60"/>
        <v>#VALUE!</v>
      </c>
      <c r="G148" s="115" t="e">
        <f t="shared" si="70"/>
        <v>#VALUE!</v>
      </c>
      <c r="H148" s="111" t="e">
        <f t="shared" si="61"/>
        <v>#VALUE!</v>
      </c>
      <c r="I148" s="157" t="s">
        <v>198</v>
      </c>
      <c r="J148" s="157" t="s">
        <v>198</v>
      </c>
      <c r="K148" s="113" t="e">
        <f t="shared" si="62"/>
        <v>#VALUE!</v>
      </c>
      <c r="L148" s="114" t="e">
        <f t="shared" si="63"/>
        <v>#VALUE!</v>
      </c>
      <c r="M148" s="115" t="e">
        <f t="shared" si="71"/>
        <v>#VALUE!</v>
      </c>
      <c r="N148" s="111" t="e">
        <f t="shared" si="64"/>
        <v>#VALUE!</v>
      </c>
      <c r="O148" s="157" t="s">
        <v>198</v>
      </c>
      <c r="P148" s="157" t="s">
        <v>198</v>
      </c>
      <c r="Q148" s="113" t="e">
        <f t="shared" si="65"/>
        <v>#VALUE!</v>
      </c>
      <c r="R148" s="114" t="e">
        <f t="shared" si="66"/>
        <v>#VALUE!</v>
      </c>
      <c r="S148" s="115" t="e">
        <f t="shared" si="67"/>
        <v>#VALUE!</v>
      </c>
      <c r="T148" s="115" t="e">
        <f>+VLOOKUP(A148,#REF!,10,0)</f>
        <v>#REF!</v>
      </c>
      <c r="U148" s="116"/>
      <c r="V148" s="117" t="str">
        <f t="shared" si="68"/>
        <v>#REF!</v>
      </c>
      <c r="W148" s="90" t="e">
        <f t="shared" si="69"/>
        <v>#VALUE!</v>
      </c>
      <c r="X148" s="89"/>
      <c r="Y148" s="89"/>
      <c r="Z148" s="118"/>
      <c r="AA148" s="89"/>
      <c r="AB148" s="89"/>
      <c r="AC148" s="89"/>
      <c r="AD148" s="89"/>
      <c r="AE148" s="89"/>
      <c r="AF148" s="89"/>
      <c r="AG148" s="89"/>
    </row>
    <row r="149" spans="1:33" ht="11.25" hidden="1" customHeight="1" outlineLevel="1" x14ac:dyDescent="0.3">
      <c r="A149" s="156" t="s">
        <v>198</v>
      </c>
      <c r="B149" s="111" t="e">
        <f t="shared" si="58"/>
        <v>#VALUE!</v>
      </c>
      <c r="C149" s="157" t="s">
        <v>198</v>
      </c>
      <c r="D149" s="157" t="s">
        <v>198</v>
      </c>
      <c r="E149" s="113" t="e">
        <f t="shared" si="59"/>
        <v>#VALUE!</v>
      </c>
      <c r="F149" s="114" t="e">
        <f t="shared" si="60"/>
        <v>#VALUE!</v>
      </c>
      <c r="G149" s="115" t="e">
        <f t="shared" si="70"/>
        <v>#VALUE!</v>
      </c>
      <c r="H149" s="111" t="e">
        <f t="shared" si="61"/>
        <v>#VALUE!</v>
      </c>
      <c r="I149" s="157" t="s">
        <v>198</v>
      </c>
      <c r="J149" s="157" t="s">
        <v>198</v>
      </c>
      <c r="K149" s="113" t="e">
        <f t="shared" si="62"/>
        <v>#VALUE!</v>
      </c>
      <c r="L149" s="114" t="e">
        <f t="shared" si="63"/>
        <v>#VALUE!</v>
      </c>
      <c r="M149" s="115" t="e">
        <f t="shared" si="71"/>
        <v>#VALUE!</v>
      </c>
      <c r="N149" s="111" t="e">
        <f t="shared" si="64"/>
        <v>#VALUE!</v>
      </c>
      <c r="O149" s="157" t="s">
        <v>198</v>
      </c>
      <c r="P149" s="157" t="s">
        <v>198</v>
      </c>
      <c r="Q149" s="113" t="e">
        <f t="shared" si="65"/>
        <v>#VALUE!</v>
      </c>
      <c r="R149" s="114" t="e">
        <f t="shared" si="66"/>
        <v>#VALUE!</v>
      </c>
      <c r="S149" s="115" t="e">
        <f t="shared" si="67"/>
        <v>#VALUE!</v>
      </c>
      <c r="T149" s="115" t="e">
        <f>+VLOOKUP(A149,#REF!,10,0)</f>
        <v>#REF!</v>
      </c>
      <c r="U149" s="116"/>
      <c r="V149" s="117" t="str">
        <f t="shared" si="68"/>
        <v>#REF!</v>
      </c>
      <c r="W149" s="90" t="e">
        <f t="shared" si="69"/>
        <v>#VALUE!</v>
      </c>
      <c r="X149" s="89"/>
      <c r="Y149" s="89"/>
      <c r="Z149" s="118"/>
      <c r="AA149" s="89"/>
      <c r="AB149" s="89"/>
      <c r="AC149" s="89"/>
      <c r="AD149" s="89"/>
      <c r="AE149" s="89"/>
      <c r="AF149" s="89"/>
      <c r="AG149" s="89"/>
    </row>
    <row r="150" spans="1:33" ht="11.25" hidden="1" customHeight="1" outlineLevel="1" x14ac:dyDescent="0.3">
      <c r="A150" s="156" t="s">
        <v>198</v>
      </c>
      <c r="B150" s="111" t="e">
        <f t="shared" si="58"/>
        <v>#VALUE!</v>
      </c>
      <c r="C150" s="157" t="s">
        <v>198</v>
      </c>
      <c r="D150" s="165" t="e">
        <f>ROUND(D149-AVERAGE(G144:G148)/1000,3)</f>
        <v>#VALUE!</v>
      </c>
      <c r="E150" s="113" t="e">
        <f t="shared" si="59"/>
        <v>#VALUE!</v>
      </c>
      <c r="F150" s="114" t="e">
        <f t="shared" si="60"/>
        <v>#VALUE!</v>
      </c>
      <c r="G150" s="115" t="e">
        <f t="shared" si="70"/>
        <v>#VALUE!</v>
      </c>
      <c r="H150" s="111" t="e">
        <f t="shared" si="61"/>
        <v>#VALUE!</v>
      </c>
      <c r="I150" s="157" t="s">
        <v>198</v>
      </c>
      <c r="J150" s="165" t="e">
        <f>ROUND(J149-AVERAGE(M144:M148)/1000,3)</f>
        <v>#VALUE!</v>
      </c>
      <c r="K150" s="113" t="e">
        <f t="shared" si="62"/>
        <v>#VALUE!</v>
      </c>
      <c r="L150" s="114" t="e">
        <f t="shared" si="63"/>
        <v>#VALUE!</v>
      </c>
      <c r="M150" s="115" t="e">
        <f t="shared" si="71"/>
        <v>#VALUE!</v>
      </c>
      <c r="N150" s="111" t="e">
        <f t="shared" si="64"/>
        <v>#VALUE!</v>
      </c>
      <c r="O150" s="157" t="s">
        <v>198</v>
      </c>
      <c r="P150" s="165" t="e">
        <f>ROUND(P149-AVERAGE(S144:S148)/1000,3)</f>
        <v>#VALUE!</v>
      </c>
      <c r="Q150" s="113" t="e">
        <f t="shared" si="65"/>
        <v>#VALUE!</v>
      </c>
      <c r="R150" s="114" t="e">
        <f t="shared" si="66"/>
        <v>#VALUE!</v>
      </c>
      <c r="S150" s="115" t="e">
        <f t="shared" si="67"/>
        <v>#VALUE!</v>
      </c>
      <c r="T150" s="115" t="e">
        <f>+VLOOKUP(A150,#REF!,10,0)</f>
        <v>#REF!</v>
      </c>
      <c r="U150" s="116"/>
      <c r="V150" s="117"/>
      <c r="W150" s="90"/>
      <c r="X150" s="89"/>
      <c r="Y150" s="89"/>
      <c r="Z150" s="118"/>
      <c r="AA150" s="89"/>
      <c r="AB150" s="89"/>
      <c r="AC150" s="89"/>
      <c r="AD150" s="89"/>
      <c r="AE150" s="89"/>
      <c r="AF150" s="89"/>
      <c r="AG150" s="89"/>
    </row>
    <row r="151" spans="1:33" ht="11.25" hidden="1" customHeight="1" outlineLevel="1" x14ac:dyDescent="0.3">
      <c r="A151" s="156"/>
      <c r="B151" s="111"/>
      <c r="C151" s="157"/>
      <c r="D151" s="157" t="s">
        <v>198</v>
      </c>
      <c r="E151" s="113"/>
      <c r="F151" s="114"/>
      <c r="G151" s="115"/>
      <c r="H151" s="111"/>
      <c r="I151" s="157"/>
      <c r="J151" s="157" t="s">
        <v>198</v>
      </c>
      <c r="K151" s="113"/>
      <c r="L151" s="114"/>
      <c r="M151" s="115"/>
      <c r="N151" s="111"/>
      <c r="O151" s="157"/>
      <c r="P151" s="157" t="s">
        <v>198</v>
      </c>
      <c r="Q151" s="113"/>
      <c r="R151" s="114"/>
      <c r="S151" s="115"/>
      <c r="T151" s="115"/>
      <c r="U151" s="116"/>
      <c r="V151" s="117"/>
      <c r="W151" s="90"/>
      <c r="X151" s="89"/>
      <c r="Y151" s="89"/>
      <c r="Z151" s="118"/>
      <c r="AA151" s="89"/>
      <c r="AB151" s="89"/>
      <c r="AC151" s="89"/>
      <c r="AD151" s="89"/>
      <c r="AE151" s="89"/>
      <c r="AF151" s="89"/>
      <c r="AG151" s="89"/>
    </row>
    <row r="152" spans="1:33" ht="11.25" customHeight="1" outlineLevel="1" x14ac:dyDescent="0.3">
      <c r="A152" s="156" t="s">
        <v>198</v>
      </c>
      <c r="B152" s="111" t="e">
        <f t="shared" ref="B152:B194" si="72">+A152-$A$27</f>
        <v>#VALUE!</v>
      </c>
      <c r="C152" s="157" t="s">
        <v>198</v>
      </c>
      <c r="D152" s="157" t="s">
        <v>198</v>
      </c>
      <c r="E152" s="113" t="e">
        <f t="shared" ref="E152:E194" si="73">+C152-($H$15)+F152</f>
        <v>#VALUE!</v>
      </c>
      <c r="F152" s="114" t="e">
        <f t="shared" ref="F152:F194" si="74">$F$150+$D$151-D152</f>
        <v>#VALUE!</v>
      </c>
      <c r="G152" s="115" t="e">
        <f>+(F152-F150)/(A152-A150)*1000</f>
        <v>#VALUE!</v>
      </c>
      <c r="H152" s="111" t="e">
        <f t="shared" ref="H152:H194" si="75">+A152-$A$27</f>
        <v>#VALUE!</v>
      </c>
      <c r="I152" s="157" t="s">
        <v>198</v>
      </c>
      <c r="J152" s="157" t="s">
        <v>198</v>
      </c>
      <c r="K152" s="113" t="e">
        <f t="shared" ref="K152:K194" si="76">+I152-($H$16)+L152</f>
        <v>#VALUE!</v>
      </c>
      <c r="L152" s="114" t="e">
        <f t="shared" ref="L152:L194" si="77">$L$150+$J$151-J152</f>
        <v>#VALUE!</v>
      </c>
      <c r="M152" s="115" t="e">
        <f>+(L152-L150)/(A152-A150)*1000</f>
        <v>#VALUE!</v>
      </c>
      <c r="N152" s="111" t="e">
        <f t="shared" ref="N152:N194" si="78">+A152-$A$27</f>
        <v>#VALUE!</v>
      </c>
      <c r="O152" s="157" t="s">
        <v>198</v>
      </c>
      <c r="P152" s="157" t="s">
        <v>198</v>
      </c>
      <c r="Q152" s="113" t="e">
        <f t="shared" ref="Q152:Q194" si="79">+(O152-$H$17+R152)</f>
        <v>#VALUE!</v>
      </c>
      <c r="R152" s="114" t="e">
        <f t="shared" ref="R152:R194" si="80">$R$150+$P$151-P152</f>
        <v>#VALUE!</v>
      </c>
      <c r="S152" s="115" t="e">
        <f t="shared" ref="S152:S153" si="81">+(R152-R149)/(A152-A149)*1000</f>
        <v>#VALUE!</v>
      </c>
      <c r="T152" s="115" t="e">
        <f>+VLOOKUP(A152,#REF!,10,0)</f>
        <v>#REF!</v>
      </c>
      <c r="U152" s="116" t="s">
        <v>209</v>
      </c>
      <c r="V152" s="117" t="str">
        <f t="shared" ref="V152:V206" si="82">+A152</f>
        <v>#REF!</v>
      </c>
      <c r="W152" s="90" t="e">
        <f t="shared" ref="W152:W253" si="83">+(E152+2*K152+Q152)/4</f>
        <v>#VALUE!</v>
      </c>
      <c r="X152" s="89"/>
      <c r="Y152" s="89"/>
      <c r="Z152" s="118"/>
      <c r="AA152" s="89"/>
      <c r="AB152" s="89"/>
      <c r="AC152" s="89"/>
      <c r="AD152" s="89"/>
      <c r="AE152" s="89"/>
      <c r="AF152" s="89"/>
      <c r="AG152" s="89"/>
    </row>
    <row r="153" spans="1:33" ht="11.25" customHeight="1" outlineLevel="1" x14ac:dyDescent="0.3">
      <c r="A153" s="156" t="s">
        <v>198</v>
      </c>
      <c r="B153" s="111" t="e">
        <f t="shared" si="72"/>
        <v>#VALUE!</v>
      </c>
      <c r="C153" s="157" t="s">
        <v>198</v>
      </c>
      <c r="D153" s="157" t="s">
        <v>198</v>
      </c>
      <c r="E153" s="113" t="e">
        <f t="shared" si="73"/>
        <v>#VALUE!</v>
      </c>
      <c r="F153" s="114" t="e">
        <f t="shared" si="74"/>
        <v>#VALUE!</v>
      </c>
      <c r="G153" s="115" t="e">
        <f t="shared" ref="G153:G194" si="84">+(F153-F152)/(A153-A152)*1000</f>
        <v>#VALUE!</v>
      </c>
      <c r="H153" s="111" t="e">
        <f t="shared" si="75"/>
        <v>#VALUE!</v>
      </c>
      <c r="I153" s="157" t="s">
        <v>198</v>
      </c>
      <c r="J153" s="157" t="s">
        <v>198</v>
      </c>
      <c r="K153" s="113" t="e">
        <f t="shared" si="76"/>
        <v>#VALUE!</v>
      </c>
      <c r="L153" s="114" t="e">
        <f t="shared" si="77"/>
        <v>#VALUE!</v>
      </c>
      <c r="M153" s="115" t="e">
        <f t="shared" ref="M153:M194" si="85">+(L153-L152)/(A153-A152)*1000</f>
        <v>#VALUE!</v>
      </c>
      <c r="N153" s="111" t="e">
        <f t="shared" si="78"/>
        <v>#VALUE!</v>
      </c>
      <c r="O153" s="157" t="s">
        <v>198</v>
      </c>
      <c r="P153" s="157" t="s">
        <v>198</v>
      </c>
      <c r="Q153" s="113" t="e">
        <f t="shared" si="79"/>
        <v>#VALUE!</v>
      </c>
      <c r="R153" s="114" t="e">
        <f t="shared" si="80"/>
        <v>#VALUE!</v>
      </c>
      <c r="S153" s="115" t="e">
        <f t="shared" si="81"/>
        <v>#VALUE!</v>
      </c>
      <c r="T153" s="115" t="e">
        <f>+VLOOKUP(A153,#REF!,10,0)</f>
        <v>#REF!</v>
      </c>
      <c r="U153" s="116"/>
      <c r="V153" s="117" t="str">
        <f t="shared" si="82"/>
        <v>#REF!</v>
      </c>
      <c r="W153" s="90" t="e">
        <f t="shared" si="83"/>
        <v>#VALUE!</v>
      </c>
      <c r="X153" s="89"/>
      <c r="Y153" s="89"/>
      <c r="Z153" s="118"/>
      <c r="AA153" s="89"/>
      <c r="AB153" s="89"/>
      <c r="AC153" s="89"/>
      <c r="AD153" s="89"/>
      <c r="AE153" s="89"/>
      <c r="AF153" s="89"/>
      <c r="AG153" s="89"/>
    </row>
    <row r="154" spans="1:33" ht="11.25" customHeight="1" outlineLevel="1" x14ac:dyDescent="0.3">
      <c r="A154" s="156" t="s">
        <v>198</v>
      </c>
      <c r="B154" s="111" t="e">
        <f t="shared" si="72"/>
        <v>#VALUE!</v>
      </c>
      <c r="C154" s="157" t="s">
        <v>198</v>
      </c>
      <c r="D154" s="157" t="s">
        <v>198</v>
      </c>
      <c r="E154" s="113" t="e">
        <f t="shared" si="73"/>
        <v>#VALUE!</v>
      </c>
      <c r="F154" s="114" t="e">
        <f t="shared" si="74"/>
        <v>#VALUE!</v>
      </c>
      <c r="G154" s="115" t="e">
        <f t="shared" si="84"/>
        <v>#VALUE!</v>
      </c>
      <c r="H154" s="111" t="e">
        <f t="shared" si="75"/>
        <v>#VALUE!</v>
      </c>
      <c r="I154" s="157" t="s">
        <v>198</v>
      </c>
      <c r="J154" s="157" t="s">
        <v>198</v>
      </c>
      <c r="K154" s="113" t="e">
        <f t="shared" si="76"/>
        <v>#VALUE!</v>
      </c>
      <c r="L154" s="114" t="e">
        <f t="shared" si="77"/>
        <v>#VALUE!</v>
      </c>
      <c r="M154" s="115" t="e">
        <f t="shared" si="85"/>
        <v>#VALUE!</v>
      </c>
      <c r="N154" s="111" t="e">
        <f t="shared" si="78"/>
        <v>#VALUE!</v>
      </c>
      <c r="O154" s="157" t="s">
        <v>198</v>
      </c>
      <c r="P154" s="157" t="s">
        <v>198</v>
      </c>
      <c r="Q154" s="113" t="e">
        <f t="shared" si="79"/>
        <v>#VALUE!</v>
      </c>
      <c r="R154" s="114" t="e">
        <f t="shared" si="80"/>
        <v>#VALUE!</v>
      </c>
      <c r="S154" s="115" t="e">
        <f t="shared" ref="S154:S194" si="86">+(R154-R152)/(A154-A152)*1000</f>
        <v>#VALUE!</v>
      </c>
      <c r="T154" s="115" t="e">
        <f>+VLOOKUP(A154,#REF!,10,0)</f>
        <v>#REF!</v>
      </c>
      <c r="U154" s="116"/>
      <c r="V154" s="117" t="str">
        <f t="shared" si="82"/>
        <v>#REF!</v>
      </c>
      <c r="W154" s="90" t="e">
        <f t="shared" si="83"/>
        <v>#VALUE!</v>
      </c>
      <c r="X154" s="89"/>
      <c r="Y154" s="89"/>
      <c r="Z154" s="118"/>
      <c r="AA154" s="89"/>
      <c r="AB154" s="89"/>
      <c r="AC154" s="89"/>
      <c r="AD154" s="89"/>
      <c r="AE154" s="89"/>
      <c r="AF154" s="89"/>
      <c r="AG154" s="89"/>
    </row>
    <row r="155" spans="1:33" ht="11.25" customHeight="1" outlineLevel="1" x14ac:dyDescent="0.3">
      <c r="A155" s="156" t="s">
        <v>198</v>
      </c>
      <c r="B155" s="111" t="e">
        <f t="shared" si="72"/>
        <v>#VALUE!</v>
      </c>
      <c r="C155" s="157" t="s">
        <v>198</v>
      </c>
      <c r="D155" s="157" t="s">
        <v>198</v>
      </c>
      <c r="E155" s="113" t="e">
        <f t="shared" si="73"/>
        <v>#VALUE!</v>
      </c>
      <c r="F155" s="114" t="e">
        <f t="shared" si="74"/>
        <v>#VALUE!</v>
      </c>
      <c r="G155" s="115" t="e">
        <f t="shared" si="84"/>
        <v>#VALUE!</v>
      </c>
      <c r="H155" s="111" t="e">
        <f t="shared" si="75"/>
        <v>#VALUE!</v>
      </c>
      <c r="I155" s="157" t="s">
        <v>198</v>
      </c>
      <c r="J155" s="157" t="s">
        <v>198</v>
      </c>
      <c r="K155" s="113" t="e">
        <f t="shared" si="76"/>
        <v>#VALUE!</v>
      </c>
      <c r="L155" s="114" t="e">
        <f t="shared" si="77"/>
        <v>#VALUE!</v>
      </c>
      <c r="M155" s="115" t="e">
        <f t="shared" si="85"/>
        <v>#VALUE!</v>
      </c>
      <c r="N155" s="111" t="e">
        <f t="shared" si="78"/>
        <v>#VALUE!</v>
      </c>
      <c r="O155" s="157" t="s">
        <v>198</v>
      </c>
      <c r="P155" s="157" t="s">
        <v>198</v>
      </c>
      <c r="Q155" s="113" t="e">
        <f t="shared" si="79"/>
        <v>#VALUE!</v>
      </c>
      <c r="R155" s="114" t="e">
        <f t="shared" si="80"/>
        <v>#VALUE!</v>
      </c>
      <c r="S155" s="115" t="e">
        <f t="shared" si="86"/>
        <v>#VALUE!</v>
      </c>
      <c r="T155" s="115" t="e">
        <f>+VLOOKUP(A155,#REF!,10,0)</f>
        <v>#REF!</v>
      </c>
      <c r="U155" s="116"/>
      <c r="V155" s="117" t="str">
        <f t="shared" si="82"/>
        <v>#REF!</v>
      </c>
      <c r="W155" s="90" t="e">
        <f t="shared" si="83"/>
        <v>#VALUE!</v>
      </c>
      <c r="X155" s="89"/>
      <c r="Y155" s="89"/>
      <c r="Z155" s="118"/>
      <c r="AA155" s="89"/>
      <c r="AB155" s="89"/>
      <c r="AC155" s="89"/>
      <c r="AD155" s="89"/>
      <c r="AE155" s="89"/>
      <c r="AF155" s="89"/>
      <c r="AG155" s="89"/>
    </row>
    <row r="156" spans="1:33" ht="11.25" customHeight="1" outlineLevel="1" x14ac:dyDescent="0.3">
      <c r="A156" s="156" t="s">
        <v>198</v>
      </c>
      <c r="B156" s="111" t="e">
        <f t="shared" si="72"/>
        <v>#VALUE!</v>
      </c>
      <c r="C156" s="157" t="s">
        <v>198</v>
      </c>
      <c r="D156" s="157" t="s">
        <v>198</v>
      </c>
      <c r="E156" s="113" t="e">
        <f t="shared" si="73"/>
        <v>#VALUE!</v>
      </c>
      <c r="F156" s="114" t="e">
        <f t="shared" si="74"/>
        <v>#VALUE!</v>
      </c>
      <c r="G156" s="115" t="e">
        <f t="shared" si="84"/>
        <v>#VALUE!</v>
      </c>
      <c r="H156" s="111" t="e">
        <f t="shared" si="75"/>
        <v>#VALUE!</v>
      </c>
      <c r="I156" s="157" t="s">
        <v>198</v>
      </c>
      <c r="J156" s="157" t="s">
        <v>198</v>
      </c>
      <c r="K156" s="113" t="e">
        <f t="shared" si="76"/>
        <v>#VALUE!</v>
      </c>
      <c r="L156" s="114" t="e">
        <f t="shared" si="77"/>
        <v>#VALUE!</v>
      </c>
      <c r="M156" s="115" t="e">
        <f t="shared" si="85"/>
        <v>#VALUE!</v>
      </c>
      <c r="N156" s="111" t="e">
        <f t="shared" si="78"/>
        <v>#VALUE!</v>
      </c>
      <c r="O156" s="157" t="s">
        <v>198</v>
      </c>
      <c r="P156" s="157" t="s">
        <v>198</v>
      </c>
      <c r="Q156" s="113" t="e">
        <f t="shared" si="79"/>
        <v>#VALUE!</v>
      </c>
      <c r="R156" s="114" t="e">
        <f t="shared" si="80"/>
        <v>#VALUE!</v>
      </c>
      <c r="S156" s="115" t="e">
        <f t="shared" si="86"/>
        <v>#VALUE!</v>
      </c>
      <c r="T156" s="115" t="e">
        <f>+VLOOKUP(A156,#REF!,10,0)</f>
        <v>#REF!</v>
      </c>
      <c r="U156" s="116"/>
      <c r="V156" s="117" t="str">
        <f t="shared" si="82"/>
        <v>#REF!</v>
      </c>
      <c r="W156" s="90" t="e">
        <f t="shared" si="83"/>
        <v>#VALUE!</v>
      </c>
      <c r="X156" s="89"/>
      <c r="Y156" s="89"/>
      <c r="Z156" s="118"/>
      <c r="AA156" s="89"/>
      <c r="AB156" s="89"/>
      <c r="AC156" s="89"/>
      <c r="AD156" s="89"/>
      <c r="AE156" s="89"/>
      <c r="AF156" s="89"/>
      <c r="AG156" s="89"/>
    </row>
    <row r="157" spans="1:33" ht="11.25" customHeight="1" outlineLevel="1" x14ac:dyDescent="0.3">
      <c r="A157" s="156" t="s">
        <v>198</v>
      </c>
      <c r="B157" s="111" t="e">
        <f t="shared" si="72"/>
        <v>#VALUE!</v>
      </c>
      <c r="C157" s="157" t="s">
        <v>198</v>
      </c>
      <c r="D157" s="157" t="s">
        <v>198</v>
      </c>
      <c r="E157" s="113" t="e">
        <f t="shared" si="73"/>
        <v>#VALUE!</v>
      </c>
      <c r="F157" s="114" t="e">
        <f t="shared" si="74"/>
        <v>#VALUE!</v>
      </c>
      <c r="G157" s="115" t="e">
        <f t="shared" si="84"/>
        <v>#VALUE!</v>
      </c>
      <c r="H157" s="111" t="e">
        <f t="shared" si="75"/>
        <v>#VALUE!</v>
      </c>
      <c r="I157" s="157" t="s">
        <v>198</v>
      </c>
      <c r="J157" s="157" t="s">
        <v>198</v>
      </c>
      <c r="K157" s="113" t="e">
        <f t="shared" si="76"/>
        <v>#VALUE!</v>
      </c>
      <c r="L157" s="114" t="e">
        <f t="shared" si="77"/>
        <v>#VALUE!</v>
      </c>
      <c r="M157" s="115" t="e">
        <f t="shared" si="85"/>
        <v>#VALUE!</v>
      </c>
      <c r="N157" s="111" t="e">
        <f t="shared" si="78"/>
        <v>#VALUE!</v>
      </c>
      <c r="O157" s="157" t="s">
        <v>198</v>
      </c>
      <c r="P157" s="157" t="s">
        <v>198</v>
      </c>
      <c r="Q157" s="113" t="e">
        <f t="shared" si="79"/>
        <v>#VALUE!</v>
      </c>
      <c r="R157" s="114" t="e">
        <f t="shared" si="80"/>
        <v>#VALUE!</v>
      </c>
      <c r="S157" s="115" t="e">
        <f t="shared" si="86"/>
        <v>#VALUE!</v>
      </c>
      <c r="T157" s="115" t="e">
        <f>+VLOOKUP(A157,#REF!,10,0)</f>
        <v>#REF!</v>
      </c>
      <c r="U157" s="116"/>
      <c r="V157" s="117" t="str">
        <f t="shared" si="82"/>
        <v>#REF!</v>
      </c>
      <c r="W157" s="90" t="e">
        <f t="shared" si="83"/>
        <v>#VALUE!</v>
      </c>
      <c r="X157" s="89"/>
      <c r="Y157" s="89"/>
      <c r="Z157" s="118"/>
      <c r="AA157" s="89"/>
      <c r="AB157" s="89"/>
      <c r="AC157" s="89"/>
      <c r="AD157" s="89"/>
      <c r="AE157" s="89"/>
      <c r="AF157" s="89"/>
      <c r="AG157" s="89"/>
    </row>
    <row r="158" spans="1:33" ht="11.25" customHeight="1" outlineLevel="1" x14ac:dyDescent="0.3">
      <c r="A158" s="156" t="s">
        <v>198</v>
      </c>
      <c r="B158" s="111" t="e">
        <f t="shared" si="72"/>
        <v>#VALUE!</v>
      </c>
      <c r="C158" s="157" t="s">
        <v>198</v>
      </c>
      <c r="D158" s="157" t="s">
        <v>198</v>
      </c>
      <c r="E158" s="113" t="e">
        <f t="shared" si="73"/>
        <v>#VALUE!</v>
      </c>
      <c r="F158" s="114" t="e">
        <f t="shared" si="74"/>
        <v>#VALUE!</v>
      </c>
      <c r="G158" s="115" t="e">
        <f t="shared" si="84"/>
        <v>#VALUE!</v>
      </c>
      <c r="H158" s="111" t="e">
        <f t="shared" si="75"/>
        <v>#VALUE!</v>
      </c>
      <c r="I158" s="157" t="s">
        <v>198</v>
      </c>
      <c r="J158" s="157" t="s">
        <v>198</v>
      </c>
      <c r="K158" s="113" t="e">
        <f t="shared" si="76"/>
        <v>#VALUE!</v>
      </c>
      <c r="L158" s="114" t="e">
        <f t="shared" si="77"/>
        <v>#VALUE!</v>
      </c>
      <c r="M158" s="115" t="e">
        <f t="shared" si="85"/>
        <v>#VALUE!</v>
      </c>
      <c r="N158" s="111" t="e">
        <f t="shared" si="78"/>
        <v>#VALUE!</v>
      </c>
      <c r="O158" s="157" t="s">
        <v>198</v>
      </c>
      <c r="P158" s="157" t="s">
        <v>198</v>
      </c>
      <c r="Q158" s="113" t="e">
        <f t="shared" si="79"/>
        <v>#VALUE!</v>
      </c>
      <c r="R158" s="114" t="e">
        <f t="shared" si="80"/>
        <v>#VALUE!</v>
      </c>
      <c r="S158" s="115" t="e">
        <f t="shared" si="86"/>
        <v>#VALUE!</v>
      </c>
      <c r="T158" s="115" t="e">
        <f>+VLOOKUP(A158,#REF!,10,0)</f>
        <v>#REF!</v>
      </c>
      <c r="U158" s="116"/>
      <c r="V158" s="117" t="str">
        <f t="shared" si="82"/>
        <v>#REF!</v>
      </c>
      <c r="W158" s="90" t="e">
        <f t="shared" si="83"/>
        <v>#VALUE!</v>
      </c>
      <c r="X158" s="89"/>
      <c r="Y158" s="89"/>
      <c r="Z158" s="118"/>
      <c r="AA158" s="89"/>
      <c r="AB158" s="89"/>
      <c r="AC158" s="89"/>
      <c r="AD158" s="89"/>
      <c r="AE158" s="89"/>
      <c r="AF158" s="89"/>
      <c r="AG158" s="89"/>
    </row>
    <row r="159" spans="1:33" ht="11.25" customHeight="1" outlineLevel="1" x14ac:dyDescent="0.3">
      <c r="A159" s="156" t="s">
        <v>198</v>
      </c>
      <c r="B159" s="111" t="e">
        <f t="shared" si="72"/>
        <v>#VALUE!</v>
      </c>
      <c r="C159" s="157" t="s">
        <v>198</v>
      </c>
      <c r="D159" s="157" t="s">
        <v>198</v>
      </c>
      <c r="E159" s="113" t="e">
        <f t="shared" si="73"/>
        <v>#VALUE!</v>
      </c>
      <c r="F159" s="114" t="e">
        <f t="shared" si="74"/>
        <v>#VALUE!</v>
      </c>
      <c r="G159" s="115" t="e">
        <f t="shared" si="84"/>
        <v>#VALUE!</v>
      </c>
      <c r="H159" s="111" t="e">
        <f t="shared" si="75"/>
        <v>#VALUE!</v>
      </c>
      <c r="I159" s="157" t="s">
        <v>198</v>
      </c>
      <c r="J159" s="157" t="s">
        <v>198</v>
      </c>
      <c r="K159" s="113" t="e">
        <f t="shared" si="76"/>
        <v>#VALUE!</v>
      </c>
      <c r="L159" s="114" t="e">
        <f t="shared" si="77"/>
        <v>#VALUE!</v>
      </c>
      <c r="M159" s="115" t="e">
        <f t="shared" si="85"/>
        <v>#VALUE!</v>
      </c>
      <c r="N159" s="111" t="e">
        <f t="shared" si="78"/>
        <v>#VALUE!</v>
      </c>
      <c r="O159" s="157" t="s">
        <v>198</v>
      </c>
      <c r="P159" s="157" t="s">
        <v>198</v>
      </c>
      <c r="Q159" s="113" t="e">
        <f t="shared" si="79"/>
        <v>#VALUE!</v>
      </c>
      <c r="R159" s="114" t="e">
        <f t="shared" si="80"/>
        <v>#VALUE!</v>
      </c>
      <c r="S159" s="115" t="e">
        <f t="shared" si="86"/>
        <v>#VALUE!</v>
      </c>
      <c r="T159" s="115" t="e">
        <f>+VLOOKUP(A159,#REF!,10,0)</f>
        <v>#REF!</v>
      </c>
      <c r="U159" s="116"/>
      <c r="V159" s="117" t="str">
        <f t="shared" si="82"/>
        <v>#REF!</v>
      </c>
      <c r="W159" s="90" t="e">
        <f t="shared" si="83"/>
        <v>#VALUE!</v>
      </c>
      <c r="X159" s="89"/>
      <c r="Y159" s="89"/>
      <c r="Z159" s="118"/>
      <c r="AA159" s="89"/>
      <c r="AB159" s="89"/>
      <c r="AC159" s="89"/>
      <c r="AD159" s="89"/>
      <c r="AE159" s="89"/>
      <c r="AF159" s="89"/>
      <c r="AG159" s="89"/>
    </row>
    <row r="160" spans="1:33" ht="11.25" customHeight="1" outlineLevel="1" x14ac:dyDescent="0.3">
      <c r="A160" s="156" t="s">
        <v>198</v>
      </c>
      <c r="B160" s="111" t="e">
        <f t="shared" si="72"/>
        <v>#VALUE!</v>
      </c>
      <c r="C160" s="157" t="s">
        <v>198</v>
      </c>
      <c r="D160" s="157" t="s">
        <v>198</v>
      </c>
      <c r="E160" s="113" t="e">
        <f t="shared" si="73"/>
        <v>#VALUE!</v>
      </c>
      <c r="F160" s="114" t="e">
        <f t="shared" si="74"/>
        <v>#VALUE!</v>
      </c>
      <c r="G160" s="115" t="e">
        <f t="shared" si="84"/>
        <v>#VALUE!</v>
      </c>
      <c r="H160" s="111" t="e">
        <f t="shared" si="75"/>
        <v>#VALUE!</v>
      </c>
      <c r="I160" s="157" t="s">
        <v>198</v>
      </c>
      <c r="J160" s="157" t="s">
        <v>198</v>
      </c>
      <c r="K160" s="113" t="e">
        <f t="shared" si="76"/>
        <v>#VALUE!</v>
      </c>
      <c r="L160" s="114" t="e">
        <f t="shared" si="77"/>
        <v>#VALUE!</v>
      </c>
      <c r="M160" s="115" t="e">
        <f t="shared" si="85"/>
        <v>#VALUE!</v>
      </c>
      <c r="N160" s="111" t="e">
        <f t="shared" si="78"/>
        <v>#VALUE!</v>
      </c>
      <c r="O160" s="157" t="s">
        <v>198</v>
      </c>
      <c r="P160" s="157" t="s">
        <v>198</v>
      </c>
      <c r="Q160" s="113" t="e">
        <f t="shared" si="79"/>
        <v>#VALUE!</v>
      </c>
      <c r="R160" s="114" t="e">
        <f t="shared" si="80"/>
        <v>#VALUE!</v>
      </c>
      <c r="S160" s="115" t="e">
        <f t="shared" si="86"/>
        <v>#VALUE!</v>
      </c>
      <c r="T160" s="115" t="e">
        <f>+VLOOKUP(A160,#REF!,10,0)</f>
        <v>#REF!</v>
      </c>
      <c r="U160" s="116"/>
      <c r="V160" s="117" t="str">
        <f t="shared" si="82"/>
        <v>#REF!</v>
      </c>
      <c r="W160" s="90" t="e">
        <f t="shared" si="83"/>
        <v>#VALUE!</v>
      </c>
      <c r="X160" s="89"/>
      <c r="Y160" s="89"/>
      <c r="Z160" s="118"/>
      <c r="AA160" s="89"/>
      <c r="AB160" s="89"/>
      <c r="AC160" s="89"/>
      <c r="AD160" s="89"/>
      <c r="AE160" s="89"/>
      <c r="AF160" s="89"/>
      <c r="AG160" s="89"/>
    </row>
    <row r="161" spans="1:33" ht="11.25" customHeight="1" outlineLevel="1" x14ac:dyDescent="0.3">
      <c r="A161" s="156" t="s">
        <v>198</v>
      </c>
      <c r="B161" s="111" t="e">
        <f t="shared" si="72"/>
        <v>#VALUE!</v>
      </c>
      <c r="C161" s="157" t="s">
        <v>198</v>
      </c>
      <c r="D161" s="157" t="s">
        <v>198</v>
      </c>
      <c r="E161" s="113" t="e">
        <f t="shared" si="73"/>
        <v>#VALUE!</v>
      </c>
      <c r="F161" s="114" t="e">
        <f t="shared" si="74"/>
        <v>#VALUE!</v>
      </c>
      <c r="G161" s="115" t="e">
        <f t="shared" si="84"/>
        <v>#VALUE!</v>
      </c>
      <c r="H161" s="111" t="e">
        <f t="shared" si="75"/>
        <v>#VALUE!</v>
      </c>
      <c r="I161" s="157" t="s">
        <v>198</v>
      </c>
      <c r="J161" s="157" t="s">
        <v>198</v>
      </c>
      <c r="K161" s="113" t="e">
        <f t="shared" si="76"/>
        <v>#VALUE!</v>
      </c>
      <c r="L161" s="114" t="e">
        <f t="shared" si="77"/>
        <v>#VALUE!</v>
      </c>
      <c r="M161" s="115" t="e">
        <f t="shared" si="85"/>
        <v>#VALUE!</v>
      </c>
      <c r="N161" s="111" t="e">
        <f t="shared" si="78"/>
        <v>#VALUE!</v>
      </c>
      <c r="O161" s="157" t="s">
        <v>198</v>
      </c>
      <c r="P161" s="157" t="s">
        <v>198</v>
      </c>
      <c r="Q161" s="113" t="e">
        <f t="shared" si="79"/>
        <v>#VALUE!</v>
      </c>
      <c r="R161" s="114" t="e">
        <f t="shared" si="80"/>
        <v>#VALUE!</v>
      </c>
      <c r="S161" s="115" t="e">
        <f t="shared" si="86"/>
        <v>#VALUE!</v>
      </c>
      <c r="T161" s="115" t="e">
        <f>+VLOOKUP(A161,#REF!,10,0)</f>
        <v>#REF!</v>
      </c>
      <c r="U161" s="116"/>
      <c r="V161" s="117" t="str">
        <f t="shared" si="82"/>
        <v>#REF!</v>
      </c>
      <c r="W161" s="90" t="e">
        <f t="shared" si="83"/>
        <v>#VALUE!</v>
      </c>
      <c r="X161" s="89"/>
      <c r="Y161" s="89"/>
      <c r="Z161" s="118"/>
      <c r="AA161" s="89"/>
      <c r="AB161" s="89"/>
      <c r="AC161" s="89"/>
      <c r="AD161" s="89"/>
      <c r="AE161" s="89"/>
      <c r="AF161" s="89"/>
      <c r="AG161" s="89"/>
    </row>
    <row r="162" spans="1:33" ht="11.25" customHeight="1" outlineLevel="1" x14ac:dyDescent="0.3">
      <c r="A162" s="156" t="s">
        <v>198</v>
      </c>
      <c r="B162" s="111" t="e">
        <f t="shared" si="72"/>
        <v>#VALUE!</v>
      </c>
      <c r="C162" s="157" t="s">
        <v>198</v>
      </c>
      <c r="D162" s="157" t="s">
        <v>198</v>
      </c>
      <c r="E162" s="113" t="e">
        <f t="shared" si="73"/>
        <v>#VALUE!</v>
      </c>
      <c r="F162" s="114" t="e">
        <f t="shared" si="74"/>
        <v>#VALUE!</v>
      </c>
      <c r="G162" s="115" t="e">
        <f t="shared" si="84"/>
        <v>#VALUE!</v>
      </c>
      <c r="H162" s="111" t="e">
        <f t="shared" si="75"/>
        <v>#VALUE!</v>
      </c>
      <c r="I162" s="157" t="s">
        <v>198</v>
      </c>
      <c r="J162" s="157" t="s">
        <v>198</v>
      </c>
      <c r="K162" s="113" t="e">
        <f t="shared" si="76"/>
        <v>#VALUE!</v>
      </c>
      <c r="L162" s="114" t="e">
        <f t="shared" si="77"/>
        <v>#VALUE!</v>
      </c>
      <c r="M162" s="115" t="e">
        <f t="shared" si="85"/>
        <v>#VALUE!</v>
      </c>
      <c r="N162" s="111" t="e">
        <f t="shared" si="78"/>
        <v>#VALUE!</v>
      </c>
      <c r="O162" s="157" t="s">
        <v>198</v>
      </c>
      <c r="P162" s="157" t="s">
        <v>198</v>
      </c>
      <c r="Q162" s="113" t="e">
        <f t="shared" si="79"/>
        <v>#VALUE!</v>
      </c>
      <c r="R162" s="114" t="e">
        <f t="shared" si="80"/>
        <v>#VALUE!</v>
      </c>
      <c r="S162" s="115" t="e">
        <f t="shared" si="86"/>
        <v>#VALUE!</v>
      </c>
      <c r="T162" s="115" t="e">
        <f>+VLOOKUP(A162,#REF!,10,0)</f>
        <v>#REF!</v>
      </c>
      <c r="U162" s="116"/>
      <c r="V162" s="117" t="str">
        <f t="shared" si="82"/>
        <v>#REF!</v>
      </c>
      <c r="W162" s="90" t="e">
        <f t="shared" si="83"/>
        <v>#VALUE!</v>
      </c>
      <c r="X162" s="89"/>
      <c r="Y162" s="89"/>
      <c r="Z162" s="118"/>
      <c r="AA162" s="89"/>
      <c r="AB162" s="89"/>
      <c r="AC162" s="89"/>
      <c r="AD162" s="89"/>
      <c r="AE162" s="89"/>
      <c r="AF162" s="89"/>
      <c r="AG162" s="89"/>
    </row>
    <row r="163" spans="1:33" ht="11.25" customHeight="1" outlineLevel="1" x14ac:dyDescent="0.3">
      <c r="A163" s="156" t="s">
        <v>198</v>
      </c>
      <c r="B163" s="111" t="e">
        <f t="shared" si="72"/>
        <v>#VALUE!</v>
      </c>
      <c r="C163" s="157" t="s">
        <v>198</v>
      </c>
      <c r="D163" s="157" t="s">
        <v>198</v>
      </c>
      <c r="E163" s="113" t="e">
        <f t="shared" si="73"/>
        <v>#VALUE!</v>
      </c>
      <c r="F163" s="114" t="e">
        <f t="shared" si="74"/>
        <v>#VALUE!</v>
      </c>
      <c r="G163" s="115" t="e">
        <f t="shared" si="84"/>
        <v>#VALUE!</v>
      </c>
      <c r="H163" s="111" t="e">
        <f t="shared" si="75"/>
        <v>#VALUE!</v>
      </c>
      <c r="I163" s="157" t="s">
        <v>198</v>
      </c>
      <c r="J163" s="157" t="s">
        <v>198</v>
      </c>
      <c r="K163" s="113" t="e">
        <f t="shared" si="76"/>
        <v>#VALUE!</v>
      </c>
      <c r="L163" s="114" t="e">
        <f t="shared" si="77"/>
        <v>#VALUE!</v>
      </c>
      <c r="M163" s="115" t="e">
        <f t="shared" si="85"/>
        <v>#VALUE!</v>
      </c>
      <c r="N163" s="111" t="e">
        <f t="shared" si="78"/>
        <v>#VALUE!</v>
      </c>
      <c r="O163" s="157" t="s">
        <v>198</v>
      </c>
      <c r="P163" s="157" t="s">
        <v>198</v>
      </c>
      <c r="Q163" s="113" t="e">
        <f t="shared" si="79"/>
        <v>#VALUE!</v>
      </c>
      <c r="R163" s="114" t="e">
        <f t="shared" si="80"/>
        <v>#VALUE!</v>
      </c>
      <c r="S163" s="115" t="e">
        <f t="shared" si="86"/>
        <v>#VALUE!</v>
      </c>
      <c r="T163" s="115" t="e">
        <f>+VLOOKUP(A163,#REF!,10,0)</f>
        <v>#REF!</v>
      </c>
      <c r="U163" s="116"/>
      <c r="V163" s="117" t="str">
        <f t="shared" si="82"/>
        <v>#REF!</v>
      </c>
      <c r="W163" s="90" t="e">
        <f t="shared" si="83"/>
        <v>#VALUE!</v>
      </c>
      <c r="X163" s="89"/>
      <c r="Y163" s="89"/>
      <c r="Z163" s="118"/>
      <c r="AA163" s="89"/>
      <c r="AB163" s="89"/>
      <c r="AC163" s="89"/>
      <c r="AD163" s="89"/>
      <c r="AE163" s="89"/>
      <c r="AF163" s="89"/>
      <c r="AG163" s="89"/>
    </row>
    <row r="164" spans="1:33" ht="11.25" customHeight="1" outlineLevel="1" x14ac:dyDescent="0.3">
      <c r="A164" s="156" t="s">
        <v>198</v>
      </c>
      <c r="B164" s="111" t="e">
        <f t="shared" si="72"/>
        <v>#VALUE!</v>
      </c>
      <c r="C164" s="157" t="s">
        <v>198</v>
      </c>
      <c r="D164" s="157" t="s">
        <v>198</v>
      </c>
      <c r="E164" s="113" t="e">
        <f t="shared" si="73"/>
        <v>#VALUE!</v>
      </c>
      <c r="F164" s="114" t="e">
        <f t="shared" si="74"/>
        <v>#VALUE!</v>
      </c>
      <c r="G164" s="115" t="e">
        <f t="shared" si="84"/>
        <v>#VALUE!</v>
      </c>
      <c r="H164" s="111" t="e">
        <f t="shared" si="75"/>
        <v>#VALUE!</v>
      </c>
      <c r="I164" s="157" t="s">
        <v>198</v>
      </c>
      <c r="J164" s="157" t="s">
        <v>198</v>
      </c>
      <c r="K164" s="113" t="e">
        <f t="shared" si="76"/>
        <v>#VALUE!</v>
      </c>
      <c r="L164" s="114" t="e">
        <f t="shared" si="77"/>
        <v>#VALUE!</v>
      </c>
      <c r="M164" s="115" t="e">
        <f t="shared" si="85"/>
        <v>#VALUE!</v>
      </c>
      <c r="N164" s="111" t="e">
        <f t="shared" si="78"/>
        <v>#VALUE!</v>
      </c>
      <c r="O164" s="157" t="s">
        <v>198</v>
      </c>
      <c r="P164" s="157" t="s">
        <v>198</v>
      </c>
      <c r="Q164" s="113" t="e">
        <f t="shared" si="79"/>
        <v>#VALUE!</v>
      </c>
      <c r="R164" s="114" t="e">
        <f t="shared" si="80"/>
        <v>#VALUE!</v>
      </c>
      <c r="S164" s="115" t="e">
        <f t="shared" si="86"/>
        <v>#VALUE!</v>
      </c>
      <c r="T164" s="115" t="e">
        <f>+VLOOKUP(A164,#REF!,10,0)</f>
        <v>#REF!</v>
      </c>
      <c r="U164" s="116"/>
      <c r="V164" s="160" t="str">
        <f t="shared" si="82"/>
        <v>#REF!</v>
      </c>
      <c r="W164" s="161" t="e">
        <f t="shared" si="83"/>
        <v>#VALUE!</v>
      </c>
      <c r="X164" s="162"/>
      <c r="Y164" s="162"/>
      <c r="Z164" s="163"/>
      <c r="AA164" s="162"/>
      <c r="AB164" s="162"/>
      <c r="AC164" s="162"/>
      <c r="AD164" s="162"/>
      <c r="AE164" s="162"/>
      <c r="AF164" s="162"/>
      <c r="AG164" s="162"/>
    </row>
    <row r="165" spans="1:33" ht="11.25" customHeight="1" outlineLevel="1" x14ac:dyDescent="0.3">
      <c r="A165" s="156" t="s">
        <v>198</v>
      </c>
      <c r="B165" s="111" t="e">
        <f t="shared" si="72"/>
        <v>#VALUE!</v>
      </c>
      <c r="C165" s="157" t="s">
        <v>198</v>
      </c>
      <c r="D165" s="157" t="s">
        <v>198</v>
      </c>
      <c r="E165" s="113" t="e">
        <f t="shared" si="73"/>
        <v>#VALUE!</v>
      </c>
      <c r="F165" s="114" t="e">
        <f t="shared" si="74"/>
        <v>#VALUE!</v>
      </c>
      <c r="G165" s="115" t="e">
        <f t="shared" si="84"/>
        <v>#VALUE!</v>
      </c>
      <c r="H165" s="111" t="e">
        <f t="shared" si="75"/>
        <v>#VALUE!</v>
      </c>
      <c r="I165" s="157" t="s">
        <v>198</v>
      </c>
      <c r="J165" s="157" t="s">
        <v>198</v>
      </c>
      <c r="K165" s="113" t="e">
        <f t="shared" si="76"/>
        <v>#VALUE!</v>
      </c>
      <c r="L165" s="114" t="e">
        <f t="shared" si="77"/>
        <v>#VALUE!</v>
      </c>
      <c r="M165" s="115" t="e">
        <f t="shared" si="85"/>
        <v>#VALUE!</v>
      </c>
      <c r="N165" s="111" t="e">
        <f t="shared" si="78"/>
        <v>#VALUE!</v>
      </c>
      <c r="O165" s="157" t="s">
        <v>198</v>
      </c>
      <c r="P165" s="157" t="s">
        <v>198</v>
      </c>
      <c r="Q165" s="113" t="e">
        <f t="shared" si="79"/>
        <v>#VALUE!</v>
      </c>
      <c r="R165" s="114" t="e">
        <f t="shared" si="80"/>
        <v>#VALUE!</v>
      </c>
      <c r="S165" s="115" t="e">
        <f t="shared" si="86"/>
        <v>#VALUE!</v>
      </c>
      <c r="T165" s="115" t="e">
        <f>+VLOOKUP(A165,#REF!,10,0)</f>
        <v>#REF!</v>
      </c>
      <c r="U165" s="116"/>
      <c r="V165" s="117" t="str">
        <f t="shared" si="82"/>
        <v>#REF!</v>
      </c>
      <c r="W165" s="90" t="e">
        <f t="shared" si="83"/>
        <v>#VALUE!</v>
      </c>
      <c r="X165" s="89"/>
      <c r="Y165" s="89"/>
      <c r="Z165" s="118"/>
      <c r="AA165" s="89"/>
      <c r="AB165" s="89"/>
      <c r="AC165" s="89"/>
      <c r="AD165" s="89"/>
      <c r="AE165" s="89"/>
      <c r="AF165" s="89"/>
      <c r="AG165" s="89"/>
    </row>
    <row r="166" spans="1:33" ht="11.25" customHeight="1" outlineLevel="1" x14ac:dyDescent="0.3">
      <c r="A166" s="156" t="s">
        <v>198</v>
      </c>
      <c r="B166" s="111" t="e">
        <f t="shared" si="72"/>
        <v>#VALUE!</v>
      </c>
      <c r="C166" s="157" t="s">
        <v>198</v>
      </c>
      <c r="D166" s="157" t="s">
        <v>198</v>
      </c>
      <c r="E166" s="113" t="e">
        <f t="shared" si="73"/>
        <v>#VALUE!</v>
      </c>
      <c r="F166" s="114" t="e">
        <f t="shared" si="74"/>
        <v>#VALUE!</v>
      </c>
      <c r="G166" s="115" t="e">
        <f t="shared" si="84"/>
        <v>#VALUE!</v>
      </c>
      <c r="H166" s="111" t="e">
        <f t="shared" si="75"/>
        <v>#VALUE!</v>
      </c>
      <c r="I166" s="157" t="s">
        <v>198</v>
      </c>
      <c r="J166" s="157" t="s">
        <v>198</v>
      </c>
      <c r="K166" s="113" t="e">
        <f t="shared" si="76"/>
        <v>#VALUE!</v>
      </c>
      <c r="L166" s="114" t="e">
        <f t="shared" si="77"/>
        <v>#VALUE!</v>
      </c>
      <c r="M166" s="115" t="e">
        <f t="shared" si="85"/>
        <v>#VALUE!</v>
      </c>
      <c r="N166" s="111" t="e">
        <f t="shared" si="78"/>
        <v>#VALUE!</v>
      </c>
      <c r="O166" s="157" t="s">
        <v>198</v>
      </c>
      <c r="P166" s="157" t="s">
        <v>198</v>
      </c>
      <c r="Q166" s="113" t="e">
        <f t="shared" si="79"/>
        <v>#VALUE!</v>
      </c>
      <c r="R166" s="114" t="e">
        <f t="shared" si="80"/>
        <v>#VALUE!</v>
      </c>
      <c r="S166" s="115" t="e">
        <f t="shared" si="86"/>
        <v>#VALUE!</v>
      </c>
      <c r="T166" s="115" t="e">
        <f>+VLOOKUP(A166,#REF!,10,0)</f>
        <v>#REF!</v>
      </c>
      <c r="U166" s="116"/>
      <c r="V166" s="117" t="str">
        <f t="shared" si="82"/>
        <v>#REF!</v>
      </c>
      <c r="W166" s="90" t="e">
        <f t="shared" si="83"/>
        <v>#VALUE!</v>
      </c>
      <c r="X166" s="89"/>
      <c r="Y166" s="89"/>
      <c r="Z166" s="118"/>
      <c r="AA166" s="89"/>
      <c r="AB166" s="89"/>
      <c r="AC166" s="89"/>
      <c r="AD166" s="89"/>
      <c r="AE166" s="89"/>
      <c r="AF166" s="89"/>
      <c r="AG166" s="89"/>
    </row>
    <row r="167" spans="1:33" ht="11.25" customHeight="1" outlineLevel="1" x14ac:dyDescent="0.3">
      <c r="A167" s="156" t="s">
        <v>198</v>
      </c>
      <c r="B167" s="111" t="e">
        <f t="shared" si="72"/>
        <v>#VALUE!</v>
      </c>
      <c r="C167" s="157" t="s">
        <v>198</v>
      </c>
      <c r="D167" s="157" t="s">
        <v>198</v>
      </c>
      <c r="E167" s="113" t="e">
        <f t="shared" si="73"/>
        <v>#VALUE!</v>
      </c>
      <c r="F167" s="114" t="e">
        <f t="shared" si="74"/>
        <v>#VALUE!</v>
      </c>
      <c r="G167" s="115" t="e">
        <f t="shared" si="84"/>
        <v>#VALUE!</v>
      </c>
      <c r="H167" s="111" t="e">
        <f t="shared" si="75"/>
        <v>#VALUE!</v>
      </c>
      <c r="I167" s="157" t="s">
        <v>198</v>
      </c>
      <c r="J167" s="157" t="s">
        <v>198</v>
      </c>
      <c r="K167" s="113" t="e">
        <f t="shared" si="76"/>
        <v>#VALUE!</v>
      </c>
      <c r="L167" s="114" t="e">
        <f t="shared" si="77"/>
        <v>#VALUE!</v>
      </c>
      <c r="M167" s="115" t="e">
        <f t="shared" si="85"/>
        <v>#VALUE!</v>
      </c>
      <c r="N167" s="111" t="e">
        <f t="shared" si="78"/>
        <v>#VALUE!</v>
      </c>
      <c r="O167" s="157" t="s">
        <v>198</v>
      </c>
      <c r="P167" s="157" t="s">
        <v>198</v>
      </c>
      <c r="Q167" s="113" t="e">
        <f t="shared" si="79"/>
        <v>#VALUE!</v>
      </c>
      <c r="R167" s="114" t="e">
        <f t="shared" si="80"/>
        <v>#VALUE!</v>
      </c>
      <c r="S167" s="115" t="e">
        <f t="shared" si="86"/>
        <v>#VALUE!</v>
      </c>
      <c r="T167" s="115" t="e">
        <f>+VLOOKUP(A167,#REF!,10,0)</f>
        <v>#REF!</v>
      </c>
      <c r="U167" s="116"/>
      <c r="V167" s="117" t="str">
        <f t="shared" si="82"/>
        <v>#REF!</v>
      </c>
      <c r="W167" s="90" t="e">
        <f t="shared" si="83"/>
        <v>#VALUE!</v>
      </c>
      <c r="X167" s="89"/>
      <c r="Y167" s="89"/>
      <c r="Z167" s="118"/>
      <c r="AA167" s="89"/>
      <c r="AB167" s="89"/>
      <c r="AC167" s="89"/>
      <c r="AD167" s="89"/>
      <c r="AE167" s="89"/>
      <c r="AF167" s="89"/>
      <c r="AG167" s="89"/>
    </row>
    <row r="168" spans="1:33" ht="11.25" customHeight="1" outlineLevel="1" x14ac:dyDescent="0.3">
      <c r="A168" s="156" t="s">
        <v>198</v>
      </c>
      <c r="B168" s="111" t="e">
        <f t="shared" si="72"/>
        <v>#VALUE!</v>
      </c>
      <c r="C168" s="157" t="s">
        <v>198</v>
      </c>
      <c r="D168" s="157" t="s">
        <v>198</v>
      </c>
      <c r="E168" s="113" t="e">
        <f t="shared" si="73"/>
        <v>#VALUE!</v>
      </c>
      <c r="F168" s="114" t="e">
        <f t="shared" si="74"/>
        <v>#VALUE!</v>
      </c>
      <c r="G168" s="115" t="e">
        <f t="shared" si="84"/>
        <v>#VALUE!</v>
      </c>
      <c r="H168" s="111" t="e">
        <f t="shared" si="75"/>
        <v>#VALUE!</v>
      </c>
      <c r="I168" s="157" t="s">
        <v>198</v>
      </c>
      <c r="J168" s="157" t="s">
        <v>198</v>
      </c>
      <c r="K168" s="113" t="e">
        <f t="shared" si="76"/>
        <v>#VALUE!</v>
      </c>
      <c r="L168" s="114" t="e">
        <f t="shared" si="77"/>
        <v>#VALUE!</v>
      </c>
      <c r="M168" s="115" t="e">
        <f t="shared" si="85"/>
        <v>#VALUE!</v>
      </c>
      <c r="N168" s="111" t="e">
        <f t="shared" si="78"/>
        <v>#VALUE!</v>
      </c>
      <c r="O168" s="157" t="s">
        <v>198</v>
      </c>
      <c r="P168" s="157" t="s">
        <v>198</v>
      </c>
      <c r="Q168" s="113" t="e">
        <f t="shared" si="79"/>
        <v>#VALUE!</v>
      </c>
      <c r="R168" s="114" t="e">
        <f t="shared" si="80"/>
        <v>#VALUE!</v>
      </c>
      <c r="S168" s="115" t="e">
        <f t="shared" si="86"/>
        <v>#VALUE!</v>
      </c>
      <c r="T168" s="115" t="e">
        <f>+VLOOKUP(A168,#REF!,10,0)</f>
        <v>#REF!</v>
      </c>
      <c r="U168" s="116"/>
      <c r="V168" s="117" t="str">
        <f t="shared" si="82"/>
        <v>#REF!</v>
      </c>
      <c r="W168" s="90" t="e">
        <f t="shared" si="83"/>
        <v>#VALUE!</v>
      </c>
      <c r="X168" s="89"/>
      <c r="Y168" s="89"/>
      <c r="Z168" s="118"/>
      <c r="AA168" s="89"/>
      <c r="AB168" s="89"/>
      <c r="AC168" s="89"/>
      <c r="AD168" s="89"/>
      <c r="AE168" s="89"/>
      <c r="AF168" s="89"/>
      <c r="AG168" s="89"/>
    </row>
    <row r="169" spans="1:33" ht="11.25" customHeight="1" outlineLevel="1" x14ac:dyDescent="0.3">
      <c r="A169" s="156" t="s">
        <v>198</v>
      </c>
      <c r="B169" s="111" t="e">
        <f t="shared" si="72"/>
        <v>#VALUE!</v>
      </c>
      <c r="C169" s="157" t="s">
        <v>198</v>
      </c>
      <c r="D169" s="157" t="s">
        <v>198</v>
      </c>
      <c r="E169" s="113" t="e">
        <f t="shared" si="73"/>
        <v>#VALUE!</v>
      </c>
      <c r="F169" s="114" t="e">
        <f t="shared" si="74"/>
        <v>#VALUE!</v>
      </c>
      <c r="G169" s="115" t="e">
        <f t="shared" si="84"/>
        <v>#VALUE!</v>
      </c>
      <c r="H169" s="111" t="e">
        <f t="shared" si="75"/>
        <v>#VALUE!</v>
      </c>
      <c r="I169" s="157" t="s">
        <v>198</v>
      </c>
      <c r="J169" s="157" t="s">
        <v>198</v>
      </c>
      <c r="K169" s="113" t="e">
        <f t="shared" si="76"/>
        <v>#VALUE!</v>
      </c>
      <c r="L169" s="114" t="e">
        <f t="shared" si="77"/>
        <v>#VALUE!</v>
      </c>
      <c r="M169" s="115" t="e">
        <f t="shared" si="85"/>
        <v>#VALUE!</v>
      </c>
      <c r="N169" s="111" t="e">
        <f t="shared" si="78"/>
        <v>#VALUE!</v>
      </c>
      <c r="O169" s="157" t="s">
        <v>198</v>
      </c>
      <c r="P169" s="157" t="s">
        <v>198</v>
      </c>
      <c r="Q169" s="113" t="e">
        <f t="shared" si="79"/>
        <v>#VALUE!</v>
      </c>
      <c r="R169" s="114" t="e">
        <f t="shared" si="80"/>
        <v>#VALUE!</v>
      </c>
      <c r="S169" s="115" t="e">
        <f t="shared" si="86"/>
        <v>#VALUE!</v>
      </c>
      <c r="T169" s="115" t="e">
        <f>+VLOOKUP(A169,#REF!,10,0)</f>
        <v>#REF!</v>
      </c>
      <c r="U169" s="116"/>
      <c r="V169" s="117" t="str">
        <f t="shared" si="82"/>
        <v>#REF!</v>
      </c>
      <c r="W169" s="90" t="e">
        <f t="shared" si="83"/>
        <v>#VALUE!</v>
      </c>
      <c r="X169" s="89"/>
      <c r="Y169" s="89"/>
      <c r="Z169" s="118"/>
      <c r="AA169" s="89"/>
      <c r="AB169" s="89"/>
      <c r="AC169" s="89"/>
      <c r="AD169" s="89"/>
      <c r="AE169" s="89"/>
      <c r="AF169" s="89"/>
      <c r="AG169" s="89"/>
    </row>
    <row r="170" spans="1:33" ht="11.25" customHeight="1" outlineLevel="1" x14ac:dyDescent="0.3">
      <c r="A170" s="156" t="s">
        <v>198</v>
      </c>
      <c r="B170" s="111" t="e">
        <f t="shared" si="72"/>
        <v>#VALUE!</v>
      </c>
      <c r="C170" s="157" t="s">
        <v>198</v>
      </c>
      <c r="D170" s="157" t="s">
        <v>198</v>
      </c>
      <c r="E170" s="113" t="e">
        <f t="shared" si="73"/>
        <v>#VALUE!</v>
      </c>
      <c r="F170" s="114" t="e">
        <f t="shared" si="74"/>
        <v>#VALUE!</v>
      </c>
      <c r="G170" s="115" t="e">
        <f t="shared" si="84"/>
        <v>#VALUE!</v>
      </c>
      <c r="H170" s="111" t="e">
        <f t="shared" si="75"/>
        <v>#VALUE!</v>
      </c>
      <c r="I170" s="157" t="s">
        <v>198</v>
      </c>
      <c r="J170" s="157" t="s">
        <v>198</v>
      </c>
      <c r="K170" s="113" t="e">
        <f t="shared" si="76"/>
        <v>#VALUE!</v>
      </c>
      <c r="L170" s="114" t="e">
        <f t="shared" si="77"/>
        <v>#VALUE!</v>
      </c>
      <c r="M170" s="115" t="e">
        <f t="shared" si="85"/>
        <v>#VALUE!</v>
      </c>
      <c r="N170" s="111" t="e">
        <f t="shared" si="78"/>
        <v>#VALUE!</v>
      </c>
      <c r="O170" s="157" t="s">
        <v>198</v>
      </c>
      <c r="P170" s="157" t="s">
        <v>198</v>
      </c>
      <c r="Q170" s="113" t="e">
        <f t="shared" si="79"/>
        <v>#VALUE!</v>
      </c>
      <c r="R170" s="114" t="e">
        <f t="shared" si="80"/>
        <v>#VALUE!</v>
      </c>
      <c r="S170" s="115" t="e">
        <f t="shared" si="86"/>
        <v>#VALUE!</v>
      </c>
      <c r="T170" s="115" t="e">
        <f>+VLOOKUP(A170,#REF!,10,0)</f>
        <v>#REF!</v>
      </c>
      <c r="U170" s="116"/>
      <c r="V170" s="160" t="str">
        <f t="shared" si="82"/>
        <v>#REF!</v>
      </c>
      <c r="W170" s="161" t="e">
        <f t="shared" si="83"/>
        <v>#VALUE!</v>
      </c>
      <c r="X170" s="162"/>
      <c r="Y170" s="162"/>
      <c r="Z170" s="163"/>
      <c r="AA170" s="162"/>
      <c r="AB170" s="162"/>
      <c r="AC170" s="162"/>
      <c r="AD170" s="162"/>
      <c r="AE170" s="162"/>
      <c r="AF170" s="162"/>
      <c r="AG170" s="162"/>
    </row>
    <row r="171" spans="1:33" ht="11.25" customHeight="1" outlineLevel="1" x14ac:dyDescent="0.3">
      <c r="A171" s="156" t="s">
        <v>198</v>
      </c>
      <c r="B171" s="111" t="e">
        <f t="shared" si="72"/>
        <v>#VALUE!</v>
      </c>
      <c r="C171" s="157" t="s">
        <v>198</v>
      </c>
      <c r="D171" s="157" t="s">
        <v>198</v>
      </c>
      <c r="E171" s="113" t="e">
        <f t="shared" si="73"/>
        <v>#VALUE!</v>
      </c>
      <c r="F171" s="114" t="e">
        <f t="shared" si="74"/>
        <v>#VALUE!</v>
      </c>
      <c r="G171" s="115" t="e">
        <f t="shared" si="84"/>
        <v>#VALUE!</v>
      </c>
      <c r="H171" s="111" t="e">
        <f t="shared" si="75"/>
        <v>#VALUE!</v>
      </c>
      <c r="I171" s="157" t="s">
        <v>198</v>
      </c>
      <c r="J171" s="157" t="s">
        <v>198</v>
      </c>
      <c r="K171" s="113" t="e">
        <f t="shared" si="76"/>
        <v>#VALUE!</v>
      </c>
      <c r="L171" s="114" t="e">
        <f t="shared" si="77"/>
        <v>#VALUE!</v>
      </c>
      <c r="M171" s="115" t="e">
        <f t="shared" si="85"/>
        <v>#VALUE!</v>
      </c>
      <c r="N171" s="111" t="e">
        <f t="shared" si="78"/>
        <v>#VALUE!</v>
      </c>
      <c r="O171" s="157" t="s">
        <v>198</v>
      </c>
      <c r="P171" s="157" t="s">
        <v>198</v>
      </c>
      <c r="Q171" s="113" t="e">
        <f t="shared" si="79"/>
        <v>#VALUE!</v>
      </c>
      <c r="R171" s="114" t="e">
        <f t="shared" si="80"/>
        <v>#VALUE!</v>
      </c>
      <c r="S171" s="115" t="e">
        <f t="shared" si="86"/>
        <v>#VALUE!</v>
      </c>
      <c r="T171" s="115" t="e">
        <f>+VLOOKUP(A171,#REF!,10,0)</f>
        <v>#REF!</v>
      </c>
      <c r="U171" s="116"/>
      <c r="V171" s="117" t="str">
        <f t="shared" si="82"/>
        <v>#REF!</v>
      </c>
      <c r="W171" s="90" t="e">
        <f t="shared" si="83"/>
        <v>#VALUE!</v>
      </c>
      <c r="X171" s="89"/>
      <c r="Y171" s="89"/>
      <c r="Z171" s="118"/>
      <c r="AA171" s="89"/>
      <c r="AB171" s="89"/>
      <c r="AC171" s="89"/>
      <c r="AD171" s="89"/>
      <c r="AE171" s="89"/>
      <c r="AF171" s="89"/>
      <c r="AG171" s="89"/>
    </row>
    <row r="172" spans="1:33" ht="11.25" customHeight="1" outlineLevel="1" x14ac:dyDescent="0.3">
      <c r="A172" s="156" t="s">
        <v>198</v>
      </c>
      <c r="B172" s="111" t="e">
        <f t="shared" si="72"/>
        <v>#VALUE!</v>
      </c>
      <c r="C172" s="157" t="s">
        <v>198</v>
      </c>
      <c r="D172" s="157" t="s">
        <v>198</v>
      </c>
      <c r="E172" s="113" t="e">
        <f t="shared" si="73"/>
        <v>#VALUE!</v>
      </c>
      <c r="F172" s="114" t="e">
        <f t="shared" si="74"/>
        <v>#VALUE!</v>
      </c>
      <c r="G172" s="115" t="e">
        <f t="shared" si="84"/>
        <v>#VALUE!</v>
      </c>
      <c r="H172" s="111" t="e">
        <f t="shared" si="75"/>
        <v>#VALUE!</v>
      </c>
      <c r="I172" s="157" t="s">
        <v>198</v>
      </c>
      <c r="J172" s="157" t="s">
        <v>198</v>
      </c>
      <c r="K172" s="113" t="e">
        <f t="shared" si="76"/>
        <v>#VALUE!</v>
      </c>
      <c r="L172" s="114" t="e">
        <f t="shared" si="77"/>
        <v>#VALUE!</v>
      </c>
      <c r="M172" s="115" t="e">
        <f t="shared" si="85"/>
        <v>#VALUE!</v>
      </c>
      <c r="N172" s="111" t="e">
        <f t="shared" si="78"/>
        <v>#VALUE!</v>
      </c>
      <c r="O172" s="157" t="s">
        <v>198</v>
      </c>
      <c r="P172" s="157" t="s">
        <v>198</v>
      </c>
      <c r="Q172" s="113" t="e">
        <f t="shared" si="79"/>
        <v>#VALUE!</v>
      </c>
      <c r="R172" s="114" t="e">
        <f t="shared" si="80"/>
        <v>#VALUE!</v>
      </c>
      <c r="S172" s="115" t="e">
        <f t="shared" si="86"/>
        <v>#VALUE!</v>
      </c>
      <c r="T172" s="115" t="e">
        <f>+VLOOKUP(A172,#REF!,10,0)</f>
        <v>#REF!</v>
      </c>
      <c r="U172" s="116"/>
      <c r="V172" s="117" t="str">
        <f t="shared" si="82"/>
        <v>#REF!</v>
      </c>
      <c r="W172" s="90" t="e">
        <f t="shared" si="83"/>
        <v>#VALUE!</v>
      </c>
      <c r="X172" s="89"/>
      <c r="Y172" s="89"/>
      <c r="Z172" s="118"/>
      <c r="AA172" s="89"/>
      <c r="AB172" s="89"/>
      <c r="AC172" s="89"/>
      <c r="AD172" s="89"/>
      <c r="AE172" s="89"/>
      <c r="AF172" s="89"/>
      <c r="AG172" s="89"/>
    </row>
    <row r="173" spans="1:33" ht="11.25" customHeight="1" outlineLevel="1" x14ac:dyDescent="0.3">
      <c r="A173" s="156" t="s">
        <v>198</v>
      </c>
      <c r="B173" s="111" t="e">
        <f t="shared" si="72"/>
        <v>#VALUE!</v>
      </c>
      <c r="C173" s="157" t="s">
        <v>198</v>
      </c>
      <c r="D173" s="157" t="s">
        <v>198</v>
      </c>
      <c r="E173" s="113" t="e">
        <f t="shared" si="73"/>
        <v>#VALUE!</v>
      </c>
      <c r="F173" s="114" t="e">
        <f t="shared" si="74"/>
        <v>#VALUE!</v>
      </c>
      <c r="G173" s="115" t="e">
        <f t="shared" si="84"/>
        <v>#VALUE!</v>
      </c>
      <c r="H173" s="111" t="e">
        <f t="shared" si="75"/>
        <v>#VALUE!</v>
      </c>
      <c r="I173" s="157" t="s">
        <v>198</v>
      </c>
      <c r="J173" s="157" t="s">
        <v>198</v>
      </c>
      <c r="K173" s="113" t="e">
        <f t="shared" si="76"/>
        <v>#VALUE!</v>
      </c>
      <c r="L173" s="114" t="e">
        <f t="shared" si="77"/>
        <v>#VALUE!</v>
      </c>
      <c r="M173" s="115" t="e">
        <f t="shared" si="85"/>
        <v>#VALUE!</v>
      </c>
      <c r="N173" s="111" t="e">
        <f t="shared" si="78"/>
        <v>#VALUE!</v>
      </c>
      <c r="O173" s="157" t="s">
        <v>198</v>
      </c>
      <c r="P173" s="157" t="s">
        <v>198</v>
      </c>
      <c r="Q173" s="113" t="e">
        <f t="shared" si="79"/>
        <v>#VALUE!</v>
      </c>
      <c r="R173" s="114" t="e">
        <f t="shared" si="80"/>
        <v>#VALUE!</v>
      </c>
      <c r="S173" s="115" t="e">
        <f t="shared" si="86"/>
        <v>#VALUE!</v>
      </c>
      <c r="T173" s="115" t="e">
        <f>+VLOOKUP(A173,#REF!,10,0)</f>
        <v>#REF!</v>
      </c>
      <c r="U173" s="116"/>
      <c r="V173" s="117" t="str">
        <f t="shared" si="82"/>
        <v>#REF!</v>
      </c>
      <c r="W173" s="90" t="e">
        <f t="shared" si="83"/>
        <v>#VALUE!</v>
      </c>
      <c r="X173" s="89"/>
      <c r="Y173" s="89"/>
      <c r="Z173" s="118"/>
      <c r="AA173" s="89"/>
      <c r="AB173" s="89"/>
      <c r="AC173" s="89"/>
      <c r="AD173" s="89"/>
      <c r="AE173" s="89"/>
      <c r="AF173" s="89"/>
      <c r="AG173" s="89"/>
    </row>
    <row r="174" spans="1:33" ht="11.25" customHeight="1" outlineLevel="1" x14ac:dyDescent="0.3">
      <c r="A174" s="156" t="s">
        <v>198</v>
      </c>
      <c r="B174" s="111" t="e">
        <f t="shared" si="72"/>
        <v>#VALUE!</v>
      </c>
      <c r="C174" s="157" t="s">
        <v>198</v>
      </c>
      <c r="D174" s="157" t="s">
        <v>198</v>
      </c>
      <c r="E174" s="113" t="e">
        <f t="shared" si="73"/>
        <v>#VALUE!</v>
      </c>
      <c r="F174" s="114" t="e">
        <f t="shared" si="74"/>
        <v>#VALUE!</v>
      </c>
      <c r="G174" s="115" t="e">
        <f t="shared" si="84"/>
        <v>#VALUE!</v>
      </c>
      <c r="H174" s="111" t="e">
        <f t="shared" si="75"/>
        <v>#VALUE!</v>
      </c>
      <c r="I174" s="157" t="s">
        <v>198</v>
      </c>
      <c r="J174" s="157" t="s">
        <v>198</v>
      </c>
      <c r="K174" s="113" t="e">
        <f t="shared" si="76"/>
        <v>#VALUE!</v>
      </c>
      <c r="L174" s="114" t="e">
        <f t="shared" si="77"/>
        <v>#VALUE!</v>
      </c>
      <c r="M174" s="115" t="e">
        <f t="shared" si="85"/>
        <v>#VALUE!</v>
      </c>
      <c r="N174" s="111" t="e">
        <f t="shared" si="78"/>
        <v>#VALUE!</v>
      </c>
      <c r="O174" s="157" t="s">
        <v>198</v>
      </c>
      <c r="P174" s="157" t="s">
        <v>198</v>
      </c>
      <c r="Q174" s="113" t="e">
        <f t="shared" si="79"/>
        <v>#VALUE!</v>
      </c>
      <c r="R174" s="114" t="e">
        <f t="shared" si="80"/>
        <v>#VALUE!</v>
      </c>
      <c r="S174" s="115" t="e">
        <f t="shared" si="86"/>
        <v>#VALUE!</v>
      </c>
      <c r="T174" s="115" t="e">
        <f>+VLOOKUP(A174,#REF!,10,0)</f>
        <v>#REF!</v>
      </c>
      <c r="U174" s="116"/>
      <c r="V174" s="117" t="str">
        <f t="shared" si="82"/>
        <v>#REF!</v>
      </c>
      <c r="W174" s="90" t="e">
        <f t="shared" si="83"/>
        <v>#VALUE!</v>
      </c>
      <c r="X174" s="89"/>
      <c r="Y174" s="89"/>
      <c r="Z174" s="118"/>
      <c r="AA174" s="89"/>
      <c r="AB174" s="89"/>
      <c r="AC174" s="89"/>
      <c r="AD174" s="89"/>
      <c r="AE174" s="89"/>
      <c r="AF174" s="89"/>
      <c r="AG174" s="89"/>
    </row>
    <row r="175" spans="1:33" ht="11.25" customHeight="1" outlineLevel="1" x14ac:dyDescent="0.3">
      <c r="A175" s="156" t="s">
        <v>198</v>
      </c>
      <c r="B175" s="111" t="e">
        <f t="shared" si="72"/>
        <v>#VALUE!</v>
      </c>
      <c r="C175" s="157" t="s">
        <v>198</v>
      </c>
      <c r="D175" s="157" t="s">
        <v>198</v>
      </c>
      <c r="E175" s="113" t="e">
        <f t="shared" si="73"/>
        <v>#VALUE!</v>
      </c>
      <c r="F175" s="114" t="e">
        <f t="shared" si="74"/>
        <v>#VALUE!</v>
      </c>
      <c r="G175" s="115" t="e">
        <f t="shared" si="84"/>
        <v>#VALUE!</v>
      </c>
      <c r="H175" s="111" t="e">
        <f t="shared" si="75"/>
        <v>#VALUE!</v>
      </c>
      <c r="I175" s="157" t="s">
        <v>198</v>
      </c>
      <c r="J175" s="157" t="s">
        <v>198</v>
      </c>
      <c r="K175" s="113" t="e">
        <f t="shared" si="76"/>
        <v>#VALUE!</v>
      </c>
      <c r="L175" s="114" t="e">
        <f t="shared" si="77"/>
        <v>#VALUE!</v>
      </c>
      <c r="M175" s="115" t="e">
        <f t="shared" si="85"/>
        <v>#VALUE!</v>
      </c>
      <c r="N175" s="111" t="e">
        <f t="shared" si="78"/>
        <v>#VALUE!</v>
      </c>
      <c r="O175" s="157" t="s">
        <v>198</v>
      </c>
      <c r="P175" s="157" t="s">
        <v>198</v>
      </c>
      <c r="Q175" s="113" t="e">
        <f t="shared" si="79"/>
        <v>#VALUE!</v>
      </c>
      <c r="R175" s="114" t="e">
        <f t="shared" si="80"/>
        <v>#VALUE!</v>
      </c>
      <c r="S175" s="115" t="e">
        <f t="shared" si="86"/>
        <v>#VALUE!</v>
      </c>
      <c r="T175" s="115" t="e">
        <f>+VLOOKUP(A175,#REF!,10,0)</f>
        <v>#REF!</v>
      </c>
      <c r="U175" s="116"/>
      <c r="V175" s="117" t="str">
        <f t="shared" si="82"/>
        <v>#REF!</v>
      </c>
      <c r="W175" s="90" t="e">
        <f t="shared" si="83"/>
        <v>#VALUE!</v>
      </c>
      <c r="X175" s="89"/>
      <c r="Y175" s="89"/>
      <c r="Z175" s="118"/>
      <c r="AA175" s="89"/>
      <c r="AB175" s="89"/>
      <c r="AC175" s="89"/>
      <c r="AD175" s="89"/>
      <c r="AE175" s="89"/>
      <c r="AF175" s="89"/>
      <c r="AG175" s="89"/>
    </row>
    <row r="176" spans="1:33" ht="11.25" customHeight="1" outlineLevel="1" x14ac:dyDescent="0.3">
      <c r="A176" s="156" t="s">
        <v>198</v>
      </c>
      <c r="B176" s="111" t="e">
        <f t="shared" si="72"/>
        <v>#VALUE!</v>
      </c>
      <c r="C176" s="157" t="s">
        <v>198</v>
      </c>
      <c r="D176" s="157" t="s">
        <v>198</v>
      </c>
      <c r="E176" s="113" t="e">
        <f t="shared" si="73"/>
        <v>#VALUE!</v>
      </c>
      <c r="F176" s="114" t="e">
        <f t="shared" si="74"/>
        <v>#VALUE!</v>
      </c>
      <c r="G176" s="115" t="e">
        <f t="shared" si="84"/>
        <v>#VALUE!</v>
      </c>
      <c r="H176" s="111" t="e">
        <f t="shared" si="75"/>
        <v>#VALUE!</v>
      </c>
      <c r="I176" s="157" t="s">
        <v>198</v>
      </c>
      <c r="J176" s="157" t="s">
        <v>198</v>
      </c>
      <c r="K176" s="113" t="e">
        <f t="shared" si="76"/>
        <v>#VALUE!</v>
      </c>
      <c r="L176" s="114" t="e">
        <f t="shared" si="77"/>
        <v>#VALUE!</v>
      </c>
      <c r="M176" s="115" t="e">
        <f t="shared" si="85"/>
        <v>#VALUE!</v>
      </c>
      <c r="N176" s="111" t="e">
        <f t="shared" si="78"/>
        <v>#VALUE!</v>
      </c>
      <c r="O176" s="157" t="s">
        <v>198</v>
      </c>
      <c r="P176" s="157" t="s">
        <v>198</v>
      </c>
      <c r="Q176" s="113" t="e">
        <f t="shared" si="79"/>
        <v>#VALUE!</v>
      </c>
      <c r="R176" s="114" t="e">
        <f t="shared" si="80"/>
        <v>#VALUE!</v>
      </c>
      <c r="S176" s="115" t="e">
        <f t="shared" si="86"/>
        <v>#VALUE!</v>
      </c>
      <c r="T176" s="115" t="e">
        <f>+VLOOKUP(A176,#REF!,10,0)</f>
        <v>#REF!</v>
      </c>
      <c r="U176" s="116"/>
      <c r="V176" s="117" t="str">
        <f t="shared" si="82"/>
        <v>#REF!</v>
      </c>
      <c r="W176" s="90" t="e">
        <f t="shared" si="83"/>
        <v>#VALUE!</v>
      </c>
      <c r="X176" s="89"/>
      <c r="Y176" s="89"/>
      <c r="Z176" s="118"/>
      <c r="AA176" s="89"/>
      <c r="AB176" s="89"/>
      <c r="AC176" s="89"/>
      <c r="AD176" s="89"/>
      <c r="AE176" s="89"/>
      <c r="AF176" s="89"/>
      <c r="AG176" s="89"/>
    </row>
    <row r="177" spans="1:33" ht="11.25" customHeight="1" outlineLevel="1" x14ac:dyDescent="0.3">
      <c r="A177" s="156" t="s">
        <v>198</v>
      </c>
      <c r="B177" s="111" t="e">
        <f t="shared" si="72"/>
        <v>#VALUE!</v>
      </c>
      <c r="C177" s="157" t="s">
        <v>198</v>
      </c>
      <c r="D177" s="157" t="s">
        <v>198</v>
      </c>
      <c r="E177" s="113" t="e">
        <f t="shared" si="73"/>
        <v>#VALUE!</v>
      </c>
      <c r="F177" s="114" t="e">
        <f t="shared" si="74"/>
        <v>#VALUE!</v>
      </c>
      <c r="G177" s="115" t="e">
        <f t="shared" si="84"/>
        <v>#VALUE!</v>
      </c>
      <c r="H177" s="111" t="e">
        <f t="shared" si="75"/>
        <v>#VALUE!</v>
      </c>
      <c r="I177" s="157" t="s">
        <v>198</v>
      </c>
      <c r="J177" s="157" t="s">
        <v>198</v>
      </c>
      <c r="K177" s="113" t="e">
        <f t="shared" si="76"/>
        <v>#VALUE!</v>
      </c>
      <c r="L177" s="114" t="e">
        <f t="shared" si="77"/>
        <v>#VALUE!</v>
      </c>
      <c r="M177" s="115" t="e">
        <f t="shared" si="85"/>
        <v>#VALUE!</v>
      </c>
      <c r="N177" s="111" t="e">
        <f t="shared" si="78"/>
        <v>#VALUE!</v>
      </c>
      <c r="O177" s="157" t="s">
        <v>198</v>
      </c>
      <c r="P177" s="157" t="s">
        <v>198</v>
      </c>
      <c r="Q177" s="113" t="e">
        <f t="shared" si="79"/>
        <v>#VALUE!</v>
      </c>
      <c r="R177" s="114" t="e">
        <f t="shared" si="80"/>
        <v>#VALUE!</v>
      </c>
      <c r="S177" s="115" t="e">
        <f t="shared" si="86"/>
        <v>#VALUE!</v>
      </c>
      <c r="T177" s="115" t="e">
        <f>+VLOOKUP(A177,#REF!,10,0)</f>
        <v>#REF!</v>
      </c>
      <c r="U177" s="116"/>
      <c r="V177" s="160" t="str">
        <f t="shared" si="82"/>
        <v>#REF!</v>
      </c>
      <c r="W177" s="161" t="e">
        <f t="shared" si="83"/>
        <v>#VALUE!</v>
      </c>
      <c r="X177" s="162"/>
      <c r="Y177" s="162"/>
      <c r="Z177" s="163"/>
      <c r="AA177" s="162"/>
      <c r="AB177" s="162"/>
      <c r="AC177" s="162"/>
      <c r="AD177" s="162"/>
      <c r="AE177" s="162"/>
      <c r="AF177" s="162"/>
      <c r="AG177" s="162"/>
    </row>
    <row r="178" spans="1:33" ht="11.25" customHeight="1" outlineLevel="1" x14ac:dyDescent="0.3">
      <c r="A178" s="156" t="s">
        <v>198</v>
      </c>
      <c r="B178" s="111" t="e">
        <f t="shared" si="72"/>
        <v>#VALUE!</v>
      </c>
      <c r="C178" s="157" t="s">
        <v>198</v>
      </c>
      <c r="D178" s="157" t="s">
        <v>198</v>
      </c>
      <c r="E178" s="113" t="e">
        <f t="shared" si="73"/>
        <v>#VALUE!</v>
      </c>
      <c r="F178" s="114" t="e">
        <f t="shared" si="74"/>
        <v>#VALUE!</v>
      </c>
      <c r="G178" s="115" t="e">
        <f t="shared" si="84"/>
        <v>#VALUE!</v>
      </c>
      <c r="H178" s="111" t="e">
        <f t="shared" si="75"/>
        <v>#VALUE!</v>
      </c>
      <c r="I178" s="157" t="s">
        <v>198</v>
      </c>
      <c r="J178" s="157" t="s">
        <v>198</v>
      </c>
      <c r="K178" s="113" t="e">
        <f t="shared" si="76"/>
        <v>#VALUE!</v>
      </c>
      <c r="L178" s="114" t="e">
        <f t="shared" si="77"/>
        <v>#VALUE!</v>
      </c>
      <c r="M178" s="115" t="e">
        <f t="shared" si="85"/>
        <v>#VALUE!</v>
      </c>
      <c r="N178" s="111" t="e">
        <f t="shared" si="78"/>
        <v>#VALUE!</v>
      </c>
      <c r="O178" s="157" t="s">
        <v>198</v>
      </c>
      <c r="P178" s="157" t="s">
        <v>198</v>
      </c>
      <c r="Q178" s="113" t="e">
        <f t="shared" si="79"/>
        <v>#VALUE!</v>
      </c>
      <c r="R178" s="114" t="e">
        <f t="shared" si="80"/>
        <v>#VALUE!</v>
      </c>
      <c r="S178" s="115" t="e">
        <f t="shared" si="86"/>
        <v>#VALUE!</v>
      </c>
      <c r="T178" s="115" t="e">
        <f>+VLOOKUP(A178,#REF!,10,0)</f>
        <v>#REF!</v>
      </c>
      <c r="U178" s="116"/>
      <c r="V178" s="117" t="str">
        <f t="shared" si="82"/>
        <v>#REF!</v>
      </c>
      <c r="W178" s="90" t="e">
        <f t="shared" si="83"/>
        <v>#VALUE!</v>
      </c>
      <c r="X178" s="89"/>
      <c r="Y178" s="89"/>
      <c r="Z178" s="118"/>
      <c r="AA178" s="89"/>
      <c r="AB178" s="89"/>
      <c r="AC178" s="89"/>
      <c r="AD178" s="89"/>
      <c r="AE178" s="89"/>
      <c r="AF178" s="89"/>
      <c r="AG178" s="89"/>
    </row>
    <row r="179" spans="1:33" ht="11.25" customHeight="1" outlineLevel="1" x14ac:dyDescent="0.3">
      <c r="A179" s="156" t="s">
        <v>198</v>
      </c>
      <c r="B179" s="111" t="e">
        <f t="shared" si="72"/>
        <v>#VALUE!</v>
      </c>
      <c r="C179" s="157" t="s">
        <v>198</v>
      </c>
      <c r="D179" s="157" t="s">
        <v>198</v>
      </c>
      <c r="E179" s="113" t="e">
        <f t="shared" si="73"/>
        <v>#VALUE!</v>
      </c>
      <c r="F179" s="114" t="e">
        <f t="shared" si="74"/>
        <v>#VALUE!</v>
      </c>
      <c r="G179" s="115" t="e">
        <f t="shared" si="84"/>
        <v>#VALUE!</v>
      </c>
      <c r="H179" s="111" t="e">
        <f t="shared" si="75"/>
        <v>#VALUE!</v>
      </c>
      <c r="I179" s="157" t="s">
        <v>198</v>
      </c>
      <c r="J179" s="157" t="s">
        <v>198</v>
      </c>
      <c r="K179" s="113" t="e">
        <f t="shared" si="76"/>
        <v>#VALUE!</v>
      </c>
      <c r="L179" s="114" t="e">
        <f t="shared" si="77"/>
        <v>#VALUE!</v>
      </c>
      <c r="M179" s="115" t="e">
        <f t="shared" si="85"/>
        <v>#VALUE!</v>
      </c>
      <c r="N179" s="111" t="e">
        <f t="shared" si="78"/>
        <v>#VALUE!</v>
      </c>
      <c r="O179" s="157" t="s">
        <v>198</v>
      </c>
      <c r="P179" s="157" t="s">
        <v>198</v>
      </c>
      <c r="Q179" s="113" t="e">
        <f t="shared" si="79"/>
        <v>#VALUE!</v>
      </c>
      <c r="R179" s="114" t="e">
        <f t="shared" si="80"/>
        <v>#VALUE!</v>
      </c>
      <c r="S179" s="115" t="e">
        <f t="shared" si="86"/>
        <v>#VALUE!</v>
      </c>
      <c r="T179" s="115" t="e">
        <f>+VLOOKUP(A179,#REF!,10,0)</f>
        <v>#REF!</v>
      </c>
      <c r="U179" s="116"/>
      <c r="V179" s="117" t="str">
        <f t="shared" si="82"/>
        <v>#REF!</v>
      </c>
      <c r="W179" s="90" t="e">
        <f t="shared" si="83"/>
        <v>#VALUE!</v>
      </c>
      <c r="X179" s="89"/>
      <c r="Y179" s="89"/>
      <c r="Z179" s="118"/>
      <c r="AA179" s="89"/>
      <c r="AB179" s="89"/>
      <c r="AC179" s="89"/>
      <c r="AD179" s="89"/>
      <c r="AE179" s="89"/>
      <c r="AF179" s="89"/>
      <c r="AG179" s="89"/>
    </row>
    <row r="180" spans="1:33" ht="11.25" customHeight="1" outlineLevel="1" x14ac:dyDescent="0.3">
      <c r="A180" s="156" t="s">
        <v>198</v>
      </c>
      <c r="B180" s="111" t="e">
        <f t="shared" si="72"/>
        <v>#VALUE!</v>
      </c>
      <c r="C180" s="157" t="s">
        <v>198</v>
      </c>
      <c r="D180" s="157" t="s">
        <v>198</v>
      </c>
      <c r="E180" s="113" t="e">
        <f t="shared" si="73"/>
        <v>#VALUE!</v>
      </c>
      <c r="F180" s="114" t="e">
        <f t="shared" si="74"/>
        <v>#VALUE!</v>
      </c>
      <c r="G180" s="115" t="e">
        <f t="shared" si="84"/>
        <v>#VALUE!</v>
      </c>
      <c r="H180" s="111" t="e">
        <f t="shared" si="75"/>
        <v>#VALUE!</v>
      </c>
      <c r="I180" s="157" t="s">
        <v>198</v>
      </c>
      <c r="J180" s="157" t="s">
        <v>198</v>
      </c>
      <c r="K180" s="113" t="e">
        <f t="shared" si="76"/>
        <v>#VALUE!</v>
      </c>
      <c r="L180" s="114" t="e">
        <f t="shared" si="77"/>
        <v>#VALUE!</v>
      </c>
      <c r="M180" s="115" t="e">
        <f t="shared" si="85"/>
        <v>#VALUE!</v>
      </c>
      <c r="N180" s="111" t="e">
        <f t="shared" si="78"/>
        <v>#VALUE!</v>
      </c>
      <c r="O180" s="157" t="s">
        <v>198</v>
      </c>
      <c r="P180" s="157" t="s">
        <v>198</v>
      </c>
      <c r="Q180" s="113" t="e">
        <f t="shared" si="79"/>
        <v>#VALUE!</v>
      </c>
      <c r="R180" s="114" t="e">
        <f t="shared" si="80"/>
        <v>#VALUE!</v>
      </c>
      <c r="S180" s="115" t="e">
        <f t="shared" si="86"/>
        <v>#VALUE!</v>
      </c>
      <c r="T180" s="115" t="e">
        <f>+VLOOKUP(A180,#REF!,10,0)</f>
        <v>#REF!</v>
      </c>
      <c r="U180" s="116"/>
      <c r="V180" s="117" t="str">
        <f t="shared" si="82"/>
        <v>#REF!</v>
      </c>
      <c r="W180" s="90" t="e">
        <f t="shared" si="83"/>
        <v>#VALUE!</v>
      </c>
      <c r="X180" s="89"/>
      <c r="Y180" s="89"/>
      <c r="Z180" s="118"/>
      <c r="AA180" s="89"/>
      <c r="AB180" s="89"/>
      <c r="AC180" s="89"/>
      <c r="AD180" s="89"/>
      <c r="AE180" s="89"/>
      <c r="AF180" s="89"/>
      <c r="AG180" s="89"/>
    </row>
    <row r="181" spans="1:33" ht="11.25" customHeight="1" outlineLevel="1" x14ac:dyDescent="0.3">
      <c r="A181" s="156" t="s">
        <v>198</v>
      </c>
      <c r="B181" s="111" t="e">
        <f t="shared" si="72"/>
        <v>#VALUE!</v>
      </c>
      <c r="C181" s="157" t="s">
        <v>198</v>
      </c>
      <c r="D181" s="157" t="s">
        <v>198</v>
      </c>
      <c r="E181" s="113" t="e">
        <f t="shared" si="73"/>
        <v>#VALUE!</v>
      </c>
      <c r="F181" s="114" t="e">
        <f t="shared" si="74"/>
        <v>#VALUE!</v>
      </c>
      <c r="G181" s="115" t="e">
        <f t="shared" si="84"/>
        <v>#VALUE!</v>
      </c>
      <c r="H181" s="111" t="e">
        <f t="shared" si="75"/>
        <v>#VALUE!</v>
      </c>
      <c r="I181" s="157" t="s">
        <v>198</v>
      </c>
      <c r="J181" s="157" t="s">
        <v>198</v>
      </c>
      <c r="K181" s="113" t="e">
        <f t="shared" si="76"/>
        <v>#VALUE!</v>
      </c>
      <c r="L181" s="114" t="e">
        <f t="shared" si="77"/>
        <v>#VALUE!</v>
      </c>
      <c r="M181" s="115" t="e">
        <f t="shared" si="85"/>
        <v>#VALUE!</v>
      </c>
      <c r="N181" s="111" t="e">
        <f t="shared" si="78"/>
        <v>#VALUE!</v>
      </c>
      <c r="O181" s="157" t="s">
        <v>198</v>
      </c>
      <c r="P181" s="157" t="s">
        <v>198</v>
      </c>
      <c r="Q181" s="113" t="e">
        <f t="shared" si="79"/>
        <v>#VALUE!</v>
      </c>
      <c r="R181" s="114" t="e">
        <f t="shared" si="80"/>
        <v>#VALUE!</v>
      </c>
      <c r="S181" s="115" t="e">
        <f t="shared" si="86"/>
        <v>#VALUE!</v>
      </c>
      <c r="T181" s="115" t="e">
        <f>+VLOOKUP(A181,#REF!,10,0)</f>
        <v>#REF!</v>
      </c>
      <c r="U181" s="116"/>
      <c r="V181" s="117" t="str">
        <f t="shared" si="82"/>
        <v>#REF!</v>
      </c>
      <c r="W181" s="90" t="e">
        <f t="shared" si="83"/>
        <v>#VALUE!</v>
      </c>
      <c r="X181" s="89"/>
      <c r="Y181" s="89"/>
      <c r="Z181" s="118"/>
      <c r="AA181" s="89"/>
      <c r="AB181" s="89"/>
      <c r="AC181" s="89"/>
      <c r="AD181" s="89"/>
      <c r="AE181" s="89"/>
      <c r="AF181" s="89"/>
      <c r="AG181" s="89"/>
    </row>
    <row r="182" spans="1:33" ht="11.25" customHeight="1" outlineLevel="1" x14ac:dyDescent="0.3">
      <c r="A182" s="156" t="s">
        <v>198</v>
      </c>
      <c r="B182" s="111" t="e">
        <f t="shared" si="72"/>
        <v>#VALUE!</v>
      </c>
      <c r="C182" s="157" t="s">
        <v>198</v>
      </c>
      <c r="D182" s="157" t="s">
        <v>198</v>
      </c>
      <c r="E182" s="113" t="e">
        <f t="shared" si="73"/>
        <v>#VALUE!</v>
      </c>
      <c r="F182" s="114" t="e">
        <f t="shared" si="74"/>
        <v>#VALUE!</v>
      </c>
      <c r="G182" s="115" t="e">
        <f t="shared" si="84"/>
        <v>#VALUE!</v>
      </c>
      <c r="H182" s="111" t="e">
        <f t="shared" si="75"/>
        <v>#VALUE!</v>
      </c>
      <c r="I182" s="157" t="s">
        <v>198</v>
      </c>
      <c r="J182" s="157" t="s">
        <v>198</v>
      </c>
      <c r="K182" s="113" t="e">
        <f t="shared" si="76"/>
        <v>#VALUE!</v>
      </c>
      <c r="L182" s="114" t="e">
        <f t="shared" si="77"/>
        <v>#VALUE!</v>
      </c>
      <c r="M182" s="115" t="e">
        <f t="shared" si="85"/>
        <v>#VALUE!</v>
      </c>
      <c r="N182" s="111" t="e">
        <f t="shared" si="78"/>
        <v>#VALUE!</v>
      </c>
      <c r="O182" s="157" t="s">
        <v>198</v>
      </c>
      <c r="P182" s="157" t="s">
        <v>198</v>
      </c>
      <c r="Q182" s="113" t="e">
        <f t="shared" si="79"/>
        <v>#VALUE!</v>
      </c>
      <c r="R182" s="114" t="e">
        <f t="shared" si="80"/>
        <v>#VALUE!</v>
      </c>
      <c r="S182" s="115" t="e">
        <f t="shared" si="86"/>
        <v>#VALUE!</v>
      </c>
      <c r="T182" s="115" t="e">
        <f>+VLOOKUP(A182,#REF!,10,0)</f>
        <v>#REF!</v>
      </c>
      <c r="U182" s="116"/>
      <c r="V182" s="117" t="str">
        <f t="shared" si="82"/>
        <v>#REF!</v>
      </c>
      <c r="W182" s="90" t="e">
        <f t="shared" si="83"/>
        <v>#VALUE!</v>
      </c>
      <c r="X182" s="89"/>
      <c r="Y182" s="89"/>
      <c r="Z182" s="118"/>
      <c r="AA182" s="89"/>
      <c r="AB182" s="89"/>
      <c r="AC182" s="89"/>
      <c r="AD182" s="89"/>
      <c r="AE182" s="89"/>
      <c r="AF182" s="89"/>
      <c r="AG182" s="89"/>
    </row>
    <row r="183" spans="1:33" ht="11.25" customHeight="1" outlineLevel="1" x14ac:dyDescent="0.3">
      <c r="A183" s="156" t="s">
        <v>198</v>
      </c>
      <c r="B183" s="111" t="e">
        <f t="shared" si="72"/>
        <v>#VALUE!</v>
      </c>
      <c r="C183" s="157" t="s">
        <v>198</v>
      </c>
      <c r="D183" s="157" t="s">
        <v>198</v>
      </c>
      <c r="E183" s="113" t="e">
        <f t="shared" si="73"/>
        <v>#VALUE!</v>
      </c>
      <c r="F183" s="114" t="e">
        <f t="shared" si="74"/>
        <v>#VALUE!</v>
      </c>
      <c r="G183" s="115" t="e">
        <f t="shared" si="84"/>
        <v>#VALUE!</v>
      </c>
      <c r="H183" s="111" t="e">
        <f t="shared" si="75"/>
        <v>#VALUE!</v>
      </c>
      <c r="I183" s="157" t="s">
        <v>198</v>
      </c>
      <c r="J183" s="157" t="s">
        <v>198</v>
      </c>
      <c r="K183" s="113" t="e">
        <f t="shared" si="76"/>
        <v>#VALUE!</v>
      </c>
      <c r="L183" s="114" t="e">
        <f t="shared" si="77"/>
        <v>#VALUE!</v>
      </c>
      <c r="M183" s="115" t="e">
        <f t="shared" si="85"/>
        <v>#VALUE!</v>
      </c>
      <c r="N183" s="111" t="e">
        <f t="shared" si="78"/>
        <v>#VALUE!</v>
      </c>
      <c r="O183" s="157" t="s">
        <v>198</v>
      </c>
      <c r="P183" s="157" t="s">
        <v>198</v>
      </c>
      <c r="Q183" s="113" t="e">
        <f t="shared" si="79"/>
        <v>#VALUE!</v>
      </c>
      <c r="R183" s="114" t="e">
        <f t="shared" si="80"/>
        <v>#VALUE!</v>
      </c>
      <c r="S183" s="115" t="e">
        <f t="shared" si="86"/>
        <v>#VALUE!</v>
      </c>
      <c r="T183" s="115" t="e">
        <f>+VLOOKUP(A183,#REF!,10,0)</f>
        <v>#REF!</v>
      </c>
      <c r="U183" s="116"/>
      <c r="V183" s="117" t="str">
        <f t="shared" si="82"/>
        <v>#REF!</v>
      </c>
      <c r="W183" s="90" t="e">
        <f t="shared" si="83"/>
        <v>#VALUE!</v>
      </c>
      <c r="X183" s="89"/>
      <c r="Y183" s="89"/>
      <c r="Z183" s="118"/>
      <c r="AA183" s="89"/>
      <c r="AB183" s="89"/>
      <c r="AC183" s="89"/>
      <c r="AD183" s="89"/>
      <c r="AE183" s="89"/>
      <c r="AF183" s="89"/>
      <c r="AG183" s="89"/>
    </row>
    <row r="184" spans="1:33" ht="11.25" customHeight="1" outlineLevel="1" x14ac:dyDescent="0.3">
      <c r="A184" s="156" t="s">
        <v>198</v>
      </c>
      <c r="B184" s="111" t="e">
        <f t="shared" si="72"/>
        <v>#VALUE!</v>
      </c>
      <c r="C184" s="157" t="s">
        <v>198</v>
      </c>
      <c r="D184" s="157" t="s">
        <v>198</v>
      </c>
      <c r="E184" s="113" t="e">
        <f t="shared" si="73"/>
        <v>#VALUE!</v>
      </c>
      <c r="F184" s="114" t="e">
        <f t="shared" si="74"/>
        <v>#VALUE!</v>
      </c>
      <c r="G184" s="115" t="e">
        <f t="shared" si="84"/>
        <v>#VALUE!</v>
      </c>
      <c r="H184" s="111" t="e">
        <f t="shared" si="75"/>
        <v>#VALUE!</v>
      </c>
      <c r="I184" s="157" t="s">
        <v>198</v>
      </c>
      <c r="J184" s="157" t="s">
        <v>198</v>
      </c>
      <c r="K184" s="113" t="e">
        <f t="shared" si="76"/>
        <v>#VALUE!</v>
      </c>
      <c r="L184" s="114" t="e">
        <f t="shared" si="77"/>
        <v>#VALUE!</v>
      </c>
      <c r="M184" s="115" t="e">
        <f t="shared" si="85"/>
        <v>#VALUE!</v>
      </c>
      <c r="N184" s="111" t="e">
        <f t="shared" si="78"/>
        <v>#VALUE!</v>
      </c>
      <c r="O184" s="157" t="s">
        <v>198</v>
      </c>
      <c r="P184" s="157" t="s">
        <v>198</v>
      </c>
      <c r="Q184" s="113" t="e">
        <f t="shared" si="79"/>
        <v>#VALUE!</v>
      </c>
      <c r="R184" s="114" t="e">
        <f t="shared" si="80"/>
        <v>#VALUE!</v>
      </c>
      <c r="S184" s="115" t="e">
        <f t="shared" si="86"/>
        <v>#VALUE!</v>
      </c>
      <c r="T184" s="115" t="e">
        <f>+VLOOKUP(A184,#REF!,10,0)</f>
        <v>#REF!</v>
      </c>
      <c r="U184" s="116"/>
      <c r="V184" s="160" t="str">
        <f t="shared" si="82"/>
        <v>#REF!</v>
      </c>
      <c r="W184" s="161" t="e">
        <f t="shared" si="83"/>
        <v>#VALUE!</v>
      </c>
      <c r="X184" s="162"/>
      <c r="Y184" s="162"/>
      <c r="Z184" s="163"/>
      <c r="AA184" s="162"/>
      <c r="AB184" s="162"/>
      <c r="AC184" s="162"/>
      <c r="AD184" s="162"/>
      <c r="AE184" s="162"/>
      <c r="AF184" s="162"/>
      <c r="AG184" s="162"/>
    </row>
    <row r="185" spans="1:33" ht="11.25" customHeight="1" outlineLevel="1" x14ac:dyDescent="0.3">
      <c r="A185" s="156" t="s">
        <v>198</v>
      </c>
      <c r="B185" s="111" t="e">
        <f t="shared" si="72"/>
        <v>#VALUE!</v>
      </c>
      <c r="C185" s="157" t="s">
        <v>198</v>
      </c>
      <c r="D185" s="157" t="s">
        <v>198</v>
      </c>
      <c r="E185" s="113" t="e">
        <f t="shared" si="73"/>
        <v>#VALUE!</v>
      </c>
      <c r="F185" s="114" t="e">
        <f t="shared" si="74"/>
        <v>#VALUE!</v>
      </c>
      <c r="G185" s="115" t="e">
        <f t="shared" si="84"/>
        <v>#VALUE!</v>
      </c>
      <c r="H185" s="111" t="e">
        <f t="shared" si="75"/>
        <v>#VALUE!</v>
      </c>
      <c r="I185" s="157" t="s">
        <v>198</v>
      </c>
      <c r="J185" s="157" t="s">
        <v>198</v>
      </c>
      <c r="K185" s="113" t="e">
        <f t="shared" si="76"/>
        <v>#VALUE!</v>
      </c>
      <c r="L185" s="114" t="e">
        <f t="shared" si="77"/>
        <v>#VALUE!</v>
      </c>
      <c r="M185" s="115" t="e">
        <f t="shared" si="85"/>
        <v>#VALUE!</v>
      </c>
      <c r="N185" s="111" t="e">
        <f t="shared" si="78"/>
        <v>#VALUE!</v>
      </c>
      <c r="O185" s="157" t="s">
        <v>198</v>
      </c>
      <c r="P185" s="157" t="s">
        <v>198</v>
      </c>
      <c r="Q185" s="113" t="e">
        <f t="shared" si="79"/>
        <v>#VALUE!</v>
      </c>
      <c r="R185" s="114" t="e">
        <f t="shared" si="80"/>
        <v>#VALUE!</v>
      </c>
      <c r="S185" s="115" t="e">
        <f t="shared" si="86"/>
        <v>#VALUE!</v>
      </c>
      <c r="T185" s="115" t="e">
        <f>+VLOOKUP(A185,#REF!,10,0)</f>
        <v>#REF!</v>
      </c>
      <c r="U185" s="116"/>
      <c r="V185" s="117" t="str">
        <f t="shared" si="82"/>
        <v>#REF!</v>
      </c>
      <c r="W185" s="90" t="e">
        <f t="shared" si="83"/>
        <v>#VALUE!</v>
      </c>
      <c r="X185" s="89"/>
      <c r="Y185" s="89"/>
      <c r="Z185" s="118"/>
      <c r="AA185" s="89"/>
      <c r="AB185" s="89"/>
      <c r="AC185" s="89"/>
      <c r="AD185" s="89"/>
      <c r="AE185" s="89"/>
      <c r="AF185" s="89"/>
      <c r="AG185" s="89"/>
    </row>
    <row r="186" spans="1:33" ht="11.25" customHeight="1" outlineLevel="1" x14ac:dyDescent="0.3">
      <c r="A186" s="156" t="s">
        <v>198</v>
      </c>
      <c r="B186" s="111" t="e">
        <f t="shared" si="72"/>
        <v>#VALUE!</v>
      </c>
      <c r="C186" s="157" t="s">
        <v>198</v>
      </c>
      <c r="D186" s="157" t="s">
        <v>198</v>
      </c>
      <c r="E186" s="113" t="e">
        <f t="shared" si="73"/>
        <v>#VALUE!</v>
      </c>
      <c r="F186" s="114" t="e">
        <f t="shared" si="74"/>
        <v>#VALUE!</v>
      </c>
      <c r="G186" s="115" t="e">
        <f t="shared" si="84"/>
        <v>#VALUE!</v>
      </c>
      <c r="H186" s="111" t="e">
        <f t="shared" si="75"/>
        <v>#VALUE!</v>
      </c>
      <c r="I186" s="157" t="s">
        <v>198</v>
      </c>
      <c r="J186" s="157" t="s">
        <v>198</v>
      </c>
      <c r="K186" s="113" t="e">
        <f t="shared" si="76"/>
        <v>#VALUE!</v>
      </c>
      <c r="L186" s="114" t="e">
        <f t="shared" si="77"/>
        <v>#VALUE!</v>
      </c>
      <c r="M186" s="115" t="e">
        <f t="shared" si="85"/>
        <v>#VALUE!</v>
      </c>
      <c r="N186" s="111" t="e">
        <f t="shared" si="78"/>
        <v>#VALUE!</v>
      </c>
      <c r="O186" s="157" t="s">
        <v>198</v>
      </c>
      <c r="P186" s="157" t="s">
        <v>198</v>
      </c>
      <c r="Q186" s="113" t="e">
        <f t="shared" si="79"/>
        <v>#VALUE!</v>
      </c>
      <c r="R186" s="114" t="e">
        <f t="shared" si="80"/>
        <v>#VALUE!</v>
      </c>
      <c r="S186" s="115" t="e">
        <f t="shared" si="86"/>
        <v>#VALUE!</v>
      </c>
      <c r="T186" s="115" t="e">
        <f>+VLOOKUP(A186,#REF!,10,0)</f>
        <v>#REF!</v>
      </c>
      <c r="U186" s="116"/>
      <c r="V186" s="117" t="str">
        <f t="shared" si="82"/>
        <v>#REF!</v>
      </c>
      <c r="W186" s="90" t="e">
        <f t="shared" si="83"/>
        <v>#VALUE!</v>
      </c>
      <c r="X186" s="89"/>
      <c r="Y186" s="89"/>
      <c r="Z186" s="118"/>
      <c r="AA186" s="89"/>
      <c r="AB186" s="89"/>
      <c r="AC186" s="89"/>
      <c r="AD186" s="89"/>
      <c r="AE186" s="89"/>
      <c r="AF186" s="89"/>
      <c r="AG186" s="89"/>
    </row>
    <row r="187" spans="1:33" ht="11.25" customHeight="1" outlineLevel="1" x14ac:dyDescent="0.3">
      <c r="A187" s="156" t="s">
        <v>198</v>
      </c>
      <c r="B187" s="111" t="e">
        <f t="shared" si="72"/>
        <v>#VALUE!</v>
      </c>
      <c r="C187" s="157" t="s">
        <v>198</v>
      </c>
      <c r="D187" s="157" t="s">
        <v>198</v>
      </c>
      <c r="E187" s="113" t="e">
        <f t="shared" si="73"/>
        <v>#VALUE!</v>
      </c>
      <c r="F187" s="114" t="e">
        <f t="shared" si="74"/>
        <v>#VALUE!</v>
      </c>
      <c r="G187" s="115" t="e">
        <f t="shared" si="84"/>
        <v>#VALUE!</v>
      </c>
      <c r="H187" s="111" t="e">
        <f t="shared" si="75"/>
        <v>#VALUE!</v>
      </c>
      <c r="I187" s="157" t="s">
        <v>198</v>
      </c>
      <c r="J187" s="157" t="s">
        <v>198</v>
      </c>
      <c r="K187" s="113" t="e">
        <f t="shared" si="76"/>
        <v>#VALUE!</v>
      </c>
      <c r="L187" s="114" t="e">
        <f t="shared" si="77"/>
        <v>#VALUE!</v>
      </c>
      <c r="M187" s="115" t="e">
        <f t="shared" si="85"/>
        <v>#VALUE!</v>
      </c>
      <c r="N187" s="111" t="e">
        <f t="shared" si="78"/>
        <v>#VALUE!</v>
      </c>
      <c r="O187" s="157" t="s">
        <v>198</v>
      </c>
      <c r="P187" s="157" t="s">
        <v>198</v>
      </c>
      <c r="Q187" s="113" t="e">
        <f t="shared" si="79"/>
        <v>#VALUE!</v>
      </c>
      <c r="R187" s="114" t="e">
        <f t="shared" si="80"/>
        <v>#VALUE!</v>
      </c>
      <c r="S187" s="115" t="e">
        <f t="shared" si="86"/>
        <v>#VALUE!</v>
      </c>
      <c r="T187" s="115" t="e">
        <f>+VLOOKUP(A187,#REF!,10,0)</f>
        <v>#REF!</v>
      </c>
      <c r="U187" s="116"/>
      <c r="V187" s="117" t="str">
        <f t="shared" si="82"/>
        <v>#REF!</v>
      </c>
      <c r="W187" s="90" t="e">
        <f t="shared" si="83"/>
        <v>#VALUE!</v>
      </c>
      <c r="X187" s="89"/>
      <c r="Y187" s="89"/>
      <c r="Z187" s="118"/>
      <c r="AA187" s="89"/>
      <c r="AB187" s="89"/>
      <c r="AC187" s="89"/>
      <c r="AD187" s="89"/>
      <c r="AE187" s="89"/>
      <c r="AF187" s="89"/>
      <c r="AG187" s="89"/>
    </row>
    <row r="188" spans="1:33" ht="11.25" customHeight="1" outlineLevel="1" x14ac:dyDescent="0.3">
      <c r="A188" s="156" t="s">
        <v>198</v>
      </c>
      <c r="B188" s="111" t="e">
        <f t="shared" si="72"/>
        <v>#VALUE!</v>
      </c>
      <c r="C188" s="157" t="s">
        <v>198</v>
      </c>
      <c r="D188" s="157" t="s">
        <v>198</v>
      </c>
      <c r="E188" s="113" t="e">
        <f t="shared" si="73"/>
        <v>#VALUE!</v>
      </c>
      <c r="F188" s="114" t="e">
        <f t="shared" si="74"/>
        <v>#VALUE!</v>
      </c>
      <c r="G188" s="115" t="e">
        <f t="shared" si="84"/>
        <v>#VALUE!</v>
      </c>
      <c r="H188" s="111" t="e">
        <f t="shared" si="75"/>
        <v>#VALUE!</v>
      </c>
      <c r="I188" s="157" t="s">
        <v>198</v>
      </c>
      <c r="J188" s="157" t="s">
        <v>198</v>
      </c>
      <c r="K188" s="113" t="e">
        <f t="shared" si="76"/>
        <v>#VALUE!</v>
      </c>
      <c r="L188" s="114" t="e">
        <f t="shared" si="77"/>
        <v>#VALUE!</v>
      </c>
      <c r="M188" s="115" t="e">
        <f t="shared" si="85"/>
        <v>#VALUE!</v>
      </c>
      <c r="N188" s="111" t="e">
        <f t="shared" si="78"/>
        <v>#VALUE!</v>
      </c>
      <c r="O188" s="157" t="s">
        <v>198</v>
      </c>
      <c r="P188" s="157" t="s">
        <v>198</v>
      </c>
      <c r="Q188" s="113" t="e">
        <f t="shared" si="79"/>
        <v>#VALUE!</v>
      </c>
      <c r="R188" s="114" t="e">
        <f t="shared" si="80"/>
        <v>#VALUE!</v>
      </c>
      <c r="S188" s="115" t="e">
        <f t="shared" si="86"/>
        <v>#VALUE!</v>
      </c>
      <c r="T188" s="115" t="e">
        <f>+VLOOKUP(A188,#REF!,10,0)</f>
        <v>#REF!</v>
      </c>
      <c r="U188" s="116"/>
      <c r="V188" s="117" t="str">
        <f t="shared" si="82"/>
        <v>#REF!</v>
      </c>
      <c r="W188" s="90" t="e">
        <f t="shared" si="83"/>
        <v>#VALUE!</v>
      </c>
      <c r="X188" s="89"/>
      <c r="Y188" s="89"/>
      <c r="Z188" s="118"/>
      <c r="AA188" s="89"/>
      <c r="AB188" s="89"/>
      <c r="AC188" s="89"/>
      <c r="AD188" s="89"/>
      <c r="AE188" s="89"/>
      <c r="AF188" s="89"/>
      <c r="AG188" s="89"/>
    </row>
    <row r="189" spans="1:33" ht="11.25" customHeight="1" outlineLevel="1" x14ac:dyDescent="0.3">
      <c r="A189" s="156" t="s">
        <v>198</v>
      </c>
      <c r="B189" s="111" t="e">
        <f t="shared" si="72"/>
        <v>#VALUE!</v>
      </c>
      <c r="C189" s="157" t="s">
        <v>198</v>
      </c>
      <c r="D189" s="157" t="s">
        <v>198</v>
      </c>
      <c r="E189" s="113" t="e">
        <f t="shared" si="73"/>
        <v>#VALUE!</v>
      </c>
      <c r="F189" s="114" t="e">
        <f t="shared" si="74"/>
        <v>#VALUE!</v>
      </c>
      <c r="G189" s="115" t="e">
        <f t="shared" si="84"/>
        <v>#VALUE!</v>
      </c>
      <c r="H189" s="111" t="e">
        <f t="shared" si="75"/>
        <v>#VALUE!</v>
      </c>
      <c r="I189" s="157" t="s">
        <v>198</v>
      </c>
      <c r="J189" s="157" t="s">
        <v>198</v>
      </c>
      <c r="K189" s="113" t="e">
        <f t="shared" si="76"/>
        <v>#VALUE!</v>
      </c>
      <c r="L189" s="114" t="e">
        <f t="shared" si="77"/>
        <v>#VALUE!</v>
      </c>
      <c r="M189" s="115" t="e">
        <f t="shared" si="85"/>
        <v>#VALUE!</v>
      </c>
      <c r="N189" s="111" t="e">
        <f t="shared" si="78"/>
        <v>#VALUE!</v>
      </c>
      <c r="O189" s="157" t="s">
        <v>198</v>
      </c>
      <c r="P189" s="157" t="s">
        <v>198</v>
      </c>
      <c r="Q189" s="113" t="e">
        <f t="shared" si="79"/>
        <v>#VALUE!</v>
      </c>
      <c r="R189" s="114" t="e">
        <f t="shared" si="80"/>
        <v>#VALUE!</v>
      </c>
      <c r="S189" s="115" t="e">
        <f t="shared" si="86"/>
        <v>#VALUE!</v>
      </c>
      <c r="T189" s="115" t="e">
        <f>+VLOOKUP(A189,#REF!,10,0)</f>
        <v>#REF!</v>
      </c>
      <c r="U189" s="164"/>
      <c r="V189" s="117" t="str">
        <f t="shared" si="82"/>
        <v>#REF!</v>
      </c>
      <c r="W189" s="90" t="e">
        <f t="shared" si="83"/>
        <v>#VALUE!</v>
      </c>
      <c r="X189" s="89"/>
      <c r="Y189" s="89"/>
      <c r="Z189" s="118"/>
      <c r="AA189" s="89"/>
      <c r="AB189" s="89"/>
      <c r="AC189" s="89"/>
      <c r="AD189" s="89"/>
      <c r="AE189" s="89"/>
      <c r="AF189" s="89"/>
      <c r="AG189" s="89"/>
    </row>
    <row r="190" spans="1:33" ht="11.25" customHeight="1" outlineLevel="1" x14ac:dyDescent="0.3">
      <c r="A190" s="156" t="s">
        <v>198</v>
      </c>
      <c r="B190" s="111" t="e">
        <f t="shared" si="72"/>
        <v>#VALUE!</v>
      </c>
      <c r="C190" s="157" t="s">
        <v>198</v>
      </c>
      <c r="D190" s="157" t="s">
        <v>198</v>
      </c>
      <c r="E190" s="113" t="e">
        <f t="shared" si="73"/>
        <v>#VALUE!</v>
      </c>
      <c r="F190" s="114" t="e">
        <f t="shared" si="74"/>
        <v>#VALUE!</v>
      </c>
      <c r="G190" s="115" t="e">
        <f t="shared" si="84"/>
        <v>#VALUE!</v>
      </c>
      <c r="H190" s="111" t="e">
        <f t="shared" si="75"/>
        <v>#VALUE!</v>
      </c>
      <c r="I190" s="157" t="s">
        <v>198</v>
      </c>
      <c r="J190" s="157" t="s">
        <v>198</v>
      </c>
      <c r="K190" s="113" t="e">
        <f t="shared" si="76"/>
        <v>#VALUE!</v>
      </c>
      <c r="L190" s="114" t="e">
        <f t="shared" si="77"/>
        <v>#VALUE!</v>
      </c>
      <c r="M190" s="115" t="e">
        <f t="shared" si="85"/>
        <v>#VALUE!</v>
      </c>
      <c r="N190" s="111" t="e">
        <f t="shared" si="78"/>
        <v>#VALUE!</v>
      </c>
      <c r="O190" s="157" t="s">
        <v>198</v>
      </c>
      <c r="P190" s="157" t="s">
        <v>198</v>
      </c>
      <c r="Q190" s="113" t="e">
        <f t="shared" si="79"/>
        <v>#VALUE!</v>
      </c>
      <c r="R190" s="114" t="e">
        <f t="shared" si="80"/>
        <v>#VALUE!</v>
      </c>
      <c r="S190" s="115" t="e">
        <f t="shared" si="86"/>
        <v>#VALUE!</v>
      </c>
      <c r="T190" s="115" t="e">
        <f>+VLOOKUP(A190,#REF!,10,0)</f>
        <v>#REF!</v>
      </c>
      <c r="U190" s="116"/>
      <c r="V190" s="117" t="str">
        <f t="shared" si="82"/>
        <v>#REF!</v>
      </c>
      <c r="W190" s="90" t="e">
        <f t="shared" si="83"/>
        <v>#VALUE!</v>
      </c>
      <c r="X190" s="89"/>
      <c r="Y190" s="89"/>
      <c r="Z190" s="118"/>
      <c r="AA190" s="89"/>
      <c r="AB190" s="89"/>
      <c r="AC190" s="89"/>
      <c r="AD190" s="89"/>
      <c r="AE190" s="89"/>
      <c r="AF190" s="89"/>
      <c r="AG190" s="89"/>
    </row>
    <row r="191" spans="1:33" ht="11.25" customHeight="1" outlineLevel="1" x14ac:dyDescent="0.3">
      <c r="A191" s="156" t="s">
        <v>198</v>
      </c>
      <c r="B191" s="111" t="e">
        <f t="shared" si="72"/>
        <v>#VALUE!</v>
      </c>
      <c r="C191" s="157" t="s">
        <v>198</v>
      </c>
      <c r="D191" s="157" t="s">
        <v>198</v>
      </c>
      <c r="E191" s="113" t="e">
        <f t="shared" si="73"/>
        <v>#VALUE!</v>
      </c>
      <c r="F191" s="114" t="e">
        <f t="shared" si="74"/>
        <v>#VALUE!</v>
      </c>
      <c r="G191" s="115" t="e">
        <f t="shared" si="84"/>
        <v>#VALUE!</v>
      </c>
      <c r="H191" s="111" t="e">
        <f t="shared" si="75"/>
        <v>#VALUE!</v>
      </c>
      <c r="I191" s="157" t="s">
        <v>198</v>
      </c>
      <c r="J191" s="157" t="s">
        <v>198</v>
      </c>
      <c r="K191" s="113" t="e">
        <f t="shared" si="76"/>
        <v>#VALUE!</v>
      </c>
      <c r="L191" s="114" t="e">
        <f t="shared" si="77"/>
        <v>#VALUE!</v>
      </c>
      <c r="M191" s="115" t="e">
        <f t="shared" si="85"/>
        <v>#VALUE!</v>
      </c>
      <c r="N191" s="111" t="e">
        <f t="shared" si="78"/>
        <v>#VALUE!</v>
      </c>
      <c r="O191" s="157" t="s">
        <v>198</v>
      </c>
      <c r="P191" s="157" t="s">
        <v>198</v>
      </c>
      <c r="Q191" s="113" t="e">
        <f t="shared" si="79"/>
        <v>#VALUE!</v>
      </c>
      <c r="R191" s="114" t="e">
        <f t="shared" si="80"/>
        <v>#VALUE!</v>
      </c>
      <c r="S191" s="115" t="e">
        <f t="shared" si="86"/>
        <v>#VALUE!</v>
      </c>
      <c r="T191" s="115" t="e">
        <f>+VLOOKUP(A191,#REF!,10,0)</f>
        <v>#REF!</v>
      </c>
      <c r="U191" s="116"/>
      <c r="V191" s="117" t="str">
        <f t="shared" si="82"/>
        <v>#REF!</v>
      </c>
      <c r="W191" s="90" t="e">
        <f t="shared" si="83"/>
        <v>#VALUE!</v>
      </c>
      <c r="X191" s="89"/>
      <c r="Y191" s="89"/>
      <c r="Z191" s="118"/>
      <c r="AA191" s="89"/>
      <c r="AB191" s="89"/>
      <c r="AC191" s="89"/>
      <c r="AD191" s="89"/>
      <c r="AE191" s="89"/>
      <c r="AF191" s="89"/>
      <c r="AG191" s="89"/>
    </row>
    <row r="192" spans="1:33" ht="11.25" customHeight="1" outlineLevel="1" x14ac:dyDescent="0.3">
      <c r="A192" s="156" t="s">
        <v>198</v>
      </c>
      <c r="B192" s="111" t="e">
        <f t="shared" si="72"/>
        <v>#VALUE!</v>
      </c>
      <c r="C192" s="157" t="s">
        <v>198</v>
      </c>
      <c r="D192" s="157" t="s">
        <v>198</v>
      </c>
      <c r="E192" s="113" t="e">
        <f t="shared" si="73"/>
        <v>#VALUE!</v>
      </c>
      <c r="F192" s="114" t="e">
        <f t="shared" si="74"/>
        <v>#VALUE!</v>
      </c>
      <c r="G192" s="115" t="e">
        <f t="shared" si="84"/>
        <v>#VALUE!</v>
      </c>
      <c r="H192" s="111" t="e">
        <f t="shared" si="75"/>
        <v>#VALUE!</v>
      </c>
      <c r="I192" s="157" t="s">
        <v>198</v>
      </c>
      <c r="J192" s="157" t="s">
        <v>198</v>
      </c>
      <c r="K192" s="113" t="e">
        <f t="shared" si="76"/>
        <v>#VALUE!</v>
      </c>
      <c r="L192" s="114" t="e">
        <f t="shared" si="77"/>
        <v>#VALUE!</v>
      </c>
      <c r="M192" s="115" t="e">
        <f t="shared" si="85"/>
        <v>#VALUE!</v>
      </c>
      <c r="N192" s="111" t="e">
        <f t="shared" si="78"/>
        <v>#VALUE!</v>
      </c>
      <c r="O192" s="157" t="s">
        <v>198</v>
      </c>
      <c r="P192" s="157" t="s">
        <v>198</v>
      </c>
      <c r="Q192" s="113" t="e">
        <f t="shared" si="79"/>
        <v>#VALUE!</v>
      </c>
      <c r="R192" s="114" t="e">
        <f t="shared" si="80"/>
        <v>#VALUE!</v>
      </c>
      <c r="S192" s="115" t="e">
        <f t="shared" si="86"/>
        <v>#VALUE!</v>
      </c>
      <c r="T192" s="115" t="e">
        <f>+VLOOKUP(A192,#REF!,10,0)</f>
        <v>#REF!</v>
      </c>
      <c r="U192" s="116"/>
      <c r="V192" s="117" t="str">
        <f t="shared" si="82"/>
        <v>#REF!</v>
      </c>
      <c r="W192" s="90" t="e">
        <f t="shared" si="83"/>
        <v>#VALUE!</v>
      </c>
      <c r="X192" s="89"/>
      <c r="Y192" s="89"/>
      <c r="Z192" s="118"/>
      <c r="AA192" s="89"/>
      <c r="AB192" s="89"/>
      <c r="AC192" s="89"/>
      <c r="AD192" s="89"/>
      <c r="AE192" s="89"/>
      <c r="AF192" s="89"/>
      <c r="AG192" s="89"/>
    </row>
    <row r="193" spans="1:33" ht="11.25" customHeight="1" outlineLevel="1" x14ac:dyDescent="0.3">
      <c r="A193" s="156" t="s">
        <v>198</v>
      </c>
      <c r="B193" s="111" t="e">
        <f t="shared" si="72"/>
        <v>#VALUE!</v>
      </c>
      <c r="C193" s="157" t="s">
        <v>198</v>
      </c>
      <c r="D193" s="157" t="s">
        <v>198</v>
      </c>
      <c r="E193" s="113" t="e">
        <f t="shared" si="73"/>
        <v>#VALUE!</v>
      </c>
      <c r="F193" s="114" t="e">
        <f t="shared" si="74"/>
        <v>#VALUE!</v>
      </c>
      <c r="G193" s="115" t="e">
        <f t="shared" si="84"/>
        <v>#VALUE!</v>
      </c>
      <c r="H193" s="111" t="e">
        <f t="shared" si="75"/>
        <v>#VALUE!</v>
      </c>
      <c r="I193" s="157" t="s">
        <v>198</v>
      </c>
      <c r="J193" s="157" t="s">
        <v>198</v>
      </c>
      <c r="K193" s="113" t="e">
        <f t="shared" si="76"/>
        <v>#VALUE!</v>
      </c>
      <c r="L193" s="114" t="e">
        <f t="shared" si="77"/>
        <v>#VALUE!</v>
      </c>
      <c r="M193" s="115" t="e">
        <f t="shared" si="85"/>
        <v>#VALUE!</v>
      </c>
      <c r="N193" s="111" t="e">
        <f t="shared" si="78"/>
        <v>#VALUE!</v>
      </c>
      <c r="O193" s="157" t="s">
        <v>198</v>
      </c>
      <c r="P193" s="157" t="s">
        <v>198</v>
      </c>
      <c r="Q193" s="113" t="e">
        <f t="shared" si="79"/>
        <v>#VALUE!</v>
      </c>
      <c r="R193" s="114" t="e">
        <f t="shared" si="80"/>
        <v>#VALUE!</v>
      </c>
      <c r="S193" s="115" t="e">
        <f t="shared" si="86"/>
        <v>#VALUE!</v>
      </c>
      <c r="T193" s="115" t="e">
        <f>+VLOOKUP(A193,#REF!,10,0)</f>
        <v>#REF!</v>
      </c>
      <c r="U193" s="116"/>
      <c r="V193" s="117" t="str">
        <f t="shared" si="82"/>
        <v>#REF!</v>
      </c>
      <c r="W193" s="90" t="e">
        <f t="shared" si="83"/>
        <v>#VALUE!</v>
      </c>
      <c r="X193" s="89"/>
      <c r="Y193" s="89"/>
      <c r="Z193" s="118"/>
      <c r="AA193" s="89"/>
      <c r="AB193" s="89"/>
      <c r="AC193" s="89"/>
      <c r="AD193" s="89"/>
      <c r="AE193" s="89"/>
      <c r="AF193" s="89"/>
      <c r="AG193" s="89"/>
    </row>
    <row r="194" spans="1:33" ht="11.25" customHeight="1" outlineLevel="1" x14ac:dyDescent="0.3">
      <c r="A194" s="156" t="s">
        <v>198</v>
      </c>
      <c r="B194" s="111" t="e">
        <f t="shared" si="72"/>
        <v>#VALUE!</v>
      </c>
      <c r="C194" s="157" t="s">
        <v>198</v>
      </c>
      <c r="D194" s="157" t="s">
        <v>198</v>
      </c>
      <c r="E194" s="113" t="e">
        <f t="shared" si="73"/>
        <v>#VALUE!</v>
      </c>
      <c r="F194" s="114" t="e">
        <f t="shared" si="74"/>
        <v>#VALUE!</v>
      </c>
      <c r="G194" s="115" t="e">
        <f t="shared" si="84"/>
        <v>#VALUE!</v>
      </c>
      <c r="H194" s="111" t="e">
        <f t="shared" si="75"/>
        <v>#VALUE!</v>
      </c>
      <c r="I194" s="157" t="s">
        <v>198</v>
      </c>
      <c r="J194" s="157" t="s">
        <v>198</v>
      </c>
      <c r="K194" s="113" t="e">
        <f t="shared" si="76"/>
        <v>#VALUE!</v>
      </c>
      <c r="L194" s="114" t="e">
        <f t="shared" si="77"/>
        <v>#VALUE!</v>
      </c>
      <c r="M194" s="115" t="e">
        <f t="shared" si="85"/>
        <v>#VALUE!</v>
      </c>
      <c r="N194" s="111" t="e">
        <f t="shared" si="78"/>
        <v>#VALUE!</v>
      </c>
      <c r="O194" s="157" t="s">
        <v>198</v>
      </c>
      <c r="P194" s="157" t="s">
        <v>198</v>
      </c>
      <c r="Q194" s="113" t="e">
        <f t="shared" si="79"/>
        <v>#VALUE!</v>
      </c>
      <c r="R194" s="114" t="e">
        <f t="shared" si="80"/>
        <v>#VALUE!</v>
      </c>
      <c r="S194" s="115" t="e">
        <f t="shared" si="86"/>
        <v>#VALUE!</v>
      </c>
      <c r="T194" s="115" t="e">
        <f>+VLOOKUP(A194,#REF!,10,0)</f>
        <v>#REF!</v>
      </c>
      <c r="U194" s="116"/>
      <c r="V194" s="117" t="str">
        <f t="shared" si="82"/>
        <v>#REF!</v>
      </c>
      <c r="W194" s="90" t="e">
        <f t="shared" si="83"/>
        <v>#VALUE!</v>
      </c>
      <c r="X194" s="89"/>
      <c r="Y194" s="89"/>
      <c r="Z194" s="118"/>
      <c r="AA194" s="89"/>
      <c r="AB194" s="89"/>
      <c r="AC194" s="89"/>
      <c r="AD194" s="89"/>
      <c r="AE194" s="89"/>
      <c r="AF194" s="89"/>
      <c r="AG194" s="89"/>
    </row>
    <row r="195" spans="1:33" ht="11.25" customHeight="1" outlineLevel="1" x14ac:dyDescent="0.3">
      <c r="A195" s="110"/>
      <c r="B195" s="111"/>
      <c r="C195" s="119"/>
      <c r="D195" s="119"/>
      <c r="E195" s="113"/>
      <c r="F195" s="120"/>
      <c r="G195" s="121"/>
      <c r="H195" s="111"/>
      <c r="I195" s="119"/>
      <c r="J195" s="119"/>
      <c r="K195" s="113"/>
      <c r="L195" s="120"/>
      <c r="M195" s="121"/>
      <c r="N195" s="111"/>
      <c r="O195" s="119"/>
      <c r="P195" s="119"/>
      <c r="Q195" s="113"/>
      <c r="R195" s="120"/>
      <c r="S195" s="121"/>
      <c r="T195" s="121"/>
      <c r="U195" s="116"/>
      <c r="V195" s="117">
        <f t="shared" si="82"/>
        <v>0</v>
      </c>
      <c r="W195" s="90">
        <f t="shared" si="83"/>
        <v>0</v>
      </c>
      <c r="X195" s="89"/>
      <c r="Y195" s="89"/>
      <c r="Z195" s="118"/>
      <c r="AA195" s="89"/>
      <c r="AB195" s="89"/>
      <c r="AC195" s="89"/>
      <c r="AD195" s="89"/>
      <c r="AE195" s="89"/>
      <c r="AF195" s="89"/>
      <c r="AG195" s="89"/>
    </row>
    <row r="196" spans="1:33" ht="11.25" customHeight="1" outlineLevel="1" x14ac:dyDescent="0.3">
      <c r="A196" s="110"/>
      <c r="B196" s="111"/>
      <c r="C196" s="119"/>
      <c r="D196" s="119"/>
      <c r="E196" s="113"/>
      <c r="F196" s="120"/>
      <c r="G196" s="121"/>
      <c r="H196" s="111"/>
      <c r="I196" s="119"/>
      <c r="J196" s="119"/>
      <c r="K196" s="113"/>
      <c r="L196" s="120"/>
      <c r="M196" s="121"/>
      <c r="N196" s="111"/>
      <c r="O196" s="119"/>
      <c r="P196" s="119"/>
      <c r="Q196" s="113"/>
      <c r="R196" s="120"/>
      <c r="S196" s="121"/>
      <c r="T196" s="121"/>
      <c r="U196" s="116"/>
      <c r="V196" s="117">
        <f t="shared" si="82"/>
        <v>0</v>
      </c>
      <c r="W196" s="90">
        <f t="shared" si="83"/>
        <v>0</v>
      </c>
      <c r="X196" s="89"/>
      <c r="Y196" s="89"/>
      <c r="Z196" s="118"/>
      <c r="AA196" s="89"/>
      <c r="AB196" s="89"/>
      <c r="AC196" s="89"/>
      <c r="AD196" s="89"/>
      <c r="AE196" s="89"/>
      <c r="AF196" s="89"/>
      <c r="AG196" s="89"/>
    </row>
    <row r="197" spans="1:33" ht="11.25" customHeight="1" outlineLevel="1" x14ac:dyDescent="0.3">
      <c r="A197" s="110"/>
      <c r="B197" s="111"/>
      <c r="C197" s="119"/>
      <c r="D197" s="119"/>
      <c r="E197" s="113"/>
      <c r="F197" s="120"/>
      <c r="G197" s="121"/>
      <c r="H197" s="111"/>
      <c r="I197" s="119"/>
      <c r="J197" s="119"/>
      <c r="K197" s="113"/>
      <c r="L197" s="120"/>
      <c r="M197" s="121"/>
      <c r="N197" s="111"/>
      <c r="O197" s="119"/>
      <c r="P197" s="119"/>
      <c r="Q197" s="113"/>
      <c r="R197" s="120"/>
      <c r="S197" s="121"/>
      <c r="T197" s="121"/>
      <c r="U197" s="116"/>
      <c r="V197" s="117">
        <f t="shared" si="82"/>
        <v>0</v>
      </c>
      <c r="W197" s="90">
        <f t="shared" si="83"/>
        <v>0</v>
      </c>
      <c r="X197" s="89"/>
      <c r="Y197" s="89"/>
      <c r="Z197" s="118"/>
      <c r="AA197" s="89"/>
      <c r="AB197" s="89"/>
      <c r="AC197" s="89"/>
      <c r="AD197" s="89"/>
      <c r="AE197" s="89"/>
      <c r="AF197" s="89"/>
      <c r="AG197" s="89"/>
    </row>
    <row r="198" spans="1:33" ht="11.25" customHeight="1" outlineLevel="1" x14ac:dyDescent="0.3">
      <c r="A198" s="110"/>
      <c r="B198" s="111"/>
      <c r="C198" s="119"/>
      <c r="D198" s="119"/>
      <c r="E198" s="113"/>
      <c r="F198" s="120"/>
      <c r="G198" s="121"/>
      <c r="H198" s="111"/>
      <c r="I198" s="119"/>
      <c r="J198" s="119"/>
      <c r="K198" s="113"/>
      <c r="L198" s="120"/>
      <c r="M198" s="121"/>
      <c r="N198" s="111"/>
      <c r="O198" s="119"/>
      <c r="P198" s="119"/>
      <c r="Q198" s="113"/>
      <c r="R198" s="120"/>
      <c r="S198" s="121"/>
      <c r="T198" s="121"/>
      <c r="U198" s="116"/>
      <c r="V198" s="117">
        <f t="shared" si="82"/>
        <v>0</v>
      </c>
      <c r="W198" s="90">
        <f t="shared" si="83"/>
        <v>0</v>
      </c>
      <c r="X198" s="89"/>
      <c r="Y198" s="89"/>
      <c r="Z198" s="118"/>
      <c r="AA198" s="89"/>
      <c r="AB198" s="89"/>
      <c r="AC198" s="89"/>
      <c r="AD198" s="89"/>
      <c r="AE198" s="89"/>
      <c r="AF198" s="89"/>
      <c r="AG198" s="89"/>
    </row>
    <row r="199" spans="1:33" ht="11.25" customHeight="1" outlineLevel="1" x14ac:dyDescent="0.3">
      <c r="A199" s="110"/>
      <c r="B199" s="111"/>
      <c r="C199" s="119"/>
      <c r="D199" s="119"/>
      <c r="E199" s="113"/>
      <c r="F199" s="120"/>
      <c r="G199" s="121"/>
      <c r="H199" s="111"/>
      <c r="I199" s="119"/>
      <c r="J199" s="119"/>
      <c r="K199" s="113"/>
      <c r="L199" s="120"/>
      <c r="M199" s="121"/>
      <c r="N199" s="111"/>
      <c r="O199" s="119"/>
      <c r="P199" s="119"/>
      <c r="Q199" s="113"/>
      <c r="R199" s="120"/>
      <c r="S199" s="121"/>
      <c r="T199" s="121"/>
      <c r="U199" s="116"/>
      <c r="V199" s="117">
        <f t="shared" si="82"/>
        <v>0</v>
      </c>
      <c r="W199" s="90">
        <f t="shared" si="83"/>
        <v>0</v>
      </c>
      <c r="X199" s="89"/>
      <c r="Y199" s="89"/>
      <c r="Z199" s="118"/>
      <c r="AA199" s="89"/>
      <c r="AB199" s="89"/>
      <c r="AC199" s="89"/>
      <c r="AD199" s="89"/>
      <c r="AE199" s="89"/>
      <c r="AF199" s="89"/>
      <c r="AG199" s="89"/>
    </row>
    <row r="200" spans="1:33" ht="11.25" customHeight="1" outlineLevel="1" x14ac:dyDescent="0.3">
      <c r="A200" s="110"/>
      <c r="B200" s="111"/>
      <c r="C200" s="119"/>
      <c r="D200" s="119"/>
      <c r="E200" s="113"/>
      <c r="F200" s="120"/>
      <c r="G200" s="121"/>
      <c r="H200" s="111"/>
      <c r="I200" s="119"/>
      <c r="J200" s="119"/>
      <c r="K200" s="113"/>
      <c r="L200" s="120"/>
      <c r="M200" s="121"/>
      <c r="N200" s="111"/>
      <c r="O200" s="119"/>
      <c r="P200" s="119"/>
      <c r="Q200" s="113"/>
      <c r="R200" s="120"/>
      <c r="S200" s="121"/>
      <c r="T200" s="121"/>
      <c r="U200" s="116"/>
      <c r="V200" s="117">
        <f t="shared" si="82"/>
        <v>0</v>
      </c>
      <c r="W200" s="90">
        <f t="shared" si="83"/>
        <v>0</v>
      </c>
      <c r="X200" s="89"/>
      <c r="Y200" s="89"/>
      <c r="Z200" s="118"/>
      <c r="AA200" s="89"/>
      <c r="AB200" s="89"/>
      <c r="AC200" s="89"/>
      <c r="AD200" s="89"/>
      <c r="AE200" s="89"/>
      <c r="AF200" s="89"/>
      <c r="AG200" s="89"/>
    </row>
    <row r="201" spans="1:33" ht="11.25" customHeight="1" outlineLevel="1" x14ac:dyDescent="0.3">
      <c r="A201" s="110"/>
      <c r="B201" s="111"/>
      <c r="C201" s="119"/>
      <c r="D201" s="119"/>
      <c r="E201" s="113"/>
      <c r="F201" s="120"/>
      <c r="G201" s="121"/>
      <c r="H201" s="111"/>
      <c r="I201" s="119"/>
      <c r="J201" s="119"/>
      <c r="K201" s="113"/>
      <c r="L201" s="120"/>
      <c r="M201" s="121"/>
      <c r="N201" s="111"/>
      <c r="O201" s="119"/>
      <c r="P201" s="119"/>
      <c r="Q201" s="113"/>
      <c r="R201" s="120"/>
      <c r="S201" s="121"/>
      <c r="T201" s="121"/>
      <c r="U201" s="116"/>
      <c r="V201" s="117">
        <f t="shared" si="82"/>
        <v>0</v>
      </c>
      <c r="W201" s="90">
        <f t="shared" si="83"/>
        <v>0</v>
      </c>
      <c r="X201" s="89"/>
      <c r="Y201" s="89"/>
      <c r="Z201" s="118"/>
      <c r="AA201" s="89"/>
      <c r="AB201" s="89"/>
      <c r="AC201" s="89"/>
      <c r="AD201" s="89"/>
      <c r="AE201" s="89"/>
      <c r="AF201" s="89"/>
      <c r="AG201" s="89"/>
    </row>
    <row r="202" spans="1:33" ht="11.25" customHeight="1" outlineLevel="1" x14ac:dyDescent="0.3">
      <c r="A202" s="110"/>
      <c r="B202" s="111"/>
      <c r="C202" s="119"/>
      <c r="D202" s="119"/>
      <c r="E202" s="113"/>
      <c r="F202" s="120"/>
      <c r="G202" s="121"/>
      <c r="H202" s="111"/>
      <c r="I202" s="119"/>
      <c r="J202" s="119"/>
      <c r="K202" s="113"/>
      <c r="L202" s="120"/>
      <c r="M202" s="121"/>
      <c r="N202" s="111"/>
      <c r="O202" s="119"/>
      <c r="P202" s="119"/>
      <c r="Q202" s="113"/>
      <c r="R202" s="120"/>
      <c r="S202" s="121"/>
      <c r="T202" s="121"/>
      <c r="U202" s="116"/>
      <c r="V202" s="117">
        <f t="shared" si="82"/>
        <v>0</v>
      </c>
      <c r="W202" s="90">
        <f t="shared" si="83"/>
        <v>0</v>
      </c>
      <c r="X202" s="89"/>
      <c r="Y202" s="89"/>
      <c r="Z202" s="118"/>
      <c r="AA202" s="89"/>
      <c r="AB202" s="89"/>
      <c r="AC202" s="89"/>
      <c r="AD202" s="89"/>
      <c r="AE202" s="89"/>
      <c r="AF202" s="89"/>
      <c r="AG202" s="89"/>
    </row>
    <row r="203" spans="1:33" ht="11.25" customHeight="1" outlineLevel="1" x14ac:dyDescent="0.3">
      <c r="A203" s="110"/>
      <c r="B203" s="111"/>
      <c r="C203" s="119"/>
      <c r="D203" s="119"/>
      <c r="E203" s="113"/>
      <c r="F203" s="120"/>
      <c r="G203" s="121"/>
      <c r="H203" s="111"/>
      <c r="I203" s="119"/>
      <c r="J203" s="119"/>
      <c r="K203" s="113"/>
      <c r="L203" s="120"/>
      <c r="M203" s="121"/>
      <c r="N203" s="111"/>
      <c r="O203" s="119"/>
      <c r="P203" s="119"/>
      <c r="Q203" s="113"/>
      <c r="R203" s="120"/>
      <c r="S203" s="121"/>
      <c r="T203" s="121"/>
      <c r="U203" s="116"/>
      <c r="V203" s="117">
        <f t="shared" si="82"/>
        <v>0</v>
      </c>
      <c r="W203" s="90">
        <f t="shared" si="83"/>
        <v>0</v>
      </c>
      <c r="X203" s="89"/>
      <c r="Y203" s="89"/>
      <c r="Z203" s="118"/>
      <c r="AA203" s="89"/>
      <c r="AB203" s="89"/>
      <c r="AC203" s="89"/>
      <c r="AD203" s="89"/>
      <c r="AE203" s="89"/>
      <c r="AF203" s="89"/>
      <c r="AG203" s="89"/>
    </row>
    <row r="204" spans="1:33" ht="11.25" customHeight="1" outlineLevel="1" x14ac:dyDescent="0.3">
      <c r="A204" s="110"/>
      <c r="B204" s="111"/>
      <c r="C204" s="119"/>
      <c r="D204" s="119"/>
      <c r="E204" s="113"/>
      <c r="F204" s="120"/>
      <c r="G204" s="121"/>
      <c r="H204" s="111"/>
      <c r="I204" s="119"/>
      <c r="J204" s="119"/>
      <c r="K204" s="113"/>
      <c r="L204" s="120"/>
      <c r="M204" s="121"/>
      <c r="N204" s="111"/>
      <c r="O204" s="119"/>
      <c r="P204" s="119"/>
      <c r="Q204" s="113"/>
      <c r="R204" s="120"/>
      <c r="S204" s="121"/>
      <c r="T204" s="121"/>
      <c r="U204" s="116"/>
      <c r="V204" s="117">
        <f t="shared" si="82"/>
        <v>0</v>
      </c>
      <c r="W204" s="90">
        <f t="shared" si="83"/>
        <v>0</v>
      </c>
      <c r="X204" s="89"/>
      <c r="Y204" s="89"/>
      <c r="Z204" s="118"/>
      <c r="AA204" s="89"/>
      <c r="AB204" s="89"/>
      <c r="AC204" s="89"/>
      <c r="AD204" s="89"/>
      <c r="AE204" s="89"/>
      <c r="AF204" s="89"/>
      <c r="AG204" s="89"/>
    </row>
    <row r="205" spans="1:33" ht="11.25" customHeight="1" outlineLevel="1" x14ac:dyDescent="0.3">
      <c r="A205" s="110"/>
      <c r="B205" s="111"/>
      <c r="C205" s="119"/>
      <c r="D205" s="119"/>
      <c r="E205" s="113"/>
      <c r="F205" s="120"/>
      <c r="G205" s="121"/>
      <c r="H205" s="111"/>
      <c r="I205" s="119"/>
      <c r="J205" s="119"/>
      <c r="K205" s="113"/>
      <c r="L205" s="120"/>
      <c r="M205" s="121"/>
      <c r="N205" s="111"/>
      <c r="O205" s="119"/>
      <c r="P205" s="119"/>
      <c r="Q205" s="113"/>
      <c r="R205" s="120"/>
      <c r="S205" s="121"/>
      <c r="T205" s="121"/>
      <c r="U205" s="116"/>
      <c r="V205" s="117">
        <f t="shared" si="82"/>
        <v>0</v>
      </c>
      <c r="W205" s="90">
        <f t="shared" si="83"/>
        <v>0</v>
      </c>
      <c r="X205" s="89"/>
      <c r="Y205" s="89"/>
      <c r="Z205" s="118"/>
      <c r="AA205" s="89"/>
      <c r="AB205" s="89"/>
      <c r="AC205" s="89"/>
      <c r="AD205" s="89"/>
      <c r="AE205" s="89"/>
      <c r="AF205" s="89"/>
      <c r="AG205" s="89"/>
    </row>
    <row r="206" spans="1:33" ht="11.25" customHeight="1" outlineLevel="1" x14ac:dyDescent="0.3">
      <c r="A206" s="110"/>
      <c r="B206" s="111"/>
      <c r="C206" s="119"/>
      <c r="D206" s="119"/>
      <c r="E206" s="113"/>
      <c r="F206" s="120"/>
      <c r="G206" s="121"/>
      <c r="H206" s="111"/>
      <c r="I206" s="119"/>
      <c r="J206" s="119"/>
      <c r="K206" s="113"/>
      <c r="L206" s="120"/>
      <c r="M206" s="121"/>
      <c r="N206" s="111"/>
      <c r="O206" s="119"/>
      <c r="P206" s="119"/>
      <c r="Q206" s="113"/>
      <c r="R206" s="120"/>
      <c r="S206" s="121"/>
      <c r="T206" s="121"/>
      <c r="U206" s="116"/>
      <c r="V206" s="117">
        <f t="shared" si="82"/>
        <v>0</v>
      </c>
      <c r="W206" s="90">
        <f t="shared" si="83"/>
        <v>0</v>
      </c>
      <c r="X206" s="89"/>
      <c r="Y206" s="89"/>
      <c r="Z206" s="118"/>
      <c r="AA206" s="89"/>
      <c r="AB206" s="89"/>
      <c r="AC206" s="89"/>
      <c r="AD206" s="89"/>
      <c r="AE206" s="89"/>
      <c r="AF206" s="89"/>
      <c r="AG206" s="89"/>
    </row>
    <row r="207" spans="1:33" ht="11.25" customHeight="1" outlineLevel="1" x14ac:dyDescent="0.3">
      <c r="A207" s="110"/>
      <c r="B207" s="111"/>
      <c r="C207" s="119"/>
      <c r="D207" s="119"/>
      <c r="E207" s="113"/>
      <c r="F207" s="120"/>
      <c r="G207" s="121"/>
      <c r="H207" s="111"/>
      <c r="I207" s="119"/>
      <c r="J207" s="119"/>
      <c r="K207" s="113"/>
      <c r="L207" s="120"/>
      <c r="M207" s="121"/>
      <c r="N207" s="111"/>
      <c r="O207" s="119"/>
      <c r="P207" s="119"/>
      <c r="Q207" s="113"/>
      <c r="R207" s="120"/>
      <c r="S207" s="121"/>
      <c r="T207" s="121"/>
      <c r="U207" s="116"/>
      <c r="V207" s="117"/>
      <c r="W207" s="90">
        <f t="shared" si="83"/>
        <v>0</v>
      </c>
      <c r="X207" s="89"/>
      <c r="Y207" s="89"/>
      <c r="Z207" s="118"/>
      <c r="AA207" s="89"/>
      <c r="AB207" s="89"/>
      <c r="AC207" s="89"/>
      <c r="AD207" s="89"/>
      <c r="AE207" s="89"/>
      <c r="AF207" s="89"/>
      <c r="AG207" s="89"/>
    </row>
    <row r="208" spans="1:33" ht="11.25" customHeight="1" outlineLevel="1" x14ac:dyDescent="0.3">
      <c r="A208" s="110"/>
      <c r="B208" s="111"/>
      <c r="C208" s="119"/>
      <c r="D208" s="119"/>
      <c r="E208" s="113"/>
      <c r="F208" s="120"/>
      <c r="G208" s="121"/>
      <c r="H208" s="111"/>
      <c r="I208" s="119"/>
      <c r="J208" s="119"/>
      <c r="K208" s="113"/>
      <c r="L208" s="120"/>
      <c r="M208" s="121"/>
      <c r="N208" s="111"/>
      <c r="O208" s="119"/>
      <c r="P208" s="119"/>
      <c r="Q208" s="113"/>
      <c r="R208" s="120"/>
      <c r="S208" s="121"/>
      <c r="T208" s="121"/>
      <c r="U208" s="116"/>
      <c r="V208" s="117"/>
      <c r="W208" s="90">
        <f t="shared" si="83"/>
        <v>0</v>
      </c>
      <c r="X208" s="89"/>
      <c r="Y208" s="89"/>
      <c r="Z208" s="118"/>
      <c r="AA208" s="89"/>
      <c r="AB208" s="89"/>
      <c r="AC208" s="89"/>
      <c r="AD208" s="89"/>
      <c r="AE208" s="89"/>
      <c r="AF208" s="89"/>
      <c r="AG208" s="89"/>
    </row>
    <row r="209" spans="1:33" ht="11.25" customHeight="1" outlineLevel="1" x14ac:dyDescent="0.3">
      <c r="A209" s="110"/>
      <c r="B209" s="111"/>
      <c r="C209" s="119"/>
      <c r="D209" s="119"/>
      <c r="E209" s="113"/>
      <c r="F209" s="120"/>
      <c r="G209" s="121"/>
      <c r="H209" s="111"/>
      <c r="I209" s="119"/>
      <c r="J209" s="119"/>
      <c r="K209" s="113"/>
      <c r="L209" s="120"/>
      <c r="M209" s="121"/>
      <c r="N209" s="111"/>
      <c r="O209" s="119"/>
      <c r="P209" s="119"/>
      <c r="Q209" s="113"/>
      <c r="R209" s="120"/>
      <c r="S209" s="121"/>
      <c r="T209" s="121"/>
      <c r="U209" s="116"/>
      <c r="V209" s="117"/>
      <c r="W209" s="90">
        <f t="shared" si="83"/>
        <v>0</v>
      </c>
      <c r="X209" s="89"/>
      <c r="Y209" s="89"/>
      <c r="Z209" s="118"/>
      <c r="AA209" s="89"/>
      <c r="AB209" s="89"/>
      <c r="AC209" s="89"/>
      <c r="AD209" s="89"/>
      <c r="AE209" s="89"/>
      <c r="AF209" s="89"/>
      <c r="AG209" s="89"/>
    </row>
    <row r="210" spans="1:33" ht="11.25" customHeight="1" outlineLevel="1" x14ac:dyDescent="0.3">
      <c r="A210" s="110"/>
      <c r="B210" s="111"/>
      <c r="C210" s="119"/>
      <c r="D210" s="119"/>
      <c r="E210" s="113"/>
      <c r="F210" s="120"/>
      <c r="G210" s="121"/>
      <c r="H210" s="111"/>
      <c r="I210" s="119"/>
      <c r="J210" s="119"/>
      <c r="K210" s="113"/>
      <c r="L210" s="120"/>
      <c r="M210" s="121"/>
      <c r="N210" s="111"/>
      <c r="O210" s="119"/>
      <c r="P210" s="119"/>
      <c r="Q210" s="113"/>
      <c r="R210" s="120"/>
      <c r="S210" s="121"/>
      <c r="T210" s="121"/>
      <c r="U210" s="116"/>
      <c r="V210" s="117"/>
      <c r="W210" s="90">
        <f t="shared" si="83"/>
        <v>0</v>
      </c>
      <c r="X210" s="89"/>
      <c r="Y210" s="89"/>
      <c r="Z210" s="118"/>
      <c r="AA210" s="89"/>
      <c r="AB210" s="89"/>
      <c r="AC210" s="89"/>
      <c r="AD210" s="89"/>
      <c r="AE210" s="89"/>
      <c r="AF210" s="89"/>
      <c r="AG210" s="89"/>
    </row>
    <row r="211" spans="1:33" ht="11.25" customHeight="1" outlineLevel="1" x14ac:dyDescent="0.3">
      <c r="A211" s="110"/>
      <c r="B211" s="111"/>
      <c r="C211" s="119"/>
      <c r="D211" s="119"/>
      <c r="E211" s="113"/>
      <c r="F211" s="120"/>
      <c r="G211" s="121"/>
      <c r="H211" s="111"/>
      <c r="I211" s="119"/>
      <c r="J211" s="119"/>
      <c r="K211" s="113"/>
      <c r="L211" s="120"/>
      <c r="M211" s="121"/>
      <c r="N211" s="111"/>
      <c r="O211" s="119"/>
      <c r="P211" s="119"/>
      <c r="Q211" s="113"/>
      <c r="R211" s="120"/>
      <c r="S211" s="121"/>
      <c r="T211" s="121"/>
      <c r="U211" s="116"/>
      <c r="V211" s="117"/>
      <c r="W211" s="90">
        <f t="shared" si="83"/>
        <v>0</v>
      </c>
      <c r="X211" s="89"/>
      <c r="Y211" s="89"/>
      <c r="Z211" s="118"/>
      <c r="AA211" s="89"/>
      <c r="AB211" s="89"/>
      <c r="AC211" s="89"/>
      <c r="AD211" s="89"/>
      <c r="AE211" s="89"/>
      <c r="AF211" s="89"/>
      <c r="AG211" s="89"/>
    </row>
    <row r="212" spans="1:33" ht="11.25" customHeight="1" outlineLevel="1" x14ac:dyDescent="0.3">
      <c r="A212" s="110"/>
      <c r="B212" s="111"/>
      <c r="C212" s="119"/>
      <c r="D212" s="119"/>
      <c r="E212" s="113"/>
      <c r="F212" s="120"/>
      <c r="G212" s="121"/>
      <c r="H212" s="111"/>
      <c r="I212" s="119"/>
      <c r="J212" s="119"/>
      <c r="K212" s="113"/>
      <c r="L212" s="120"/>
      <c r="M212" s="121"/>
      <c r="N212" s="111"/>
      <c r="O212" s="119"/>
      <c r="P212" s="119"/>
      <c r="Q212" s="113"/>
      <c r="R212" s="120"/>
      <c r="S212" s="121"/>
      <c r="T212" s="121"/>
      <c r="U212" s="116"/>
      <c r="V212" s="117"/>
      <c r="W212" s="90">
        <f t="shared" si="83"/>
        <v>0</v>
      </c>
      <c r="X212" s="89"/>
      <c r="Y212" s="89"/>
      <c r="Z212" s="118"/>
      <c r="AA212" s="89"/>
      <c r="AB212" s="89"/>
      <c r="AC212" s="89"/>
      <c r="AD212" s="89"/>
      <c r="AE212" s="89"/>
      <c r="AF212" s="89"/>
      <c r="AG212" s="89"/>
    </row>
    <row r="213" spans="1:33" ht="11.25" customHeight="1" outlineLevel="1" x14ac:dyDescent="0.3">
      <c r="A213" s="110"/>
      <c r="B213" s="111"/>
      <c r="C213" s="119"/>
      <c r="D213" s="119"/>
      <c r="E213" s="113"/>
      <c r="F213" s="120"/>
      <c r="G213" s="121"/>
      <c r="H213" s="111"/>
      <c r="I213" s="119"/>
      <c r="J213" s="119"/>
      <c r="K213" s="113"/>
      <c r="L213" s="120"/>
      <c r="M213" s="121"/>
      <c r="N213" s="111"/>
      <c r="O213" s="119"/>
      <c r="P213" s="119"/>
      <c r="Q213" s="113"/>
      <c r="R213" s="120"/>
      <c r="S213" s="121"/>
      <c r="T213" s="121"/>
      <c r="U213" s="116"/>
      <c r="V213" s="117"/>
      <c r="W213" s="90">
        <f t="shared" si="83"/>
        <v>0</v>
      </c>
      <c r="X213" s="89"/>
      <c r="Y213" s="89"/>
      <c r="Z213" s="118"/>
      <c r="AA213" s="89"/>
      <c r="AB213" s="89"/>
      <c r="AC213" s="89"/>
      <c r="AD213" s="89"/>
      <c r="AE213" s="89"/>
      <c r="AF213" s="89"/>
      <c r="AG213" s="89"/>
    </row>
    <row r="214" spans="1:33" ht="11.25" customHeight="1" outlineLevel="1" x14ac:dyDescent="0.3">
      <c r="A214" s="110"/>
      <c r="B214" s="111"/>
      <c r="C214" s="119"/>
      <c r="D214" s="119"/>
      <c r="E214" s="113"/>
      <c r="F214" s="120"/>
      <c r="G214" s="121"/>
      <c r="H214" s="111"/>
      <c r="I214" s="119"/>
      <c r="J214" s="119"/>
      <c r="K214" s="113"/>
      <c r="L214" s="120"/>
      <c r="M214" s="121"/>
      <c r="N214" s="111"/>
      <c r="O214" s="119"/>
      <c r="P214" s="119"/>
      <c r="Q214" s="113"/>
      <c r="R214" s="120"/>
      <c r="S214" s="121"/>
      <c r="T214" s="121"/>
      <c r="U214" s="116"/>
      <c r="V214" s="117"/>
      <c r="W214" s="90">
        <f t="shared" si="83"/>
        <v>0</v>
      </c>
      <c r="X214" s="89"/>
      <c r="Y214" s="89"/>
      <c r="Z214" s="118"/>
      <c r="AA214" s="89"/>
      <c r="AB214" s="89"/>
      <c r="AC214" s="89"/>
      <c r="AD214" s="89"/>
      <c r="AE214" s="89"/>
      <c r="AF214" s="89"/>
      <c r="AG214" s="89"/>
    </row>
    <row r="215" spans="1:33" ht="11.25" customHeight="1" outlineLevel="1" x14ac:dyDescent="0.3">
      <c r="A215" s="110"/>
      <c r="B215" s="111"/>
      <c r="C215" s="119"/>
      <c r="D215" s="119"/>
      <c r="E215" s="113"/>
      <c r="F215" s="120"/>
      <c r="G215" s="121"/>
      <c r="H215" s="111"/>
      <c r="I215" s="119"/>
      <c r="J215" s="119"/>
      <c r="K215" s="113"/>
      <c r="L215" s="120"/>
      <c r="M215" s="121"/>
      <c r="N215" s="111"/>
      <c r="O215" s="119"/>
      <c r="P215" s="119"/>
      <c r="Q215" s="113"/>
      <c r="R215" s="120"/>
      <c r="S215" s="121"/>
      <c r="T215" s="121"/>
      <c r="U215" s="116"/>
      <c r="V215" s="117"/>
      <c r="W215" s="90">
        <f t="shared" si="83"/>
        <v>0</v>
      </c>
      <c r="X215" s="89"/>
      <c r="Y215" s="89"/>
      <c r="Z215" s="118"/>
      <c r="AA215" s="89"/>
      <c r="AB215" s="89"/>
      <c r="AC215" s="89"/>
      <c r="AD215" s="89"/>
      <c r="AE215" s="89"/>
      <c r="AF215" s="89"/>
      <c r="AG215" s="89"/>
    </row>
    <row r="216" spans="1:33" ht="11.25" customHeight="1" outlineLevel="1" x14ac:dyDescent="0.3">
      <c r="A216" s="110"/>
      <c r="B216" s="111"/>
      <c r="C216" s="119"/>
      <c r="D216" s="119"/>
      <c r="E216" s="113"/>
      <c r="F216" s="120"/>
      <c r="G216" s="121"/>
      <c r="H216" s="111"/>
      <c r="I216" s="119"/>
      <c r="J216" s="119"/>
      <c r="K216" s="113"/>
      <c r="L216" s="120"/>
      <c r="M216" s="121"/>
      <c r="N216" s="111"/>
      <c r="O216" s="119"/>
      <c r="P216" s="119"/>
      <c r="Q216" s="113"/>
      <c r="R216" s="120"/>
      <c r="S216" s="121"/>
      <c r="T216" s="121"/>
      <c r="U216" s="116"/>
      <c r="V216" s="117"/>
      <c r="W216" s="90">
        <f t="shared" si="83"/>
        <v>0</v>
      </c>
      <c r="X216" s="89"/>
      <c r="Y216" s="89"/>
      <c r="Z216" s="118"/>
      <c r="AA216" s="89"/>
      <c r="AB216" s="89"/>
      <c r="AC216" s="89"/>
      <c r="AD216" s="89"/>
      <c r="AE216" s="89"/>
      <c r="AF216" s="89"/>
      <c r="AG216" s="89"/>
    </row>
    <row r="217" spans="1:33" ht="11.25" customHeight="1" outlineLevel="1" x14ac:dyDescent="0.3">
      <c r="A217" s="110"/>
      <c r="B217" s="111"/>
      <c r="C217" s="119"/>
      <c r="D217" s="119"/>
      <c r="E217" s="113"/>
      <c r="F217" s="120"/>
      <c r="G217" s="121"/>
      <c r="H217" s="111"/>
      <c r="I217" s="119"/>
      <c r="J217" s="119"/>
      <c r="K217" s="113"/>
      <c r="L217" s="120"/>
      <c r="M217" s="121"/>
      <c r="N217" s="111"/>
      <c r="O217" s="119"/>
      <c r="P217" s="119"/>
      <c r="Q217" s="113"/>
      <c r="R217" s="120"/>
      <c r="S217" s="121"/>
      <c r="T217" s="121"/>
      <c r="U217" s="116"/>
      <c r="V217" s="117"/>
      <c r="W217" s="90">
        <f t="shared" si="83"/>
        <v>0</v>
      </c>
      <c r="X217" s="89"/>
      <c r="Y217" s="89"/>
      <c r="Z217" s="118"/>
      <c r="AA217" s="89"/>
      <c r="AB217" s="89"/>
      <c r="AC217" s="89"/>
      <c r="AD217" s="89"/>
      <c r="AE217" s="89"/>
      <c r="AF217" s="89"/>
      <c r="AG217" s="89"/>
    </row>
    <row r="218" spans="1:33" ht="11.25" customHeight="1" outlineLevel="1" x14ac:dyDescent="0.3">
      <c r="A218" s="110"/>
      <c r="B218" s="111"/>
      <c r="C218" s="119"/>
      <c r="D218" s="119"/>
      <c r="E218" s="113"/>
      <c r="F218" s="120"/>
      <c r="G218" s="121"/>
      <c r="H218" s="111"/>
      <c r="I218" s="119"/>
      <c r="J218" s="119"/>
      <c r="K218" s="113"/>
      <c r="L218" s="120"/>
      <c r="M218" s="121"/>
      <c r="N218" s="111"/>
      <c r="O218" s="119"/>
      <c r="P218" s="119"/>
      <c r="Q218" s="113"/>
      <c r="R218" s="120"/>
      <c r="S218" s="121"/>
      <c r="T218" s="121"/>
      <c r="U218" s="116"/>
      <c r="V218" s="117"/>
      <c r="W218" s="90">
        <f t="shared" si="83"/>
        <v>0</v>
      </c>
      <c r="X218" s="89"/>
      <c r="Y218" s="89"/>
      <c r="Z218" s="118"/>
      <c r="AA218" s="89"/>
      <c r="AB218" s="89"/>
      <c r="AC218" s="89"/>
      <c r="AD218" s="89"/>
      <c r="AE218" s="89"/>
      <c r="AF218" s="89"/>
      <c r="AG218" s="89"/>
    </row>
    <row r="219" spans="1:33" ht="11.25" customHeight="1" outlineLevel="1" x14ac:dyDescent="0.3">
      <c r="A219" s="110"/>
      <c r="B219" s="111"/>
      <c r="C219" s="119"/>
      <c r="D219" s="119"/>
      <c r="E219" s="113"/>
      <c r="F219" s="120"/>
      <c r="G219" s="121"/>
      <c r="H219" s="111"/>
      <c r="I219" s="119"/>
      <c r="J219" s="119"/>
      <c r="K219" s="113"/>
      <c r="L219" s="120"/>
      <c r="M219" s="121"/>
      <c r="N219" s="111"/>
      <c r="O219" s="119"/>
      <c r="P219" s="119"/>
      <c r="Q219" s="113"/>
      <c r="R219" s="120"/>
      <c r="S219" s="121"/>
      <c r="T219" s="121"/>
      <c r="U219" s="116"/>
      <c r="V219" s="117"/>
      <c r="W219" s="90">
        <f t="shared" si="83"/>
        <v>0</v>
      </c>
      <c r="X219" s="89"/>
      <c r="Y219" s="89"/>
      <c r="Z219" s="118"/>
      <c r="AA219" s="89"/>
      <c r="AB219" s="89"/>
      <c r="AC219" s="89"/>
      <c r="AD219" s="89"/>
      <c r="AE219" s="89"/>
      <c r="AF219" s="89"/>
      <c r="AG219" s="89"/>
    </row>
    <row r="220" spans="1:33" ht="11.25" customHeight="1" outlineLevel="1" x14ac:dyDescent="0.3">
      <c r="A220" s="110"/>
      <c r="B220" s="111"/>
      <c r="C220" s="119"/>
      <c r="D220" s="119"/>
      <c r="E220" s="113"/>
      <c r="F220" s="120"/>
      <c r="G220" s="121"/>
      <c r="H220" s="111"/>
      <c r="I220" s="119"/>
      <c r="J220" s="119"/>
      <c r="K220" s="113"/>
      <c r="L220" s="120"/>
      <c r="M220" s="121"/>
      <c r="N220" s="111"/>
      <c r="O220" s="119"/>
      <c r="P220" s="119"/>
      <c r="Q220" s="113"/>
      <c r="R220" s="120"/>
      <c r="S220" s="121"/>
      <c r="T220" s="121"/>
      <c r="U220" s="116"/>
      <c r="V220" s="117"/>
      <c r="W220" s="90">
        <f t="shared" si="83"/>
        <v>0</v>
      </c>
      <c r="X220" s="89"/>
      <c r="Y220" s="89"/>
      <c r="Z220" s="118"/>
      <c r="AA220" s="89"/>
      <c r="AB220" s="89"/>
      <c r="AC220" s="89"/>
      <c r="AD220" s="89"/>
      <c r="AE220" s="89"/>
      <c r="AF220" s="89"/>
      <c r="AG220" s="89"/>
    </row>
    <row r="221" spans="1:33" ht="11.25" customHeight="1" outlineLevel="1" x14ac:dyDescent="0.3">
      <c r="A221" s="110"/>
      <c r="B221" s="111"/>
      <c r="C221" s="119"/>
      <c r="D221" s="119"/>
      <c r="E221" s="113"/>
      <c r="F221" s="120"/>
      <c r="G221" s="121"/>
      <c r="H221" s="111"/>
      <c r="I221" s="119"/>
      <c r="J221" s="119"/>
      <c r="K221" s="113"/>
      <c r="L221" s="120"/>
      <c r="M221" s="121"/>
      <c r="N221" s="111"/>
      <c r="O221" s="119"/>
      <c r="P221" s="119"/>
      <c r="Q221" s="113"/>
      <c r="R221" s="120"/>
      <c r="S221" s="121"/>
      <c r="T221" s="121"/>
      <c r="U221" s="116"/>
      <c r="V221" s="117"/>
      <c r="W221" s="90">
        <f t="shared" si="83"/>
        <v>0</v>
      </c>
      <c r="X221" s="89"/>
      <c r="Y221" s="89"/>
      <c r="Z221" s="118"/>
      <c r="AA221" s="89"/>
      <c r="AB221" s="89"/>
      <c r="AC221" s="89"/>
      <c r="AD221" s="89"/>
      <c r="AE221" s="89"/>
      <c r="AF221" s="89"/>
      <c r="AG221" s="89"/>
    </row>
    <row r="222" spans="1:33" ht="11.25" customHeight="1" outlineLevel="1" x14ac:dyDescent="0.3">
      <c r="A222" s="110"/>
      <c r="B222" s="111"/>
      <c r="C222" s="119"/>
      <c r="D222" s="119"/>
      <c r="E222" s="113"/>
      <c r="F222" s="120"/>
      <c r="G222" s="121"/>
      <c r="H222" s="111"/>
      <c r="I222" s="119"/>
      <c r="J222" s="119"/>
      <c r="K222" s="113"/>
      <c r="L222" s="120"/>
      <c r="M222" s="121"/>
      <c r="N222" s="111"/>
      <c r="O222" s="119"/>
      <c r="P222" s="119"/>
      <c r="Q222" s="113"/>
      <c r="R222" s="120"/>
      <c r="S222" s="121"/>
      <c r="T222" s="121"/>
      <c r="U222" s="116"/>
      <c r="V222" s="117"/>
      <c r="W222" s="90">
        <f t="shared" si="83"/>
        <v>0</v>
      </c>
      <c r="X222" s="89"/>
      <c r="Y222" s="89"/>
      <c r="Z222" s="118"/>
      <c r="AA222" s="89"/>
      <c r="AB222" s="89"/>
      <c r="AC222" s="89"/>
      <c r="AD222" s="89"/>
      <c r="AE222" s="89"/>
      <c r="AF222" s="89"/>
      <c r="AG222" s="89"/>
    </row>
    <row r="223" spans="1:33" ht="11.25" customHeight="1" outlineLevel="1" x14ac:dyDescent="0.3">
      <c r="A223" s="110"/>
      <c r="B223" s="111"/>
      <c r="C223" s="119"/>
      <c r="D223" s="119"/>
      <c r="E223" s="113"/>
      <c r="F223" s="120"/>
      <c r="G223" s="121"/>
      <c r="H223" s="111"/>
      <c r="I223" s="119"/>
      <c r="J223" s="119"/>
      <c r="K223" s="113"/>
      <c r="L223" s="120"/>
      <c r="M223" s="121"/>
      <c r="N223" s="111"/>
      <c r="O223" s="119"/>
      <c r="P223" s="119"/>
      <c r="Q223" s="113"/>
      <c r="R223" s="120"/>
      <c r="S223" s="121"/>
      <c r="T223" s="121"/>
      <c r="U223" s="116"/>
      <c r="V223" s="117"/>
      <c r="W223" s="90">
        <f t="shared" si="83"/>
        <v>0</v>
      </c>
      <c r="X223" s="89"/>
      <c r="Y223" s="89"/>
      <c r="Z223" s="118"/>
      <c r="AA223" s="89"/>
      <c r="AB223" s="89"/>
      <c r="AC223" s="89"/>
      <c r="AD223" s="89"/>
      <c r="AE223" s="89"/>
      <c r="AF223" s="89"/>
      <c r="AG223" s="89"/>
    </row>
    <row r="224" spans="1:33" ht="11.25" customHeight="1" outlineLevel="1" x14ac:dyDescent="0.3">
      <c r="A224" s="110"/>
      <c r="B224" s="111"/>
      <c r="C224" s="119"/>
      <c r="D224" s="119"/>
      <c r="E224" s="113"/>
      <c r="F224" s="120"/>
      <c r="G224" s="121"/>
      <c r="H224" s="111"/>
      <c r="I224" s="119"/>
      <c r="J224" s="119"/>
      <c r="K224" s="113"/>
      <c r="L224" s="120"/>
      <c r="M224" s="121"/>
      <c r="N224" s="111"/>
      <c r="O224" s="119"/>
      <c r="P224" s="119"/>
      <c r="Q224" s="113"/>
      <c r="R224" s="120"/>
      <c r="S224" s="121"/>
      <c r="T224" s="121"/>
      <c r="U224" s="116"/>
      <c r="V224" s="117"/>
      <c r="W224" s="90">
        <f t="shared" si="83"/>
        <v>0</v>
      </c>
      <c r="X224" s="89"/>
      <c r="Y224" s="89"/>
      <c r="Z224" s="118"/>
      <c r="AA224" s="89"/>
      <c r="AB224" s="89"/>
      <c r="AC224" s="89"/>
      <c r="AD224" s="89"/>
      <c r="AE224" s="89"/>
      <c r="AF224" s="89"/>
      <c r="AG224" s="89"/>
    </row>
    <row r="225" spans="1:33" ht="11.25" customHeight="1" outlineLevel="1" x14ac:dyDescent="0.3">
      <c r="A225" s="110"/>
      <c r="B225" s="111"/>
      <c r="C225" s="119"/>
      <c r="D225" s="119"/>
      <c r="E225" s="113"/>
      <c r="F225" s="120"/>
      <c r="G225" s="121"/>
      <c r="H225" s="111"/>
      <c r="I225" s="119"/>
      <c r="J225" s="119"/>
      <c r="K225" s="113"/>
      <c r="L225" s="120"/>
      <c r="M225" s="121"/>
      <c r="N225" s="111"/>
      <c r="O225" s="119"/>
      <c r="P225" s="119"/>
      <c r="Q225" s="113"/>
      <c r="R225" s="120"/>
      <c r="S225" s="121"/>
      <c r="T225" s="121"/>
      <c r="U225" s="116"/>
      <c r="V225" s="117"/>
      <c r="W225" s="90">
        <f t="shared" si="83"/>
        <v>0</v>
      </c>
      <c r="X225" s="89"/>
      <c r="Y225" s="89"/>
      <c r="Z225" s="118"/>
      <c r="AA225" s="89"/>
      <c r="AB225" s="89"/>
      <c r="AC225" s="89"/>
      <c r="AD225" s="89"/>
      <c r="AE225" s="89"/>
      <c r="AF225" s="89"/>
      <c r="AG225" s="89"/>
    </row>
    <row r="226" spans="1:33" ht="11.25" customHeight="1" outlineLevel="1" x14ac:dyDescent="0.3">
      <c r="A226" s="110"/>
      <c r="B226" s="111"/>
      <c r="C226" s="119"/>
      <c r="D226" s="119"/>
      <c r="E226" s="113"/>
      <c r="F226" s="120"/>
      <c r="G226" s="121"/>
      <c r="H226" s="111"/>
      <c r="I226" s="119"/>
      <c r="J226" s="119"/>
      <c r="K226" s="113"/>
      <c r="L226" s="120"/>
      <c r="M226" s="121"/>
      <c r="N226" s="111"/>
      <c r="O226" s="119"/>
      <c r="P226" s="119"/>
      <c r="Q226" s="113"/>
      <c r="R226" s="120"/>
      <c r="S226" s="121"/>
      <c r="T226" s="121"/>
      <c r="U226" s="116"/>
      <c r="V226" s="117"/>
      <c r="W226" s="90">
        <f t="shared" si="83"/>
        <v>0</v>
      </c>
      <c r="X226" s="89"/>
      <c r="Y226" s="89"/>
      <c r="Z226" s="118"/>
      <c r="AA226" s="89"/>
      <c r="AB226" s="89"/>
      <c r="AC226" s="89"/>
      <c r="AD226" s="89"/>
      <c r="AE226" s="89"/>
      <c r="AF226" s="89"/>
      <c r="AG226" s="89"/>
    </row>
    <row r="227" spans="1:33" ht="11.25" customHeight="1" outlineLevel="1" x14ac:dyDescent="0.3">
      <c r="A227" s="110"/>
      <c r="B227" s="111"/>
      <c r="C227" s="119"/>
      <c r="D227" s="119"/>
      <c r="E227" s="113"/>
      <c r="F227" s="120"/>
      <c r="G227" s="121"/>
      <c r="H227" s="111"/>
      <c r="I227" s="119"/>
      <c r="J227" s="119"/>
      <c r="K227" s="113"/>
      <c r="L227" s="120"/>
      <c r="M227" s="121"/>
      <c r="N227" s="111"/>
      <c r="O227" s="119"/>
      <c r="P227" s="119"/>
      <c r="Q227" s="113"/>
      <c r="R227" s="120"/>
      <c r="S227" s="121"/>
      <c r="T227" s="121"/>
      <c r="U227" s="116"/>
      <c r="V227" s="117"/>
      <c r="W227" s="90">
        <f t="shared" si="83"/>
        <v>0</v>
      </c>
      <c r="X227" s="89"/>
      <c r="Y227" s="89"/>
      <c r="Z227" s="118"/>
      <c r="AA227" s="89"/>
      <c r="AB227" s="89"/>
      <c r="AC227" s="89"/>
      <c r="AD227" s="89"/>
      <c r="AE227" s="89"/>
      <c r="AF227" s="89"/>
      <c r="AG227" s="89"/>
    </row>
    <row r="228" spans="1:33" ht="11.25" customHeight="1" outlineLevel="1" x14ac:dyDescent="0.3">
      <c r="A228" s="110"/>
      <c r="B228" s="111"/>
      <c r="C228" s="119"/>
      <c r="D228" s="119"/>
      <c r="E228" s="113"/>
      <c r="F228" s="120"/>
      <c r="G228" s="121"/>
      <c r="H228" s="111"/>
      <c r="I228" s="119"/>
      <c r="J228" s="119"/>
      <c r="K228" s="113"/>
      <c r="L228" s="120"/>
      <c r="M228" s="121"/>
      <c r="N228" s="111"/>
      <c r="O228" s="119"/>
      <c r="P228" s="119"/>
      <c r="Q228" s="113"/>
      <c r="R228" s="120"/>
      <c r="S228" s="121"/>
      <c r="T228" s="121"/>
      <c r="U228" s="116"/>
      <c r="V228" s="117"/>
      <c r="W228" s="90">
        <f t="shared" si="83"/>
        <v>0</v>
      </c>
      <c r="X228" s="89"/>
      <c r="Y228" s="89"/>
      <c r="Z228" s="118"/>
      <c r="AA228" s="89"/>
      <c r="AB228" s="89"/>
      <c r="AC228" s="89"/>
      <c r="AD228" s="89"/>
      <c r="AE228" s="89"/>
      <c r="AF228" s="89"/>
      <c r="AG228" s="89"/>
    </row>
    <row r="229" spans="1:33" ht="11.25" customHeight="1" outlineLevel="1" x14ac:dyDescent="0.3">
      <c r="A229" s="110"/>
      <c r="B229" s="111"/>
      <c r="C229" s="119"/>
      <c r="D229" s="119"/>
      <c r="E229" s="113"/>
      <c r="F229" s="120"/>
      <c r="G229" s="121"/>
      <c r="H229" s="111"/>
      <c r="I229" s="119"/>
      <c r="J229" s="119"/>
      <c r="K229" s="113"/>
      <c r="L229" s="120"/>
      <c r="M229" s="121"/>
      <c r="N229" s="111"/>
      <c r="O229" s="119"/>
      <c r="P229" s="119"/>
      <c r="Q229" s="113"/>
      <c r="R229" s="120"/>
      <c r="S229" s="121"/>
      <c r="T229" s="121"/>
      <c r="U229" s="116"/>
      <c r="V229" s="117"/>
      <c r="W229" s="90">
        <f t="shared" si="83"/>
        <v>0</v>
      </c>
      <c r="X229" s="89"/>
      <c r="Y229" s="89"/>
      <c r="Z229" s="118"/>
      <c r="AA229" s="89"/>
      <c r="AB229" s="89"/>
      <c r="AC229" s="89"/>
      <c r="AD229" s="89"/>
      <c r="AE229" s="89"/>
      <c r="AF229" s="89"/>
      <c r="AG229" s="89"/>
    </row>
    <row r="230" spans="1:33" ht="11.25" customHeight="1" outlineLevel="1" x14ac:dyDescent="0.3">
      <c r="A230" s="110"/>
      <c r="B230" s="111"/>
      <c r="C230" s="119"/>
      <c r="D230" s="119"/>
      <c r="E230" s="113"/>
      <c r="F230" s="120"/>
      <c r="G230" s="121"/>
      <c r="H230" s="111"/>
      <c r="I230" s="119"/>
      <c r="J230" s="119"/>
      <c r="K230" s="113"/>
      <c r="L230" s="120"/>
      <c r="M230" s="121"/>
      <c r="N230" s="111"/>
      <c r="O230" s="119"/>
      <c r="P230" s="119"/>
      <c r="Q230" s="113"/>
      <c r="R230" s="120"/>
      <c r="S230" s="121"/>
      <c r="T230" s="121"/>
      <c r="U230" s="116"/>
      <c r="V230" s="117"/>
      <c r="W230" s="90">
        <f t="shared" si="83"/>
        <v>0</v>
      </c>
      <c r="X230" s="89"/>
      <c r="Y230" s="89"/>
      <c r="Z230" s="118"/>
      <c r="AA230" s="89"/>
      <c r="AB230" s="89"/>
      <c r="AC230" s="89"/>
      <c r="AD230" s="89"/>
      <c r="AE230" s="89"/>
      <c r="AF230" s="89"/>
      <c r="AG230" s="89"/>
    </row>
    <row r="231" spans="1:33" ht="11.25" customHeight="1" outlineLevel="1" x14ac:dyDescent="0.3">
      <c r="A231" s="110"/>
      <c r="B231" s="111"/>
      <c r="C231" s="119"/>
      <c r="D231" s="119"/>
      <c r="E231" s="113"/>
      <c r="F231" s="120"/>
      <c r="G231" s="121"/>
      <c r="H231" s="111"/>
      <c r="I231" s="119"/>
      <c r="J231" s="119"/>
      <c r="K231" s="113"/>
      <c r="L231" s="120"/>
      <c r="M231" s="121"/>
      <c r="N231" s="111"/>
      <c r="O231" s="119"/>
      <c r="P231" s="119"/>
      <c r="Q231" s="113"/>
      <c r="R231" s="120"/>
      <c r="S231" s="121"/>
      <c r="T231" s="121"/>
      <c r="U231" s="116"/>
      <c r="V231" s="117"/>
      <c r="W231" s="90">
        <f t="shared" si="83"/>
        <v>0</v>
      </c>
      <c r="X231" s="89"/>
      <c r="Y231" s="89"/>
      <c r="Z231" s="118"/>
      <c r="AA231" s="89"/>
      <c r="AB231" s="89"/>
      <c r="AC231" s="89"/>
      <c r="AD231" s="89"/>
      <c r="AE231" s="89"/>
      <c r="AF231" s="89"/>
      <c r="AG231" s="89"/>
    </row>
    <row r="232" spans="1:33" ht="11.25" customHeight="1" outlineLevel="1" x14ac:dyDescent="0.3">
      <c r="A232" s="110"/>
      <c r="B232" s="111"/>
      <c r="C232" s="119"/>
      <c r="D232" s="119"/>
      <c r="E232" s="113"/>
      <c r="F232" s="120"/>
      <c r="G232" s="121"/>
      <c r="H232" s="111"/>
      <c r="I232" s="119"/>
      <c r="J232" s="119"/>
      <c r="K232" s="113"/>
      <c r="L232" s="120"/>
      <c r="M232" s="121"/>
      <c r="N232" s="111"/>
      <c r="O232" s="119"/>
      <c r="P232" s="119"/>
      <c r="Q232" s="113"/>
      <c r="R232" s="120"/>
      <c r="S232" s="121"/>
      <c r="T232" s="121"/>
      <c r="U232" s="116"/>
      <c r="V232" s="117"/>
      <c r="W232" s="90">
        <f t="shared" si="83"/>
        <v>0</v>
      </c>
      <c r="X232" s="89"/>
      <c r="Y232" s="89"/>
      <c r="Z232" s="118"/>
      <c r="AA232" s="89"/>
      <c r="AB232" s="89"/>
      <c r="AC232" s="89"/>
      <c r="AD232" s="89"/>
      <c r="AE232" s="89"/>
      <c r="AF232" s="89"/>
      <c r="AG232" s="89"/>
    </row>
    <row r="233" spans="1:33" ht="11.25" customHeight="1" outlineLevel="1" x14ac:dyDescent="0.3">
      <c r="A233" s="110"/>
      <c r="B233" s="111"/>
      <c r="C233" s="119"/>
      <c r="D233" s="119"/>
      <c r="E233" s="113"/>
      <c r="F233" s="120"/>
      <c r="G233" s="121"/>
      <c r="H233" s="111"/>
      <c r="I233" s="119"/>
      <c r="J233" s="119"/>
      <c r="K233" s="113"/>
      <c r="L233" s="120"/>
      <c r="M233" s="121"/>
      <c r="N233" s="111"/>
      <c r="O233" s="119"/>
      <c r="P233" s="119"/>
      <c r="Q233" s="113"/>
      <c r="R233" s="120"/>
      <c r="S233" s="121"/>
      <c r="T233" s="121"/>
      <c r="U233" s="116"/>
      <c r="V233" s="117"/>
      <c r="W233" s="90">
        <f t="shared" si="83"/>
        <v>0</v>
      </c>
      <c r="X233" s="89"/>
      <c r="Y233" s="89"/>
      <c r="Z233" s="118"/>
      <c r="AA233" s="89"/>
      <c r="AB233" s="89"/>
      <c r="AC233" s="89"/>
      <c r="AD233" s="89"/>
      <c r="AE233" s="89"/>
      <c r="AF233" s="89"/>
      <c r="AG233" s="89"/>
    </row>
    <row r="234" spans="1:33" ht="11.25" customHeight="1" outlineLevel="1" x14ac:dyDescent="0.3">
      <c r="A234" s="110"/>
      <c r="B234" s="111"/>
      <c r="C234" s="119"/>
      <c r="D234" s="119"/>
      <c r="E234" s="113"/>
      <c r="F234" s="120"/>
      <c r="G234" s="121"/>
      <c r="H234" s="111"/>
      <c r="I234" s="119"/>
      <c r="J234" s="119"/>
      <c r="K234" s="113"/>
      <c r="L234" s="120"/>
      <c r="M234" s="121"/>
      <c r="N234" s="111"/>
      <c r="O234" s="119"/>
      <c r="P234" s="119"/>
      <c r="Q234" s="113"/>
      <c r="R234" s="120"/>
      <c r="S234" s="121"/>
      <c r="T234" s="121"/>
      <c r="U234" s="116"/>
      <c r="V234" s="117"/>
      <c r="W234" s="90">
        <f t="shared" si="83"/>
        <v>0</v>
      </c>
      <c r="X234" s="89"/>
      <c r="Y234" s="89"/>
      <c r="Z234" s="118"/>
      <c r="AA234" s="89"/>
      <c r="AB234" s="89"/>
      <c r="AC234" s="89"/>
      <c r="AD234" s="89"/>
      <c r="AE234" s="89"/>
      <c r="AF234" s="89"/>
      <c r="AG234" s="89"/>
    </row>
    <row r="235" spans="1:33" ht="11.25" customHeight="1" outlineLevel="1" x14ac:dyDescent="0.3">
      <c r="A235" s="110"/>
      <c r="B235" s="111"/>
      <c r="C235" s="119"/>
      <c r="D235" s="119"/>
      <c r="E235" s="113"/>
      <c r="F235" s="120"/>
      <c r="G235" s="121"/>
      <c r="H235" s="111"/>
      <c r="I235" s="119"/>
      <c r="J235" s="119"/>
      <c r="K235" s="113"/>
      <c r="L235" s="120"/>
      <c r="M235" s="121"/>
      <c r="N235" s="111"/>
      <c r="O235" s="119"/>
      <c r="P235" s="119"/>
      <c r="Q235" s="113"/>
      <c r="R235" s="120"/>
      <c r="S235" s="121"/>
      <c r="T235" s="121"/>
      <c r="U235" s="116"/>
      <c r="V235" s="117"/>
      <c r="W235" s="90">
        <f t="shared" si="83"/>
        <v>0</v>
      </c>
      <c r="X235" s="89"/>
      <c r="Y235" s="89"/>
      <c r="Z235" s="118"/>
      <c r="AA235" s="89"/>
      <c r="AB235" s="89"/>
      <c r="AC235" s="89"/>
      <c r="AD235" s="89"/>
      <c r="AE235" s="89"/>
      <c r="AF235" s="89"/>
      <c r="AG235" s="89"/>
    </row>
    <row r="236" spans="1:33" ht="11.25" customHeight="1" outlineLevel="1" x14ac:dyDescent="0.3">
      <c r="A236" s="110"/>
      <c r="B236" s="111"/>
      <c r="C236" s="119"/>
      <c r="D236" s="119"/>
      <c r="E236" s="113"/>
      <c r="F236" s="120"/>
      <c r="G236" s="121"/>
      <c r="H236" s="111"/>
      <c r="I236" s="119"/>
      <c r="J236" s="119"/>
      <c r="K236" s="113"/>
      <c r="L236" s="120"/>
      <c r="M236" s="121"/>
      <c r="N236" s="111"/>
      <c r="O236" s="119"/>
      <c r="P236" s="119"/>
      <c r="Q236" s="113"/>
      <c r="R236" s="120"/>
      <c r="S236" s="121"/>
      <c r="T236" s="121"/>
      <c r="U236" s="116"/>
      <c r="V236" s="117"/>
      <c r="W236" s="90">
        <f t="shared" si="83"/>
        <v>0</v>
      </c>
      <c r="X236" s="89"/>
      <c r="Y236" s="89"/>
      <c r="Z236" s="118"/>
      <c r="AA236" s="89"/>
      <c r="AB236" s="89"/>
      <c r="AC236" s="89"/>
      <c r="AD236" s="89"/>
      <c r="AE236" s="89"/>
      <c r="AF236" s="89"/>
      <c r="AG236" s="89"/>
    </row>
    <row r="237" spans="1:33" ht="11.25" customHeight="1" outlineLevel="1" x14ac:dyDescent="0.3">
      <c r="A237" s="110"/>
      <c r="B237" s="111"/>
      <c r="C237" s="119"/>
      <c r="D237" s="119"/>
      <c r="E237" s="113"/>
      <c r="F237" s="120"/>
      <c r="G237" s="121"/>
      <c r="H237" s="111"/>
      <c r="I237" s="119"/>
      <c r="J237" s="119"/>
      <c r="K237" s="113"/>
      <c r="L237" s="120"/>
      <c r="M237" s="121"/>
      <c r="N237" s="111"/>
      <c r="O237" s="119"/>
      <c r="P237" s="119"/>
      <c r="Q237" s="113"/>
      <c r="R237" s="120"/>
      <c r="S237" s="121"/>
      <c r="T237" s="121"/>
      <c r="U237" s="116"/>
      <c r="V237" s="117">
        <f t="shared" ref="V237:V253" si="87">+A237</f>
        <v>0</v>
      </c>
      <c r="W237" s="90">
        <f t="shared" si="83"/>
        <v>0</v>
      </c>
      <c r="X237" s="89"/>
      <c r="Y237" s="89"/>
      <c r="Z237" s="118"/>
      <c r="AA237" s="89"/>
      <c r="AB237" s="89"/>
      <c r="AC237" s="89"/>
      <c r="AD237" s="89"/>
      <c r="AE237" s="89"/>
      <c r="AF237" s="89"/>
      <c r="AG237" s="89"/>
    </row>
    <row r="238" spans="1:33" ht="11.25" customHeight="1" outlineLevel="1" x14ac:dyDescent="0.3">
      <c r="A238" s="110"/>
      <c r="B238" s="111"/>
      <c r="C238" s="119"/>
      <c r="D238" s="119"/>
      <c r="E238" s="113"/>
      <c r="F238" s="120"/>
      <c r="G238" s="121"/>
      <c r="H238" s="111"/>
      <c r="I238" s="119"/>
      <c r="J238" s="119"/>
      <c r="K238" s="113"/>
      <c r="L238" s="120"/>
      <c r="M238" s="121"/>
      <c r="N238" s="111"/>
      <c r="O238" s="119"/>
      <c r="P238" s="119"/>
      <c r="Q238" s="113"/>
      <c r="R238" s="120"/>
      <c r="S238" s="121"/>
      <c r="T238" s="121"/>
      <c r="U238" s="116"/>
      <c r="V238" s="117">
        <f t="shared" si="87"/>
        <v>0</v>
      </c>
      <c r="W238" s="90">
        <f t="shared" si="83"/>
        <v>0</v>
      </c>
      <c r="X238" s="89"/>
      <c r="Y238" s="89"/>
      <c r="Z238" s="118"/>
      <c r="AA238" s="89"/>
      <c r="AB238" s="89"/>
      <c r="AC238" s="89"/>
      <c r="AD238" s="89"/>
      <c r="AE238" s="89"/>
      <c r="AF238" s="89"/>
      <c r="AG238" s="89"/>
    </row>
    <row r="239" spans="1:33" ht="11.25" customHeight="1" outlineLevel="1" x14ac:dyDescent="0.3">
      <c r="A239" s="110"/>
      <c r="B239" s="111"/>
      <c r="C239" s="119"/>
      <c r="D239" s="119"/>
      <c r="E239" s="113"/>
      <c r="F239" s="120"/>
      <c r="G239" s="121"/>
      <c r="H239" s="111"/>
      <c r="I239" s="119"/>
      <c r="J239" s="119"/>
      <c r="K239" s="113"/>
      <c r="L239" s="120"/>
      <c r="M239" s="121"/>
      <c r="N239" s="111"/>
      <c r="O239" s="119"/>
      <c r="P239" s="119"/>
      <c r="Q239" s="113"/>
      <c r="R239" s="120"/>
      <c r="S239" s="121"/>
      <c r="T239" s="121"/>
      <c r="U239" s="116"/>
      <c r="V239" s="117">
        <f t="shared" si="87"/>
        <v>0</v>
      </c>
      <c r="W239" s="90">
        <f t="shared" si="83"/>
        <v>0</v>
      </c>
      <c r="X239" s="89"/>
      <c r="Y239" s="89"/>
      <c r="Z239" s="118"/>
      <c r="AA239" s="89"/>
      <c r="AB239" s="89"/>
      <c r="AC239" s="89"/>
      <c r="AD239" s="89"/>
      <c r="AE239" s="89"/>
      <c r="AF239" s="89"/>
      <c r="AG239" s="89"/>
    </row>
    <row r="240" spans="1:33" ht="11.25" customHeight="1" outlineLevel="1" x14ac:dyDescent="0.3">
      <c r="A240" s="110"/>
      <c r="B240" s="111"/>
      <c r="C240" s="119"/>
      <c r="D240" s="119"/>
      <c r="E240" s="113"/>
      <c r="F240" s="120"/>
      <c r="G240" s="121"/>
      <c r="H240" s="111"/>
      <c r="I240" s="119"/>
      <c r="J240" s="119"/>
      <c r="K240" s="113"/>
      <c r="L240" s="120"/>
      <c r="M240" s="121"/>
      <c r="N240" s="111"/>
      <c r="O240" s="119"/>
      <c r="P240" s="119"/>
      <c r="Q240" s="113"/>
      <c r="R240" s="120"/>
      <c r="S240" s="121"/>
      <c r="T240" s="121"/>
      <c r="U240" s="116"/>
      <c r="V240" s="117">
        <f t="shared" si="87"/>
        <v>0</v>
      </c>
      <c r="W240" s="90">
        <f t="shared" si="83"/>
        <v>0</v>
      </c>
      <c r="X240" s="89"/>
      <c r="Y240" s="89"/>
      <c r="Z240" s="118"/>
      <c r="AA240" s="89"/>
      <c r="AB240" s="89"/>
      <c r="AC240" s="89"/>
      <c r="AD240" s="89"/>
      <c r="AE240" s="89"/>
      <c r="AF240" s="89"/>
      <c r="AG240" s="89"/>
    </row>
    <row r="241" spans="1:33" ht="11.25" customHeight="1" outlineLevel="1" x14ac:dyDescent="0.3">
      <c r="A241" s="110"/>
      <c r="B241" s="111"/>
      <c r="C241" s="119"/>
      <c r="D241" s="119"/>
      <c r="E241" s="113"/>
      <c r="F241" s="120"/>
      <c r="G241" s="121"/>
      <c r="H241" s="111"/>
      <c r="I241" s="119"/>
      <c r="J241" s="119"/>
      <c r="K241" s="113"/>
      <c r="L241" s="120"/>
      <c r="M241" s="121"/>
      <c r="N241" s="111"/>
      <c r="O241" s="119"/>
      <c r="P241" s="119"/>
      <c r="Q241" s="113"/>
      <c r="R241" s="120"/>
      <c r="S241" s="121"/>
      <c r="T241" s="121"/>
      <c r="U241" s="116"/>
      <c r="V241" s="117">
        <f t="shared" si="87"/>
        <v>0</v>
      </c>
      <c r="W241" s="90">
        <f t="shared" si="83"/>
        <v>0</v>
      </c>
      <c r="X241" s="89"/>
      <c r="Y241" s="89"/>
      <c r="Z241" s="118"/>
      <c r="AA241" s="89"/>
      <c r="AB241" s="89"/>
      <c r="AC241" s="89"/>
      <c r="AD241" s="89"/>
      <c r="AE241" s="89"/>
      <c r="AF241" s="89"/>
      <c r="AG241" s="89"/>
    </row>
    <row r="242" spans="1:33" ht="11.25" customHeight="1" outlineLevel="1" x14ac:dyDescent="0.3">
      <c r="A242" s="110"/>
      <c r="B242" s="111"/>
      <c r="C242" s="119"/>
      <c r="D242" s="119"/>
      <c r="E242" s="113"/>
      <c r="F242" s="120"/>
      <c r="G242" s="121"/>
      <c r="H242" s="111"/>
      <c r="I242" s="119"/>
      <c r="J242" s="119"/>
      <c r="K242" s="113"/>
      <c r="L242" s="120"/>
      <c r="M242" s="121"/>
      <c r="N242" s="111"/>
      <c r="O242" s="119"/>
      <c r="P242" s="119"/>
      <c r="Q242" s="113"/>
      <c r="R242" s="120"/>
      <c r="S242" s="121"/>
      <c r="T242" s="121"/>
      <c r="U242" s="116"/>
      <c r="V242" s="117">
        <f t="shared" si="87"/>
        <v>0</v>
      </c>
      <c r="W242" s="90">
        <f t="shared" si="83"/>
        <v>0</v>
      </c>
      <c r="X242" s="89"/>
      <c r="Y242" s="89"/>
      <c r="Z242" s="118"/>
      <c r="AA242" s="89"/>
      <c r="AB242" s="89"/>
      <c r="AC242" s="89"/>
      <c r="AD242" s="89"/>
      <c r="AE242" s="89"/>
      <c r="AF242" s="89"/>
      <c r="AG242" s="89"/>
    </row>
    <row r="243" spans="1:33" ht="11.25" customHeight="1" outlineLevel="1" x14ac:dyDescent="0.3">
      <c r="A243" s="110"/>
      <c r="B243" s="111"/>
      <c r="C243" s="119"/>
      <c r="D243" s="119"/>
      <c r="E243" s="113"/>
      <c r="F243" s="120"/>
      <c r="G243" s="121"/>
      <c r="H243" s="111"/>
      <c r="I243" s="119"/>
      <c r="J243" s="119"/>
      <c r="K243" s="113"/>
      <c r="L243" s="120"/>
      <c r="M243" s="121"/>
      <c r="N243" s="111"/>
      <c r="O243" s="119"/>
      <c r="P243" s="119"/>
      <c r="Q243" s="113"/>
      <c r="R243" s="120"/>
      <c r="S243" s="121"/>
      <c r="T243" s="121"/>
      <c r="U243" s="116"/>
      <c r="V243" s="117">
        <f t="shared" si="87"/>
        <v>0</v>
      </c>
      <c r="W243" s="90">
        <f t="shared" si="83"/>
        <v>0</v>
      </c>
      <c r="X243" s="89"/>
      <c r="Y243" s="89"/>
      <c r="Z243" s="118"/>
      <c r="AA243" s="89"/>
      <c r="AB243" s="89"/>
      <c r="AC243" s="89"/>
      <c r="AD243" s="89"/>
      <c r="AE243" s="89"/>
      <c r="AF243" s="89"/>
      <c r="AG243" s="89"/>
    </row>
    <row r="244" spans="1:33" ht="11.25" customHeight="1" outlineLevel="1" x14ac:dyDescent="0.3">
      <c r="A244" s="110"/>
      <c r="B244" s="111"/>
      <c r="C244" s="119"/>
      <c r="D244" s="119"/>
      <c r="E244" s="113"/>
      <c r="F244" s="120"/>
      <c r="G244" s="121"/>
      <c r="H244" s="111"/>
      <c r="I244" s="119"/>
      <c r="J244" s="119"/>
      <c r="K244" s="113"/>
      <c r="L244" s="120"/>
      <c r="M244" s="121"/>
      <c r="N244" s="111"/>
      <c r="O244" s="119"/>
      <c r="P244" s="119"/>
      <c r="Q244" s="113"/>
      <c r="R244" s="120"/>
      <c r="S244" s="121"/>
      <c r="T244" s="121"/>
      <c r="U244" s="116"/>
      <c r="V244" s="117">
        <f t="shared" si="87"/>
        <v>0</v>
      </c>
      <c r="W244" s="90">
        <f t="shared" si="83"/>
        <v>0</v>
      </c>
      <c r="X244" s="89"/>
      <c r="Y244" s="89"/>
      <c r="Z244" s="118"/>
      <c r="AA244" s="89"/>
      <c r="AB244" s="89"/>
      <c r="AC244" s="89"/>
      <c r="AD244" s="89"/>
      <c r="AE244" s="89"/>
      <c r="AF244" s="89"/>
      <c r="AG244" s="89"/>
    </row>
    <row r="245" spans="1:33" ht="11.25" customHeight="1" outlineLevel="1" x14ac:dyDescent="0.3">
      <c r="A245" s="110"/>
      <c r="B245" s="111"/>
      <c r="C245" s="119"/>
      <c r="D245" s="119"/>
      <c r="E245" s="113"/>
      <c r="F245" s="120"/>
      <c r="G245" s="121"/>
      <c r="H245" s="111"/>
      <c r="I245" s="119"/>
      <c r="J245" s="119"/>
      <c r="K245" s="113"/>
      <c r="L245" s="120"/>
      <c r="M245" s="121"/>
      <c r="N245" s="111"/>
      <c r="O245" s="119"/>
      <c r="P245" s="119"/>
      <c r="Q245" s="113"/>
      <c r="R245" s="120"/>
      <c r="S245" s="121"/>
      <c r="T245" s="121"/>
      <c r="U245" s="116"/>
      <c r="V245" s="117">
        <f t="shared" si="87"/>
        <v>0</v>
      </c>
      <c r="W245" s="90">
        <f t="shared" si="83"/>
        <v>0</v>
      </c>
      <c r="X245" s="89"/>
      <c r="Y245" s="89"/>
      <c r="Z245" s="118"/>
      <c r="AA245" s="89"/>
      <c r="AB245" s="89"/>
      <c r="AC245" s="89"/>
      <c r="AD245" s="89"/>
      <c r="AE245" s="89"/>
      <c r="AF245" s="89"/>
      <c r="AG245" s="89"/>
    </row>
    <row r="246" spans="1:33" ht="11.25" customHeight="1" outlineLevel="1" x14ac:dyDescent="0.3">
      <c r="A246" s="110"/>
      <c r="B246" s="111"/>
      <c r="C246" s="119"/>
      <c r="D246" s="119"/>
      <c r="E246" s="113"/>
      <c r="F246" s="120"/>
      <c r="G246" s="121"/>
      <c r="H246" s="111"/>
      <c r="I246" s="119"/>
      <c r="J246" s="119"/>
      <c r="K246" s="113"/>
      <c r="L246" s="120"/>
      <c r="M246" s="121"/>
      <c r="N246" s="111"/>
      <c r="O246" s="119"/>
      <c r="P246" s="119"/>
      <c r="Q246" s="113"/>
      <c r="R246" s="120"/>
      <c r="S246" s="121"/>
      <c r="T246" s="121"/>
      <c r="U246" s="116"/>
      <c r="V246" s="117">
        <f t="shared" si="87"/>
        <v>0</v>
      </c>
      <c r="W246" s="90">
        <f t="shared" si="83"/>
        <v>0</v>
      </c>
      <c r="X246" s="89"/>
      <c r="Y246" s="89"/>
      <c r="Z246" s="118"/>
      <c r="AA246" s="89"/>
      <c r="AB246" s="89"/>
      <c r="AC246" s="89"/>
      <c r="AD246" s="89"/>
      <c r="AE246" s="89"/>
      <c r="AF246" s="89"/>
      <c r="AG246" s="89"/>
    </row>
    <row r="247" spans="1:33" ht="11.25" customHeight="1" outlineLevel="1" x14ac:dyDescent="0.3">
      <c r="A247" s="110"/>
      <c r="B247" s="111"/>
      <c r="C247" s="119"/>
      <c r="D247" s="119"/>
      <c r="E247" s="113"/>
      <c r="F247" s="120"/>
      <c r="G247" s="121"/>
      <c r="H247" s="111"/>
      <c r="I247" s="119"/>
      <c r="J247" s="119"/>
      <c r="K247" s="113"/>
      <c r="L247" s="120"/>
      <c r="M247" s="121"/>
      <c r="N247" s="111"/>
      <c r="O247" s="119"/>
      <c r="P247" s="119"/>
      <c r="Q247" s="113"/>
      <c r="R247" s="120"/>
      <c r="S247" s="121"/>
      <c r="T247" s="121"/>
      <c r="U247" s="116"/>
      <c r="V247" s="117">
        <f t="shared" si="87"/>
        <v>0</v>
      </c>
      <c r="W247" s="90">
        <f t="shared" si="83"/>
        <v>0</v>
      </c>
      <c r="X247" s="89"/>
      <c r="Y247" s="89"/>
      <c r="Z247" s="118"/>
      <c r="AA247" s="89"/>
      <c r="AB247" s="89"/>
      <c r="AC247" s="89"/>
      <c r="AD247" s="89"/>
      <c r="AE247" s="89"/>
      <c r="AF247" s="89"/>
      <c r="AG247" s="89"/>
    </row>
    <row r="248" spans="1:33" ht="11.25" customHeight="1" outlineLevel="1" x14ac:dyDescent="0.3">
      <c r="A248" s="110"/>
      <c r="B248" s="111"/>
      <c r="C248" s="119"/>
      <c r="D248" s="119"/>
      <c r="E248" s="113"/>
      <c r="F248" s="120"/>
      <c r="G248" s="121"/>
      <c r="H248" s="111"/>
      <c r="I248" s="119"/>
      <c r="J248" s="119"/>
      <c r="K248" s="113"/>
      <c r="L248" s="120"/>
      <c r="M248" s="121"/>
      <c r="N248" s="111"/>
      <c r="O248" s="119"/>
      <c r="P248" s="119"/>
      <c r="Q248" s="113"/>
      <c r="R248" s="120"/>
      <c r="S248" s="121"/>
      <c r="T248" s="121"/>
      <c r="U248" s="116"/>
      <c r="V248" s="117">
        <f t="shared" si="87"/>
        <v>0</v>
      </c>
      <c r="W248" s="90">
        <f t="shared" si="83"/>
        <v>0</v>
      </c>
      <c r="X248" s="89"/>
      <c r="Y248" s="89"/>
      <c r="Z248" s="118"/>
      <c r="AA248" s="89"/>
      <c r="AB248" s="89"/>
      <c r="AC248" s="89"/>
      <c r="AD248" s="89"/>
      <c r="AE248" s="89"/>
      <c r="AF248" s="89"/>
      <c r="AG248" s="89"/>
    </row>
    <row r="249" spans="1:33" ht="11.25" customHeight="1" outlineLevel="1" x14ac:dyDescent="0.3">
      <c r="A249" s="110"/>
      <c r="B249" s="111"/>
      <c r="C249" s="119"/>
      <c r="D249" s="119"/>
      <c r="E249" s="113"/>
      <c r="F249" s="120"/>
      <c r="G249" s="121"/>
      <c r="H249" s="111"/>
      <c r="I249" s="119"/>
      <c r="J249" s="119"/>
      <c r="K249" s="113"/>
      <c r="L249" s="120"/>
      <c r="M249" s="121"/>
      <c r="N249" s="111"/>
      <c r="O249" s="119"/>
      <c r="P249" s="119"/>
      <c r="Q249" s="113"/>
      <c r="R249" s="120"/>
      <c r="S249" s="121"/>
      <c r="T249" s="121"/>
      <c r="U249" s="116"/>
      <c r="V249" s="117">
        <f t="shared" si="87"/>
        <v>0</v>
      </c>
      <c r="W249" s="90">
        <f t="shared" si="83"/>
        <v>0</v>
      </c>
      <c r="X249" s="89"/>
      <c r="Y249" s="89"/>
      <c r="Z249" s="118"/>
      <c r="AA249" s="89"/>
      <c r="AB249" s="89"/>
      <c r="AC249" s="89"/>
      <c r="AD249" s="89"/>
      <c r="AE249" s="89"/>
      <c r="AF249" s="89"/>
      <c r="AG249" s="89"/>
    </row>
    <row r="250" spans="1:33" ht="11.25" customHeight="1" outlineLevel="1" x14ac:dyDescent="0.3">
      <c r="A250" s="110"/>
      <c r="B250" s="111"/>
      <c r="C250" s="119"/>
      <c r="D250" s="119"/>
      <c r="E250" s="113"/>
      <c r="F250" s="120"/>
      <c r="G250" s="121"/>
      <c r="H250" s="111"/>
      <c r="I250" s="119"/>
      <c r="J250" s="119"/>
      <c r="K250" s="113"/>
      <c r="L250" s="120"/>
      <c r="M250" s="121"/>
      <c r="N250" s="111"/>
      <c r="O250" s="119"/>
      <c r="P250" s="119"/>
      <c r="Q250" s="113"/>
      <c r="R250" s="120"/>
      <c r="S250" s="121"/>
      <c r="T250" s="121"/>
      <c r="U250" s="116"/>
      <c r="V250" s="117">
        <f t="shared" si="87"/>
        <v>0</v>
      </c>
      <c r="W250" s="90">
        <f t="shared" si="83"/>
        <v>0</v>
      </c>
      <c r="X250" s="89"/>
      <c r="Y250" s="89"/>
      <c r="Z250" s="118"/>
      <c r="AA250" s="89"/>
      <c r="AB250" s="89"/>
      <c r="AC250" s="89"/>
      <c r="AD250" s="89"/>
      <c r="AE250" s="89"/>
      <c r="AF250" s="89"/>
      <c r="AG250" s="89"/>
    </row>
    <row r="251" spans="1:33" ht="11.25" customHeight="1" outlineLevel="1" x14ac:dyDescent="0.3">
      <c r="A251" s="110"/>
      <c r="B251" s="111"/>
      <c r="C251" s="119"/>
      <c r="D251" s="119"/>
      <c r="E251" s="113"/>
      <c r="F251" s="120"/>
      <c r="G251" s="121"/>
      <c r="H251" s="111"/>
      <c r="I251" s="119"/>
      <c r="J251" s="119"/>
      <c r="K251" s="113"/>
      <c r="L251" s="120"/>
      <c r="M251" s="121"/>
      <c r="N251" s="111"/>
      <c r="O251" s="119"/>
      <c r="P251" s="119"/>
      <c r="Q251" s="113"/>
      <c r="R251" s="120"/>
      <c r="S251" s="121"/>
      <c r="T251" s="121"/>
      <c r="U251" s="116"/>
      <c r="V251" s="117">
        <f t="shared" si="87"/>
        <v>0</v>
      </c>
      <c r="W251" s="90">
        <f t="shared" si="83"/>
        <v>0</v>
      </c>
      <c r="X251" s="89"/>
      <c r="Y251" s="89"/>
      <c r="Z251" s="118"/>
      <c r="AA251" s="89"/>
      <c r="AB251" s="89"/>
      <c r="AC251" s="89"/>
      <c r="AD251" s="89"/>
      <c r="AE251" s="89"/>
      <c r="AF251" s="89"/>
      <c r="AG251" s="89"/>
    </row>
    <row r="252" spans="1:33" ht="11.25" customHeight="1" outlineLevel="1" x14ac:dyDescent="0.3">
      <c r="A252" s="166"/>
      <c r="B252" s="167"/>
      <c r="C252" s="168"/>
      <c r="D252" s="169"/>
      <c r="E252" s="170"/>
      <c r="F252" s="171"/>
      <c r="G252" s="171"/>
      <c r="H252" s="167"/>
      <c r="I252" s="172"/>
      <c r="J252" s="167"/>
      <c r="K252" s="167"/>
      <c r="L252" s="171"/>
      <c r="M252" s="171"/>
      <c r="N252" s="172"/>
      <c r="O252" s="172"/>
      <c r="P252" s="167"/>
      <c r="Q252" s="173"/>
      <c r="R252" s="172"/>
      <c r="S252" s="172"/>
      <c r="T252" s="174"/>
      <c r="U252" s="175"/>
      <c r="V252" s="117">
        <f t="shared" si="87"/>
        <v>0</v>
      </c>
      <c r="W252" s="90">
        <f t="shared" si="83"/>
        <v>0</v>
      </c>
      <c r="X252" s="89"/>
      <c r="Y252" s="89"/>
      <c r="Z252" s="118"/>
      <c r="AA252" s="89"/>
      <c r="AB252" s="89"/>
      <c r="AC252" s="89"/>
      <c r="AD252" s="89"/>
      <c r="AE252" s="89"/>
      <c r="AF252" s="89"/>
      <c r="AG252" s="89"/>
    </row>
    <row r="253" spans="1:33" ht="11.25" customHeight="1" outlineLevel="1" x14ac:dyDescent="0.3">
      <c r="A253" s="176"/>
      <c r="B253" s="177"/>
      <c r="C253" s="178"/>
      <c r="D253" s="178"/>
      <c r="E253" s="179"/>
      <c r="F253" s="180"/>
      <c r="G253" s="181"/>
      <c r="H253" s="177"/>
      <c r="I253" s="178"/>
      <c r="J253" s="178"/>
      <c r="K253" s="179"/>
      <c r="L253" s="180"/>
      <c r="M253" s="181"/>
      <c r="N253" s="177"/>
      <c r="O253" s="178"/>
      <c r="P253" s="178"/>
      <c r="Q253" s="179"/>
      <c r="R253" s="180"/>
      <c r="S253" s="180"/>
      <c r="T253" s="181"/>
      <c r="U253" s="182"/>
      <c r="V253" s="117">
        <f t="shared" si="87"/>
        <v>0</v>
      </c>
      <c r="W253" s="90">
        <f t="shared" si="83"/>
        <v>0</v>
      </c>
      <c r="X253" s="89"/>
      <c r="Y253" s="89"/>
      <c r="Z253" s="118"/>
      <c r="AA253" s="89"/>
      <c r="AB253" s="89"/>
      <c r="AC253" s="89"/>
      <c r="AD253" s="89"/>
      <c r="AE253" s="89"/>
      <c r="AF253" s="89"/>
      <c r="AG253" s="89"/>
    </row>
    <row r="254" spans="1:33" ht="29.25" customHeight="1" x14ac:dyDescent="0.3">
      <c r="A254" s="355" t="s">
        <v>304</v>
      </c>
      <c r="B254" s="210"/>
      <c r="C254" s="334" t="s">
        <v>305</v>
      </c>
      <c r="D254" s="211"/>
      <c r="E254" s="211"/>
      <c r="F254" s="211"/>
      <c r="G254" s="211"/>
      <c r="H254" s="211"/>
      <c r="I254" s="211"/>
      <c r="J254" s="213"/>
      <c r="K254" s="355" t="s">
        <v>306</v>
      </c>
      <c r="L254" s="211"/>
      <c r="M254" s="210"/>
      <c r="N254" s="334" t="s">
        <v>307</v>
      </c>
      <c r="O254" s="211"/>
      <c r="P254" s="211"/>
      <c r="Q254" s="211"/>
      <c r="R254" s="211"/>
      <c r="S254" s="211"/>
      <c r="T254" s="211"/>
      <c r="U254" s="213"/>
      <c r="V254" s="117"/>
      <c r="W254" s="90"/>
      <c r="X254" s="89"/>
      <c r="Y254" s="89"/>
      <c r="Z254" s="118"/>
      <c r="AA254" s="89"/>
      <c r="AB254" s="89"/>
      <c r="AC254" s="89"/>
      <c r="AD254" s="89"/>
      <c r="AE254" s="89"/>
      <c r="AF254" s="89"/>
      <c r="AG254" s="89"/>
    </row>
    <row r="255" spans="1:33" ht="27.75" customHeight="1" x14ac:dyDescent="0.3">
      <c r="A255" s="356" t="s">
        <v>308</v>
      </c>
      <c r="B255" s="210"/>
      <c r="C255" s="357" t="s">
        <v>309</v>
      </c>
      <c r="D255" s="211"/>
      <c r="E255" s="211"/>
      <c r="F255" s="211"/>
      <c r="G255" s="357" t="s">
        <v>310</v>
      </c>
      <c r="H255" s="211"/>
      <c r="I255" s="211"/>
      <c r="J255" s="213"/>
      <c r="K255" s="356" t="s">
        <v>311</v>
      </c>
      <c r="L255" s="211"/>
      <c r="M255" s="210"/>
      <c r="N255" s="358" t="s">
        <v>312</v>
      </c>
      <c r="O255" s="211"/>
      <c r="P255" s="211"/>
      <c r="Q255" s="210"/>
      <c r="R255" s="357" t="s">
        <v>313</v>
      </c>
      <c r="S255" s="211"/>
      <c r="T255" s="211"/>
      <c r="U255" s="213"/>
      <c r="V255" s="89"/>
      <c r="W255" s="90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</row>
    <row r="256" spans="1:33" ht="19.5" customHeight="1" x14ac:dyDescent="0.3">
      <c r="A256" s="356" t="s">
        <v>314</v>
      </c>
      <c r="B256" s="210"/>
      <c r="C256" s="361" t="s">
        <v>48</v>
      </c>
      <c r="D256" s="211"/>
      <c r="E256" s="211"/>
      <c r="F256" s="211"/>
      <c r="G256" s="361" t="s">
        <v>221</v>
      </c>
      <c r="H256" s="211"/>
      <c r="I256" s="211"/>
      <c r="J256" s="213"/>
      <c r="K256" s="356" t="s">
        <v>315</v>
      </c>
      <c r="L256" s="211"/>
      <c r="M256" s="210"/>
      <c r="N256" s="361" t="s">
        <v>49</v>
      </c>
      <c r="O256" s="211"/>
      <c r="P256" s="211"/>
      <c r="Q256" s="210"/>
      <c r="R256" s="361" t="s">
        <v>50</v>
      </c>
      <c r="S256" s="211"/>
      <c r="T256" s="211"/>
      <c r="U256" s="213"/>
      <c r="V256" s="89"/>
      <c r="W256" s="90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</row>
    <row r="257" spans="1:33" ht="19.5" customHeight="1" x14ac:dyDescent="0.3">
      <c r="A257" s="359" t="s">
        <v>316</v>
      </c>
      <c r="B257" s="212"/>
      <c r="C257" s="360"/>
      <c r="D257" s="262"/>
      <c r="E257" s="262"/>
      <c r="F257" s="212"/>
      <c r="G257" s="360"/>
      <c r="H257" s="262"/>
      <c r="I257" s="262"/>
      <c r="J257" s="231"/>
      <c r="K257" s="359" t="s">
        <v>317</v>
      </c>
      <c r="L257" s="262"/>
      <c r="M257" s="212"/>
      <c r="N257" s="360"/>
      <c r="O257" s="262"/>
      <c r="P257" s="262"/>
      <c r="Q257" s="212"/>
      <c r="R257" s="360"/>
      <c r="S257" s="262"/>
      <c r="T257" s="262"/>
      <c r="U257" s="231"/>
      <c r="V257" s="89"/>
      <c r="W257" s="90"/>
      <c r="X257" s="336"/>
      <c r="Y257" s="216"/>
      <c r="Z257" s="216"/>
      <c r="AA257" s="216"/>
      <c r="AB257" s="216"/>
      <c r="AC257" s="216"/>
      <c r="AD257" s="89"/>
      <c r="AE257" s="89"/>
      <c r="AF257" s="89"/>
      <c r="AG257" s="89"/>
    </row>
    <row r="258" spans="1:33" ht="19.5" customHeight="1" x14ac:dyDescent="0.3">
      <c r="A258" s="236"/>
      <c r="B258" s="294"/>
      <c r="C258" s="293"/>
      <c r="D258" s="234"/>
      <c r="E258" s="234"/>
      <c r="F258" s="294"/>
      <c r="G258" s="293"/>
      <c r="H258" s="234"/>
      <c r="I258" s="234"/>
      <c r="J258" s="235"/>
      <c r="K258" s="236"/>
      <c r="L258" s="234"/>
      <c r="M258" s="294"/>
      <c r="N258" s="293"/>
      <c r="O258" s="234"/>
      <c r="P258" s="234"/>
      <c r="Q258" s="294"/>
      <c r="R258" s="293"/>
      <c r="S258" s="234"/>
      <c r="T258" s="234"/>
      <c r="U258" s="235"/>
      <c r="V258" s="89"/>
      <c r="W258" s="90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</row>
    <row r="259" spans="1:33" ht="11.25" customHeight="1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</row>
    <row r="260" spans="1:33" ht="11.25" customHeight="1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</row>
    <row r="261" spans="1:33" ht="11.25" customHeight="1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</row>
    <row r="262" spans="1:33" ht="11.25" customHeight="1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</row>
    <row r="263" spans="1:33" ht="11.25" customHeight="1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</row>
    <row r="264" spans="1:33" ht="11.25" customHeight="1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</row>
    <row r="265" spans="1:33" ht="11.25" customHeight="1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</row>
    <row r="266" spans="1:33" ht="11.25" customHeight="1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</row>
    <row r="267" spans="1:33" ht="11.25" customHeight="1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</row>
    <row r="268" spans="1:33" ht="11.25" customHeight="1" x14ac:dyDescent="0.3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</row>
    <row r="269" spans="1:33" ht="11.25" customHeight="1" x14ac:dyDescent="0.3">
      <c r="A269" s="323"/>
      <c r="B269" s="216"/>
      <c r="C269" s="324"/>
      <c r="D269" s="216"/>
      <c r="E269" s="216"/>
      <c r="F269" s="216"/>
      <c r="G269" s="216"/>
      <c r="H269" s="216"/>
      <c r="I269" s="216"/>
      <c r="J269" s="216"/>
      <c r="K269" s="323"/>
      <c r="L269" s="216"/>
      <c r="M269" s="324"/>
      <c r="N269" s="216"/>
      <c r="O269" s="216"/>
      <c r="P269" s="216"/>
      <c r="Q269" s="216"/>
      <c r="R269" s="216"/>
      <c r="S269" s="216"/>
      <c r="T269" s="216"/>
      <c r="U269" s="216"/>
      <c r="V269" s="89"/>
      <c r="W269" s="90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</row>
    <row r="270" spans="1:33" ht="11.25" customHeight="1" x14ac:dyDescent="0.3">
      <c r="A270" s="326"/>
      <c r="B270" s="216"/>
      <c r="C270" s="325"/>
      <c r="D270" s="216"/>
      <c r="E270" s="216"/>
      <c r="F270" s="216"/>
      <c r="G270" s="216"/>
      <c r="H270" s="216"/>
      <c r="I270" s="216"/>
      <c r="J270" s="216"/>
      <c r="K270" s="326"/>
      <c r="L270" s="216"/>
      <c r="M270" s="325"/>
      <c r="N270" s="216"/>
      <c r="O270" s="216"/>
      <c r="P270" s="216"/>
      <c r="Q270" s="216"/>
      <c r="R270" s="216"/>
      <c r="S270" s="216"/>
      <c r="T270" s="216"/>
      <c r="U270" s="216"/>
      <c r="V270" s="89"/>
      <c r="W270" s="90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</row>
    <row r="271" spans="1:33" ht="11.25" customHeight="1" x14ac:dyDescent="0.3">
      <c r="A271" s="326"/>
      <c r="B271" s="216"/>
      <c r="C271" s="325"/>
      <c r="D271" s="216"/>
      <c r="E271" s="216"/>
      <c r="F271" s="216"/>
      <c r="G271" s="216"/>
      <c r="H271" s="216"/>
      <c r="I271" s="216"/>
      <c r="J271" s="216"/>
      <c r="K271" s="326"/>
      <c r="L271" s="216"/>
      <c r="M271" s="325"/>
      <c r="N271" s="216"/>
      <c r="O271" s="216"/>
      <c r="P271" s="216"/>
      <c r="Q271" s="216"/>
      <c r="R271" s="216"/>
      <c r="S271" s="216"/>
      <c r="T271" s="216"/>
      <c r="U271" s="216"/>
      <c r="V271" s="89"/>
      <c r="W271" s="90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</row>
    <row r="272" spans="1:33" ht="11.25" customHeight="1" x14ac:dyDescent="0.3">
      <c r="A272" s="326"/>
      <c r="B272" s="216"/>
      <c r="C272" s="325"/>
      <c r="D272" s="216"/>
      <c r="E272" s="216"/>
      <c r="F272" s="216"/>
      <c r="G272" s="216"/>
      <c r="H272" s="216"/>
      <c r="I272" s="216"/>
      <c r="J272" s="216"/>
      <c r="K272" s="326"/>
      <c r="L272" s="216"/>
      <c r="M272" s="325"/>
      <c r="N272" s="216"/>
      <c r="O272" s="216"/>
      <c r="P272" s="216"/>
      <c r="Q272" s="216"/>
      <c r="R272" s="216"/>
      <c r="S272" s="216"/>
      <c r="T272" s="216"/>
      <c r="U272" s="216"/>
      <c r="V272" s="89"/>
      <c r="W272" s="90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</row>
    <row r="273" spans="1:33" ht="11.25" customHeight="1" x14ac:dyDescent="0.3">
      <c r="A273" s="326"/>
      <c r="B273" s="216"/>
      <c r="C273" s="325"/>
      <c r="D273" s="216"/>
      <c r="E273" s="216"/>
      <c r="F273" s="216"/>
      <c r="G273" s="216"/>
      <c r="H273" s="216"/>
      <c r="I273" s="216"/>
      <c r="J273" s="216"/>
      <c r="K273" s="326"/>
      <c r="L273" s="216"/>
      <c r="M273" s="325"/>
      <c r="N273" s="216"/>
      <c r="O273" s="216"/>
      <c r="P273" s="216"/>
      <c r="Q273" s="216"/>
      <c r="R273" s="216"/>
      <c r="S273" s="216"/>
      <c r="T273" s="216"/>
      <c r="U273" s="216"/>
      <c r="V273" s="89"/>
      <c r="W273" s="90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</row>
    <row r="274" spans="1:33" ht="11.25" customHeight="1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</row>
    <row r="275" spans="1:33" ht="11.25" customHeight="1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</row>
    <row r="276" spans="1:33" ht="11.25" customHeight="1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</row>
    <row r="277" spans="1:33" ht="11.25" customHeight="1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</row>
    <row r="278" spans="1:33" ht="11.25" customHeight="1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</row>
    <row r="279" spans="1:33" ht="11.25" customHeight="1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</row>
    <row r="280" spans="1:33" ht="11.25" customHeight="1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</row>
    <row r="281" spans="1:33" ht="11.2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</row>
    <row r="282" spans="1:33" ht="11.25" customHeight="1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</row>
    <row r="283" spans="1:33" ht="11.25" customHeight="1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</row>
    <row r="284" spans="1:33" ht="11.2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</row>
    <row r="285" spans="1:33" ht="11.25" customHeight="1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</row>
    <row r="286" spans="1:33" ht="11.25" customHeight="1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</row>
    <row r="287" spans="1:33" ht="11.2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</row>
    <row r="288" spans="1:33" ht="11.25" customHeight="1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</row>
    <row r="289" spans="1:33" ht="11.25" customHeight="1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</row>
    <row r="290" spans="1:33" ht="11.2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</row>
    <row r="291" spans="1:33" ht="11.25" customHeight="1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</row>
    <row r="292" spans="1:33" ht="11.25" customHeight="1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</row>
    <row r="293" spans="1:33" ht="11.25" customHeight="1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</row>
    <row r="294" spans="1:33" ht="11.25" customHeight="1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</row>
    <row r="295" spans="1:33" ht="11.25" customHeight="1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</row>
    <row r="296" spans="1:33" ht="11.25" customHeight="1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</row>
    <row r="297" spans="1:33" ht="11.25" customHeight="1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</row>
    <row r="298" spans="1:33" ht="11.25" customHeight="1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</row>
    <row r="299" spans="1:33" ht="11.25" customHeight="1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</row>
    <row r="300" spans="1:33" ht="11.25" customHeight="1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</row>
    <row r="301" spans="1:33" ht="11.25" customHeight="1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</row>
    <row r="302" spans="1:33" ht="11.25" customHeight="1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</row>
    <row r="303" spans="1:33" ht="11.25" customHeight="1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</row>
    <row r="304" spans="1:33" ht="11.25" customHeight="1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</row>
    <row r="305" spans="1:33" ht="11.25" customHeight="1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</row>
    <row r="306" spans="1:33" ht="11.25" customHeight="1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</row>
    <row r="307" spans="1:33" ht="11.25" customHeight="1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</row>
    <row r="308" spans="1:33" ht="11.25" customHeight="1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</row>
    <row r="309" spans="1:33" ht="11.25" customHeight="1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</row>
    <row r="310" spans="1:33" ht="11.25" customHeight="1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</row>
    <row r="311" spans="1:33" ht="11.25" customHeight="1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</row>
    <row r="312" spans="1:33" ht="11.25" customHeight="1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</row>
    <row r="313" spans="1:33" ht="11.25" customHeight="1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</row>
    <row r="314" spans="1:33" ht="11.25" customHeight="1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</row>
    <row r="315" spans="1:33" ht="11.25" customHeight="1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</row>
    <row r="316" spans="1:33" ht="11.25" customHeight="1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</row>
    <row r="317" spans="1:33" ht="11.25" customHeight="1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</row>
    <row r="318" spans="1:33" ht="11.25" customHeight="1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</row>
    <row r="319" spans="1:33" ht="11.25" customHeight="1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</row>
    <row r="320" spans="1:33" ht="11.25" customHeight="1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</row>
    <row r="321" spans="1:33" ht="11.25" customHeight="1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</row>
    <row r="322" spans="1:33" ht="11.25" customHeight="1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</row>
    <row r="323" spans="1:33" ht="11.25" customHeight="1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</row>
    <row r="324" spans="1:33" ht="11.25" customHeight="1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</row>
    <row r="325" spans="1:33" ht="11.25" customHeight="1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</row>
    <row r="326" spans="1:33" ht="11.25" customHeight="1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</row>
    <row r="327" spans="1:33" ht="11.25" customHeight="1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</row>
    <row r="328" spans="1:33" ht="11.25" customHeight="1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</row>
    <row r="329" spans="1:33" ht="11.25" customHeight="1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</row>
    <row r="330" spans="1:33" ht="11.25" customHeight="1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</row>
    <row r="331" spans="1:33" ht="11.25" customHeight="1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</row>
    <row r="332" spans="1:33" ht="11.25" customHeight="1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</row>
    <row r="333" spans="1:33" ht="11.25" customHeight="1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</row>
    <row r="334" spans="1:33" ht="11.25" customHeight="1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</row>
    <row r="335" spans="1:33" ht="11.25" customHeight="1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</row>
    <row r="336" spans="1:33" ht="11.25" customHeight="1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</row>
    <row r="337" spans="1:33" ht="11.25" customHeight="1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</row>
    <row r="338" spans="1:33" ht="11.25" customHeight="1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</row>
    <row r="339" spans="1:33" ht="11.25" customHeight="1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</row>
    <row r="340" spans="1:33" ht="11.25" customHeight="1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</row>
    <row r="341" spans="1:33" ht="11.25" customHeight="1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</row>
    <row r="342" spans="1:33" ht="11.25" customHeight="1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</row>
    <row r="343" spans="1:33" ht="11.25" customHeight="1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</row>
    <row r="344" spans="1:33" ht="11.25" customHeight="1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</row>
    <row r="345" spans="1:33" ht="11.25" customHeight="1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</row>
    <row r="346" spans="1:33" ht="11.25" customHeight="1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</row>
    <row r="347" spans="1:33" ht="11.25" customHeight="1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</row>
    <row r="348" spans="1:33" ht="11.25" customHeight="1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</row>
    <row r="349" spans="1:33" ht="11.25" customHeight="1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</row>
    <row r="350" spans="1:33" ht="11.25" customHeight="1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</row>
    <row r="351" spans="1:33" ht="11.25" customHeight="1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</row>
    <row r="352" spans="1:33" ht="11.25" customHeight="1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</row>
    <row r="353" spans="1:33" ht="11.25" customHeight="1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</row>
    <row r="354" spans="1:33" ht="11.25" customHeight="1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</row>
    <row r="355" spans="1:33" ht="11.25" customHeight="1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</row>
    <row r="356" spans="1:33" ht="11.25" customHeight="1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</row>
    <row r="357" spans="1:33" ht="11.25" customHeight="1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</row>
    <row r="358" spans="1:33" ht="11.25" customHeight="1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</row>
    <row r="359" spans="1:33" ht="11.25" customHeight="1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</row>
    <row r="360" spans="1:33" ht="11.25" customHeight="1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</row>
    <row r="361" spans="1:33" ht="11.25" customHeight="1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</row>
    <row r="362" spans="1:33" ht="11.25" customHeight="1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</row>
    <row r="363" spans="1:33" ht="11.25" customHeight="1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</row>
    <row r="364" spans="1:33" ht="11.25" customHeight="1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</row>
    <row r="365" spans="1:33" ht="11.25" customHeight="1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</row>
    <row r="366" spans="1:33" ht="11.25" customHeight="1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</row>
    <row r="367" spans="1:33" ht="11.25" customHeight="1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</row>
    <row r="368" spans="1:33" ht="11.25" customHeight="1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</row>
    <row r="369" spans="1:33" ht="11.25" customHeight="1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</row>
    <row r="370" spans="1:33" ht="11.25" customHeight="1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</row>
    <row r="371" spans="1:33" ht="11.25" customHeight="1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</row>
    <row r="372" spans="1:33" ht="11.25" customHeight="1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</row>
    <row r="373" spans="1:33" ht="11.25" customHeight="1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</row>
    <row r="374" spans="1:33" ht="11.25" customHeight="1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</row>
    <row r="375" spans="1:33" ht="11.25" customHeight="1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</row>
    <row r="376" spans="1:33" ht="11.25" customHeight="1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</row>
    <row r="377" spans="1:33" ht="11.25" customHeight="1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</row>
    <row r="378" spans="1:33" ht="11.25" customHeight="1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</row>
    <row r="379" spans="1:33" ht="11.25" customHeight="1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</row>
    <row r="380" spans="1:33" ht="11.25" customHeight="1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</row>
    <row r="381" spans="1:33" ht="11.25" customHeight="1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</row>
    <row r="382" spans="1:33" ht="11.25" customHeight="1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</row>
    <row r="383" spans="1:33" ht="11.25" customHeight="1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</row>
    <row r="384" spans="1:33" ht="11.25" customHeight="1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</row>
    <row r="385" spans="1:33" ht="11.25" customHeight="1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</row>
    <row r="386" spans="1:33" ht="11.25" customHeight="1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</row>
    <row r="387" spans="1:33" ht="11.25" customHeight="1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</row>
    <row r="388" spans="1:33" ht="11.25" customHeight="1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</row>
    <row r="389" spans="1:33" ht="11.25" customHeight="1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</row>
    <row r="390" spans="1:33" ht="11.25" customHeight="1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</row>
    <row r="391" spans="1:33" ht="11.25" customHeight="1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</row>
    <row r="392" spans="1:33" ht="11.25" customHeight="1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</row>
    <row r="393" spans="1:33" ht="11.25" customHeight="1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</row>
    <row r="394" spans="1:33" ht="11.25" customHeight="1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</row>
    <row r="395" spans="1:33" ht="11.25" customHeight="1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</row>
    <row r="396" spans="1:33" ht="11.25" customHeight="1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</row>
    <row r="397" spans="1:33" ht="11.25" customHeight="1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</row>
    <row r="398" spans="1:33" ht="11.25" customHeight="1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</row>
    <row r="399" spans="1:33" ht="11.25" customHeight="1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</row>
    <row r="400" spans="1:33" ht="11.25" customHeight="1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</row>
    <row r="401" spans="1:33" ht="11.25" customHeight="1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</row>
    <row r="402" spans="1:33" ht="11.25" customHeight="1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</row>
    <row r="403" spans="1:33" ht="11.25" customHeight="1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</row>
    <row r="404" spans="1:33" ht="11.25" customHeight="1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</row>
    <row r="405" spans="1:33" ht="11.25" customHeight="1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</row>
    <row r="406" spans="1:33" ht="11.25" customHeight="1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</row>
    <row r="407" spans="1:33" ht="11.25" customHeight="1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</row>
    <row r="408" spans="1:33" ht="11.25" customHeight="1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</row>
    <row r="409" spans="1:33" ht="11.25" customHeight="1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</row>
    <row r="410" spans="1:33" ht="11.25" customHeight="1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</row>
    <row r="411" spans="1:33" ht="11.25" customHeight="1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</row>
    <row r="412" spans="1:33" ht="11.25" customHeight="1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</row>
    <row r="413" spans="1:33" ht="11.25" customHeight="1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</row>
    <row r="414" spans="1:33" ht="11.25" customHeight="1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</row>
    <row r="415" spans="1:33" ht="11.25" customHeight="1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</row>
    <row r="416" spans="1:33" ht="11.25" customHeight="1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</row>
    <row r="417" spans="1:33" ht="11.25" customHeight="1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</row>
    <row r="418" spans="1:33" ht="11.25" customHeight="1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</row>
    <row r="419" spans="1:33" ht="11.25" customHeight="1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</row>
    <row r="420" spans="1:33" ht="11.25" customHeight="1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</row>
    <row r="421" spans="1:33" ht="11.25" customHeight="1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</row>
    <row r="422" spans="1:33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</row>
    <row r="423" spans="1:33" ht="11.25" customHeight="1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</row>
    <row r="424" spans="1:33" ht="11.25" customHeight="1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</row>
    <row r="425" spans="1:33" ht="11.25" customHeight="1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</row>
    <row r="426" spans="1:33" ht="11.25" customHeight="1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</row>
    <row r="427" spans="1:33" ht="11.25" customHeight="1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</row>
    <row r="428" spans="1:33" ht="11.25" customHeight="1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</row>
    <row r="429" spans="1:33" ht="11.25" customHeight="1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</row>
    <row r="430" spans="1:33" ht="11.25" customHeight="1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</row>
    <row r="431" spans="1:33" ht="11.25" customHeight="1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</row>
    <row r="432" spans="1:33" ht="11.25" customHeight="1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</row>
    <row r="433" spans="1:33" ht="11.25" customHeight="1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</row>
    <row r="434" spans="1:33" ht="11.25" customHeight="1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</row>
    <row r="435" spans="1:33" ht="11.25" customHeight="1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</row>
    <row r="436" spans="1:33" ht="11.25" customHeight="1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</row>
    <row r="437" spans="1:33" ht="11.25" customHeight="1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</row>
    <row r="438" spans="1:33" ht="11.25" customHeight="1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</row>
    <row r="439" spans="1:33" ht="11.25" customHeight="1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</row>
    <row r="440" spans="1:33" ht="11.25" customHeight="1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</row>
    <row r="441" spans="1:33" ht="11.25" customHeight="1" x14ac:dyDescent="0.3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</row>
    <row r="442" spans="1:33" ht="11.25" customHeight="1" x14ac:dyDescent="0.3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</row>
    <row r="443" spans="1:33" ht="11.25" customHeight="1" x14ac:dyDescent="0.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</row>
    <row r="444" spans="1:33" ht="11.25" customHeight="1" x14ac:dyDescent="0.3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</row>
    <row r="445" spans="1:33" ht="11.25" customHeight="1" x14ac:dyDescent="0.3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</row>
    <row r="446" spans="1:33" ht="11.25" customHeight="1" x14ac:dyDescent="0.3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</row>
    <row r="447" spans="1:33" ht="11.25" customHeight="1" x14ac:dyDescent="0.3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</row>
    <row r="448" spans="1:33" ht="11.25" customHeight="1" x14ac:dyDescent="0.3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</row>
    <row r="449" spans="1:33" ht="11.25" customHeight="1" x14ac:dyDescent="0.3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</row>
    <row r="450" spans="1:33" ht="11.25" customHeight="1" x14ac:dyDescent="0.3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</row>
    <row r="451" spans="1:33" ht="11.25" customHeight="1" x14ac:dyDescent="0.3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</row>
    <row r="452" spans="1:33" ht="11.25" customHeight="1" x14ac:dyDescent="0.3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</row>
    <row r="453" spans="1:33" ht="11.25" customHeight="1" x14ac:dyDescent="0.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</row>
    <row r="454" spans="1:33" ht="11.25" customHeight="1" x14ac:dyDescent="0.3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</row>
    <row r="455" spans="1:33" ht="11.25" customHeight="1" x14ac:dyDescent="0.3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</row>
    <row r="456" spans="1:33" ht="11.25" customHeight="1" x14ac:dyDescent="0.3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</row>
    <row r="457" spans="1:33" ht="11.25" customHeight="1" x14ac:dyDescent="0.3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</row>
    <row r="458" spans="1:33" ht="15.75" customHeight="1" x14ac:dyDescent="0.3"/>
    <row r="459" spans="1:33" ht="15.75" customHeight="1" x14ac:dyDescent="0.3"/>
    <row r="460" spans="1:33" ht="15.75" customHeight="1" x14ac:dyDescent="0.3"/>
    <row r="461" spans="1:33" ht="15.75" customHeight="1" x14ac:dyDescent="0.3"/>
    <row r="462" spans="1:33" ht="15.75" customHeight="1" x14ac:dyDescent="0.3"/>
    <row r="463" spans="1:33" ht="15.75" customHeight="1" x14ac:dyDescent="0.3"/>
    <row r="464" spans="1:33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3">
    <mergeCell ref="X257:AC257"/>
    <mergeCell ref="M270:U270"/>
    <mergeCell ref="M271:U271"/>
    <mergeCell ref="M272:U272"/>
    <mergeCell ref="M273:U273"/>
    <mergeCell ref="A256:B256"/>
    <mergeCell ref="C256:F256"/>
    <mergeCell ref="G256:J256"/>
    <mergeCell ref="K256:M256"/>
    <mergeCell ref="N256:Q256"/>
    <mergeCell ref="R256:U256"/>
    <mergeCell ref="M269:U269"/>
    <mergeCell ref="N254:U254"/>
    <mergeCell ref="N255:Q255"/>
    <mergeCell ref="R255:U255"/>
    <mergeCell ref="A257:B258"/>
    <mergeCell ref="C257:F258"/>
    <mergeCell ref="G257:J258"/>
    <mergeCell ref="K257:M258"/>
    <mergeCell ref="N257:Q258"/>
    <mergeCell ref="R257:U258"/>
    <mergeCell ref="K272:L272"/>
    <mergeCell ref="K273:L273"/>
    <mergeCell ref="K21:K22"/>
    <mergeCell ref="L21:L22"/>
    <mergeCell ref="K254:M254"/>
    <mergeCell ref="K255:M255"/>
    <mergeCell ref="K269:L269"/>
    <mergeCell ref="K270:L270"/>
    <mergeCell ref="K271:L271"/>
    <mergeCell ref="M21:M22"/>
    <mergeCell ref="A254:B254"/>
    <mergeCell ref="C254:J254"/>
    <mergeCell ref="A255:B255"/>
    <mergeCell ref="C255:F255"/>
    <mergeCell ref="G255:J255"/>
    <mergeCell ref="A272:B272"/>
    <mergeCell ref="A273:B273"/>
    <mergeCell ref="A269:B269"/>
    <mergeCell ref="C269:J269"/>
    <mergeCell ref="A270:B270"/>
    <mergeCell ref="C270:J270"/>
    <mergeCell ref="A271:B271"/>
    <mergeCell ref="C271:J271"/>
    <mergeCell ref="C272:J272"/>
    <mergeCell ref="C273:J273"/>
    <mergeCell ref="Q21:Q22"/>
    <mergeCell ref="R21:R22"/>
    <mergeCell ref="A20:A23"/>
    <mergeCell ref="B20:G20"/>
    <mergeCell ref="H20:M20"/>
    <mergeCell ref="N20:S20"/>
    <mergeCell ref="T20:T22"/>
    <mergeCell ref="U20:U23"/>
    <mergeCell ref="B21:B22"/>
    <mergeCell ref="S21:S22"/>
    <mergeCell ref="I21:I22"/>
    <mergeCell ref="J21:J22"/>
    <mergeCell ref="C21:C22"/>
    <mergeCell ref="D21:D22"/>
    <mergeCell ref="E21:E22"/>
    <mergeCell ref="F21:F22"/>
    <mergeCell ref="G21:G22"/>
    <mergeCell ref="H21:H22"/>
    <mergeCell ref="N21:N22"/>
    <mergeCell ref="O21:O22"/>
    <mergeCell ref="P21:P22"/>
    <mergeCell ref="R16:U16"/>
    <mergeCell ref="H14:I14"/>
    <mergeCell ref="J14:K14"/>
    <mergeCell ref="H15:I15"/>
    <mergeCell ref="J15:K15"/>
    <mergeCell ref="H16:I16"/>
    <mergeCell ref="J16:K16"/>
    <mergeCell ref="L16:M16"/>
    <mergeCell ref="B13:C14"/>
    <mergeCell ref="D13:E14"/>
    <mergeCell ref="B15:C15"/>
    <mergeCell ref="D15:E15"/>
    <mergeCell ref="B16:C16"/>
    <mergeCell ref="D16:E16"/>
    <mergeCell ref="R15:U15"/>
    <mergeCell ref="B8:H8"/>
    <mergeCell ref="K8:U8"/>
    <mergeCell ref="A9:I9"/>
    <mergeCell ref="J9:U9"/>
    <mergeCell ref="A10:U10"/>
    <mergeCell ref="A11:U11"/>
    <mergeCell ref="R13:U14"/>
    <mergeCell ref="P14:Q14"/>
    <mergeCell ref="A15:A17"/>
    <mergeCell ref="F13:M13"/>
    <mergeCell ref="N13:Q13"/>
    <mergeCell ref="A13:A14"/>
    <mergeCell ref="F14:G14"/>
    <mergeCell ref="F15:G15"/>
    <mergeCell ref="F16:G16"/>
    <mergeCell ref="L14:M14"/>
    <mergeCell ref="N14:O14"/>
    <mergeCell ref="L15:M15"/>
    <mergeCell ref="N15:O15"/>
    <mergeCell ref="P15:Q15"/>
    <mergeCell ref="N16:O16"/>
    <mergeCell ref="P16:Q16"/>
    <mergeCell ref="P17:Q17"/>
    <mergeCell ref="R17:U17"/>
    <mergeCell ref="B17:C17"/>
    <mergeCell ref="D17:E17"/>
    <mergeCell ref="F17:G17"/>
    <mergeCell ref="H17:I17"/>
    <mergeCell ref="J17:K17"/>
    <mergeCell ref="L17:M17"/>
    <mergeCell ref="N17:O17"/>
  </mergeCells>
  <conditionalFormatting sqref="G27 M27 S27">
    <cfRule type="cellIs" dxfId="13" priority="1" operator="notBetween">
      <formula>10</formula>
      <formula>40</formula>
    </cfRule>
  </conditionalFormatting>
  <conditionalFormatting sqref="T10:T15">
    <cfRule type="cellIs" dxfId="12" priority="2" operator="lessThan">
      <formula>60</formula>
    </cfRule>
  </conditionalFormatting>
  <conditionalFormatting sqref="T18:T253">
    <cfRule type="cellIs" dxfId="11" priority="3" operator="lessThan">
      <formula>60</formula>
    </cfRule>
  </conditionalFormatting>
  <conditionalFormatting sqref="T259:T1000">
    <cfRule type="cellIs" dxfId="10" priority="4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tabColor rgb="FF00FF00"/>
  </sheetPr>
  <dimension ref="A1:AG1000"/>
  <sheetViews>
    <sheetView workbookViewId="0"/>
  </sheetViews>
  <sheetFormatPr defaultColWidth="14.44140625" defaultRowHeight="15" customHeight="1" outlineLevelRow="1" x14ac:dyDescent="0.3"/>
  <cols>
    <col min="1" max="1" width="12.109375" customWidth="1"/>
    <col min="2" max="20" width="8.6640625" customWidth="1"/>
    <col min="21" max="21" width="12.109375" customWidth="1"/>
    <col min="22" max="22" width="12.44140625" customWidth="1"/>
    <col min="23" max="33" width="10.44140625" customWidth="1"/>
  </cols>
  <sheetData>
    <row r="1" spans="1:33" ht="18" customHeight="1" x14ac:dyDescent="0.3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1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15" customHeight="1" x14ac:dyDescent="0.3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ht="15" customHeight="1" x14ac:dyDescent="0.3">
      <c r="A3" s="1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6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 spans="1:33" ht="15" customHeight="1" x14ac:dyDescent="0.3">
      <c r="A4" s="1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6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</row>
    <row r="5" spans="1:33" ht="15" customHeight="1" x14ac:dyDescent="0.3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4"/>
      <c r="V5" s="89"/>
      <c r="W5" s="90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 spans="1:33" ht="15" customHeight="1" x14ac:dyDescent="0.3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4"/>
      <c r="V6" s="89"/>
      <c r="W6" s="90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 spans="1:33" ht="15" customHeight="1" x14ac:dyDescent="0.3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9"/>
      <c r="V7" s="89"/>
      <c r="W7" s="90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pans="1:33" ht="15" customHeight="1" x14ac:dyDescent="0.3">
      <c r="A8" s="150"/>
      <c r="B8" s="350" t="s">
        <v>193</v>
      </c>
      <c r="C8" s="216"/>
      <c r="D8" s="216"/>
      <c r="E8" s="216"/>
      <c r="F8" s="216"/>
      <c r="G8" s="216"/>
      <c r="H8" s="216"/>
      <c r="I8" s="151"/>
      <c r="J8" s="151"/>
      <c r="K8" s="350" t="s">
        <v>194</v>
      </c>
      <c r="L8" s="216"/>
      <c r="M8" s="216"/>
      <c r="N8" s="216"/>
      <c r="O8" s="216"/>
      <c r="P8" s="216"/>
      <c r="Q8" s="216"/>
      <c r="R8" s="216"/>
      <c r="S8" s="216"/>
      <c r="T8" s="216"/>
      <c r="U8" s="217"/>
      <c r="V8" s="89"/>
      <c r="W8" s="90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 spans="1:33" ht="19.5" customHeight="1" x14ac:dyDescent="0.3">
      <c r="A9" s="351" t="s">
        <v>195</v>
      </c>
      <c r="B9" s="216"/>
      <c r="C9" s="216"/>
      <c r="D9" s="216"/>
      <c r="E9" s="216"/>
      <c r="F9" s="216"/>
      <c r="G9" s="216"/>
      <c r="H9" s="216"/>
      <c r="I9" s="216"/>
      <c r="J9" s="232" t="s">
        <v>196</v>
      </c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7"/>
      <c r="V9" s="89"/>
      <c r="W9" s="90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 spans="1:33" ht="19.5" customHeight="1" x14ac:dyDescent="0.3">
      <c r="A10" s="352" t="s">
        <v>18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7"/>
      <c r="V10" s="89"/>
      <c r="W10" s="90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spans="1:33" ht="19.5" customHeight="1" x14ac:dyDescent="0.3">
      <c r="A11" s="353" t="str">
        <f>+""&amp;B15&amp;", "&amp;B16&amp;", "&amp;B17&amp;" - "&amp;A15&amp;""</f>
        <v>SSP2-16, SSP2-17, SSP2-18 - VÙNG 2A (ĐƯỜNG D2)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89"/>
      <c r="W11" s="90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spans="1:33" ht="11.25" customHeight="1" x14ac:dyDescent="0.3">
      <c r="A12" s="152" t="s">
        <v>19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92"/>
      <c r="V12" s="89"/>
      <c r="W12" s="90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 spans="1:33" ht="12" customHeight="1" x14ac:dyDescent="0.3">
      <c r="A13" s="346" t="s">
        <v>20</v>
      </c>
      <c r="B13" s="309" t="s">
        <v>21</v>
      </c>
      <c r="C13" s="212"/>
      <c r="D13" s="309" t="s">
        <v>22</v>
      </c>
      <c r="E13" s="262"/>
      <c r="F13" s="344" t="str">
        <f>+"Cao trình nghiệm thu [m] ("&amp;TEXT(A27,"dd/mm/yy")&amp;")"</f>
        <v>Cao trình nghiệm thu [m] (#REF!)</v>
      </c>
      <c r="G13" s="211"/>
      <c r="H13" s="211"/>
      <c r="I13" s="211"/>
      <c r="J13" s="211"/>
      <c r="K13" s="211"/>
      <c r="L13" s="211"/>
      <c r="M13" s="210"/>
      <c r="N13" s="345" t="s">
        <v>23</v>
      </c>
      <c r="O13" s="211"/>
      <c r="P13" s="211"/>
      <c r="Q13" s="211"/>
      <c r="R13" s="309" t="s">
        <v>24</v>
      </c>
      <c r="S13" s="262"/>
      <c r="T13" s="262"/>
      <c r="U13" s="231"/>
      <c r="V13" s="89"/>
      <c r="W13" s="90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 spans="1:33" ht="34.5" customHeight="1" x14ac:dyDescent="0.3">
      <c r="A14" s="233"/>
      <c r="B14" s="229"/>
      <c r="C14" s="230"/>
      <c r="D14" s="229"/>
      <c r="E14" s="219"/>
      <c r="F14" s="347" t="s">
        <v>25</v>
      </c>
      <c r="G14" s="210"/>
      <c r="H14" s="347" t="s">
        <v>26</v>
      </c>
      <c r="I14" s="210"/>
      <c r="J14" s="347" t="s">
        <v>27</v>
      </c>
      <c r="K14" s="210"/>
      <c r="L14" s="347" t="s">
        <v>28</v>
      </c>
      <c r="M14" s="210"/>
      <c r="N14" s="345" t="s">
        <v>29</v>
      </c>
      <c r="O14" s="210"/>
      <c r="P14" s="345" t="s">
        <v>30</v>
      </c>
      <c r="Q14" s="211"/>
      <c r="R14" s="229"/>
      <c r="S14" s="219"/>
      <c r="T14" s="219"/>
      <c r="U14" s="220"/>
      <c r="V14" s="89" t="s">
        <v>136</v>
      </c>
      <c r="W14" s="90" t="s">
        <v>137</v>
      </c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 spans="1:33" ht="12.75" customHeight="1" x14ac:dyDescent="0.3">
      <c r="A15" s="354" t="s">
        <v>275</v>
      </c>
      <c r="B15" s="327" t="s">
        <v>318</v>
      </c>
      <c r="C15" s="255"/>
      <c r="D15" s="328" t="s">
        <v>198</v>
      </c>
      <c r="E15" s="255"/>
      <c r="F15" s="348" t="s">
        <v>198</v>
      </c>
      <c r="G15" s="255"/>
      <c r="H15" s="302" t="str">
        <f>+C27</f>
        <v>#REF!</v>
      </c>
      <c r="I15" s="255"/>
      <c r="J15" s="302" t="s">
        <v>198</v>
      </c>
      <c r="K15" s="255"/>
      <c r="L15" s="302" t="s">
        <v>198</v>
      </c>
      <c r="M15" s="255"/>
      <c r="N15" s="303" t="s">
        <v>198</v>
      </c>
      <c r="O15" s="255"/>
      <c r="P15" s="303" t="s">
        <v>198</v>
      </c>
      <c r="Q15" s="255"/>
      <c r="R15" s="304" t="s">
        <v>33</v>
      </c>
      <c r="S15" s="257"/>
      <c r="T15" s="257"/>
      <c r="U15" s="258"/>
      <c r="V15" s="89">
        <v>1</v>
      </c>
      <c r="W15" s="90">
        <v>1</v>
      </c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 spans="1:33" ht="12.75" customHeight="1" x14ac:dyDescent="0.3">
      <c r="A16" s="275"/>
      <c r="B16" s="329" t="s">
        <v>319</v>
      </c>
      <c r="C16" s="265"/>
      <c r="D16" s="310" t="s">
        <v>198</v>
      </c>
      <c r="E16" s="265"/>
      <c r="F16" s="349" t="s">
        <v>198</v>
      </c>
      <c r="G16" s="265"/>
      <c r="H16" s="311" t="str">
        <f>+I27</f>
        <v>#REF!</v>
      </c>
      <c r="I16" s="265"/>
      <c r="J16" s="311" t="s">
        <v>198</v>
      </c>
      <c r="K16" s="265"/>
      <c r="L16" s="311" t="s">
        <v>198</v>
      </c>
      <c r="M16" s="265"/>
      <c r="N16" s="312" t="s">
        <v>198</v>
      </c>
      <c r="O16" s="265"/>
      <c r="P16" s="312" t="s">
        <v>198</v>
      </c>
      <c r="Q16" s="265"/>
      <c r="R16" s="310" t="s">
        <v>320</v>
      </c>
      <c r="S16" s="270"/>
      <c r="T16" s="270"/>
      <c r="U16" s="271"/>
      <c r="V16" s="89"/>
      <c r="W16" s="90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 spans="1:33" ht="12.75" customHeight="1" x14ac:dyDescent="0.3">
      <c r="A17" s="276"/>
      <c r="B17" s="315" t="s">
        <v>321</v>
      </c>
      <c r="C17" s="238"/>
      <c r="D17" s="316" t="s">
        <v>198</v>
      </c>
      <c r="E17" s="238"/>
      <c r="F17" s="343" t="s">
        <v>198</v>
      </c>
      <c r="G17" s="238"/>
      <c r="H17" s="317" t="str">
        <f>+O27</f>
        <v>#REF!</v>
      </c>
      <c r="I17" s="238"/>
      <c r="J17" s="317" t="s">
        <v>198</v>
      </c>
      <c r="K17" s="238"/>
      <c r="L17" s="317" t="s">
        <v>198</v>
      </c>
      <c r="M17" s="238"/>
      <c r="N17" s="318" t="s">
        <v>198</v>
      </c>
      <c r="O17" s="238"/>
      <c r="P17" s="318" t="s">
        <v>198</v>
      </c>
      <c r="Q17" s="238"/>
      <c r="R17" s="342" t="s">
        <v>198</v>
      </c>
      <c r="S17" s="242"/>
      <c r="T17" s="242"/>
      <c r="U17" s="243"/>
      <c r="V17" s="89"/>
      <c r="W17" s="90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spans="1:33" ht="11.25" customHeight="1" x14ac:dyDescent="0.3">
      <c r="A18" s="100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92"/>
      <c r="V18" s="89"/>
      <c r="W18" s="90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spans="1:33" ht="11.25" customHeight="1" x14ac:dyDescent="0.3">
      <c r="A19" s="152" t="s">
        <v>36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92"/>
      <c r="V19" s="89"/>
      <c r="W19" s="90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 spans="1:33" ht="12" customHeight="1" x14ac:dyDescent="0.3">
      <c r="A20" s="314" t="s">
        <v>37</v>
      </c>
      <c r="B20" s="320" t="str">
        <f>IF(B15="","",B15)</f>
        <v>SSP2-16</v>
      </c>
      <c r="C20" s="211"/>
      <c r="D20" s="211"/>
      <c r="E20" s="211"/>
      <c r="F20" s="211"/>
      <c r="G20" s="210"/>
      <c r="H20" s="320" t="str">
        <f>+B16</f>
        <v>SSP2-17</v>
      </c>
      <c r="I20" s="211"/>
      <c r="J20" s="211"/>
      <c r="K20" s="211"/>
      <c r="L20" s="211"/>
      <c r="M20" s="210"/>
      <c r="N20" s="320" t="str">
        <f>+B17</f>
        <v>SSP2-18</v>
      </c>
      <c r="O20" s="211"/>
      <c r="P20" s="211"/>
      <c r="Q20" s="211"/>
      <c r="R20" s="211"/>
      <c r="S20" s="210"/>
      <c r="T20" s="321" t="s">
        <v>322</v>
      </c>
      <c r="U20" s="322" t="s">
        <v>323</v>
      </c>
      <c r="V20" s="89"/>
      <c r="W20" s="90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 spans="1:33" ht="19.5" customHeight="1" x14ac:dyDescent="0.3">
      <c r="A21" s="275"/>
      <c r="B21" s="321" t="s">
        <v>41</v>
      </c>
      <c r="C21" s="321" t="s">
        <v>26</v>
      </c>
      <c r="D21" s="321" t="s">
        <v>204</v>
      </c>
      <c r="E21" s="321" t="s">
        <v>55</v>
      </c>
      <c r="F21" s="321" t="s">
        <v>43</v>
      </c>
      <c r="G21" s="321" t="s">
        <v>205</v>
      </c>
      <c r="H21" s="321" t="s">
        <v>41</v>
      </c>
      <c r="I21" s="321" t="s">
        <v>26</v>
      </c>
      <c r="J21" s="321" t="s">
        <v>206</v>
      </c>
      <c r="K21" s="321" t="s">
        <v>55</v>
      </c>
      <c r="L21" s="321" t="s">
        <v>43</v>
      </c>
      <c r="M21" s="321" t="s">
        <v>205</v>
      </c>
      <c r="N21" s="321" t="s">
        <v>41</v>
      </c>
      <c r="O21" s="321" t="s">
        <v>26</v>
      </c>
      <c r="P21" s="321" t="s">
        <v>204</v>
      </c>
      <c r="Q21" s="321" t="s">
        <v>55</v>
      </c>
      <c r="R21" s="321" t="s">
        <v>324</v>
      </c>
      <c r="S21" s="321" t="s">
        <v>205</v>
      </c>
      <c r="T21" s="249"/>
      <c r="U21" s="251"/>
      <c r="V21" s="89"/>
      <c r="W21" s="90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 spans="1:33" ht="24.75" customHeight="1" x14ac:dyDescent="0.3">
      <c r="A22" s="275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51"/>
      <c r="V22" s="89"/>
      <c r="W22" s="90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 spans="1:33" ht="11.25" customHeight="1" x14ac:dyDescent="0.3">
      <c r="A23" s="276"/>
      <c r="B23" s="101" t="s">
        <v>46</v>
      </c>
      <c r="C23" s="102" t="s">
        <v>187</v>
      </c>
      <c r="D23" s="102" t="s">
        <v>187</v>
      </c>
      <c r="E23" s="102" t="s">
        <v>187</v>
      </c>
      <c r="F23" s="102" t="s">
        <v>187</v>
      </c>
      <c r="G23" s="103" t="s">
        <v>188</v>
      </c>
      <c r="H23" s="101" t="s">
        <v>46</v>
      </c>
      <c r="I23" s="102" t="s">
        <v>187</v>
      </c>
      <c r="J23" s="102" t="s">
        <v>187</v>
      </c>
      <c r="K23" s="102" t="s">
        <v>187</v>
      </c>
      <c r="L23" s="102" t="s">
        <v>187</v>
      </c>
      <c r="M23" s="103" t="s">
        <v>188</v>
      </c>
      <c r="N23" s="101" t="s">
        <v>46</v>
      </c>
      <c r="O23" s="102" t="s">
        <v>187</v>
      </c>
      <c r="P23" s="102" t="s">
        <v>187</v>
      </c>
      <c r="Q23" s="102" t="s">
        <v>187</v>
      </c>
      <c r="R23" s="93" t="s">
        <v>187</v>
      </c>
      <c r="S23" s="103" t="s">
        <v>188</v>
      </c>
      <c r="T23" s="104" t="s">
        <v>47</v>
      </c>
      <c r="U23" s="252"/>
      <c r="V23" s="89"/>
      <c r="W23" s="90"/>
      <c r="X23" s="90"/>
      <c r="Y23" s="90"/>
      <c r="Z23" s="90"/>
      <c r="AA23" s="89"/>
      <c r="AB23" s="89"/>
      <c r="AC23" s="89"/>
      <c r="AD23" s="89"/>
      <c r="AE23" s="89"/>
      <c r="AF23" s="89"/>
      <c r="AG23" s="89"/>
    </row>
    <row r="24" spans="1:33" ht="11.25" hidden="1" customHeight="1" x14ac:dyDescent="0.3">
      <c r="A24" s="105"/>
      <c r="B24" s="106"/>
      <c r="C24" s="106" t="s">
        <v>198</v>
      </c>
      <c r="D24" s="106" t="e">
        <f>+C24+1</f>
        <v>#VALUE!</v>
      </c>
      <c r="E24" s="106"/>
      <c r="F24" s="106"/>
      <c r="G24" s="106"/>
      <c r="H24" s="106"/>
      <c r="I24" s="106" t="s">
        <v>198</v>
      </c>
      <c r="J24" s="106" t="e">
        <f>+I24+1</f>
        <v>#VALUE!</v>
      </c>
      <c r="K24" s="106"/>
      <c r="L24" s="106"/>
      <c r="M24" s="106"/>
      <c r="N24" s="106"/>
      <c r="O24" s="106" t="s">
        <v>198</v>
      </c>
      <c r="P24" s="106" t="e">
        <f>+O24+1</f>
        <v>#VALUE!</v>
      </c>
      <c r="Q24" s="106"/>
      <c r="R24" s="106"/>
      <c r="S24" s="106"/>
      <c r="T24" s="106"/>
      <c r="U24" s="107"/>
      <c r="V24" s="108"/>
      <c r="W24" s="109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</row>
    <row r="25" spans="1:33" ht="11.25" hidden="1" customHeight="1" x14ac:dyDescent="0.3">
      <c r="A25" s="153"/>
      <c r="B25" s="154"/>
      <c r="C25" s="154"/>
      <c r="D25" s="154"/>
      <c r="E25" s="154"/>
      <c r="F25" s="154" t="str">
        <f>+B20</f>
        <v>SSP2-16</v>
      </c>
      <c r="G25" s="154"/>
      <c r="H25" s="154"/>
      <c r="I25" s="154"/>
      <c r="J25" s="154"/>
      <c r="K25" s="154"/>
      <c r="L25" s="154" t="str">
        <f>+H20</f>
        <v>SSP2-17</v>
      </c>
      <c r="M25" s="154"/>
      <c r="N25" s="154"/>
      <c r="O25" s="154"/>
      <c r="P25" s="154"/>
      <c r="Q25" s="154"/>
      <c r="R25" s="154" t="str">
        <f>+N20</f>
        <v>SSP2-18</v>
      </c>
      <c r="S25" s="154"/>
      <c r="T25" s="154"/>
      <c r="U25" s="155"/>
      <c r="V25" s="108"/>
      <c r="W25" s="109" t="s">
        <v>208</v>
      </c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</row>
    <row r="26" spans="1:33" ht="11.25" hidden="1" customHeight="1" x14ac:dyDescent="0.3">
      <c r="A26" s="153">
        <v>1</v>
      </c>
      <c r="B26" s="154">
        <f t="shared" ref="B26:W26" si="0">+A26+1</f>
        <v>2</v>
      </c>
      <c r="C26" s="154">
        <f t="shared" si="0"/>
        <v>3</v>
      </c>
      <c r="D26" s="154">
        <f t="shared" si="0"/>
        <v>4</v>
      </c>
      <c r="E26" s="154">
        <f t="shared" si="0"/>
        <v>5</v>
      </c>
      <c r="F26" s="154">
        <f t="shared" si="0"/>
        <v>6</v>
      </c>
      <c r="G26" s="154">
        <f t="shared" si="0"/>
        <v>7</v>
      </c>
      <c r="H26" s="154">
        <f t="shared" si="0"/>
        <v>8</v>
      </c>
      <c r="I26" s="154">
        <f t="shared" si="0"/>
        <v>9</v>
      </c>
      <c r="J26" s="154">
        <f t="shared" si="0"/>
        <v>10</v>
      </c>
      <c r="K26" s="154">
        <f t="shared" si="0"/>
        <v>11</v>
      </c>
      <c r="L26" s="154">
        <f t="shared" si="0"/>
        <v>12</v>
      </c>
      <c r="M26" s="154">
        <f t="shared" si="0"/>
        <v>13</v>
      </c>
      <c r="N26" s="154">
        <f t="shared" si="0"/>
        <v>14</v>
      </c>
      <c r="O26" s="154">
        <f t="shared" si="0"/>
        <v>15</v>
      </c>
      <c r="P26" s="154">
        <f t="shared" si="0"/>
        <v>16</v>
      </c>
      <c r="Q26" s="154">
        <f t="shared" si="0"/>
        <v>17</v>
      </c>
      <c r="R26" s="154">
        <f t="shared" si="0"/>
        <v>18</v>
      </c>
      <c r="S26" s="154">
        <f t="shared" si="0"/>
        <v>19</v>
      </c>
      <c r="T26" s="154">
        <f t="shared" si="0"/>
        <v>20</v>
      </c>
      <c r="U26" s="155">
        <f t="shared" si="0"/>
        <v>21</v>
      </c>
      <c r="V26" s="108">
        <f t="shared" si="0"/>
        <v>22</v>
      </c>
      <c r="W26" s="109">
        <f t="shared" si="0"/>
        <v>23</v>
      </c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</row>
    <row r="27" spans="1:33" ht="11.25" hidden="1" customHeight="1" outlineLevel="1" x14ac:dyDescent="0.3">
      <c r="A27" s="156" t="s">
        <v>198</v>
      </c>
      <c r="B27" s="111" t="e">
        <f t="shared" ref="B27:B72" si="1">+A27-$A$27</f>
        <v>#VALUE!</v>
      </c>
      <c r="C27" s="112" t="s">
        <v>198</v>
      </c>
      <c r="D27" s="112" t="s">
        <v>198</v>
      </c>
      <c r="E27" s="113" t="e">
        <f t="shared" ref="E27:E72" si="2">+C27-($H$15)+F27</f>
        <v>#VALUE!</v>
      </c>
      <c r="F27" s="114" t="e">
        <f t="shared" ref="F27:F72" si="3">+$D$27-D27</f>
        <v>#VALUE!</v>
      </c>
      <c r="G27" s="115">
        <v>0</v>
      </c>
      <c r="H27" s="111" t="e">
        <f t="shared" ref="H27:H72" si="4">+A27-$A$27</f>
        <v>#VALUE!</v>
      </c>
      <c r="I27" s="112" t="s">
        <v>198</v>
      </c>
      <c r="J27" s="112" t="s">
        <v>198</v>
      </c>
      <c r="K27" s="113" t="e">
        <f t="shared" ref="K27:K72" si="5">+I27-($H$16)+L27</f>
        <v>#VALUE!</v>
      </c>
      <c r="L27" s="114" t="e">
        <f t="shared" ref="L27:L72" si="6">+$J$27-J27</f>
        <v>#VALUE!</v>
      </c>
      <c r="M27" s="115">
        <v>0</v>
      </c>
      <c r="N27" s="111" t="e">
        <f t="shared" ref="N27:N72" si="7">+A27-$A$27</f>
        <v>#VALUE!</v>
      </c>
      <c r="O27" s="112" t="s">
        <v>198</v>
      </c>
      <c r="P27" s="112" t="s">
        <v>198</v>
      </c>
      <c r="Q27" s="113" t="e">
        <f t="shared" ref="Q27:Q72" si="8">+(O27-$H$17+R27)</f>
        <v>#VALUE!</v>
      </c>
      <c r="R27" s="114" t="e">
        <f>+$O$27-O27</f>
        <v>#VALUE!</v>
      </c>
      <c r="S27" s="115">
        <v>0</v>
      </c>
      <c r="T27" s="115" t="e">
        <f>+VLOOKUP(A27,#REF!,10,0)</f>
        <v>#REF!</v>
      </c>
      <c r="U27" s="116"/>
      <c r="V27" s="117" t="str">
        <f t="shared" ref="V27:V72" si="9">+A27</f>
        <v>#REF!</v>
      </c>
      <c r="W27" s="90" t="e">
        <f t="shared" ref="W27:W72" si="10">+(E27+2*K27+Q27)/4</f>
        <v>#VALUE!</v>
      </c>
      <c r="X27" s="89"/>
      <c r="Y27" s="89"/>
      <c r="Z27" s="118"/>
      <c r="AA27" s="89"/>
      <c r="AB27" s="89"/>
      <c r="AC27" s="89"/>
      <c r="AD27" s="89"/>
      <c r="AE27" s="89"/>
      <c r="AF27" s="89"/>
      <c r="AG27" s="89"/>
    </row>
    <row r="28" spans="1:33" ht="11.25" hidden="1" customHeight="1" outlineLevel="1" x14ac:dyDescent="0.3">
      <c r="A28" s="156" t="s">
        <v>198</v>
      </c>
      <c r="B28" s="111" t="e">
        <f t="shared" si="1"/>
        <v>#VALUE!</v>
      </c>
      <c r="C28" s="157" t="s">
        <v>198</v>
      </c>
      <c r="D28" s="157" t="s">
        <v>198</v>
      </c>
      <c r="E28" s="113" t="e">
        <f t="shared" si="2"/>
        <v>#VALUE!</v>
      </c>
      <c r="F28" s="114" t="e">
        <f t="shared" si="3"/>
        <v>#VALUE!</v>
      </c>
      <c r="G28" s="115" t="e">
        <f t="shared" ref="G28:G72" si="11">+(F28-F27)/(A28-A27)*1000</f>
        <v>#VALUE!</v>
      </c>
      <c r="H28" s="111" t="e">
        <f t="shared" si="4"/>
        <v>#VALUE!</v>
      </c>
      <c r="I28" s="157" t="s">
        <v>198</v>
      </c>
      <c r="J28" s="157" t="s">
        <v>198</v>
      </c>
      <c r="K28" s="113" t="e">
        <f t="shared" si="5"/>
        <v>#VALUE!</v>
      </c>
      <c r="L28" s="114" t="e">
        <f t="shared" si="6"/>
        <v>#VALUE!</v>
      </c>
      <c r="M28" s="115" t="e">
        <f t="shared" ref="M28:M72" si="12">+(L28-L27)/(A28-A27)*1000</f>
        <v>#VALUE!</v>
      </c>
      <c r="N28" s="111" t="e">
        <f t="shared" si="7"/>
        <v>#VALUE!</v>
      </c>
      <c r="O28" s="157" t="s">
        <v>198</v>
      </c>
      <c r="P28" s="157" t="s">
        <v>198</v>
      </c>
      <c r="Q28" s="113" t="e">
        <f t="shared" si="8"/>
        <v>#VALUE!</v>
      </c>
      <c r="R28" s="114" t="e">
        <f t="shared" ref="R28:R72" si="13">+$P$27-P28</f>
        <v>#VALUE!</v>
      </c>
      <c r="S28" s="115" t="e">
        <f t="shared" ref="S28:S72" si="14">+(R28-R27)/(A28-A27)*1000</f>
        <v>#VALUE!</v>
      </c>
      <c r="T28" s="115" t="e">
        <f>+VLOOKUP(A28,#REF!,10,0)</f>
        <v>#REF!</v>
      </c>
      <c r="U28" s="116"/>
      <c r="V28" s="117" t="str">
        <f t="shared" si="9"/>
        <v>#REF!</v>
      </c>
      <c r="W28" s="90" t="e">
        <f t="shared" si="10"/>
        <v>#VALUE!</v>
      </c>
      <c r="X28" s="89"/>
      <c r="Y28" s="158"/>
      <c r="Z28" s="159"/>
      <c r="AA28" s="158"/>
      <c r="AB28" s="158"/>
      <c r="AC28" s="158"/>
      <c r="AD28" s="158"/>
      <c r="AE28" s="89"/>
      <c r="AF28" s="89"/>
      <c r="AG28" s="89"/>
    </row>
    <row r="29" spans="1:33" ht="11.25" hidden="1" customHeight="1" outlineLevel="1" x14ac:dyDescent="0.3">
      <c r="A29" s="156" t="s">
        <v>198</v>
      </c>
      <c r="B29" s="111" t="e">
        <f t="shared" si="1"/>
        <v>#VALUE!</v>
      </c>
      <c r="C29" s="157" t="s">
        <v>198</v>
      </c>
      <c r="D29" s="157" t="s">
        <v>198</v>
      </c>
      <c r="E29" s="113" t="e">
        <f t="shared" si="2"/>
        <v>#VALUE!</v>
      </c>
      <c r="F29" s="114" t="e">
        <f t="shared" si="3"/>
        <v>#VALUE!</v>
      </c>
      <c r="G29" s="115" t="e">
        <f t="shared" si="11"/>
        <v>#VALUE!</v>
      </c>
      <c r="H29" s="111" t="e">
        <f t="shared" si="4"/>
        <v>#VALUE!</v>
      </c>
      <c r="I29" s="157" t="s">
        <v>198</v>
      </c>
      <c r="J29" s="157" t="s">
        <v>198</v>
      </c>
      <c r="K29" s="113" t="e">
        <f t="shared" si="5"/>
        <v>#VALUE!</v>
      </c>
      <c r="L29" s="114" t="e">
        <f t="shared" si="6"/>
        <v>#VALUE!</v>
      </c>
      <c r="M29" s="115" t="e">
        <f t="shared" si="12"/>
        <v>#VALUE!</v>
      </c>
      <c r="N29" s="111" t="e">
        <f t="shared" si="7"/>
        <v>#VALUE!</v>
      </c>
      <c r="O29" s="157" t="s">
        <v>198</v>
      </c>
      <c r="P29" s="157" t="s">
        <v>198</v>
      </c>
      <c r="Q29" s="113" t="e">
        <f t="shared" si="8"/>
        <v>#VALUE!</v>
      </c>
      <c r="R29" s="114" t="e">
        <f t="shared" si="13"/>
        <v>#VALUE!</v>
      </c>
      <c r="S29" s="115" t="e">
        <f t="shared" si="14"/>
        <v>#VALUE!</v>
      </c>
      <c r="T29" s="115" t="e">
        <f>+VLOOKUP(A29,#REF!,10,0)</f>
        <v>#REF!</v>
      </c>
      <c r="U29" s="116"/>
      <c r="V29" s="117" t="str">
        <f t="shared" si="9"/>
        <v>#REF!</v>
      </c>
      <c r="W29" s="90" t="e">
        <f t="shared" si="10"/>
        <v>#VALUE!</v>
      </c>
      <c r="X29" s="89"/>
      <c r="Y29" s="158"/>
      <c r="Z29" s="159"/>
      <c r="AA29" s="158"/>
      <c r="AB29" s="158"/>
      <c r="AC29" s="158"/>
      <c r="AD29" s="158"/>
      <c r="AE29" s="89"/>
      <c r="AF29" s="89"/>
      <c r="AG29" s="89"/>
    </row>
    <row r="30" spans="1:33" ht="11.25" hidden="1" customHeight="1" outlineLevel="1" x14ac:dyDescent="0.3">
      <c r="A30" s="156" t="s">
        <v>198</v>
      </c>
      <c r="B30" s="111" t="e">
        <f t="shared" si="1"/>
        <v>#VALUE!</v>
      </c>
      <c r="C30" s="157" t="s">
        <v>198</v>
      </c>
      <c r="D30" s="157" t="s">
        <v>198</v>
      </c>
      <c r="E30" s="113" t="e">
        <f t="shared" si="2"/>
        <v>#VALUE!</v>
      </c>
      <c r="F30" s="114" t="e">
        <f t="shared" si="3"/>
        <v>#VALUE!</v>
      </c>
      <c r="G30" s="115" t="e">
        <f t="shared" si="11"/>
        <v>#VALUE!</v>
      </c>
      <c r="H30" s="111" t="e">
        <f t="shared" si="4"/>
        <v>#VALUE!</v>
      </c>
      <c r="I30" s="157" t="s">
        <v>198</v>
      </c>
      <c r="J30" s="157" t="s">
        <v>198</v>
      </c>
      <c r="K30" s="113" t="e">
        <f t="shared" si="5"/>
        <v>#VALUE!</v>
      </c>
      <c r="L30" s="114" t="e">
        <f t="shared" si="6"/>
        <v>#VALUE!</v>
      </c>
      <c r="M30" s="115" t="e">
        <f t="shared" si="12"/>
        <v>#VALUE!</v>
      </c>
      <c r="N30" s="111" t="e">
        <f t="shared" si="7"/>
        <v>#VALUE!</v>
      </c>
      <c r="O30" s="157" t="s">
        <v>198</v>
      </c>
      <c r="P30" s="157" t="s">
        <v>198</v>
      </c>
      <c r="Q30" s="113" t="e">
        <f t="shared" si="8"/>
        <v>#VALUE!</v>
      </c>
      <c r="R30" s="114" t="e">
        <f t="shared" si="13"/>
        <v>#VALUE!</v>
      </c>
      <c r="S30" s="115" t="e">
        <f t="shared" si="14"/>
        <v>#VALUE!</v>
      </c>
      <c r="T30" s="115" t="e">
        <f>+VLOOKUP(A30,#REF!,10,0)</f>
        <v>#REF!</v>
      </c>
      <c r="U30" s="116"/>
      <c r="V30" s="117" t="str">
        <f t="shared" si="9"/>
        <v>#REF!</v>
      </c>
      <c r="W30" s="90" t="e">
        <f t="shared" si="10"/>
        <v>#VALUE!</v>
      </c>
      <c r="X30" s="89"/>
      <c r="Y30" s="158"/>
      <c r="Z30" s="159"/>
      <c r="AA30" s="158"/>
      <c r="AB30" s="158"/>
      <c r="AC30" s="158"/>
      <c r="AD30" s="158"/>
      <c r="AE30" s="89"/>
      <c r="AF30" s="89"/>
      <c r="AG30" s="89"/>
    </row>
    <row r="31" spans="1:33" ht="11.25" hidden="1" customHeight="1" outlineLevel="1" x14ac:dyDescent="0.3">
      <c r="A31" s="156" t="s">
        <v>198</v>
      </c>
      <c r="B31" s="111" t="e">
        <f t="shared" si="1"/>
        <v>#VALUE!</v>
      </c>
      <c r="C31" s="157" t="s">
        <v>198</v>
      </c>
      <c r="D31" s="157" t="s">
        <v>198</v>
      </c>
      <c r="E31" s="113" t="e">
        <f t="shared" si="2"/>
        <v>#VALUE!</v>
      </c>
      <c r="F31" s="114" t="e">
        <f t="shared" si="3"/>
        <v>#VALUE!</v>
      </c>
      <c r="G31" s="115" t="e">
        <f t="shared" si="11"/>
        <v>#VALUE!</v>
      </c>
      <c r="H31" s="111" t="e">
        <f t="shared" si="4"/>
        <v>#VALUE!</v>
      </c>
      <c r="I31" s="157" t="s">
        <v>198</v>
      </c>
      <c r="J31" s="157" t="s">
        <v>198</v>
      </c>
      <c r="K31" s="113" t="e">
        <f t="shared" si="5"/>
        <v>#VALUE!</v>
      </c>
      <c r="L31" s="114" t="e">
        <f t="shared" si="6"/>
        <v>#VALUE!</v>
      </c>
      <c r="M31" s="115" t="e">
        <f t="shared" si="12"/>
        <v>#VALUE!</v>
      </c>
      <c r="N31" s="111" t="e">
        <f t="shared" si="7"/>
        <v>#VALUE!</v>
      </c>
      <c r="O31" s="157" t="s">
        <v>198</v>
      </c>
      <c r="P31" s="157" t="s">
        <v>198</v>
      </c>
      <c r="Q31" s="113" t="e">
        <f t="shared" si="8"/>
        <v>#VALUE!</v>
      </c>
      <c r="R31" s="114" t="e">
        <f t="shared" si="13"/>
        <v>#VALUE!</v>
      </c>
      <c r="S31" s="115" t="e">
        <f t="shared" si="14"/>
        <v>#VALUE!</v>
      </c>
      <c r="T31" s="115" t="e">
        <f>+VLOOKUP(A31,#REF!,10,0)</f>
        <v>#REF!</v>
      </c>
      <c r="U31" s="116"/>
      <c r="V31" s="117" t="str">
        <f t="shared" si="9"/>
        <v>#REF!</v>
      </c>
      <c r="W31" s="90" t="e">
        <f t="shared" si="10"/>
        <v>#VALUE!</v>
      </c>
      <c r="X31" s="89"/>
      <c r="Y31" s="158"/>
      <c r="Z31" s="159"/>
      <c r="AA31" s="158"/>
      <c r="AB31" s="158"/>
      <c r="AC31" s="158"/>
      <c r="AD31" s="158"/>
      <c r="AE31" s="89"/>
      <c r="AF31" s="89"/>
      <c r="AG31" s="89"/>
    </row>
    <row r="32" spans="1:33" ht="11.25" hidden="1" customHeight="1" outlineLevel="1" x14ac:dyDescent="0.3">
      <c r="A32" s="156" t="s">
        <v>198</v>
      </c>
      <c r="B32" s="111" t="e">
        <f t="shared" si="1"/>
        <v>#VALUE!</v>
      </c>
      <c r="C32" s="157" t="s">
        <v>198</v>
      </c>
      <c r="D32" s="157" t="s">
        <v>198</v>
      </c>
      <c r="E32" s="113" t="e">
        <f t="shared" si="2"/>
        <v>#VALUE!</v>
      </c>
      <c r="F32" s="114" t="e">
        <f t="shared" si="3"/>
        <v>#VALUE!</v>
      </c>
      <c r="G32" s="115" t="e">
        <f t="shared" si="11"/>
        <v>#VALUE!</v>
      </c>
      <c r="H32" s="111" t="e">
        <f t="shared" si="4"/>
        <v>#VALUE!</v>
      </c>
      <c r="I32" s="157" t="s">
        <v>198</v>
      </c>
      <c r="J32" s="157" t="s">
        <v>198</v>
      </c>
      <c r="K32" s="113" t="e">
        <f t="shared" si="5"/>
        <v>#VALUE!</v>
      </c>
      <c r="L32" s="114" t="e">
        <f t="shared" si="6"/>
        <v>#VALUE!</v>
      </c>
      <c r="M32" s="115" t="e">
        <f t="shared" si="12"/>
        <v>#VALUE!</v>
      </c>
      <c r="N32" s="111" t="e">
        <f t="shared" si="7"/>
        <v>#VALUE!</v>
      </c>
      <c r="O32" s="157" t="s">
        <v>198</v>
      </c>
      <c r="P32" s="157" t="s">
        <v>198</v>
      </c>
      <c r="Q32" s="113" t="e">
        <f t="shared" si="8"/>
        <v>#VALUE!</v>
      </c>
      <c r="R32" s="114" t="e">
        <f t="shared" si="13"/>
        <v>#VALUE!</v>
      </c>
      <c r="S32" s="115" t="e">
        <f t="shared" si="14"/>
        <v>#VALUE!</v>
      </c>
      <c r="T32" s="115" t="e">
        <f>+VLOOKUP(A32,#REF!,10,0)</f>
        <v>#REF!</v>
      </c>
      <c r="U32" s="116"/>
      <c r="V32" s="117" t="str">
        <f t="shared" si="9"/>
        <v>#REF!</v>
      </c>
      <c r="W32" s="90" t="e">
        <f t="shared" si="10"/>
        <v>#VALUE!</v>
      </c>
      <c r="X32" s="89"/>
      <c r="Y32" s="158"/>
      <c r="Z32" s="159"/>
      <c r="AA32" s="158"/>
      <c r="AB32" s="158"/>
      <c r="AC32" s="158"/>
      <c r="AD32" s="158"/>
      <c r="AE32" s="89"/>
      <c r="AF32" s="89"/>
      <c r="AG32" s="89"/>
    </row>
    <row r="33" spans="1:33" ht="11.25" hidden="1" customHeight="1" outlineLevel="1" x14ac:dyDescent="0.3">
      <c r="A33" s="156" t="s">
        <v>198</v>
      </c>
      <c r="B33" s="111" t="e">
        <f t="shared" si="1"/>
        <v>#VALUE!</v>
      </c>
      <c r="C33" s="157" t="s">
        <v>198</v>
      </c>
      <c r="D33" s="157" t="s">
        <v>198</v>
      </c>
      <c r="E33" s="113" t="e">
        <f t="shared" si="2"/>
        <v>#VALUE!</v>
      </c>
      <c r="F33" s="114" t="e">
        <f t="shared" si="3"/>
        <v>#VALUE!</v>
      </c>
      <c r="G33" s="115" t="e">
        <f t="shared" si="11"/>
        <v>#VALUE!</v>
      </c>
      <c r="H33" s="111" t="e">
        <f t="shared" si="4"/>
        <v>#VALUE!</v>
      </c>
      <c r="I33" s="157" t="s">
        <v>198</v>
      </c>
      <c r="J33" s="157" t="s">
        <v>198</v>
      </c>
      <c r="K33" s="113" t="e">
        <f t="shared" si="5"/>
        <v>#VALUE!</v>
      </c>
      <c r="L33" s="114" t="e">
        <f t="shared" si="6"/>
        <v>#VALUE!</v>
      </c>
      <c r="M33" s="115" t="e">
        <f t="shared" si="12"/>
        <v>#VALUE!</v>
      </c>
      <c r="N33" s="111" t="e">
        <f t="shared" si="7"/>
        <v>#VALUE!</v>
      </c>
      <c r="O33" s="157" t="s">
        <v>198</v>
      </c>
      <c r="P33" s="157" t="s">
        <v>198</v>
      </c>
      <c r="Q33" s="113" t="e">
        <f t="shared" si="8"/>
        <v>#VALUE!</v>
      </c>
      <c r="R33" s="114" t="e">
        <f t="shared" si="13"/>
        <v>#VALUE!</v>
      </c>
      <c r="S33" s="115" t="e">
        <f t="shared" si="14"/>
        <v>#VALUE!</v>
      </c>
      <c r="T33" s="115" t="e">
        <f>+VLOOKUP(A33,#REF!,10,0)</f>
        <v>#REF!</v>
      </c>
      <c r="U33" s="116"/>
      <c r="V33" s="117" t="str">
        <f t="shared" si="9"/>
        <v>#REF!</v>
      </c>
      <c r="W33" s="90" t="e">
        <f t="shared" si="10"/>
        <v>#VALUE!</v>
      </c>
      <c r="X33" s="89"/>
      <c r="Y33" s="158"/>
      <c r="Z33" s="159"/>
      <c r="AA33" s="158"/>
      <c r="AB33" s="158"/>
      <c r="AC33" s="158"/>
      <c r="AD33" s="158"/>
      <c r="AE33" s="89"/>
      <c r="AF33" s="89"/>
      <c r="AG33" s="89"/>
    </row>
    <row r="34" spans="1:33" ht="11.25" hidden="1" customHeight="1" outlineLevel="1" x14ac:dyDescent="0.3">
      <c r="A34" s="156" t="s">
        <v>198</v>
      </c>
      <c r="B34" s="111" t="e">
        <f t="shared" si="1"/>
        <v>#VALUE!</v>
      </c>
      <c r="C34" s="157" t="s">
        <v>198</v>
      </c>
      <c r="D34" s="157" t="s">
        <v>198</v>
      </c>
      <c r="E34" s="113" t="e">
        <f t="shared" si="2"/>
        <v>#VALUE!</v>
      </c>
      <c r="F34" s="114" t="e">
        <f t="shared" si="3"/>
        <v>#VALUE!</v>
      </c>
      <c r="G34" s="115" t="e">
        <f t="shared" si="11"/>
        <v>#VALUE!</v>
      </c>
      <c r="H34" s="111" t="e">
        <f t="shared" si="4"/>
        <v>#VALUE!</v>
      </c>
      <c r="I34" s="157" t="s">
        <v>198</v>
      </c>
      <c r="J34" s="157" t="s">
        <v>198</v>
      </c>
      <c r="K34" s="113" t="e">
        <f t="shared" si="5"/>
        <v>#VALUE!</v>
      </c>
      <c r="L34" s="114" t="e">
        <f t="shared" si="6"/>
        <v>#VALUE!</v>
      </c>
      <c r="M34" s="115" t="e">
        <f t="shared" si="12"/>
        <v>#VALUE!</v>
      </c>
      <c r="N34" s="111" t="e">
        <f t="shared" si="7"/>
        <v>#VALUE!</v>
      </c>
      <c r="O34" s="157" t="s">
        <v>198</v>
      </c>
      <c r="P34" s="157" t="s">
        <v>198</v>
      </c>
      <c r="Q34" s="113" t="e">
        <f t="shared" si="8"/>
        <v>#VALUE!</v>
      </c>
      <c r="R34" s="114" t="e">
        <f t="shared" si="13"/>
        <v>#VALUE!</v>
      </c>
      <c r="S34" s="115" t="e">
        <f t="shared" si="14"/>
        <v>#VALUE!</v>
      </c>
      <c r="T34" s="115" t="e">
        <f>+VLOOKUP(A34,#REF!,10,0)</f>
        <v>#REF!</v>
      </c>
      <c r="U34" s="116"/>
      <c r="V34" s="117" t="str">
        <f t="shared" si="9"/>
        <v>#REF!</v>
      </c>
      <c r="W34" s="90" t="e">
        <f t="shared" si="10"/>
        <v>#VALUE!</v>
      </c>
      <c r="X34" s="89"/>
      <c r="Y34" s="158"/>
      <c r="Z34" s="159"/>
      <c r="AA34" s="158"/>
      <c r="AB34" s="158"/>
      <c r="AC34" s="158"/>
      <c r="AD34" s="158"/>
      <c r="AE34" s="89"/>
      <c r="AF34" s="89"/>
      <c r="AG34" s="89"/>
    </row>
    <row r="35" spans="1:33" ht="11.25" hidden="1" customHeight="1" outlineLevel="1" x14ac:dyDescent="0.3">
      <c r="A35" s="156" t="s">
        <v>198</v>
      </c>
      <c r="B35" s="111" t="e">
        <f t="shared" si="1"/>
        <v>#VALUE!</v>
      </c>
      <c r="C35" s="157" t="s">
        <v>198</v>
      </c>
      <c r="D35" s="157" t="s">
        <v>198</v>
      </c>
      <c r="E35" s="113" t="e">
        <f t="shared" si="2"/>
        <v>#VALUE!</v>
      </c>
      <c r="F35" s="114" t="e">
        <f t="shared" si="3"/>
        <v>#VALUE!</v>
      </c>
      <c r="G35" s="115" t="e">
        <f t="shared" si="11"/>
        <v>#VALUE!</v>
      </c>
      <c r="H35" s="111" t="e">
        <f t="shared" si="4"/>
        <v>#VALUE!</v>
      </c>
      <c r="I35" s="157" t="s">
        <v>198</v>
      </c>
      <c r="J35" s="157" t="s">
        <v>198</v>
      </c>
      <c r="K35" s="113" t="e">
        <f t="shared" si="5"/>
        <v>#VALUE!</v>
      </c>
      <c r="L35" s="114" t="e">
        <f t="shared" si="6"/>
        <v>#VALUE!</v>
      </c>
      <c r="M35" s="115" t="e">
        <f t="shared" si="12"/>
        <v>#VALUE!</v>
      </c>
      <c r="N35" s="111" t="e">
        <f t="shared" si="7"/>
        <v>#VALUE!</v>
      </c>
      <c r="O35" s="157" t="s">
        <v>198</v>
      </c>
      <c r="P35" s="157" t="s">
        <v>198</v>
      </c>
      <c r="Q35" s="113" t="e">
        <f t="shared" si="8"/>
        <v>#VALUE!</v>
      </c>
      <c r="R35" s="114" t="e">
        <f t="shared" si="13"/>
        <v>#VALUE!</v>
      </c>
      <c r="S35" s="115" t="e">
        <f t="shared" si="14"/>
        <v>#VALUE!</v>
      </c>
      <c r="T35" s="115" t="e">
        <f>+VLOOKUP(A35,#REF!,10,0)</f>
        <v>#REF!</v>
      </c>
      <c r="U35" s="116"/>
      <c r="V35" s="117" t="str">
        <f t="shared" si="9"/>
        <v>#REF!</v>
      </c>
      <c r="W35" s="90" t="e">
        <f t="shared" si="10"/>
        <v>#VALUE!</v>
      </c>
      <c r="X35" s="89"/>
      <c r="Y35" s="158"/>
      <c r="Z35" s="159"/>
      <c r="AA35" s="158"/>
      <c r="AB35" s="158"/>
      <c r="AC35" s="158"/>
      <c r="AD35" s="158"/>
      <c r="AE35" s="89"/>
      <c r="AF35" s="89"/>
      <c r="AG35" s="89"/>
    </row>
    <row r="36" spans="1:33" ht="11.25" hidden="1" customHeight="1" outlineLevel="1" x14ac:dyDescent="0.3">
      <c r="A36" s="156" t="s">
        <v>198</v>
      </c>
      <c r="B36" s="111" t="e">
        <f t="shared" si="1"/>
        <v>#VALUE!</v>
      </c>
      <c r="C36" s="157" t="s">
        <v>198</v>
      </c>
      <c r="D36" s="157" t="s">
        <v>198</v>
      </c>
      <c r="E36" s="113" t="e">
        <f t="shared" si="2"/>
        <v>#VALUE!</v>
      </c>
      <c r="F36" s="114" t="e">
        <f t="shared" si="3"/>
        <v>#VALUE!</v>
      </c>
      <c r="G36" s="115" t="e">
        <f t="shared" si="11"/>
        <v>#VALUE!</v>
      </c>
      <c r="H36" s="111" t="e">
        <f t="shared" si="4"/>
        <v>#VALUE!</v>
      </c>
      <c r="I36" s="157" t="s">
        <v>198</v>
      </c>
      <c r="J36" s="157" t="s">
        <v>198</v>
      </c>
      <c r="K36" s="113" t="e">
        <f t="shared" si="5"/>
        <v>#VALUE!</v>
      </c>
      <c r="L36" s="114" t="e">
        <f t="shared" si="6"/>
        <v>#VALUE!</v>
      </c>
      <c r="M36" s="115" t="e">
        <f t="shared" si="12"/>
        <v>#VALUE!</v>
      </c>
      <c r="N36" s="111" t="e">
        <f t="shared" si="7"/>
        <v>#VALUE!</v>
      </c>
      <c r="O36" s="157" t="s">
        <v>198</v>
      </c>
      <c r="P36" s="157" t="s">
        <v>198</v>
      </c>
      <c r="Q36" s="113" t="e">
        <f t="shared" si="8"/>
        <v>#VALUE!</v>
      </c>
      <c r="R36" s="114" t="e">
        <f t="shared" si="13"/>
        <v>#VALUE!</v>
      </c>
      <c r="S36" s="115" t="e">
        <f t="shared" si="14"/>
        <v>#VALUE!</v>
      </c>
      <c r="T36" s="115" t="e">
        <f>+VLOOKUP(A36,#REF!,10,0)</f>
        <v>#REF!</v>
      </c>
      <c r="U36" s="116"/>
      <c r="V36" s="117" t="str">
        <f t="shared" si="9"/>
        <v>#REF!</v>
      </c>
      <c r="W36" s="90" t="e">
        <f t="shared" si="10"/>
        <v>#VALUE!</v>
      </c>
      <c r="X36" s="89"/>
      <c r="Y36" s="158"/>
      <c r="Z36" s="159"/>
      <c r="AA36" s="158"/>
      <c r="AB36" s="158"/>
      <c r="AC36" s="158"/>
      <c r="AD36" s="158"/>
      <c r="AE36" s="89"/>
      <c r="AF36" s="89"/>
      <c r="AG36" s="89"/>
    </row>
    <row r="37" spans="1:33" ht="11.25" hidden="1" customHeight="1" outlineLevel="1" x14ac:dyDescent="0.3">
      <c r="A37" s="156" t="s">
        <v>198</v>
      </c>
      <c r="B37" s="111" t="e">
        <f t="shared" si="1"/>
        <v>#VALUE!</v>
      </c>
      <c r="C37" s="157" t="s">
        <v>198</v>
      </c>
      <c r="D37" s="157" t="s">
        <v>198</v>
      </c>
      <c r="E37" s="113" t="e">
        <f t="shared" si="2"/>
        <v>#VALUE!</v>
      </c>
      <c r="F37" s="114" t="e">
        <f t="shared" si="3"/>
        <v>#VALUE!</v>
      </c>
      <c r="G37" s="115" t="e">
        <f t="shared" si="11"/>
        <v>#VALUE!</v>
      </c>
      <c r="H37" s="111" t="e">
        <f t="shared" si="4"/>
        <v>#VALUE!</v>
      </c>
      <c r="I37" s="157" t="s">
        <v>198</v>
      </c>
      <c r="J37" s="157" t="s">
        <v>198</v>
      </c>
      <c r="K37" s="113" t="e">
        <f t="shared" si="5"/>
        <v>#VALUE!</v>
      </c>
      <c r="L37" s="114" t="e">
        <f t="shared" si="6"/>
        <v>#VALUE!</v>
      </c>
      <c r="M37" s="115" t="e">
        <f t="shared" si="12"/>
        <v>#VALUE!</v>
      </c>
      <c r="N37" s="111" t="e">
        <f t="shared" si="7"/>
        <v>#VALUE!</v>
      </c>
      <c r="O37" s="157" t="s">
        <v>198</v>
      </c>
      <c r="P37" s="157" t="s">
        <v>198</v>
      </c>
      <c r="Q37" s="113" t="e">
        <f t="shared" si="8"/>
        <v>#VALUE!</v>
      </c>
      <c r="R37" s="114" t="e">
        <f t="shared" si="13"/>
        <v>#VALUE!</v>
      </c>
      <c r="S37" s="115" t="e">
        <f t="shared" si="14"/>
        <v>#VALUE!</v>
      </c>
      <c r="T37" s="115" t="e">
        <f>+VLOOKUP(A37,#REF!,10,0)</f>
        <v>#REF!</v>
      </c>
      <c r="U37" s="116"/>
      <c r="V37" s="117" t="str">
        <f t="shared" si="9"/>
        <v>#REF!</v>
      </c>
      <c r="W37" s="90" t="e">
        <f t="shared" si="10"/>
        <v>#VALUE!</v>
      </c>
      <c r="X37" s="89"/>
      <c r="Y37" s="158"/>
      <c r="Z37" s="159"/>
      <c r="AA37" s="158"/>
      <c r="AB37" s="158"/>
      <c r="AC37" s="158"/>
      <c r="AD37" s="158"/>
      <c r="AE37" s="89"/>
      <c r="AF37" s="89"/>
      <c r="AG37" s="89"/>
    </row>
    <row r="38" spans="1:33" ht="11.25" hidden="1" customHeight="1" outlineLevel="1" x14ac:dyDescent="0.3">
      <c r="A38" s="156" t="s">
        <v>198</v>
      </c>
      <c r="B38" s="111" t="e">
        <f t="shared" si="1"/>
        <v>#VALUE!</v>
      </c>
      <c r="C38" s="157" t="s">
        <v>198</v>
      </c>
      <c r="D38" s="157" t="s">
        <v>198</v>
      </c>
      <c r="E38" s="113" t="e">
        <f t="shared" si="2"/>
        <v>#VALUE!</v>
      </c>
      <c r="F38" s="114" t="e">
        <f t="shared" si="3"/>
        <v>#VALUE!</v>
      </c>
      <c r="G38" s="115" t="e">
        <f t="shared" si="11"/>
        <v>#VALUE!</v>
      </c>
      <c r="H38" s="111" t="e">
        <f t="shared" si="4"/>
        <v>#VALUE!</v>
      </c>
      <c r="I38" s="157" t="s">
        <v>198</v>
      </c>
      <c r="J38" s="157" t="s">
        <v>198</v>
      </c>
      <c r="K38" s="113" t="e">
        <f t="shared" si="5"/>
        <v>#VALUE!</v>
      </c>
      <c r="L38" s="114" t="e">
        <f t="shared" si="6"/>
        <v>#VALUE!</v>
      </c>
      <c r="M38" s="115" t="e">
        <f t="shared" si="12"/>
        <v>#VALUE!</v>
      </c>
      <c r="N38" s="111" t="e">
        <f t="shared" si="7"/>
        <v>#VALUE!</v>
      </c>
      <c r="O38" s="157" t="s">
        <v>198</v>
      </c>
      <c r="P38" s="157" t="s">
        <v>198</v>
      </c>
      <c r="Q38" s="113" t="e">
        <f t="shared" si="8"/>
        <v>#VALUE!</v>
      </c>
      <c r="R38" s="114" t="e">
        <f t="shared" si="13"/>
        <v>#VALUE!</v>
      </c>
      <c r="S38" s="115" t="e">
        <f t="shared" si="14"/>
        <v>#VALUE!</v>
      </c>
      <c r="T38" s="115" t="e">
        <f>+VLOOKUP(A38,#REF!,10,0)</f>
        <v>#REF!</v>
      </c>
      <c r="U38" s="116"/>
      <c r="V38" s="117" t="str">
        <f t="shared" si="9"/>
        <v>#REF!</v>
      </c>
      <c r="W38" s="90" t="e">
        <f t="shared" si="10"/>
        <v>#VALUE!</v>
      </c>
      <c r="X38" s="89"/>
      <c r="Y38" s="158"/>
      <c r="Z38" s="159"/>
      <c r="AA38" s="158"/>
      <c r="AB38" s="158"/>
      <c r="AC38" s="158"/>
      <c r="AD38" s="158"/>
      <c r="AE38" s="89"/>
      <c r="AF38" s="89"/>
      <c r="AG38" s="89"/>
    </row>
    <row r="39" spans="1:33" ht="11.25" hidden="1" customHeight="1" outlineLevel="1" x14ac:dyDescent="0.3">
      <c r="A39" s="156" t="s">
        <v>198</v>
      </c>
      <c r="B39" s="111" t="e">
        <f t="shared" si="1"/>
        <v>#VALUE!</v>
      </c>
      <c r="C39" s="157" t="s">
        <v>198</v>
      </c>
      <c r="D39" s="157" t="s">
        <v>198</v>
      </c>
      <c r="E39" s="113" t="e">
        <f t="shared" si="2"/>
        <v>#VALUE!</v>
      </c>
      <c r="F39" s="114" t="e">
        <f t="shared" si="3"/>
        <v>#VALUE!</v>
      </c>
      <c r="G39" s="115" t="e">
        <f t="shared" si="11"/>
        <v>#VALUE!</v>
      </c>
      <c r="H39" s="111" t="e">
        <f t="shared" si="4"/>
        <v>#VALUE!</v>
      </c>
      <c r="I39" s="157" t="s">
        <v>198</v>
      </c>
      <c r="J39" s="157" t="s">
        <v>198</v>
      </c>
      <c r="K39" s="113" t="e">
        <f t="shared" si="5"/>
        <v>#VALUE!</v>
      </c>
      <c r="L39" s="114" t="e">
        <f t="shared" si="6"/>
        <v>#VALUE!</v>
      </c>
      <c r="M39" s="115" t="e">
        <f t="shared" si="12"/>
        <v>#VALUE!</v>
      </c>
      <c r="N39" s="111" t="e">
        <f t="shared" si="7"/>
        <v>#VALUE!</v>
      </c>
      <c r="O39" s="157" t="s">
        <v>198</v>
      </c>
      <c r="P39" s="157" t="s">
        <v>198</v>
      </c>
      <c r="Q39" s="113" t="e">
        <f t="shared" si="8"/>
        <v>#VALUE!</v>
      </c>
      <c r="R39" s="114" t="e">
        <f t="shared" si="13"/>
        <v>#VALUE!</v>
      </c>
      <c r="S39" s="115" t="e">
        <f t="shared" si="14"/>
        <v>#VALUE!</v>
      </c>
      <c r="T39" s="115" t="e">
        <f>+VLOOKUP(A39,#REF!,10,0)</f>
        <v>#REF!</v>
      </c>
      <c r="U39" s="116"/>
      <c r="V39" s="117" t="str">
        <f t="shared" si="9"/>
        <v>#REF!</v>
      </c>
      <c r="W39" s="90" t="e">
        <f t="shared" si="10"/>
        <v>#VALUE!</v>
      </c>
      <c r="X39" s="89"/>
      <c r="Y39" s="158"/>
      <c r="Z39" s="159"/>
      <c r="AA39" s="158"/>
      <c r="AB39" s="158"/>
      <c r="AC39" s="158"/>
      <c r="AD39" s="158"/>
      <c r="AE39" s="89"/>
      <c r="AF39" s="89"/>
      <c r="AG39" s="89"/>
    </row>
    <row r="40" spans="1:33" ht="11.25" hidden="1" customHeight="1" outlineLevel="1" x14ac:dyDescent="0.3">
      <c r="A40" s="156" t="s">
        <v>198</v>
      </c>
      <c r="B40" s="111" t="e">
        <f t="shared" si="1"/>
        <v>#VALUE!</v>
      </c>
      <c r="C40" s="157" t="s">
        <v>198</v>
      </c>
      <c r="D40" s="157" t="s">
        <v>198</v>
      </c>
      <c r="E40" s="113" t="e">
        <f t="shared" si="2"/>
        <v>#VALUE!</v>
      </c>
      <c r="F40" s="114" t="e">
        <f t="shared" si="3"/>
        <v>#VALUE!</v>
      </c>
      <c r="G40" s="115" t="e">
        <f t="shared" si="11"/>
        <v>#VALUE!</v>
      </c>
      <c r="H40" s="111" t="e">
        <f t="shared" si="4"/>
        <v>#VALUE!</v>
      </c>
      <c r="I40" s="157" t="s">
        <v>198</v>
      </c>
      <c r="J40" s="157" t="s">
        <v>198</v>
      </c>
      <c r="K40" s="113" t="e">
        <f t="shared" si="5"/>
        <v>#VALUE!</v>
      </c>
      <c r="L40" s="114" t="e">
        <f t="shared" si="6"/>
        <v>#VALUE!</v>
      </c>
      <c r="M40" s="115" t="e">
        <f t="shared" si="12"/>
        <v>#VALUE!</v>
      </c>
      <c r="N40" s="111" t="e">
        <f t="shared" si="7"/>
        <v>#VALUE!</v>
      </c>
      <c r="O40" s="157" t="s">
        <v>198</v>
      </c>
      <c r="P40" s="157" t="s">
        <v>198</v>
      </c>
      <c r="Q40" s="113" t="e">
        <f t="shared" si="8"/>
        <v>#VALUE!</v>
      </c>
      <c r="R40" s="114" t="e">
        <f t="shared" si="13"/>
        <v>#VALUE!</v>
      </c>
      <c r="S40" s="115" t="e">
        <f t="shared" si="14"/>
        <v>#VALUE!</v>
      </c>
      <c r="T40" s="115" t="e">
        <f>+VLOOKUP(A40,#REF!,10,0)</f>
        <v>#REF!</v>
      </c>
      <c r="U40" s="116"/>
      <c r="V40" s="117" t="str">
        <f t="shared" si="9"/>
        <v>#REF!</v>
      </c>
      <c r="W40" s="90" t="e">
        <f t="shared" si="10"/>
        <v>#VALUE!</v>
      </c>
      <c r="X40" s="89"/>
      <c r="Y40" s="158"/>
      <c r="Z40" s="159"/>
      <c r="AA40" s="158"/>
      <c r="AB40" s="158"/>
      <c r="AC40" s="158"/>
      <c r="AD40" s="158"/>
      <c r="AE40" s="89"/>
      <c r="AF40" s="89"/>
      <c r="AG40" s="89"/>
    </row>
    <row r="41" spans="1:33" ht="11.25" hidden="1" customHeight="1" outlineLevel="1" x14ac:dyDescent="0.3">
      <c r="A41" s="156" t="s">
        <v>198</v>
      </c>
      <c r="B41" s="111" t="e">
        <f t="shared" si="1"/>
        <v>#VALUE!</v>
      </c>
      <c r="C41" s="157" t="s">
        <v>198</v>
      </c>
      <c r="D41" s="157" t="s">
        <v>198</v>
      </c>
      <c r="E41" s="113" t="e">
        <f t="shared" si="2"/>
        <v>#VALUE!</v>
      </c>
      <c r="F41" s="114" t="e">
        <f t="shared" si="3"/>
        <v>#VALUE!</v>
      </c>
      <c r="G41" s="115" t="e">
        <f t="shared" si="11"/>
        <v>#VALUE!</v>
      </c>
      <c r="H41" s="111" t="e">
        <f t="shared" si="4"/>
        <v>#VALUE!</v>
      </c>
      <c r="I41" s="157" t="s">
        <v>198</v>
      </c>
      <c r="J41" s="157" t="s">
        <v>198</v>
      </c>
      <c r="K41" s="113" t="e">
        <f t="shared" si="5"/>
        <v>#VALUE!</v>
      </c>
      <c r="L41" s="114" t="e">
        <f t="shared" si="6"/>
        <v>#VALUE!</v>
      </c>
      <c r="M41" s="115" t="e">
        <f t="shared" si="12"/>
        <v>#VALUE!</v>
      </c>
      <c r="N41" s="111" t="e">
        <f t="shared" si="7"/>
        <v>#VALUE!</v>
      </c>
      <c r="O41" s="157" t="s">
        <v>198</v>
      </c>
      <c r="P41" s="157" t="s">
        <v>198</v>
      </c>
      <c r="Q41" s="113" t="e">
        <f t="shared" si="8"/>
        <v>#VALUE!</v>
      </c>
      <c r="R41" s="114" t="e">
        <f t="shared" si="13"/>
        <v>#VALUE!</v>
      </c>
      <c r="S41" s="115" t="e">
        <f t="shared" si="14"/>
        <v>#VALUE!</v>
      </c>
      <c r="T41" s="115" t="e">
        <f>+VLOOKUP(A41,#REF!,10,0)</f>
        <v>#REF!</v>
      </c>
      <c r="U41" s="116"/>
      <c r="V41" s="117" t="str">
        <f t="shared" si="9"/>
        <v>#REF!</v>
      </c>
      <c r="W41" s="90" t="e">
        <f t="shared" si="10"/>
        <v>#VALUE!</v>
      </c>
      <c r="X41" s="89"/>
      <c r="Y41" s="158"/>
      <c r="Z41" s="159"/>
      <c r="AA41" s="158"/>
      <c r="AB41" s="158"/>
      <c r="AC41" s="158"/>
      <c r="AD41" s="158"/>
      <c r="AE41" s="89"/>
      <c r="AF41" s="89"/>
      <c r="AG41" s="89"/>
    </row>
    <row r="42" spans="1:33" ht="11.25" hidden="1" customHeight="1" outlineLevel="1" x14ac:dyDescent="0.3">
      <c r="A42" s="156" t="s">
        <v>198</v>
      </c>
      <c r="B42" s="111" t="e">
        <f t="shared" si="1"/>
        <v>#VALUE!</v>
      </c>
      <c r="C42" s="157" t="s">
        <v>198</v>
      </c>
      <c r="D42" s="157" t="s">
        <v>198</v>
      </c>
      <c r="E42" s="113" t="e">
        <f t="shared" si="2"/>
        <v>#VALUE!</v>
      </c>
      <c r="F42" s="114" t="e">
        <f t="shared" si="3"/>
        <v>#VALUE!</v>
      </c>
      <c r="G42" s="115" t="e">
        <f t="shared" si="11"/>
        <v>#VALUE!</v>
      </c>
      <c r="H42" s="111" t="e">
        <f t="shared" si="4"/>
        <v>#VALUE!</v>
      </c>
      <c r="I42" s="157" t="s">
        <v>198</v>
      </c>
      <c r="J42" s="157" t="s">
        <v>198</v>
      </c>
      <c r="K42" s="113" t="e">
        <f t="shared" si="5"/>
        <v>#VALUE!</v>
      </c>
      <c r="L42" s="114" t="e">
        <f t="shared" si="6"/>
        <v>#VALUE!</v>
      </c>
      <c r="M42" s="115" t="e">
        <f t="shared" si="12"/>
        <v>#VALUE!</v>
      </c>
      <c r="N42" s="111" t="e">
        <f t="shared" si="7"/>
        <v>#VALUE!</v>
      </c>
      <c r="O42" s="157" t="s">
        <v>198</v>
      </c>
      <c r="P42" s="157" t="s">
        <v>198</v>
      </c>
      <c r="Q42" s="113" t="e">
        <f t="shared" si="8"/>
        <v>#VALUE!</v>
      </c>
      <c r="R42" s="114" t="e">
        <f t="shared" si="13"/>
        <v>#VALUE!</v>
      </c>
      <c r="S42" s="115" t="e">
        <f t="shared" si="14"/>
        <v>#VALUE!</v>
      </c>
      <c r="T42" s="115" t="e">
        <f>+VLOOKUP(A42,#REF!,10,0)</f>
        <v>#REF!</v>
      </c>
      <c r="U42" s="116"/>
      <c r="V42" s="117" t="str">
        <f t="shared" si="9"/>
        <v>#REF!</v>
      </c>
      <c r="W42" s="90" t="e">
        <f t="shared" si="10"/>
        <v>#VALUE!</v>
      </c>
      <c r="X42" s="89"/>
      <c r="Y42" s="158"/>
      <c r="Z42" s="159"/>
      <c r="AA42" s="158"/>
      <c r="AB42" s="158"/>
      <c r="AC42" s="158"/>
      <c r="AD42" s="158"/>
      <c r="AE42" s="89"/>
      <c r="AF42" s="89"/>
      <c r="AG42" s="89"/>
    </row>
    <row r="43" spans="1:33" ht="11.25" hidden="1" customHeight="1" outlineLevel="1" x14ac:dyDescent="0.3">
      <c r="A43" s="156" t="s">
        <v>198</v>
      </c>
      <c r="B43" s="111" t="e">
        <f t="shared" si="1"/>
        <v>#VALUE!</v>
      </c>
      <c r="C43" s="157" t="s">
        <v>198</v>
      </c>
      <c r="D43" s="157" t="s">
        <v>198</v>
      </c>
      <c r="E43" s="113" t="e">
        <f t="shared" si="2"/>
        <v>#VALUE!</v>
      </c>
      <c r="F43" s="114" t="e">
        <f t="shared" si="3"/>
        <v>#VALUE!</v>
      </c>
      <c r="G43" s="115" t="e">
        <f t="shared" si="11"/>
        <v>#VALUE!</v>
      </c>
      <c r="H43" s="111" t="e">
        <f t="shared" si="4"/>
        <v>#VALUE!</v>
      </c>
      <c r="I43" s="157" t="s">
        <v>198</v>
      </c>
      <c r="J43" s="157" t="s">
        <v>198</v>
      </c>
      <c r="K43" s="113" t="e">
        <f t="shared" si="5"/>
        <v>#VALUE!</v>
      </c>
      <c r="L43" s="114" t="e">
        <f t="shared" si="6"/>
        <v>#VALUE!</v>
      </c>
      <c r="M43" s="115" t="e">
        <f t="shared" si="12"/>
        <v>#VALUE!</v>
      </c>
      <c r="N43" s="111" t="e">
        <f t="shared" si="7"/>
        <v>#VALUE!</v>
      </c>
      <c r="O43" s="157" t="s">
        <v>198</v>
      </c>
      <c r="P43" s="157" t="s">
        <v>198</v>
      </c>
      <c r="Q43" s="113" t="e">
        <f t="shared" si="8"/>
        <v>#VALUE!</v>
      </c>
      <c r="R43" s="114" t="e">
        <f t="shared" si="13"/>
        <v>#VALUE!</v>
      </c>
      <c r="S43" s="115" t="e">
        <f t="shared" si="14"/>
        <v>#VALUE!</v>
      </c>
      <c r="T43" s="115" t="e">
        <f>+VLOOKUP(A43,#REF!,10,0)</f>
        <v>#REF!</v>
      </c>
      <c r="U43" s="116"/>
      <c r="V43" s="117" t="str">
        <f t="shared" si="9"/>
        <v>#REF!</v>
      </c>
      <c r="W43" s="90" t="e">
        <f t="shared" si="10"/>
        <v>#VALUE!</v>
      </c>
      <c r="X43" s="89"/>
      <c r="Y43" s="158"/>
      <c r="Z43" s="159"/>
      <c r="AA43" s="158"/>
      <c r="AB43" s="158"/>
      <c r="AC43" s="158"/>
      <c r="AD43" s="158"/>
      <c r="AE43" s="89"/>
      <c r="AF43" s="89"/>
      <c r="AG43" s="89"/>
    </row>
    <row r="44" spans="1:33" ht="11.25" hidden="1" customHeight="1" outlineLevel="1" x14ac:dyDescent="0.3">
      <c r="A44" s="156" t="s">
        <v>198</v>
      </c>
      <c r="B44" s="111" t="e">
        <f t="shared" si="1"/>
        <v>#VALUE!</v>
      </c>
      <c r="C44" s="157" t="s">
        <v>198</v>
      </c>
      <c r="D44" s="157" t="s">
        <v>198</v>
      </c>
      <c r="E44" s="113" t="e">
        <f t="shared" si="2"/>
        <v>#VALUE!</v>
      </c>
      <c r="F44" s="114" t="e">
        <f t="shared" si="3"/>
        <v>#VALUE!</v>
      </c>
      <c r="G44" s="115" t="e">
        <f t="shared" si="11"/>
        <v>#VALUE!</v>
      </c>
      <c r="H44" s="111" t="e">
        <f t="shared" si="4"/>
        <v>#VALUE!</v>
      </c>
      <c r="I44" s="157" t="s">
        <v>198</v>
      </c>
      <c r="J44" s="157" t="s">
        <v>198</v>
      </c>
      <c r="K44" s="113" t="e">
        <f t="shared" si="5"/>
        <v>#VALUE!</v>
      </c>
      <c r="L44" s="114" t="e">
        <f t="shared" si="6"/>
        <v>#VALUE!</v>
      </c>
      <c r="M44" s="115" t="e">
        <f t="shared" si="12"/>
        <v>#VALUE!</v>
      </c>
      <c r="N44" s="111" t="e">
        <f t="shared" si="7"/>
        <v>#VALUE!</v>
      </c>
      <c r="O44" s="157" t="s">
        <v>198</v>
      </c>
      <c r="P44" s="157" t="s">
        <v>198</v>
      </c>
      <c r="Q44" s="113" t="e">
        <f t="shared" si="8"/>
        <v>#VALUE!</v>
      </c>
      <c r="R44" s="114" t="e">
        <f t="shared" si="13"/>
        <v>#VALUE!</v>
      </c>
      <c r="S44" s="115" t="e">
        <f t="shared" si="14"/>
        <v>#VALUE!</v>
      </c>
      <c r="T44" s="115" t="e">
        <f>+VLOOKUP(A44,#REF!,10,0)</f>
        <v>#REF!</v>
      </c>
      <c r="U44" s="116"/>
      <c r="V44" s="117" t="str">
        <f t="shared" si="9"/>
        <v>#REF!</v>
      </c>
      <c r="W44" s="90" t="e">
        <f t="shared" si="10"/>
        <v>#VALUE!</v>
      </c>
      <c r="X44" s="89"/>
      <c r="Y44" s="158"/>
      <c r="Z44" s="159"/>
      <c r="AA44" s="158"/>
      <c r="AB44" s="158"/>
      <c r="AC44" s="158"/>
      <c r="AD44" s="158"/>
      <c r="AE44" s="89"/>
      <c r="AF44" s="89"/>
      <c r="AG44" s="89"/>
    </row>
    <row r="45" spans="1:33" ht="11.25" hidden="1" customHeight="1" outlineLevel="1" x14ac:dyDescent="0.3">
      <c r="A45" s="156" t="s">
        <v>198</v>
      </c>
      <c r="B45" s="111" t="e">
        <f t="shared" si="1"/>
        <v>#VALUE!</v>
      </c>
      <c r="C45" s="157" t="s">
        <v>198</v>
      </c>
      <c r="D45" s="157" t="s">
        <v>198</v>
      </c>
      <c r="E45" s="113" t="e">
        <f t="shared" si="2"/>
        <v>#VALUE!</v>
      </c>
      <c r="F45" s="114" t="e">
        <f t="shared" si="3"/>
        <v>#VALUE!</v>
      </c>
      <c r="G45" s="115" t="e">
        <f t="shared" si="11"/>
        <v>#VALUE!</v>
      </c>
      <c r="H45" s="111" t="e">
        <f t="shared" si="4"/>
        <v>#VALUE!</v>
      </c>
      <c r="I45" s="157" t="s">
        <v>198</v>
      </c>
      <c r="J45" s="157" t="s">
        <v>198</v>
      </c>
      <c r="K45" s="113" t="e">
        <f t="shared" si="5"/>
        <v>#VALUE!</v>
      </c>
      <c r="L45" s="114" t="e">
        <f t="shared" si="6"/>
        <v>#VALUE!</v>
      </c>
      <c r="M45" s="115" t="e">
        <f t="shared" si="12"/>
        <v>#VALUE!</v>
      </c>
      <c r="N45" s="111" t="e">
        <f t="shared" si="7"/>
        <v>#VALUE!</v>
      </c>
      <c r="O45" s="157" t="s">
        <v>198</v>
      </c>
      <c r="P45" s="157" t="s">
        <v>198</v>
      </c>
      <c r="Q45" s="113" t="e">
        <f t="shared" si="8"/>
        <v>#VALUE!</v>
      </c>
      <c r="R45" s="114" t="e">
        <f t="shared" si="13"/>
        <v>#VALUE!</v>
      </c>
      <c r="S45" s="115" t="e">
        <f t="shared" si="14"/>
        <v>#VALUE!</v>
      </c>
      <c r="T45" s="115" t="e">
        <f>+VLOOKUP(A45,#REF!,10,0)</f>
        <v>#REF!</v>
      </c>
      <c r="U45" s="116"/>
      <c r="V45" s="117" t="str">
        <f t="shared" si="9"/>
        <v>#REF!</v>
      </c>
      <c r="W45" s="90" t="e">
        <f t="shared" si="10"/>
        <v>#VALUE!</v>
      </c>
      <c r="X45" s="89"/>
      <c r="Y45" s="158"/>
      <c r="Z45" s="159"/>
      <c r="AA45" s="158"/>
      <c r="AB45" s="158"/>
      <c r="AC45" s="158"/>
      <c r="AD45" s="158"/>
      <c r="AE45" s="89"/>
      <c r="AF45" s="89"/>
      <c r="AG45" s="89"/>
    </row>
    <row r="46" spans="1:33" ht="11.25" hidden="1" customHeight="1" outlineLevel="1" x14ac:dyDescent="0.3">
      <c r="A46" s="156">
        <v>42388</v>
      </c>
      <c r="B46" s="111" t="e">
        <f t="shared" si="1"/>
        <v>#VALUE!</v>
      </c>
      <c r="C46" s="157" t="s">
        <v>198</v>
      </c>
      <c r="D46" s="157" t="s">
        <v>198</v>
      </c>
      <c r="E46" s="113" t="e">
        <f t="shared" si="2"/>
        <v>#VALUE!</v>
      </c>
      <c r="F46" s="114" t="e">
        <f t="shared" si="3"/>
        <v>#VALUE!</v>
      </c>
      <c r="G46" s="115" t="e">
        <f t="shared" si="11"/>
        <v>#VALUE!</v>
      </c>
      <c r="H46" s="111" t="e">
        <f t="shared" si="4"/>
        <v>#VALUE!</v>
      </c>
      <c r="I46" s="157" t="s">
        <v>198</v>
      </c>
      <c r="J46" s="157" t="s">
        <v>198</v>
      </c>
      <c r="K46" s="113" t="e">
        <f t="shared" si="5"/>
        <v>#VALUE!</v>
      </c>
      <c r="L46" s="114" t="e">
        <f t="shared" si="6"/>
        <v>#VALUE!</v>
      </c>
      <c r="M46" s="115" t="e">
        <f t="shared" si="12"/>
        <v>#VALUE!</v>
      </c>
      <c r="N46" s="111" t="e">
        <f t="shared" si="7"/>
        <v>#VALUE!</v>
      </c>
      <c r="O46" s="157" t="s">
        <v>198</v>
      </c>
      <c r="P46" s="157" t="s">
        <v>198</v>
      </c>
      <c r="Q46" s="113" t="e">
        <f t="shared" si="8"/>
        <v>#VALUE!</v>
      </c>
      <c r="R46" s="114" t="e">
        <f t="shared" si="13"/>
        <v>#VALUE!</v>
      </c>
      <c r="S46" s="115" t="e">
        <f t="shared" si="14"/>
        <v>#VALUE!</v>
      </c>
      <c r="T46" s="115" t="e">
        <f>+VLOOKUP(A46,#REF!,10,0)</f>
        <v>#REF!</v>
      </c>
      <c r="U46" s="116"/>
      <c r="V46" s="117">
        <f t="shared" si="9"/>
        <v>42388</v>
      </c>
      <c r="W46" s="90" t="e">
        <f t="shared" si="10"/>
        <v>#VALUE!</v>
      </c>
      <c r="X46" s="89"/>
      <c r="Y46" s="158"/>
      <c r="Z46" s="159"/>
      <c r="AA46" s="158"/>
      <c r="AB46" s="158"/>
      <c r="AC46" s="158"/>
      <c r="AD46" s="158"/>
      <c r="AE46" s="89"/>
      <c r="AF46" s="89"/>
      <c r="AG46" s="89"/>
    </row>
    <row r="47" spans="1:33" ht="11.25" hidden="1" customHeight="1" outlineLevel="1" x14ac:dyDescent="0.3">
      <c r="A47" s="156">
        <v>42389</v>
      </c>
      <c r="B47" s="111" t="e">
        <f t="shared" si="1"/>
        <v>#VALUE!</v>
      </c>
      <c r="C47" s="157" t="s">
        <v>198</v>
      </c>
      <c r="D47" s="157" t="s">
        <v>198</v>
      </c>
      <c r="E47" s="113" t="e">
        <f t="shared" si="2"/>
        <v>#VALUE!</v>
      </c>
      <c r="F47" s="114" t="e">
        <f t="shared" si="3"/>
        <v>#VALUE!</v>
      </c>
      <c r="G47" s="115" t="e">
        <f t="shared" si="11"/>
        <v>#VALUE!</v>
      </c>
      <c r="H47" s="111" t="e">
        <f t="shared" si="4"/>
        <v>#VALUE!</v>
      </c>
      <c r="I47" s="157" t="s">
        <v>198</v>
      </c>
      <c r="J47" s="157" t="s">
        <v>198</v>
      </c>
      <c r="K47" s="113" t="e">
        <f t="shared" si="5"/>
        <v>#VALUE!</v>
      </c>
      <c r="L47" s="114" t="e">
        <f t="shared" si="6"/>
        <v>#VALUE!</v>
      </c>
      <c r="M47" s="115" t="e">
        <f t="shared" si="12"/>
        <v>#VALUE!</v>
      </c>
      <c r="N47" s="111" t="e">
        <f t="shared" si="7"/>
        <v>#VALUE!</v>
      </c>
      <c r="O47" s="157" t="s">
        <v>198</v>
      </c>
      <c r="P47" s="157" t="s">
        <v>198</v>
      </c>
      <c r="Q47" s="113" t="e">
        <f t="shared" si="8"/>
        <v>#VALUE!</v>
      </c>
      <c r="R47" s="114" t="e">
        <f t="shared" si="13"/>
        <v>#VALUE!</v>
      </c>
      <c r="S47" s="115" t="e">
        <f t="shared" si="14"/>
        <v>#VALUE!</v>
      </c>
      <c r="T47" s="115" t="e">
        <f>+VLOOKUP(A47,#REF!,10,0)</f>
        <v>#REF!</v>
      </c>
      <c r="U47" s="116"/>
      <c r="V47" s="117">
        <f t="shared" si="9"/>
        <v>42389</v>
      </c>
      <c r="W47" s="90" t="e">
        <f t="shared" si="10"/>
        <v>#VALUE!</v>
      </c>
      <c r="X47" s="89"/>
      <c r="Y47" s="158"/>
      <c r="Z47" s="159"/>
      <c r="AA47" s="158"/>
      <c r="AB47" s="158"/>
      <c r="AC47" s="158"/>
      <c r="AD47" s="158"/>
      <c r="AE47" s="89"/>
      <c r="AF47" s="89"/>
      <c r="AG47" s="89"/>
    </row>
    <row r="48" spans="1:33" ht="11.25" hidden="1" customHeight="1" outlineLevel="1" x14ac:dyDescent="0.3">
      <c r="A48" s="156">
        <v>42390</v>
      </c>
      <c r="B48" s="111" t="e">
        <f t="shared" si="1"/>
        <v>#VALUE!</v>
      </c>
      <c r="C48" s="157" t="s">
        <v>198</v>
      </c>
      <c r="D48" s="157" t="s">
        <v>198</v>
      </c>
      <c r="E48" s="113" t="e">
        <f t="shared" si="2"/>
        <v>#VALUE!</v>
      </c>
      <c r="F48" s="114" t="e">
        <f t="shared" si="3"/>
        <v>#VALUE!</v>
      </c>
      <c r="G48" s="115" t="e">
        <f t="shared" si="11"/>
        <v>#VALUE!</v>
      </c>
      <c r="H48" s="111" t="e">
        <f t="shared" si="4"/>
        <v>#VALUE!</v>
      </c>
      <c r="I48" s="157" t="s">
        <v>198</v>
      </c>
      <c r="J48" s="157" t="s">
        <v>198</v>
      </c>
      <c r="K48" s="113" t="e">
        <f t="shared" si="5"/>
        <v>#VALUE!</v>
      </c>
      <c r="L48" s="114" t="e">
        <f t="shared" si="6"/>
        <v>#VALUE!</v>
      </c>
      <c r="M48" s="115" t="e">
        <f t="shared" si="12"/>
        <v>#VALUE!</v>
      </c>
      <c r="N48" s="111" t="e">
        <f t="shared" si="7"/>
        <v>#VALUE!</v>
      </c>
      <c r="O48" s="157" t="s">
        <v>198</v>
      </c>
      <c r="P48" s="157" t="s">
        <v>198</v>
      </c>
      <c r="Q48" s="113" t="e">
        <f t="shared" si="8"/>
        <v>#VALUE!</v>
      </c>
      <c r="R48" s="114" t="e">
        <f t="shared" si="13"/>
        <v>#VALUE!</v>
      </c>
      <c r="S48" s="115" t="e">
        <f t="shared" si="14"/>
        <v>#VALUE!</v>
      </c>
      <c r="T48" s="115" t="e">
        <f>+VLOOKUP(A48,#REF!,10,0)</f>
        <v>#REF!</v>
      </c>
      <c r="U48" s="116"/>
      <c r="V48" s="117">
        <f t="shared" si="9"/>
        <v>42390</v>
      </c>
      <c r="W48" s="90" t="e">
        <f t="shared" si="10"/>
        <v>#VALUE!</v>
      </c>
      <c r="X48" s="89"/>
      <c r="Y48" s="158"/>
      <c r="Z48" s="159"/>
      <c r="AA48" s="158"/>
      <c r="AB48" s="158"/>
      <c r="AC48" s="158"/>
      <c r="AD48" s="158"/>
      <c r="AE48" s="89"/>
      <c r="AF48" s="89"/>
      <c r="AG48" s="89"/>
    </row>
    <row r="49" spans="1:33" ht="11.25" hidden="1" customHeight="1" outlineLevel="1" x14ac:dyDescent="0.3">
      <c r="A49" s="156">
        <v>42391</v>
      </c>
      <c r="B49" s="111" t="e">
        <f t="shared" si="1"/>
        <v>#VALUE!</v>
      </c>
      <c r="C49" s="157" t="s">
        <v>198</v>
      </c>
      <c r="D49" s="157" t="s">
        <v>198</v>
      </c>
      <c r="E49" s="113" t="e">
        <f t="shared" si="2"/>
        <v>#VALUE!</v>
      </c>
      <c r="F49" s="114" t="e">
        <f t="shared" si="3"/>
        <v>#VALUE!</v>
      </c>
      <c r="G49" s="115" t="e">
        <f t="shared" si="11"/>
        <v>#VALUE!</v>
      </c>
      <c r="H49" s="111" t="e">
        <f t="shared" si="4"/>
        <v>#VALUE!</v>
      </c>
      <c r="I49" s="157" t="s">
        <v>198</v>
      </c>
      <c r="J49" s="157" t="s">
        <v>198</v>
      </c>
      <c r="K49" s="113" t="e">
        <f t="shared" si="5"/>
        <v>#VALUE!</v>
      </c>
      <c r="L49" s="114" t="e">
        <f t="shared" si="6"/>
        <v>#VALUE!</v>
      </c>
      <c r="M49" s="115" t="e">
        <f t="shared" si="12"/>
        <v>#VALUE!</v>
      </c>
      <c r="N49" s="111" t="e">
        <f t="shared" si="7"/>
        <v>#VALUE!</v>
      </c>
      <c r="O49" s="157" t="s">
        <v>198</v>
      </c>
      <c r="P49" s="157" t="s">
        <v>198</v>
      </c>
      <c r="Q49" s="113" t="e">
        <f t="shared" si="8"/>
        <v>#VALUE!</v>
      </c>
      <c r="R49" s="114" t="e">
        <f t="shared" si="13"/>
        <v>#VALUE!</v>
      </c>
      <c r="S49" s="115" t="e">
        <f t="shared" si="14"/>
        <v>#VALUE!</v>
      </c>
      <c r="T49" s="115" t="e">
        <f>+VLOOKUP(A49,#REF!,10,0)</f>
        <v>#REF!</v>
      </c>
      <c r="U49" s="116"/>
      <c r="V49" s="117">
        <f t="shared" si="9"/>
        <v>42391</v>
      </c>
      <c r="W49" s="90" t="e">
        <f t="shared" si="10"/>
        <v>#VALUE!</v>
      </c>
      <c r="X49" s="89"/>
      <c r="Y49" s="158"/>
      <c r="Z49" s="159"/>
      <c r="AA49" s="158"/>
      <c r="AB49" s="158"/>
      <c r="AC49" s="158"/>
      <c r="AD49" s="158"/>
      <c r="AE49" s="117"/>
      <c r="AF49" s="89"/>
      <c r="AG49" s="122"/>
    </row>
    <row r="50" spans="1:33" ht="11.25" hidden="1" customHeight="1" outlineLevel="1" x14ac:dyDescent="0.3">
      <c r="A50" s="156">
        <v>42392</v>
      </c>
      <c r="B50" s="111" t="e">
        <f t="shared" si="1"/>
        <v>#VALUE!</v>
      </c>
      <c r="C50" s="157" t="s">
        <v>198</v>
      </c>
      <c r="D50" s="157" t="s">
        <v>198</v>
      </c>
      <c r="E50" s="113" t="e">
        <f t="shared" si="2"/>
        <v>#VALUE!</v>
      </c>
      <c r="F50" s="114" t="e">
        <f t="shared" si="3"/>
        <v>#VALUE!</v>
      </c>
      <c r="G50" s="115" t="e">
        <f t="shared" si="11"/>
        <v>#VALUE!</v>
      </c>
      <c r="H50" s="111" t="e">
        <f t="shared" si="4"/>
        <v>#VALUE!</v>
      </c>
      <c r="I50" s="157" t="s">
        <v>198</v>
      </c>
      <c r="J50" s="157" t="s">
        <v>198</v>
      </c>
      <c r="K50" s="113" t="e">
        <f t="shared" si="5"/>
        <v>#VALUE!</v>
      </c>
      <c r="L50" s="114" t="e">
        <f t="shared" si="6"/>
        <v>#VALUE!</v>
      </c>
      <c r="M50" s="115" t="e">
        <f t="shared" si="12"/>
        <v>#VALUE!</v>
      </c>
      <c r="N50" s="111" t="e">
        <f t="shared" si="7"/>
        <v>#VALUE!</v>
      </c>
      <c r="O50" s="157" t="s">
        <v>198</v>
      </c>
      <c r="P50" s="157" t="s">
        <v>198</v>
      </c>
      <c r="Q50" s="113" t="e">
        <f t="shared" si="8"/>
        <v>#VALUE!</v>
      </c>
      <c r="R50" s="114" t="e">
        <f t="shared" si="13"/>
        <v>#VALUE!</v>
      </c>
      <c r="S50" s="115" t="e">
        <f t="shared" si="14"/>
        <v>#VALUE!</v>
      </c>
      <c r="T50" s="115" t="e">
        <f>+VLOOKUP(A50,#REF!,10,0)</f>
        <v>#REF!</v>
      </c>
      <c r="U50" s="116"/>
      <c r="V50" s="117">
        <f t="shared" si="9"/>
        <v>42392</v>
      </c>
      <c r="W50" s="90" t="e">
        <f t="shared" si="10"/>
        <v>#VALUE!</v>
      </c>
      <c r="X50" s="89"/>
      <c r="Y50" s="158"/>
      <c r="Z50" s="159"/>
      <c r="AA50" s="158"/>
      <c r="AB50" s="158"/>
      <c r="AC50" s="158"/>
      <c r="AD50" s="158"/>
      <c r="AE50" s="89"/>
      <c r="AF50" s="89"/>
      <c r="AG50" s="89"/>
    </row>
    <row r="51" spans="1:33" ht="11.25" hidden="1" customHeight="1" outlineLevel="1" x14ac:dyDescent="0.3">
      <c r="A51" s="156">
        <v>42395</v>
      </c>
      <c r="B51" s="111" t="e">
        <f t="shared" si="1"/>
        <v>#VALUE!</v>
      </c>
      <c r="C51" s="157" t="s">
        <v>198</v>
      </c>
      <c r="D51" s="157" t="s">
        <v>198</v>
      </c>
      <c r="E51" s="113" t="e">
        <f t="shared" si="2"/>
        <v>#VALUE!</v>
      </c>
      <c r="F51" s="114" t="e">
        <f t="shared" si="3"/>
        <v>#VALUE!</v>
      </c>
      <c r="G51" s="115" t="e">
        <f t="shared" si="11"/>
        <v>#VALUE!</v>
      </c>
      <c r="H51" s="111" t="e">
        <f t="shared" si="4"/>
        <v>#VALUE!</v>
      </c>
      <c r="I51" s="157" t="e">
        <f t="shared" ref="I51:J51" si="15">+NA()</f>
        <v>#N/A</v>
      </c>
      <c r="J51" s="157" t="e">
        <f t="shared" si="15"/>
        <v>#N/A</v>
      </c>
      <c r="K51" s="113" t="e">
        <f t="shared" si="5"/>
        <v>#N/A</v>
      </c>
      <c r="L51" s="114" t="e">
        <f t="shared" si="6"/>
        <v>#VALUE!</v>
      </c>
      <c r="M51" s="115" t="e">
        <f t="shared" si="12"/>
        <v>#VALUE!</v>
      </c>
      <c r="N51" s="111" t="e">
        <f t="shared" si="7"/>
        <v>#VALUE!</v>
      </c>
      <c r="O51" s="157" t="s">
        <v>198</v>
      </c>
      <c r="P51" s="157" t="s">
        <v>198</v>
      </c>
      <c r="Q51" s="113" t="e">
        <f t="shared" si="8"/>
        <v>#VALUE!</v>
      </c>
      <c r="R51" s="114" t="e">
        <f t="shared" si="13"/>
        <v>#VALUE!</v>
      </c>
      <c r="S51" s="115" t="e">
        <f t="shared" si="14"/>
        <v>#VALUE!</v>
      </c>
      <c r="T51" s="115" t="e">
        <f>+VLOOKUP(A51,#REF!,10,0)</f>
        <v>#REF!</v>
      </c>
      <c r="U51" s="116"/>
      <c r="V51" s="117">
        <f t="shared" si="9"/>
        <v>42395</v>
      </c>
      <c r="W51" s="90" t="e">
        <f t="shared" si="10"/>
        <v>#VALUE!</v>
      </c>
      <c r="X51" s="89"/>
      <c r="Y51" s="158"/>
      <c r="Z51" s="159"/>
      <c r="AA51" s="158"/>
      <c r="AB51" s="158"/>
      <c r="AC51" s="158"/>
      <c r="AD51" s="158"/>
      <c r="AE51" s="89"/>
      <c r="AF51" s="89"/>
      <c r="AG51" s="89"/>
    </row>
    <row r="52" spans="1:33" ht="11.25" hidden="1" customHeight="1" outlineLevel="1" x14ac:dyDescent="0.3">
      <c r="A52" s="156">
        <v>42396</v>
      </c>
      <c r="B52" s="111" t="e">
        <f t="shared" si="1"/>
        <v>#VALUE!</v>
      </c>
      <c r="C52" s="157" t="s">
        <v>198</v>
      </c>
      <c r="D52" s="157" t="s">
        <v>198</v>
      </c>
      <c r="E52" s="113" t="e">
        <f t="shared" si="2"/>
        <v>#VALUE!</v>
      </c>
      <c r="F52" s="114" t="e">
        <f t="shared" si="3"/>
        <v>#VALUE!</v>
      </c>
      <c r="G52" s="115" t="e">
        <f t="shared" si="11"/>
        <v>#VALUE!</v>
      </c>
      <c r="H52" s="111" t="e">
        <f t="shared" si="4"/>
        <v>#VALUE!</v>
      </c>
      <c r="I52" s="157" t="e">
        <f t="shared" ref="I52:J52" si="16">+NA()</f>
        <v>#N/A</v>
      </c>
      <c r="J52" s="157" t="e">
        <f t="shared" si="16"/>
        <v>#N/A</v>
      </c>
      <c r="K52" s="113" t="e">
        <f t="shared" si="5"/>
        <v>#N/A</v>
      </c>
      <c r="L52" s="114" t="e">
        <f t="shared" si="6"/>
        <v>#VALUE!</v>
      </c>
      <c r="M52" s="115" t="e">
        <f t="shared" si="12"/>
        <v>#VALUE!</v>
      </c>
      <c r="N52" s="111" t="e">
        <f t="shared" si="7"/>
        <v>#VALUE!</v>
      </c>
      <c r="O52" s="157" t="s">
        <v>198</v>
      </c>
      <c r="P52" s="157" t="s">
        <v>198</v>
      </c>
      <c r="Q52" s="113" t="e">
        <f t="shared" si="8"/>
        <v>#VALUE!</v>
      </c>
      <c r="R52" s="114" t="e">
        <f t="shared" si="13"/>
        <v>#VALUE!</v>
      </c>
      <c r="S52" s="115" t="e">
        <f t="shared" si="14"/>
        <v>#VALUE!</v>
      </c>
      <c r="T52" s="115" t="e">
        <f>+VLOOKUP(A52,#REF!,10,0)</f>
        <v>#REF!</v>
      </c>
      <c r="U52" s="116"/>
      <c r="V52" s="117">
        <f t="shared" si="9"/>
        <v>42396</v>
      </c>
      <c r="W52" s="90" t="e">
        <f t="shared" si="10"/>
        <v>#VALUE!</v>
      </c>
      <c r="X52" s="89"/>
      <c r="Y52" s="158"/>
      <c r="Z52" s="159"/>
      <c r="AA52" s="158"/>
      <c r="AB52" s="158"/>
      <c r="AC52" s="158"/>
      <c r="AD52" s="158"/>
      <c r="AE52" s="89"/>
      <c r="AF52" s="89"/>
      <c r="AG52" s="89"/>
    </row>
    <row r="53" spans="1:33" ht="11.25" hidden="1" customHeight="1" outlineLevel="1" x14ac:dyDescent="0.3">
      <c r="A53" s="156">
        <v>42397</v>
      </c>
      <c r="B53" s="111" t="e">
        <f t="shared" si="1"/>
        <v>#VALUE!</v>
      </c>
      <c r="C53" s="157" t="s">
        <v>198</v>
      </c>
      <c r="D53" s="157" t="s">
        <v>198</v>
      </c>
      <c r="E53" s="113" t="e">
        <f t="shared" si="2"/>
        <v>#VALUE!</v>
      </c>
      <c r="F53" s="114" t="e">
        <f t="shared" si="3"/>
        <v>#VALUE!</v>
      </c>
      <c r="G53" s="115" t="e">
        <f t="shared" si="11"/>
        <v>#VALUE!</v>
      </c>
      <c r="H53" s="111" t="e">
        <f t="shared" si="4"/>
        <v>#VALUE!</v>
      </c>
      <c r="I53" s="157" t="e">
        <f t="shared" ref="I53:J53" si="17">+NA()</f>
        <v>#N/A</v>
      </c>
      <c r="J53" s="157" t="e">
        <f t="shared" si="17"/>
        <v>#N/A</v>
      </c>
      <c r="K53" s="113" t="e">
        <f t="shared" si="5"/>
        <v>#N/A</v>
      </c>
      <c r="L53" s="114" t="e">
        <f t="shared" si="6"/>
        <v>#VALUE!</v>
      </c>
      <c r="M53" s="115" t="e">
        <f t="shared" si="12"/>
        <v>#VALUE!</v>
      </c>
      <c r="N53" s="111" t="e">
        <f t="shared" si="7"/>
        <v>#VALUE!</v>
      </c>
      <c r="O53" s="157" t="s">
        <v>198</v>
      </c>
      <c r="P53" s="157" t="s">
        <v>198</v>
      </c>
      <c r="Q53" s="113" t="e">
        <f t="shared" si="8"/>
        <v>#VALUE!</v>
      </c>
      <c r="R53" s="114" t="e">
        <f t="shared" si="13"/>
        <v>#VALUE!</v>
      </c>
      <c r="S53" s="115" t="e">
        <f t="shared" si="14"/>
        <v>#VALUE!</v>
      </c>
      <c r="T53" s="115" t="e">
        <f>+VLOOKUP(A53,#REF!,10,0)</f>
        <v>#REF!</v>
      </c>
      <c r="U53" s="116"/>
      <c r="V53" s="117">
        <f t="shared" si="9"/>
        <v>42397</v>
      </c>
      <c r="W53" s="90" t="e">
        <f t="shared" si="10"/>
        <v>#VALUE!</v>
      </c>
      <c r="X53" s="89"/>
      <c r="Y53" s="158"/>
      <c r="Z53" s="159"/>
      <c r="AA53" s="158"/>
      <c r="AB53" s="158"/>
      <c r="AC53" s="158"/>
      <c r="AD53" s="158"/>
      <c r="AE53" s="89"/>
      <c r="AF53" s="89"/>
      <c r="AG53" s="89"/>
    </row>
    <row r="54" spans="1:33" ht="11.25" hidden="1" customHeight="1" outlineLevel="1" x14ac:dyDescent="0.3">
      <c r="A54" s="156">
        <v>42398</v>
      </c>
      <c r="B54" s="111" t="e">
        <f t="shared" si="1"/>
        <v>#VALUE!</v>
      </c>
      <c r="C54" s="157" t="s">
        <v>198</v>
      </c>
      <c r="D54" s="157" t="s">
        <v>198</v>
      </c>
      <c r="E54" s="113" t="e">
        <f t="shared" si="2"/>
        <v>#VALUE!</v>
      </c>
      <c r="F54" s="114" t="e">
        <f t="shared" si="3"/>
        <v>#VALUE!</v>
      </c>
      <c r="G54" s="115" t="e">
        <f t="shared" si="11"/>
        <v>#VALUE!</v>
      </c>
      <c r="H54" s="111" t="e">
        <f t="shared" si="4"/>
        <v>#VALUE!</v>
      </c>
      <c r="I54" s="157" t="e">
        <f t="shared" ref="I54:J54" si="18">+NA()</f>
        <v>#N/A</v>
      </c>
      <c r="J54" s="157" t="e">
        <f t="shared" si="18"/>
        <v>#N/A</v>
      </c>
      <c r="K54" s="113" t="e">
        <f t="shared" si="5"/>
        <v>#N/A</v>
      </c>
      <c r="L54" s="114" t="e">
        <f t="shared" si="6"/>
        <v>#VALUE!</v>
      </c>
      <c r="M54" s="115" t="e">
        <f t="shared" si="12"/>
        <v>#VALUE!</v>
      </c>
      <c r="N54" s="111" t="e">
        <f t="shared" si="7"/>
        <v>#VALUE!</v>
      </c>
      <c r="O54" s="157" t="s">
        <v>198</v>
      </c>
      <c r="P54" s="157" t="s">
        <v>198</v>
      </c>
      <c r="Q54" s="113" t="e">
        <f t="shared" si="8"/>
        <v>#VALUE!</v>
      </c>
      <c r="R54" s="114" t="e">
        <f t="shared" si="13"/>
        <v>#VALUE!</v>
      </c>
      <c r="S54" s="115" t="e">
        <f t="shared" si="14"/>
        <v>#VALUE!</v>
      </c>
      <c r="T54" s="115" t="e">
        <f>+VLOOKUP(A54,#REF!,10,0)</f>
        <v>#REF!</v>
      </c>
      <c r="U54" s="116"/>
      <c r="V54" s="117">
        <f t="shared" si="9"/>
        <v>42398</v>
      </c>
      <c r="W54" s="90" t="e">
        <f t="shared" si="10"/>
        <v>#VALUE!</v>
      </c>
      <c r="X54" s="89"/>
      <c r="Y54" s="158"/>
      <c r="Z54" s="159"/>
      <c r="AA54" s="158"/>
      <c r="AB54" s="158"/>
      <c r="AC54" s="158"/>
      <c r="AD54" s="158"/>
      <c r="AE54" s="89"/>
      <c r="AF54" s="89"/>
      <c r="AG54" s="89"/>
    </row>
    <row r="55" spans="1:33" ht="11.25" hidden="1" customHeight="1" outlineLevel="1" x14ac:dyDescent="0.3">
      <c r="A55" s="156">
        <v>42399</v>
      </c>
      <c r="B55" s="111" t="e">
        <f t="shared" si="1"/>
        <v>#VALUE!</v>
      </c>
      <c r="C55" s="157" t="s">
        <v>198</v>
      </c>
      <c r="D55" s="157" t="s">
        <v>198</v>
      </c>
      <c r="E55" s="113" t="e">
        <f t="shared" si="2"/>
        <v>#VALUE!</v>
      </c>
      <c r="F55" s="114" t="e">
        <f t="shared" si="3"/>
        <v>#VALUE!</v>
      </c>
      <c r="G55" s="115" t="e">
        <f t="shared" si="11"/>
        <v>#VALUE!</v>
      </c>
      <c r="H55" s="111" t="e">
        <f t="shared" si="4"/>
        <v>#VALUE!</v>
      </c>
      <c r="I55" s="157" t="e">
        <f t="shared" ref="I55:J55" si="19">+NA()</f>
        <v>#N/A</v>
      </c>
      <c r="J55" s="157" t="e">
        <f t="shared" si="19"/>
        <v>#N/A</v>
      </c>
      <c r="K55" s="113" t="e">
        <f t="shared" si="5"/>
        <v>#N/A</v>
      </c>
      <c r="L55" s="114" t="e">
        <f t="shared" si="6"/>
        <v>#VALUE!</v>
      </c>
      <c r="M55" s="115" t="e">
        <f t="shared" si="12"/>
        <v>#VALUE!</v>
      </c>
      <c r="N55" s="111" t="e">
        <f t="shared" si="7"/>
        <v>#VALUE!</v>
      </c>
      <c r="O55" s="157" t="s">
        <v>198</v>
      </c>
      <c r="P55" s="157" t="s">
        <v>198</v>
      </c>
      <c r="Q55" s="113" t="e">
        <f t="shared" si="8"/>
        <v>#VALUE!</v>
      </c>
      <c r="R55" s="114" t="e">
        <f t="shared" si="13"/>
        <v>#VALUE!</v>
      </c>
      <c r="S55" s="115" t="e">
        <f t="shared" si="14"/>
        <v>#VALUE!</v>
      </c>
      <c r="T55" s="115" t="e">
        <f>+VLOOKUP(A55,#REF!,10,0)</f>
        <v>#REF!</v>
      </c>
      <c r="U55" s="116"/>
      <c r="V55" s="117">
        <f t="shared" si="9"/>
        <v>42399</v>
      </c>
      <c r="W55" s="90" t="e">
        <f t="shared" si="10"/>
        <v>#VALUE!</v>
      </c>
      <c r="X55" s="158"/>
      <c r="Y55" s="158"/>
      <c r="Z55" s="159"/>
      <c r="AA55" s="158"/>
      <c r="AB55" s="158"/>
      <c r="AC55" s="158"/>
      <c r="AD55" s="158"/>
      <c r="AE55" s="89"/>
      <c r="AF55" s="89"/>
      <c r="AG55" s="89"/>
    </row>
    <row r="56" spans="1:33" ht="11.25" hidden="1" customHeight="1" outlineLevel="1" x14ac:dyDescent="0.3">
      <c r="A56" s="156">
        <v>42401</v>
      </c>
      <c r="B56" s="111" t="e">
        <f t="shared" si="1"/>
        <v>#VALUE!</v>
      </c>
      <c r="C56" s="157" t="s">
        <v>198</v>
      </c>
      <c r="D56" s="157" t="s">
        <v>198</v>
      </c>
      <c r="E56" s="113" t="e">
        <f t="shared" si="2"/>
        <v>#VALUE!</v>
      </c>
      <c r="F56" s="114" t="e">
        <f t="shared" si="3"/>
        <v>#VALUE!</v>
      </c>
      <c r="G56" s="115" t="e">
        <f t="shared" si="11"/>
        <v>#VALUE!</v>
      </c>
      <c r="H56" s="111" t="e">
        <f t="shared" si="4"/>
        <v>#VALUE!</v>
      </c>
      <c r="I56" s="157" t="e">
        <f t="shared" ref="I56:J56" si="20">+NA()</f>
        <v>#N/A</v>
      </c>
      <c r="J56" s="157" t="e">
        <f t="shared" si="20"/>
        <v>#N/A</v>
      </c>
      <c r="K56" s="113" t="e">
        <f t="shared" si="5"/>
        <v>#N/A</v>
      </c>
      <c r="L56" s="114" t="e">
        <f t="shared" si="6"/>
        <v>#VALUE!</v>
      </c>
      <c r="M56" s="115" t="e">
        <f t="shared" si="12"/>
        <v>#VALUE!</v>
      </c>
      <c r="N56" s="111" t="e">
        <f t="shared" si="7"/>
        <v>#VALUE!</v>
      </c>
      <c r="O56" s="157" t="s">
        <v>198</v>
      </c>
      <c r="P56" s="157" t="s">
        <v>198</v>
      </c>
      <c r="Q56" s="113" t="e">
        <f t="shared" si="8"/>
        <v>#VALUE!</v>
      </c>
      <c r="R56" s="114" t="e">
        <f t="shared" si="13"/>
        <v>#VALUE!</v>
      </c>
      <c r="S56" s="115" t="e">
        <f t="shared" si="14"/>
        <v>#VALUE!</v>
      </c>
      <c r="T56" s="115" t="e">
        <f>+VLOOKUP(A56,#REF!,10,0)</f>
        <v>#REF!</v>
      </c>
      <c r="U56" s="116"/>
      <c r="V56" s="117">
        <f t="shared" si="9"/>
        <v>42401</v>
      </c>
      <c r="W56" s="90" t="e">
        <f t="shared" si="10"/>
        <v>#VALUE!</v>
      </c>
      <c r="X56" s="89"/>
      <c r="Y56" s="158"/>
      <c r="Z56" s="159"/>
      <c r="AA56" s="158"/>
      <c r="AB56" s="158"/>
      <c r="AC56" s="158"/>
      <c r="AD56" s="158"/>
      <c r="AE56" s="117"/>
      <c r="AF56" s="89"/>
      <c r="AG56" s="122"/>
    </row>
    <row r="57" spans="1:33" ht="11.25" hidden="1" customHeight="1" outlineLevel="1" x14ac:dyDescent="0.3">
      <c r="A57" s="156">
        <v>42402</v>
      </c>
      <c r="B57" s="111" t="e">
        <f t="shared" si="1"/>
        <v>#VALUE!</v>
      </c>
      <c r="C57" s="157" t="s">
        <v>198</v>
      </c>
      <c r="D57" s="157" t="s">
        <v>198</v>
      </c>
      <c r="E57" s="113" t="e">
        <f t="shared" si="2"/>
        <v>#VALUE!</v>
      </c>
      <c r="F57" s="114" t="e">
        <f t="shared" si="3"/>
        <v>#VALUE!</v>
      </c>
      <c r="G57" s="115" t="e">
        <f t="shared" si="11"/>
        <v>#VALUE!</v>
      </c>
      <c r="H57" s="111" t="e">
        <f t="shared" si="4"/>
        <v>#VALUE!</v>
      </c>
      <c r="I57" s="157" t="e">
        <f t="shared" ref="I57:J57" si="21">+NA()</f>
        <v>#N/A</v>
      </c>
      <c r="J57" s="157" t="e">
        <f t="shared" si="21"/>
        <v>#N/A</v>
      </c>
      <c r="K57" s="113" t="e">
        <f t="shared" si="5"/>
        <v>#N/A</v>
      </c>
      <c r="L57" s="114" t="e">
        <f t="shared" si="6"/>
        <v>#VALUE!</v>
      </c>
      <c r="M57" s="115" t="e">
        <f t="shared" si="12"/>
        <v>#VALUE!</v>
      </c>
      <c r="N57" s="111" t="e">
        <f t="shared" si="7"/>
        <v>#VALUE!</v>
      </c>
      <c r="O57" s="157" t="s">
        <v>198</v>
      </c>
      <c r="P57" s="157" t="s">
        <v>198</v>
      </c>
      <c r="Q57" s="113" t="e">
        <f t="shared" si="8"/>
        <v>#VALUE!</v>
      </c>
      <c r="R57" s="114" t="e">
        <f t="shared" si="13"/>
        <v>#VALUE!</v>
      </c>
      <c r="S57" s="115" t="e">
        <f t="shared" si="14"/>
        <v>#VALUE!</v>
      </c>
      <c r="T57" s="115" t="e">
        <f>+VLOOKUP(A57,#REF!,10,0)</f>
        <v>#REF!</v>
      </c>
      <c r="U57" s="116"/>
      <c r="V57" s="117">
        <f t="shared" si="9"/>
        <v>42402</v>
      </c>
      <c r="W57" s="90" t="e">
        <f t="shared" si="10"/>
        <v>#VALUE!</v>
      </c>
      <c r="X57" s="89"/>
      <c r="Y57" s="158"/>
      <c r="Z57" s="159"/>
      <c r="AA57" s="158"/>
      <c r="AB57" s="158"/>
      <c r="AC57" s="158"/>
      <c r="AD57" s="158"/>
      <c r="AE57" s="89"/>
      <c r="AF57" s="89"/>
      <c r="AG57" s="89"/>
    </row>
    <row r="58" spans="1:33" ht="11.25" hidden="1" customHeight="1" outlineLevel="1" x14ac:dyDescent="0.3">
      <c r="A58" s="156">
        <v>42403</v>
      </c>
      <c r="B58" s="111" t="e">
        <f t="shared" si="1"/>
        <v>#VALUE!</v>
      </c>
      <c r="C58" s="157" t="s">
        <v>198</v>
      </c>
      <c r="D58" s="157" t="s">
        <v>198</v>
      </c>
      <c r="E58" s="113" t="e">
        <f t="shared" si="2"/>
        <v>#VALUE!</v>
      </c>
      <c r="F58" s="114" t="e">
        <f t="shared" si="3"/>
        <v>#VALUE!</v>
      </c>
      <c r="G58" s="115" t="e">
        <f t="shared" si="11"/>
        <v>#VALUE!</v>
      </c>
      <c r="H58" s="111" t="e">
        <f t="shared" si="4"/>
        <v>#VALUE!</v>
      </c>
      <c r="I58" s="157" t="e">
        <f t="shared" ref="I58:J58" si="22">+NA()</f>
        <v>#N/A</v>
      </c>
      <c r="J58" s="157" t="e">
        <f t="shared" si="22"/>
        <v>#N/A</v>
      </c>
      <c r="K58" s="113" t="e">
        <f t="shared" si="5"/>
        <v>#N/A</v>
      </c>
      <c r="L58" s="114" t="e">
        <f t="shared" si="6"/>
        <v>#VALUE!</v>
      </c>
      <c r="M58" s="115" t="e">
        <f t="shared" si="12"/>
        <v>#VALUE!</v>
      </c>
      <c r="N58" s="111" t="e">
        <f t="shared" si="7"/>
        <v>#VALUE!</v>
      </c>
      <c r="O58" s="157" t="s">
        <v>198</v>
      </c>
      <c r="P58" s="157" t="s">
        <v>198</v>
      </c>
      <c r="Q58" s="113" t="e">
        <f t="shared" si="8"/>
        <v>#VALUE!</v>
      </c>
      <c r="R58" s="114" t="e">
        <f t="shared" si="13"/>
        <v>#VALUE!</v>
      </c>
      <c r="S58" s="115" t="e">
        <f t="shared" si="14"/>
        <v>#VALUE!</v>
      </c>
      <c r="T58" s="115" t="e">
        <f>+VLOOKUP(A58,#REF!,10,0)</f>
        <v>#REF!</v>
      </c>
      <c r="U58" s="116"/>
      <c r="V58" s="117">
        <f t="shared" si="9"/>
        <v>42403</v>
      </c>
      <c r="W58" s="90" t="e">
        <f t="shared" si="10"/>
        <v>#VALUE!</v>
      </c>
      <c r="X58" s="89"/>
      <c r="Y58" s="158"/>
      <c r="Z58" s="159"/>
      <c r="AA58" s="158"/>
      <c r="AB58" s="158"/>
      <c r="AC58" s="158"/>
      <c r="AD58" s="158"/>
      <c r="AE58" s="89"/>
      <c r="AF58" s="89"/>
      <c r="AG58" s="89"/>
    </row>
    <row r="59" spans="1:33" ht="11.25" hidden="1" customHeight="1" outlineLevel="1" x14ac:dyDescent="0.3">
      <c r="A59" s="156">
        <v>42404</v>
      </c>
      <c r="B59" s="111" t="e">
        <f t="shared" si="1"/>
        <v>#VALUE!</v>
      </c>
      <c r="C59" s="157" t="s">
        <v>198</v>
      </c>
      <c r="D59" s="157" t="s">
        <v>198</v>
      </c>
      <c r="E59" s="113" t="e">
        <f t="shared" si="2"/>
        <v>#VALUE!</v>
      </c>
      <c r="F59" s="114" t="e">
        <f t="shared" si="3"/>
        <v>#VALUE!</v>
      </c>
      <c r="G59" s="115" t="e">
        <f t="shared" si="11"/>
        <v>#VALUE!</v>
      </c>
      <c r="H59" s="111" t="e">
        <f t="shared" si="4"/>
        <v>#VALUE!</v>
      </c>
      <c r="I59" s="157" t="e">
        <f t="shared" ref="I59:J59" si="23">+NA()</f>
        <v>#N/A</v>
      </c>
      <c r="J59" s="157" t="e">
        <f t="shared" si="23"/>
        <v>#N/A</v>
      </c>
      <c r="K59" s="113" t="e">
        <f t="shared" si="5"/>
        <v>#N/A</v>
      </c>
      <c r="L59" s="114" t="e">
        <f t="shared" si="6"/>
        <v>#VALUE!</v>
      </c>
      <c r="M59" s="115" t="e">
        <f t="shared" si="12"/>
        <v>#VALUE!</v>
      </c>
      <c r="N59" s="111" t="e">
        <f t="shared" si="7"/>
        <v>#VALUE!</v>
      </c>
      <c r="O59" s="157" t="s">
        <v>198</v>
      </c>
      <c r="P59" s="157" t="s">
        <v>198</v>
      </c>
      <c r="Q59" s="113" t="e">
        <f t="shared" si="8"/>
        <v>#VALUE!</v>
      </c>
      <c r="R59" s="114" t="e">
        <f t="shared" si="13"/>
        <v>#VALUE!</v>
      </c>
      <c r="S59" s="115" t="e">
        <f t="shared" si="14"/>
        <v>#VALUE!</v>
      </c>
      <c r="T59" s="115" t="e">
        <f>+VLOOKUP(A59,#REF!,10,0)</f>
        <v>#REF!</v>
      </c>
      <c r="U59" s="116"/>
      <c r="V59" s="117">
        <f t="shared" si="9"/>
        <v>42404</v>
      </c>
      <c r="W59" s="90" t="e">
        <f t="shared" si="10"/>
        <v>#VALUE!</v>
      </c>
      <c r="X59" s="89"/>
      <c r="Y59" s="158"/>
      <c r="Z59" s="159"/>
      <c r="AA59" s="158"/>
      <c r="AB59" s="158"/>
      <c r="AC59" s="158"/>
      <c r="AD59" s="158"/>
      <c r="AE59" s="89"/>
      <c r="AF59" s="89"/>
      <c r="AG59" s="89"/>
    </row>
    <row r="60" spans="1:33" ht="11.25" hidden="1" customHeight="1" outlineLevel="1" x14ac:dyDescent="0.3">
      <c r="A60" s="156">
        <v>42405</v>
      </c>
      <c r="B60" s="111" t="e">
        <f t="shared" si="1"/>
        <v>#VALUE!</v>
      </c>
      <c r="C60" s="157" t="s">
        <v>198</v>
      </c>
      <c r="D60" s="157" t="s">
        <v>198</v>
      </c>
      <c r="E60" s="113" t="e">
        <f t="shared" si="2"/>
        <v>#VALUE!</v>
      </c>
      <c r="F60" s="114" t="e">
        <f t="shared" si="3"/>
        <v>#VALUE!</v>
      </c>
      <c r="G60" s="115" t="e">
        <f t="shared" si="11"/>
        <v>#VALUE!</v>
      </c>
      <c r="H60" s="111" t="e">
        <f t="shared" si="4"/>
        <v>#VALUE!</v>
      </c>
      <c r="I60" s="157" t="e">
        <f t="shared" ref="I60:J60" si="24">+NA()</f>
        <v>#N/A</v>
      </c>
      <c r="J60" s="157" t="e">
        <f t="shared" si="24"/>
        <v>#N/A</v>
      </c>
      <c r="K60" s="113" t="e">
        <f t="shared" si="5"/>
        <v>#N/A</v>
      </c>
      <c r="L60" s="114" t="e">
        <f t="shared" si="6"/>
        <v>#VALUE!</v>
      </c>
      <c r="M60" s="115" t="e">
        <f t="shared" si="12"/>
        <v>#VALUE!</v>
      </c>
      <c r="N60" s="111" t="e">
        <f t="shared" si="7"/>
        <v>#VALUE!</v>
      </c>
      <c r="O60" s="157" t="s">
        <v>198</v>
      </c>
      <c r="P60" s="157" t="s">
        <v>198</v>
      </c>
      <c r="Q60" s="113" t="e">
        <f t="shared" si="8"/>
        <v>#VALUE!</v>
      </c>
      <c r="R60" s="114" t="e">
        <f t="shared" si="13"/>
        <v>#VALUE!</v>
      </c>
      <c r="S60" s="115" t="e">
        <f t="shared" si="14"/>
        <v>#VALUE!</v>
      </c>
      <c r="T60" s="115" t="e">
        <f>+VLOOKUP(A60,#REF!,10,0)</f>
        <v>#REF!</v>
      </c>
      <c r="U60" s="116"/>
      <c r="V60" s="117">
        <f t="shared" si="9"/>
        <v>42405</v>
      </c>
      <c r="W60" s="90" t="e">
        <f t="shared" si="10"/>
        <v>#VALUE!</v>
      </c>
      <c r="X60" s="89"/>
      <c r="Y60" s="158"/>
      <c r="Z60" s="159"/>
      <c r="AA60" s="158"/>
      <c r="AB60" s="158"/>
      <c r="AC60" s="158"/>
      <c r="AD60" s="158"/>
      <c r="AE60" s="117"/>
      <c r="AF60" s="89"/>
      <c r="AG60" s="122"/>
    </row>
    <row r="61" spans="1:33" ht="11.25" hidden="1" customHeight="1" outlineLevel="1" x14ac:dyDescent="0.3">
      <c r="A61" s="156">
        <v>42406</v>
      </c>
      <c r="B61" s="111" t="e">
        <f t="shared" si="1"/>
        <v>#VALUE!</v>
      </c>
      <c r="C61" s="157" t="s">
        <v>198</v>
      </c>
      <c r="D61" s="157" t="s">
        <v>198</v>
      </c>
      <c r="E61" s="113" t="e">
        <f t="shared" si="2"/>
        <v>#VALUE!</v>
      </c>
      <c r="F61" s="114" t="e">
        <f t="shared" si="3"/>
        <v>#VALUE!</v>
      </c>
      <c r="G61" s="115" t="e">
        <f t="shared" si="11"/>
        <v>#VALUE!</v>
      </c>
      <c r="H61" s="111" t="e">
        <f t="shared" si="4"/>
        <v>#VALUE!</v>
      </c>
      <c r="I61" s="157" t="e">
        <f t="shared" ref="I61:J61" si="25">+NA()</f>
        <v>#N/A</v>
      </c>
      <c r="J61" s="157" t="e">
        <f t="shared" si="25"/>
        <v>#N/A</v>
      </c>
      <c r="K61" s="113" t="e">
        <f t="shared" si="5"/>
        <v>#N/A</v>
      </c>
      <c r="L61" s="114" t="e">
        <f t="shared" si="6"/>
        <v>#VALUE!</v>
      </c>
      <c r="M61" s="115" t="e">
        <f t="shared" si="12"/>
        <v>#VALUE!</v>
      </c>
      <c r="N61" s="111" t="e">
        <f t="shared" si="7"/>
        <v>#VALUE!</v>
      </c>
      <c r="O61" s="157" t="s">
        <v>198</v>
      </c>
      <c r="P61" s="157" t="s">
        <v>198</v>
      </c>
      <c r="Q61" s="113" t="e">
        <f t="shared" si="8"/>
        <v>#VALUE!</v>
      </c>
      <c r="R61" s="114" t="e">
        <f t="shared" si="13"/>
        <v>#VALUE!</v>
      </c>
      <c r="S61" s="115" t="e">
        <f t="shared" si="14"/>
        <v>#VALUE!</v>
      </c>
      <c r="T61" s="115" t="e">
        <f>+VLOOKUP(A61,#REF!,10,0)</f>
        <v>#REF!</v>
      </c>
      <c r="U61" s="116"/>
      <c r="V61" s="117">
        <f t="shared" si="9"/>
        <v>42406</v>
      </c>
      <c r="W61" s="90" t="e">
        <f t="shared" si="10"/>
        <v>#VALUE!</v>
      </c>
      <c r="X61" s="89"/>
      <c r="Y61" s="158"/>
      <c r="Z61" s="159"/>
      <c r="AA61" s="158"/>
      <c r="AB61" s="158"/>
      <c r="AC61" s="158"/>
      <c r="AD61" s="158"/>
      <c r="AE61" s="89"/>
      <c r="AF61" s="89"/>
      <c r="AG61" s="89"/>
    </row>
    <row r="62" spans="1:33" ht="11.25" hidden="1" customHeight="1" outlineLevel="1" x14ac:dyDescent="0.3">
      <c r="A62" s="156">
        <v>42408</v>
      </c>
      <c r="B62" s="111" t="e">
        <f t="shared" si="1"/>
        <v>#VALUE!</v>
      </c>
      <c r="C62" s="157" t="s">
        <v>198</v>
      </c>
      <c r="D62" s="157" t="s">
        <v>198</v>
      </c>
      <c r="E62" s="113" t="e">
        <f t="shared" si="2"/>
        <v>#VALUE!</v>
      </c>
      <c r="F62" s="114" t="e">
        <f t="shared" si="3"/>
        <v>#VALUE!</v>
      </c>
      <c r="G62" s="115" t="e">
        <f t="shared" si="11"/>
        <v>#VALUE!</v>
      </c>
      <c r="H62" s="111" t="e">
        <f t="shared" si="4"/>
        <v>#VALUE!</v>
      </c>
      <c r="I62" s="157" t="e">
        <f t="shared" ref="I62:J62" si="26">+NA()</f>
        <v>#N/A</v>
      </c>
      <c r="J62" s="157" t="e">
        <f t="shared" si="26"/>
        <v>#N/A</v>
      </c>
      <c r="K62" s="113" t="e">
        <f t="shared" si="5"/>
        <v>#N/A</v>
      </c>
      <c r="L62" s="114" t="e">
        <f t="shared" si="6"/>
        <v>#VALUE!</v>
      </c>
      <c r="M62" s="115" t="e">
        <f t="shared" si="12"/>
        <v>#VALUE!</v>
      </c>
      <c r="N62" s="111" t="e">
        <f t="shared" si="7"/>
        <v>#VALUE!</v>
      </c>
      <c r="O62" s="157" t="s">
        <v>198</v>
      </c>
      <c r="P62" s="157" t="s">
        <v>198</v>
      </c>
      <c r="Q62" s="113" t="e">
        <f t="shared" si="8"/>
        <v>#VALUE!</v>
      </c>
      <c r="R62" s="114" t="e">
        <f t="shared" si="13"/>
        <v>#VALUE!</v>
      </c>
      <c r="S62" s="115" t="e">
        <f t="shared" si="14"/>
        <v>#VALUE!</v>
      </c>
      <c r="T62" s="115" t="e">
        <f>+VLOOKUP(A62,#REF!,10,0)</f>
        <v>#REF!</v>
      </c>
      <c r="U62" s="116"/>
      <c r="V62" s="117">
        <f t="shared" si="9"/>
        <v>42408</v>
      </c>
      <c r="W62" s="90" t="e">
        <f t="shared" si="10"/>
        <v>#VALUE!</v>
      </c>
      <c r="X62" s="158"/>
      <c r="Y62" s="158"/>
      <c r="Z62" s="159"/>
      <c r="AA62" s="158"/>
      <c r="AB62" s="158"/>
      <c r="AC62" s="158"/>
      <c r="AD62" s="158"/>
      <c r="AE62" s="89"/>
      <c r="AF62" s="89"/>
      <c r="AG62" s="89"/>
    </row>
    <row r="63" spans="1:33" ht="11.25" hidden="1" customHeight="1" outlineLevel="1" x14ac:dyDescent="0.3">
      <c r="A63" s="156">
        <v>42409</v>
      </c>
      <c r="B63" s="111" t="e">
        <f t="shared" si="1"/>
        <v>#VALUE!</v>
      </c>
      <c r="C63" s="157" t="s">
        <v>198</v>
      </c>
      <c r="D63" s="157" t="s">
        <v>198</v>
      </c>
      <c r="E63" s="113" t="e">
        <f t="shared" si="2"/>
        <v>#VALUE!</v>
      </c>
      <c r="F63" s="114" t="e">
        <f t="shared" si="3"/>
        <v>#VALUE!</v>
      </c>
      <c r="G63" s="115" t="e">
        <f t="shared" si="11"/>
        <v>#VALUE!</v>
      </c>
      <c r="H63" s="111" t="e">
        <f t="shared" si="4"/>
        <v>#VALUE!</v>
      </c>
      <c r="I63" s="157" t="e">
        <f t="shared" ref="I63:J63" si="27">+NA()</f>
        <v>#N/A</v>
      </c>
      <c r="J63" s="157" t="e">
        <f t="shared" si="27"/>
        <v>#N/A</v>
      </c>
      <c r="K63" s="113" t="e">
        <f t="shared" si="5"/>
        <v>#N/A</v>
      </c>
      <c r="L63" s="114" t="e">
        <f t="shared" si="6"/>
        <v>#VALUE!</v>
      </c>
      <c r="M63" s="115" t="e">
        <f t="shared" si="12"/>
        <v>#VALUE!</v>
      </c>
      <c r="N63" s="111" t="e">
        <f t="shared" si="7"/>
        <v>#VALUE!</v>
      </c>
      <c r="O63" s="157" t="s">
        <v>198</v>
      </c>
      <c r="P63" s="157" t="s">
        <v>198</v>
      </c>
      <c r="Q63" s="113" t="e">
        <f t="shared" si="8"/>
        <v>#VALUE!</v>
      </c>
      <c r="R63" s="114" t="e">
        <f t="shared" si="13"/>
        <v>#VALUE!</v>
      </c>
      <c r="S63" s="115" t="e">
        <f t="shared" si="14"/>
        <v>#VALUE!</v>
      </c>
      <c r="T63" s="115" t="e">
        <f>+VLOOKUP(A63,#REF!,10,0)</f>
        <v>#REF!</v>
      </c>
      <c r="U63" s="116"/>
      <c r="V63" s="117">
        <f t="shared" si="9"/>
        <v>42409</v>
      </c>
      <c r="W63" s="90" t="e">
        <f t="shared" si="10"/>
        <v>#VALUE!</v>
      </c>
      <c r="X63" s="89"/>
      <c r="Y63" s="158"/>
      <c r="Z63" s="159"/>
      <c r="AA63" s="158"/>
      <c r="AB63" s="158"/>
      <c r="AC63" s="158"/>
      <c r="AD63" s="158"/>
      <c r="AE63" s="117"/>
      <c r="AF63" s="89"/>
      <c r="AG63" s="122"/>
    </row>
    <row r="64" spans="1:33" ht="11.25" hidden="1" customHeight="1" outlineLevel="1" x14ac:dyDescent="0.3">
      <c r="A64" s="156">
        <v>42410</v>
      </c>
      <c r="B64" s="111" t="e">
        <f t="shared" si="1"/>
        <v>#VALUE!</v>
      </c>
      <c r="C64" s="157" t="s">
        <v>198</v>
      </c>
      <c r="D64" s="157" t="s">
        <v>198</v>
      </c>
      <c r="E64" s="113" t="e">
        <f t="shared" si="2"/>
        <v>#VALUE!</v>
      </c>
      <c r="F64" s="114" t="e">
        <f t="shared" si="3"/>
        <v>#VALUE!</v>
      </c>
      <c r="G64" s="115" t="e">
        <f t="shared" si="11"/>
        <v>#VALUE!</v>
      </c>
      <c r="H64" s="111" t="e">
        <f t="shared" si="4"/>
        <v>#VALUE!</v>
      </c>
      <c r="I64" s="157" t="e">
        <f t="shared" ref="I64:J64" si="28">+NA()</f>
        <v>#N/A</v>
      </c>
      <c r="J64" s="157" t="e">
        <f t="shared" si="28"/>
        <v>#N/A</v>
      </c>
      <c r="K64" s="113" t="e">
        <f t="shared" si="5"/>
        <v>#N/A</v>
      </c>
      <c r="L64" s="114" t="e">
        <f t="shared" si="6"/>
        <v>#VALUE!</v>
      </c>
      <c r="M64" s="115" t="e">
        <f t="shared" si="12"/>
        <v>#VALUE!</v>
      </c>
      <c r="N64" s="111" t="e">
        <f t="shared" si="7"/>
        <v>#VALUE!</v>
      </c>
      <c r="O64" s="157" t="s">
        <v>198</v>
      </c>
      <c r="P64" s="157" t="s">
        <v>198</v>
      </c>
      <c r="Q64" s="113" t="e">
        <f t="shared" si="8"/>
        <v>#VALUE!</v>
      </c>
      <c r="R64" s="114" t="e">
        <f t="shared" si="13"/>
        <v>#VALUE!</v>
      </c>
      <c r="S64" s="115" t="e">
        <f t="shared" si="14"/>
        <v>#VALUE!</v>
      </c>
      <c r="T64" s="115" t="e">
        <f>+VLOOKUP(A64,#REF!,10,0)</f>
        <v>#REF!</v>
      </c>
      <c r="U64" s="116"/>
      <c r="V64" s="117">
        <f t="shared" si="9"/>
        <v>42410</v>
      </c>
      <c r="W64" s="90" t="e">
        <f t="shared" si="10"/>
        <v>#VALUE!</v>
      </c>
      <c r="X64" s="89"/>
      <c r="Y64" s="158"/>
      <c r="Z64" s="159"/>
      <c r="AA64" s="158"/>
      <c r="AB64" s="158"/>
      <c r="AC64" s="158"/>
      <c r="AD64" s="158"/>
      <c r="AE64" s="89"/>
      <c r="AF64" s="89"/>
      <c r="AG64" s="89"/>
    </row>
    <row r="65" spans="1:33" ht="11.25" hidden="1" customHeight="1" outlineLevel="1" x14ac:dyDescent="0.3">
      <c r="A65" s="156">
        <v>42411</v>
      </c>
      <c r="B65" s="111" t="e">
        <f t="shared" si="1"/>
        <v>#VALUE!</v>
      </c>
      <c r="C65" s="157" t="s">
        <v>198</v>
      </c>
      <c r="D65" s="157" t="s">
        <v>198</v>
      </c>
      <c r="E65" s="113" t="e">
        <f t="shared" si="2"/>
        <v>#VALUE!</v>
      </c>
      <c r="F65" s="114" t="e">
        <f t="shared" si="3"/>
        <v>#VALUE!</v>
      </c>
      <c r="G65" s="115" t="e">
        <f t="shared" si="11"/>
        <v>#VALUE!</v>
      </c>
      <c r="H65" s="111" t="e">
        <f t="shared" si="4"/>
        <v>#VALUE!</v>
      </c>
      <c r="I65" s="157" t="e">
        <f t="shared" ref="I65:J65" si="29">+NA()</f>
        <v>#N/A</v>
      </c>
      <c r="J65" s="157" t="e">
        <f t="shared" si="29"/>
        <v>#N/A</v>
      </c>
      <c r="K65" s="113" t="e">
        <f t="shared" si="5"/>
        <v>#N/A</v>
      </c>
      <c r="L65" s="114" t="e">
        <f t="shared" si="6"/>
        <v>#VALUE!</v>
      </c>
      <c r="M65" s="115" t="e">
        <f t="shared" si="12"/>
        <v>#VALUE!</v>
      </c>
      <c r="N65" s="111" t="e">
        <f t="shared" si="7"/>
        <v>#VALUE!</v>
      </c>
      <c r="O65" s="157" t="s">
        <v>198</v>
      </c>
      <c r="P65" s="157" t="s">
        <v>198</v>
      </c>
      <c r="Q65" s="113" t="e">
        <f t="shared" si="8"/>
        <v>#VALUE!</v>
      </c>
      <c r="R65" s="114" t="e">
        <f t="shared" si="13"/>
        <v>#VALUE!</v>
      </c>
      <c r="S65" s="115" t="e">
        <f t="shared" si="14"/>
        <v>#VALUE!</v>
      </c>
      <c r="T65" s="115" t="e">
        <f>+VLOOKUP(A65,#REF!,10,0)</f>
        <v>#REF!</v>
      </c>
      <c r="U65" s="116"/>
      <c r="V65" s="117">
        <f t="shared" si="9"/>
        <v>42411</v>
      </c>
      <c r="W65" s="90" t="e">
        <f t="shared" si="10"/>
        <v>#VALUE!</v>
      </c>
      <c r="X65" s="89"/>
      <c r="Y65" s="158"/>
      <c r="Z65" s="159"/>
      <c r="AA65" s="158"/>
      <c r="AB65" s="158"/>
      <c r="AC65" s="158"/>
      <c r="AD65" s="158"/>
      <c r="AE65" s="89"/>
      <c r="AF65" s="89"/>
      <c r="AG65" s="89"/>
    </row>
    <row r="66" spans="1:33" ht="11.25" hidden="1" customHeight="1" outlineLevel="1" x14ac:dyDescent="0.3">
      <c r="A66" s="156">
        <v>42412</v>
      </c>
      <c r="B66" s="111" t="e">
        <f t="shared" si="1"/>
        <v>#VALUE!</v>
      </c>
      <c r="C66" s="157" t="s">
        <v>198</v>
      </c>
      <c r="D66" s="157" t="s">
        <v>198</v>
      </c>
      <c r="E66" s="113" t="e">
        <f t="shared" si="2"/>
        <v>#VALUE!</v>
      </c>
      <c r="F66" s="120" t="e">
        <f t="shared" si="3"/>
        <v>#VALUE!</v>
      </c>
      <c r="G66" s="121" t="e">
        <f t="shared" si="11"/>
        <v>#VALUE!</v>
      </c>
      <c r="H66" s="111" t="e">
        <f t="shared" si="4"/>
        <v>#VALUE!</v>
      </c>
      <c r="I66" s="157" t="e">
        <f t="shared" ref="I66:J66" si="30">+NA()</f>
        <v>#N/A</v>
      </c>
      <c r="J66" s="157" t="e">
        <f t="shared" si="30"/>
        <v>#N/A</v>
      </c>
      <c r="K66" s="113" t="e">
        <f t="shared" si="5"/>
        <v>#N/A</v>
      </c>
      <c r="L66" s="120" t="e">
        <f t="shared" si="6"/>
        <v>#VALUE!</v>
      </c>
      <c r="M66" s="121" t="e">
        <f t="shared" si="12"/>
        <v>#VALUE!</v>
      </c>
      <c r="N66" s="111" t="e">
        <f t="shared" si="7"/>
        <v>#VALUE!</v>
      </c>
      <c r="O66" s="157" t="s">
        <v>198</v>
      </c>
      <c r="P66" s="157" t="s">
        <v>198</v>
      </c>
      <c r="Q66" s="113" t="e">
        <f t="shared" si="8"/>
        <v>#VALUE!</v>
      </c>
      <c r="R66" s="120" t="e">
        <f t="shared" si="13"/>
        <v>#VALUE!</v>
      </c>
      <c r="S66" s="121" t="e">
        <f t="shared" si="14"/>
        <v>#VALUE!</v>
      </c>
      <c r="T66" s="115" t="e">
        <f>+VLOOKUP(A66,#REF!,10,0)</f>
        <v>#REF!</v>
      </c>
      <c r="U66" s="116"/>
      <c r="V66" s="117">
        <f t="shared" si="9"/>
        <v>42412</v>
      </c>
      <c r="W66" s="90" t="e">
        <f t="shared" si="10"/>
        <v>#VALUE!</v>
      </c>
      <c r="X66" s="89"/>
      <c r="Y66" s="158"/>
      <c r="Z66" s="159"/>
      <c r="AA66" s="158"/>
      <c r="AB66" s="158"/>
      <c r="AC66" s="158"/>
      <c r="AD66" s="158"/>
      <c r="AE66" s="89"/>
      <c r="AF66" s="89"/>
      <c r="AG66" s="89"/>
    </row>
    <row r="67" spans="1:33" ht="11.25" hidden="1" customHeight="1" outlineLevel="1" x14ac:dyDescent="0.3">
      <c r="A67" s="156">
        <v>42413</v>
      </c>
      <c r="B67" s="111" t="e">
        <f t="shared" si="1"/>
        <v>#VALUE!</v>
      </c>
      <c r="C67" s="157" t="s">
        <v>198</v>
      </c>
      <c r="D67" s="157" t="s">
        <v>198</v>
      </c>
      <c r="E67" s="113" t="e">
        <f t="shared" si="2"/>
        <v>#VALUE!</v>
      </c>
      <c r="F67" s="120" t="e">
        <f t="shared" si="3"/>
        <v>#VALUE!</v>
      </c>
      <c r="G67" s="121" t="e">
        <f t="shared" si="11"/>
        <v>#VALUE!</v>
      </c>
      <c r="H67" s="111" t="e">
        <f t="shared" si="4"/>
        <v>#VALUE!</v>
      </c>
      <c r="I67" s="157" t="e">
        <f t="shared" ref="I67:J67" si="31">+NA()</f>
        <v>#N/A</v>
      </c>
      <c r="J67" s="157" t="e">
        <f t="shared" si="31"/>
        <v>#N/A</v>
      </c>
      <c r="K67" s="113" t="e">
        <f t="shared" si="5"/>
        <v>#N/A</v>
      </c>
      <c r="L67" s="120" t="e">
        <f t="shared" si="6"/>
        <v>#VALUE!</v>
      </c>
      <c r="M67" s="121" t="e">
        <f t="shared" si="12"/>
        <v>#VALUE!</v>
      </c>
      <c r="N67" s="111" t="e">
        <f t="shared" si="7"/>
        <v>#VALUE!</v>
      </c>
      <c r="O67" s="157" t="s">
        <v>198</v>
      </c>
      <c r="P67" s="157" t="s">
        <v>198</v>
      </c>
      <c r="Q67" s="113" t="e">
        <f t="shared" si="8"/>
        <v>#VALUE!</v>
      </c>
      <c r="R67" s="120" t="e">
        <f t="shared" si="13"/>
        <v>#VALUE!</v>
      </c>
      <c r="S67" s="121" t="e">
        <f t="shared" si="14"/>
        <v>#VALUE!</v>
      </c>
      <c r="T67" s="115" t="e">
        <f>+VLOOKUP(A67,#REF!,10,0)</f>
        <v>#REF!</v>
      </c>
      <c r="U67" s="116"/>
      <c r="V67" s="117">
        <f t="shared" si="9"/>
        <v>42413</v>
      </c>
      <c r="W67" s="90" t="e">
        <f t="shared" si="10"/>
        <v>#VALUE!</v>
      </c>
      <c r="X67" s="89"/>
      <c r="Y67" s="158"/>
      <c r="Z67" s="159"/>
      <c r="AA67" s="158"/>
      <c r="AB67" s="158"/>
      <c r="AC67" s="158"/>
      <c r="AD67" s="158"/>
      <c r="AE67" s="89"/>
      <c r="AF67" s="89"/>
      <c r="AG67" s="89"/>
    </row>
    <row r="68" spans="1:33" ht="11.25" hidden="1" customHeight="1" outlineLevel="1" x14ac:dyDescent="0.3">
      <c r="A68" s="156">
        <v>42415</v>
      </c>
      <c r="B68" s="111" t="e">
        <f t="shared" si="1"/>
        <v>#VALUE!</v>
      </c>
      <c r="C68" s="157" t="s">
        <v>198</v>
      </c>
      <c r="D68" s="157" t="s">
        <v>198</v>
      </c>
      <c r="E68" s="113" t="e">
        <f t="shared" si="2"/>
        <v>#VALUE!</v>
      </c>
      <c r="F68" s="120" t="e">
        <f t="shared" si="3"/>
        <v>#VALUE!</v>
      </c>
      <c r="G68" s="121" t="e">
        <f t="shared" si="11"/>
        <v>#VALUE!</v>
      </c>
      <c r="H68" s="111" t="e">
        <f t="shared" si="4"/>
        <v>#VALUE!</v>
      </c>
      <c r="I68" s="157" t="e">
        <f t="shared" ref="I68:J68" si="32">+NA()</f>
        <v>#N/A</v>
      </c>
      <c r="J68" s="157" t="e">
        <f t="shared" si="32"/>
        <v>#N/A</v>
      </c>
      <c r="K68" s="113" t="e">
        <f t="shared" si="5"/>
        <v>#N/A</v>
      </c>
      <c r="L68" s="120" t="e">
        <f t="shared" si="6"/>
        <v>#VALUE!</v>
      </c>
      <c r="M68" s="121" t="e">
        <f t="shared" si="12"/>
        <v>#VALUE!</v>
      </c>
      <c r="N68" s="111" t="e">
        <f t="shared" si="7"/>
        <v>#VALUE!</v>
      </c>
      <c r="O68" s="157" t="s">
        <v>198</v>
      </c>
      <c r="P68" s="157" t="s">
        <v>198</v>
      </c>
      <c r="Q68" s="113" t="e">
        <f t="shared" si="8"/>
        <v>#VALUE!</v>
      </c>
      <c r="R68" s="120" t="e">
        <f t="shared" si="13"/>
        <v>#VALUE!</v>
      </c>
      <c r="S68" s="121" t="e">
        <f t="shared" si="14"/>
        <v>#VALUE!</v>
      </c>
      <c r="T68" s="115" t="e">
        <f>+VLOOKUP(A68,#REF!,10,0)</f>
        <v>#REF!</v>
      </c>
      <c r="U68" s="116"/>
      <c r="V68" s="117">
        <f t="shared" si="9"/>
        <v>42415</v>
      </c>
      <c r="W68" s="90" t="e">
        <f t="shared" si="10"/>
        <v>#VALUE!</v>
      </c>
      <c r="X68" s="158"/>
      <c r="Y68" s="158"/>
      <c r="Z68" s="159"/>
      <c r="AA68" s="158"/>
      <c r="AB68" s="158"/>
      <c r="AC68" s="158"/>
      <c r="AD68" s="158"/>
      <c r="AE68" s="89"/>
      <c r="AF68" s="89"/>
      <c r="AG68" s="89"/>
    </row>
    <row r="69" spans="1:33" ht="11.25" hidden="1" customHeight="1" outlineLevel="1" x14ac:dyDescent="0.3">
      <c r="A69" s="156">
        <v>42416</v>
      </c>
      <c r="B69" s="111" t="e">
        <f t="shared" si="1"/>
        <v>#VALUE!</v>
      </c>
      <c r="C69" s="157" t="s">
        <v>198</v>
      </c>
      <c r="D69" s="157" t="s">
        <v>198</v>
      </c>
      <c r="E69" s="113" t="e">
        <f t="shared" si="2"/>
        <v>#VALUE!</v>
      </c>
      <c r="F69" s="120" t="e">
        <f t="shared" si="3"/>
        <v>#VALUE!</v>
      </c>
      <c r="G69" s="121" t="e">
        <f t="shared" si="11"/>
        <v>#VALUE!</v>
      </c>
      <c r="H69" s="111" t="e">
        <f t="shared" si="4"/>
        <v>#VALUE!</v>
      </c>
      <c r="I69" s="157" t="e">
        <f t="shared" ref="I69:J69" si="33">+NA()</f>
        <v>#N/A</v>
      </c>
      <c r="J69" s="157" t="e">
        <f t="shared" si="33"/>
        <v>#N/A</v>
      </c>
      <c r="K69" s="113" t="e">
        <f t="shared" si="5"/>
        <v>#N/A</v>
      </c>
      <c r="L69" s="120" t="e">
        <f t="shared" si="6"/>
        <v>#VALUE!</v>
      </c>
      <c r="M69" s="121" t="e">
        <f t="shared" si="12"/>
        <v>#VALUE!</v>
      </c>
      <c r="N69" s="111" t="e">
        <f t="shared" si="7"/>
        <v>#VALUE!</v>
      </c>
      <c r="O69" s="157" t="s">
        <v>198</v>
      </c>
      <c r="P69" s="157" t="s">
        <v>198</v>
      </c>
      <c r="Q69" s="113" t="e">
        <f t="shared" si="8"/>
        <v>#VALUE!</v>
      </c>
      <c r="R69" s="120" t="e">
        <f t="shared" si="13"/>
        <v>#VALUE!</v>
      </c>
      <c r="S69" s="121" t="e">
        <f t="shared" si="14"/>
        <v>#VALUE!</v>
      </c>
      <c r="T69" s="115" t="e">
        <f>+VLOOKUP(A69,#REF!,10,0)</f>
        <v>#REF!</v>
      </c>
      <c r="U69" s="116"/>
      <c r="V69" s="117">
        <f t="shared" si="9"/>
        <v>42416</v>
      </c>
      <c r="W69" s="90" t="e">
        <f t="shared" si="10"/>
        <v>#VALUE!</v>
      </c>
      <c r="X69" s="89"/>
      <c r="Y69" s="158"/>
      <c r="Z69" s="159"/>
      <c r="AA69" s="158"/>
      <c r="AB69" s="158"/>
      <c r="AC69" s="158"/>
      <c r="AD69" s="158"/>
      <c r="AE69" s="89"/>
      <c r="AF69" s="89"/>
      <c r="AG69" s="89"/>
    </row>
    <row r="70" spans="1:33" ht="11.25" hidden="1" customHeight="1" outlineLevel="1" x14ac:dyDescent="0.3">
      <c r="A70" s="156">
        <v>42417</v>
      </c>
      <c r="B70" s="111" t="e">
        <f t="shared" si="1"/>
        <v>#VALUE!</v>
      </c>
      <c r="C70" s="112" t="s">
        <v>198</v>
      </c>
      <c r="D70" s="112" t="s">
        <v>198</v>
      </c>
      <c r="E70" s="113" t="e">
        <f t="shared" si="2"/>
        <v>#VALUE!</v>
      </c>
      <c r="F70" s="120" t="e">
        <f t="shared" si="3"/>
        <v>#VALUE!</v>
      </c>
      <c r="G70" s="121" t="e">
        <f t="shared" si="11"/>
        <v>#VALUE!</v>
      </c>
      <c r="H70" s="111" t="e">
        <f t="shared" si="4"/>
        <v>#VALUE!</v>
      </c>
      <c r="I70" s="157" t="e">
        <f t="shared" ref="I70:J70" si="34">+NA()</f>
        <v>#N/A</v>
      </c>
      <c r="J70" s="157" t="e">
        <f t="shared" si="34"/>
        <v>#N/A</v>
      </c>
      <c r="K70" s="113" t="e">
        <f t="shared" si="5"/>
        <v>#N/A</v>
      </c>
      <c r="L70" s="120" t="e">
        <f t="shared" si="6"/>
        <v>#VALUE!</v>
      </c>
      <c r="M70" s="121" t="e">
        <f t="shared" si="12"/>
        <v>#VALUE!</v>
      </c>
      <c r="N70" s="111" t="e">
        <f t="shared" si="7"/>
        <v>#VALUE!</v>
      </c>
      <c r="O70" s="112" t="s">
        <v>198</v>
      </c>
      <c r="P70" s="112" t="s">
        <v>198</v>
      </c>
      <c r="Q70" s="113" t="e">
        <f t="shared" si="8"/>
        <v>#VALUE!</v>
      </c>
      <c r="R70" s="120" t="e">
        <f t="shared" si="13"/>
        <v>#VALUE!</v>
      </c>
      <c r="S70" s="121" t="e">
        <f t="shared" si="14"/>
        <v>#VALUE!</v>
      </c>
      <c r="T70" s="115" t="e">
        <f>+VLOOKUP(A70,#REF!,10,0)</f>
        <v>#REF!</v>
      </c>
      <c r="U70" s="116"/>
      <c r="V70" s="117">
        <f t="shared" si="9"/>
        <v>42417</v>
      </c>
      <c r="W70" s="90" t="e">
        <f t="shared" si="10"/>
        <v>#VALUE!</v>
      </c>
      <c r="X70" s="89"/>
      <c r="Y70" s="89"/>
      <c r="Z70" s="118"/>
      <c r="AA70" s="89"/>
      <c r="AB70" s="89"/>
      <c r="AC70" s="89"/>
      <c r="AD70" s="89"/>
      <c r="AE70" s="89"/>
      <c r="AF70" s="89"/>
      <c r="AG70" s="89"/>
    </row>
    <row r="71" spans="1:33" ht="11.25" hidden="1" customHeight="1" outlineLevel="1" x14ac:dyDescent="0.3">
      <c r="A71" s="156">
        <v>42418</v>
      </c>
      <c r="B71" s="111" t="e">
        <f t="shared" si="1"/>
        <v>#VALUE!</v>
      </c>
      <c r="C71" s="119" t="s">
        <v>198</v>
      </c>
      <c r="D71" s="119" t="s">
        <v>198</v>
      </c>
      <c r="E71" s="113" t="e">
        <f t="shared" si="2"/>
        <v>#VALUE!</v>
      </c>
      <c r="F71" s="120" t="e">
        <f t="shared" si="3"/>
        <v>#VALUE!</v>
      </c>
      <c r="G71" s="121" t="e">
        <f t="shared" si="11"/>
        <v>#VALUE!</v>
      </c>
      <c r="H71" s="111" t="e">
        <f t="shared" si="4"/>
        <v>#VALUE!</v>
      </c>
      <c r="I71" s="157" t="e">
        <f t="shared" ref="I71:J71" si="35">+NA()</f>
        <v>#N/A</v>
      </c>
      <c r="J71" s="157" t="e">
        <f t="shared" si="35"/>
        <v>#N/A</v>
      </c>
      <c r="K71" s="113" t="e">
        <f t="shared" si="5"/>
        <v>#N/A</v>
      </c>
      <c r="L71" s="120" t="e">
        <f t="shared" si="6"/>
        <v>#VALUE!</v>
      </c>
      <c r="M71" s="121" t="e">
        <f t="shared" si="12"/>
        <v>#VALUE!</v>
      </c>
      <c r="N71" s="111" t="e">
        <f t="shared" si="7"/>
        <v>#VALUE!</v>
      </c>
      <c r="O71" s="119" t="s">
        <v>198</v>
      </c>
      <c r="P71" s="119" t="s">
        <v>198</v>
      </c>
      <c r="Q71" s="113" t="e">
        <f t="shared" si="8"/>
        <v>#VALUE!</v>
      </c>
      <c r="R71" s="120" t="e">
        <f t="shared" si="13"/>
        <v>#VALUE!</v>
      </c>
      <c r="S71" s="121" t="e">
        <f t="shared" si="14"/>
        <v>#VALUE!</v>
      </c>
      <c r="T71" s="115" t="e">
        <f>+VLOOKUP(A71,#REF!,10,0)</f>
        <v>#REF!</v>
      </c>
      <c r="U71" s="116"/>
      <c r="V71" s="117">
        <f t="shared" si="9"/>
        <v>42418</v>
      </c>
      <c r="W71" s="90" t="e">
        <f t="shared" si="10"/>
        <v>#VALUE!</v>
      </c>
      <c r="X71" s="89"/>
      <c r="Y71" s="89"/>
      <c r="Z71" s="118"/>
      <c r="AA71" s="89"/>
      <c r="AB71" s="89"/>
      <c r="AC71" s="89"/>
      <c r="AD71" s="89"/>
      <c r="AE71" s="89"/>
      <c r="AF71" s="89"/>
      <c r="AG71" s="89"/>
    </row>
    <row r="72" spans="1:33" ht="11.25" hidden="1" customHeight="1" outlineLevel="1" x14ac:dyDescent="0.3">
      <c r="A72" s="156" t="s">
        <v>198</v>
      </c>
      <c r="B72" s="111" t="e">
        <f t="shared" si="1"/>
        <v>#VALUE!</v>
      </c>
      <c r="C72" s="119" t="s">
        <v>198</v>
      </c>
      <c r="D72" s="119" t="s">
        <v>198</v>
      </c>
      <c r="E72" s="113" t="e">
        <f t="shared" si="2"/>
        <v>#VALUE!</v>
      </c>
      <c r="F72" s="120" t="e">
        <f t="shared" si="3"/>
        <v>#VALUE!</v>
      </c>
      <c r="G72" s="121" t="e">
        <f t="shared" si="11"/>
        <v>#VALUE!</v>
      </c>
      <c r="H72" s="111" t="e">
        <f t="shared" si="4"/>
        <v>#VALUE!</v>
      </c>
      <c r="I72" s="157" t="s">
        <v>198</v>
      </c>
      <c r="J72" s="157" t="s">
        <v>198</v>
      </c>
      <c r="K72" s="113" t="e">
        <f t="shared" si="5"/>
        <v>#VALUE!</v>
      </c>
      <c r="L72" s="120" t="e">
        <f t="shared" si="6"/>
        <v>#VALUE!</v>
      </c>
      <c r="M72" s="121" t="e">
        <f t="shared" si="12"/>
        <v>#VALUE!</v>
      </c>
      <c r="N72" s="111" t="e">
        <f t="shared" si="7"/>
        <v>#VALUE!</v>
      </c>
      <c r="O72" s="119" t="s">
        <v>198</v>
      </c>
      <c r="P72" s="119" t="s">
        <v>198</v>
      </c>
      <c r="Q72" s="113" t="e">
        <f t="shared" si="8"/>
        <v>#VALUE!</v>
      </c>
      <c r="R72" s="120" t="e">
        <f t="shared" si="13"/>
        <v>#VALUE!</v>
      </c>
      <c r="S72" s="121" t="e">
        <f t="shared" si="14"/>
        <v>#VALUE!</v>
      </c>
      <c r="T72" s="115" t="e">
        <f>+VLOOKUP(A72,#REF!,10,0)</f>
        <v>#REF!</v>
      </c>
      <c r="U72" s="116"/>
      <c r="V72" s="117" t="str">
        <f t="shared" si="9"/>
        <v>#REF!</v>
      </c>
      <c r="W72" s="90" t="e">
        <f t="shared" si="10"/>
        <v>#VALUE!</v>
      </c>
      <c r="X72" s="89"/>
      <c r="Y72" s="89"/>
      <c r="Z72" s="118"/>
      <c r="AA72" s="89"/>
      <c r="AB72" s="89"/>
      <c r="AC72" s="89"/>
      <c r="AD72" s="89"/>
      <c r="AE72" s="89"/>
      <c r="AF72" s="89"/>
      <c r="AG72" s="89"/>
    </row>
    <row r="73" spans="1:33" ht="11.25" hidden="1" customHeight="1" outlineLevel="1" x14ac:dyDescent="0.3">
      <c r="A73" s="156"/>
      <c r="B73" s="111"/>
      <c r="C73" s="119"/>
      <c r="D73" s="119">
        <v>3.0730000000000004</v>
      </c>
      <c r="E73" s="113"/>
      <c r="F73" s="120"/>
      <c r="G73" s="121"/>
      <c r="H73" s="111"/>
      <c r="I73" s="157"/>
      <c r="J73" s="157">
        <v>2.8580000000000005</v>
      </c>
      <c r="K73" s="113"/>
      <c r="L73" s="120"/>
      <c r="M73" s="121"/>
      <c r="N73" s="111"/>
      <c r="O73" s="119"/>
      <c r="P73" s="119">
        <v>2.9910000000000005</v>
      </c>
      <c r="Q73" s="113"/>
      <c r="R73" s="120"/>
      <c r="S73" s="121"/>
      <c r="T73" s="121"/>
      <c r="U73" s="116"/>
      <c r="V73" s="117"/>
      <c r="W73" s="90"/>
      <c r="X73" s="89"/>
      <c r="Y73" s="89"/>
      <c r="Z73" s="118"/>
      <c r="AA73" s="89"/>
      <c r="AB73" s="89"/>
      <c r="AC73" s="89"/>
      <c r="AD73" s="89"/>
      <c r="AE73" s="89"/>
      <c r="AF73" s="89"/>
      <c r="AG73" s="89"/>
    </row>
    <row r="74" spans="1:33" ht="11.25" hidden="1" customHeight="1" outlineLevel="1" x14ac:dyDescent="0.3">
      <c r="A74" s="156" t="s">
        <v>198</v>
      </c>
      <c r="B74" s="111" t="e">
        <f t="shared" ref="B74:B97" si="36">+A74-$A$27</f>
        <v>#VALUE!</v>
      </c>
      <c r="C74" s="119" t="s">
        <v>198</v>
      </c>
      <c r="D74" s="119" t="s">
        <v>198</v>
      </c>
      <c r="E74" s="113" t="e">
        <f t="shared" ref="E74:E97" si="37">+C74-($H$15)+F74</f>
        <v>#VALUE!</v>
      </c>
      <c r="F74" s="120" t="e">
        <f t="shared" ref="F74:F97" si="38">+F$72+D$73-D74</f>
        <v>#VALUE!</v>
      </c>
      <c r="G74" s="121" t="e">
        <f>+(F74-F72)/(A74-A72)*1000</f>
        <v>#VALUE!</v>
      </c>
      <c r="H74" s="111" t="e">
        <f t="shared" ref="H74:H97" si="39">+A74-$A$27</f>
        <v>#VALUE!</v>
      </c>
      <c r="I74" s="157" t="s">
        <v>198</v>
      </c>
      <c r="J74" s="157" t="s">
        <v>198</v>
      </c>
      <c r="K74" s="113" t="e">
        <f t="shared" ref="K74:K97" si="40">+I74-($H$16)+L74</f>
        <v>#VALUE!</v>
      </c>
      <c r="L74" s="120" t="e">
        <f t="shared" ref="L74:L97" si="41">+L$72+J$73-J74</f>
        <v>#VALUE!</v>
      </c>
      <c r="M74" s="121" t="e">
        <f>+(L74-L72)/(A74-A72)*1000</f>
        <v>#VALUE!</v>
      </c>
      <c r="N74" s="111" t="e">
        <f t="shared" ref="N74:N97" si="42">+A74-$A$27</f>
        <v>#VALUE!</v>
      </c>
      <c r="O74" s="119" t="s">
        <v>198</v>
      </c>
      <c r="P74" s="119" t="s">
        <v>198</v>
      </c>
      <c r="Q74" s="113" t="e">
        <f t="shared" ref="Q74:Q97" si="43">+(O74-$H$17+R74)</f>
        <v>#VALUE!</v>
      </c>
      <c r="R74" s="120" t="e">
        <f t="shared" ref="R74:R97" si="44">+R$72+P$73-P74</f>
        <v>#VALUE!</v>
      </c>
      <c r="S74" s="121" t="e">
        <f>+(R74-R72)/(A74-A72)*1000</f>
        <v>#VALUE!</v>
      </c>
      <c r="T74" s="115" t="e">
        <f>+VLOOKUP(A74,#REF!,10,0)</f>
        <v>#REF!</v>
      </c>
      <c r="U74" s="116"/>
      <c r="V74" s="117" t="str">
        <f t="shared" ref="V74:V97" si="45">+A74</f>
        <v>#REF!</v>
      </c>
      <c r="W74" s="90" t="e">
        <f t="shared" ref="W74:W97" si="46">+(E74+2*K74+Q74)/4</f>
        <v>#VALUE!</v>
      </c>
      <c r="X74" s="89"/>
      <c r="Y74" s="89"/>
      <c r="Z74" s="118"/>
      <c r="AA74" s="89"/>
      <c r="AB74" s="89"/>
      <c r="AC74" s="89"/>
      <c r="AD74" s="89"/>
      <c r="AE74" s="89"/>
      <c r="AF74" s="89"/>
      <c r="AG74" s="89"/>
    </row>
    <row r="75" spans="1:33" ht="12" hidden="1" customHeight="1" outlineLevel="1" x14ac:dyDescent="0.3">
      <c r="A75" s="156" t="s">
        <v>198</v>
      </c>
      <c r="B75" s="111" t="e">
        <f t="shared" si="36"/>
        <v>#VALUE!</v>
      </c>
      <c r="C75" s="119" t="s">
        <v>198</v>
      </c>
      <c r="D75" s="119" t="s">
        <v>198</v>
      </c>
      <c r="E75" s="113" t="e">
        <f t="shared" si="37"/>
        <v>#VALUE!</v>
      </c>
      <c r="F75" s="120" t="e">
        <f t="shared" si="38"/>
        <v>#VALUE!</v>
      </c>
      <c r="G75" s="121" t="e">
        <f t="shared" ref="G75:G97" si="47">+(F75-F74)/(A75-A74)*1000</f>
        <v>#VALUE!</v>
      </c>
      <c r="H75" s="111" t="e">
        <f t="shared" si="39"/>
        <v>#VALUE!</v>
      </c>
      <c r="I75" s="157" t="s">
        <v>198</v>
      </c>
      <c r="J75" s="157" t="s">
        <v>198</v>
      </c>
      <c r="K75" s="113" t="e">
        <f t="shared" si="40"/>
        <v>#VALUE!</v>
      </c>
      <c r="L75" s="120" t="e">
        <f t="shared" si="41"/>
        <v>#VALUE!</v>
      </c>
      <c r="M75" s="121" t="e">
        <f t="shared" ref="M75:M97" si="48">+(L75-L74)/(A75-A74)*1000</f>
        <v>#VALUE!</v>
      </c>
      <c r="N75" s="111" t="e">
        <f t="shared" si="42"/>
        <v>#VALUE!</v>
      </c>
      <c r="O75" s="119" t="s">
        <v>198</v>
      </c>
      <c r="P75" s="119" t="s">
        <v>198</v>
      </c>
      <c r="Q75" s="113" t="e">
        <f t="shared" si="43"/>
        <v>#VALUE!</v>
      </c>
      <c r="R75" s="120" t="e">
        <f t="shared" si="44"/>
        <v>#VALUE!</v>
      </c>
      <c r="S75" s="121" t="e">
        <f t="shared" ref="S75:S97" si="49">+(R75-R74)/(A75-A74)*1000</f>
        <v>#VALUE!</v>
      </c>
      <c r="T75" s="115" t="e">
        <f>+VLOOKUP(A75,#REF!,10,0)</f>
        <v>#REF!</v>
      </c>
      <c r="U75" s="116"/>
      <c r="V75" s="117" t="str">
        <f t="shared" si="45"/>
        <v>#REF!</v>
      </c>
      <c r="W75" s="90" t="e">
        <f t="shared" si="46"/>
        <v>#VALUE!</v>
      </c>
      <c r="X75" s="89"/>
      <c r="Y75" s="89"/>
      <c r="Z75" s="118"/>
      <c r="AA75" s="89"/>
      <c r="AB75" s="89"/>
      <c r="AC75" s="89"/>
      <c r="AD75" s="89"/>
      <c r="AE75" s="89"/>
      <c r="AF75" s="89"/>
      <c r="AG75" s="89"/>
    </row>
    <row r="76" spans="1:33" ht="12" hidden="1" customHeight="1" outlineLevel="1" x14ac:dyDescent="0.3">
      <c r="A76" s="156" t="s">
        <v>198</v>
      </c>
      <c r="B76" s="111" t="e">
        <f t="shared" si="36"/>
        <v>#VALUE!</v>
      </c>
      <c r="C76" s="119" t="s">
        <v>198</v>
      </c>
      <c r="D76" s="119" t="s">
        <v>198</v>
      </c>
      <c r="E76" s="113" t="e">
        <f t="shared" si="37"/>
        <v>#VALUE!</v>
      </c>
      <c r="F76" s="120" t="e">
        <f t="shared" si="38"/>
        <v>#VALUE!</v>
      </c>
      <c r="G76" s="121" t="e">
        <f t="shared" si="47"/>
        <v>#VALUE!</v>
      </c>
      <c r="H76" s="111" t="e">
        <f t="shared" si="39"/>
        <v>#VALUE!</v>
      </c>
      <c r="I76" s="119" t="s">
        <v>198</v>
      </c>
      <c r="J76" s="119" t="s">
        <v>198</v>
      </c>
      <c r="K76" s="113" t="e">
        <f t="shared" si="40"/>
        <v>#VALUE!</v>
      </c>
      <c r="L76" s="120" t="e">
        <f t="shared" si="41"/>
        <v>#VALUE!</v>
      </c>
      <c r="M76" s="121" t="e">
        <f t="shared" si="48"/>
        <v>#VALUE!</v>
      </c>
      <c r="N76" s="111" t="e">
        <f t="shared" si="42"/>
        <v>#VALUE!</v>
      </c>
      <c r="O76" s="119" t="s">
        <v>198</v>
      </c>
      <c r="P76" s="119" t="s">
        <v>198</v>
      </c>
      <c r="Q76" s="113" t="e">
        <f t="shared" si="43"/>
        <v>#VALUE!</v>
      </c>
      <c r="R76" s="120" t="e">
        <f t="shared" si="44"/>
        <v>#VALUE!</v>
      </c>
      <c r="S76" s="121" t="e">
        <f t="shared" si="49"/>
        <v>#VALUE!</v>
      </c>
      <c r="T76" s="115" t="e">
        <f>+VLOOKUP(A76,#REF!,10,0)</f>
        <v>#REF!</v>
      </c>
      <c r="U76" s="116"/>
      <c r="V76" s="117" t="str">
        <f t="shared" si="45"/>
        <v>#REF!</v>
      </c>
      <c r="W76" s="90" t="e">
        <f t="shared" si="46"/>
        <v>#VALUE!</v>
      </c>
      <c r="X76" s="89"/>
      <c r="Y76" s="89"/>
      <c r="Z76" s="118"/>
      <c r="AA76" s="89"/>
      <c r="AB76" s="89"/>
      <c r="AC76" s="89"/>
      <c r="AD76" s="89"/>
      <c r="AE76" s="89"/>
      <c r="AF76" s="89"/>
      <c r="AG76" s="89"/>
    </row>
    <row r="77" spans="1:33" ht="12" hidden="1" customHeight="1" outlineLevel="1" x14ac:dyDescent="0.3">
      <c r="A77" s="156" t="s">
        <v>198</v>
      </c>
      <c r="B77" s="111" t="e">
        <f t="shared" si="36"/>
        <v>#VALUE!</v>
      </c>
      <c r="C77" s="119" t="s">
        <v>198</v>
      </c>
      <c r="D77" s="119" t="s">
        <v>198</v>
      </c>
      <c r="E77" s="113" t="e">
        <f t="shared" si="37"/>
        <v>#VALUE!</v>
      </c>
      <c r="F77" s="120" t="e">
        <f t="shared" si="38"/>
        <v>#VALUE!</v>
      </c>
      <c r="G77" s="121" t="e">
        <f t="shared" si="47"/>
        <v>#VALUE!</v>
      </c>
      <c r="H77" s="111" t="e">
        <f t="shared" si="39"/>
        <v>#VALUE!</v>
      </c>
      <c r="I77" s="119" t="s">
        <v>198</v>
      </c>
      <c r="J77" s="119" t="s">
        <v>198</v>
      </c>
      <c r="K77" s="113" t="e">
        <f t="shared" si="40"/>
        <v>#VALUE!</v>
      </c>
      <c r="L77" s="120" t="e">
        <f t="shared" si="41"/>
        <v>#VALUE!</v>
      </c>
      <c r="M77" s="121" t="e">
        <f t="shared" si="48"/>
        <v>#VALUE!</v>
      </c>
      <c r="N77" s="111" t="e">
        <f t="shared" si="42"/>
        <v>#VALUE!</v>
      </c>
      <c r="O77" s="119" t="s">
        <v>198</v>
      </c>
      <c r="P77" s="119" t="s">
        <v>198</v>
      </c>
      <c r="Q77" s="113" t="e">
        <f t="shared" si="43"/>
        <v>#VALUE!</v>
      </c>
      <c r="R77" s="120" t="e">
        <f t="shared" si="44"/>
        <v>#VALUE!</v>
      </c>
      <c r="S77" s="121" t="e">
        <f t="shared" si="49"/>
        <v>#VALUE!</v>
      </c>
      <c r="T77" s="115" t="e">
        <f>+VLOOKUP(A77,#REF!,10,0)</f>
        <v>#REF!</v>
      </c>
      <c r="U77" s="116"/>
      <c r="V77" s="117" t="str">
        <f t="shared" si="45"/>
        <v>#REF!</v>
      </c>
      <c r="W77" s="90" t="e">
        <f t="shared" si="46"/>
        <v>#VALUE!</v>
      </c>
      <c r="X77" s="89"/>
      <c r="Y77" s="89"/>
      <c r="Z77" s="118"/>
      <c r="AA77" s="89"/>
      <c r="AB77" s="89"/>
      <c r="AC77" s="89"/>
      <c r="AD77" s="89"/>
      <c r="AE77" s="89"/>
      <c r="AF77" s="89"/>
      <c r="AG77" s="89"/>
    </row>
    <row r="78" spans="1:33" ht="12" hidden="1" customHeight="1" outlineLevel="1" x14ac:dyDescent="0.3">
      <c r="A78" s="156" t="s">
        <v>198</v>
      </c>
      <c r="B78" s="111" t="e">
        <f t="shared" si="36"/>
        <v>#VALUE!</v>
      </c>
      <c r="C78" s="119" t="s">
        <v>198</v>
      </c>
      <c r="D78" s="119" t="s">
        <v>198</v>
      </c>
      <c r="E78" s="113" t="e">
        <f t="shared" si="37"/>
        <v>#VALUE!</v>
      </c>
      <c r="F78" s="120" t="e">
        <f t="shared" si="38"/>
        <v>#VALUE!</v>
      </c>
      <c r="G78" s="121" t="e">
        <f t="shared" si="47"/>
        <v>#VALUE!</v>
      </c>
      <c r="H78" s="111" t="e">
        <f t="shared" si="39"/>
        <v>#VALUE!</v>
      </c>
      <c r="I78" s="119" t="s">
        <v>198</v>
      </c>
      <c r="J78" s="119" t="s">
        <v>198</v>
      </c>
      <c r="K78" s="113" t="e">
        <f t="shared" si="40"/>
        <v>#VALUE!</v>
      </c>
      <c r="L78" s="120" t="e">
        <f t="shared" si="41"/>
        <v>#VALUE!</v>
      </c>
      <c r="M78" s="121" t="e">
        <f t="shared" si="48"/>
        <v>#VALUE!</v>
      </c>
      <c r="N78" s="111" t="e">
        <f t="shared" si="42"/>
        <v>#VALUE!</v>
      </c>
      <c r="O78" s="119" t="s">
        <v>198</v>
      </c>
      <c r="P78" s="119" t="s">
        <v>198</v>
      </c>
      <c r="Q78" s="113" t="e">
        <f t="shared" si="43"/>
        <v>#VALUE!</v>
      </c>
      <c r="R78" s="120" t="e">
        <f t="shared" si="44"/>
        <v>#VALUE!</v>
      </c>
      <c r="S78" s="121" t="e">
        <f t="shared" si="49"/>
        <v>#VALUE!</v>
      </c>
      <c r="T78" s="115" t="e">
        <f>+VLOOKUP(A78,#REF!,10,0)</f>
        <v>#REF!</v>
      </c>
      <c r="U78" s="116"/>
      <c r="V78" s="117" t="str">
        <f t="shared" si="45"/>
        <v>#REF!</v>
      </c>
      <c r="W78" s="90" t="e">
        <f t="shared" si="46"/>
        <v>#VALUE!</v>
      </c>
      <c r="X78" s="89"/>
      <c r="Y78" s="89"/>
      <c r="Z78" s="118"/>
      <c r="AA78" s="89"/>
      <c r="AB78" s="89"/>
      <c r="AC78" s="89"/>
      <c r="AD78" s="89"/>
      <c r="AE78" s="89"/>
      <c r="AF78" s="89"/>
      <c r="AG78" s="89"/>
    </row>
    <row r="79" spans="1:33" ht="12" hidden="1" customHeight="1" outlineLevel="1" x14ac:dyDescent="0.3">
      <c r="A79" s="156" t="s">
        <v>198</v>
      </c>
      <c r="B79" s="111" t="e">
        <f t="shared" si="36"/>
        <v>#VALUE!</v>
      </c>
      <c r="C79" s="119" t="s">
        <v>198</v>
      </c>
      <c r="D79" s="119" t="s">
        <v>198</v>
      </c>
      <c r="E79" s="113" t="e">
        <f t="shared" si="37"/>
        <v>#VALUE!</v>
      </c>
      <c r="F79" s="120" t="e">
        <f t="shared" si="38"/>
        <v>#VALUE!</v>
      </c>
      <c r="G79" s="121" t="e">
        <f t="shared" si="47"/>
        <v>#VALUE!</v>
      </c>
      <c r="H79" s="111" t="e">
        <f t="shared" si="39"/>
        <v>#VALUE!</v>
      </c>
      <c r="I79" s="119" t="s">
        <v>198</v>
      </c>
      <c r="J79" s="119" t="s">
        <v>198</v>
      </c>
      <c r="K79" s="113" t="e">
        <f t="shared" si="40"/>
        <v>#VALUE!</v>
      </c>
      <c r="L79" s="120" t="e">
        <f t="shared" si="41"/>
        <v>#VALUE!</v>
      </c>
      <c r="M79" s="121" t="e">
        <f t="shared" si="48"/>
        <v>#VALUE!</v>
      </c>
      <c r="N79" s="111" t="e">
        <f t="shared" si="42"/>
        <v>#VALUE!</v>
      </c>
      <c r="O79" s="119" t="s">
        <v>198</v>
      </c>
      <c r="P79" s="119" t="s">
        <v>198</v>
      </c>
      <c r="Q79" s="113" t="e">
        <f t="shared" si="43"/>
        <v>#VALUE!</v>
      </c>
      <c r="R79" s="120" t="e">
        <f t="shared" si="44"/>
        <v>#VALUE!</v>
      </c>
      <c r="S79" s="121" t="e">
        <f t="shared" si="49"/>
        <v>#VALUE!</v>
      </c>
      <c r="T79" s="115" t="e">
        <f>+VLOOKUP(A79,#REF!,10,0)</f>
        <v>#REF!</v>
      </c>
      <c r="U79" s="116"/>
      <c r="V79" s="117" t="str">
        <f t="shared" si="45"/>
        <v>#REF!</v>
      </c>
      <c r="W79" s="90" t="e">
        <f t="shared" si="46"/>
        <v>#VALUE!</v>
      </c>
      <c r="X79" s="89"/>
      <c r="Y79" s="89"/>
      <c r="Z79" s="118"/>
      <c r="AA79" s="89"/>
      <c r="AB79" s="89"/>
      <c r="AC79" s="89"/>
      <c r="AD79" s="89"/>
      <c r="AE79" s="89"/>
      <c r="AF79" s="89"/>
      <c r="AG79" s="89"/>
    </row>
    <row r="80" spans="1:33" ht="12" hidden="1" customHeight="1" outlineLevel="1" x14ac:dyDescent="0.3">
      <c r="A80" s="156" t="s">
        <v>198</v>
      </c>
      <c r="B80" s="111" t="e">
        <f t="shared" si="36"/>
        <v>#VALUE!</v>
      </c>
      <c r="C80" s="119" t="s">
        <v>198</v>
      </c>
      <c r="D80" s="119" t="s">
        <v>198</v>
      </c>
      <c r="E80" s="113" t="e">
        <f t="shared" si="37"/>
        <v>#VALUE!</v>
      </c>
      <c r="F80" s="120" t="e">
        <f t="shared" si="38"/>
        <v>#VALUE!</v>
      </c>
      <c r="G80" s="121" t="e">
        <f t="shared" si="47"/>
        <v>#VALUE!</v>
      </c>
      <c r="H80" s="111" t="e">
        <f t="shared" si="39"/>
        <v>#VALUE!</v>
      </c>
      <c r="I80" s="119" t="s">
        <v>198</v>
      </c>
      <c r="J80" s="119" t="s">
        <v>198</v>
      </c>
      <c r="K80" s="113" t="e">
        <f t="shared" si="40"/>
        <v>#VALUE!</v>
      </c>
      <c r="L80" s="120" t="e">
        <f t="shared" si="41"/>
        <v>#VALUE!</v>
      </c>
      <c r="M80" s="121" t="e">
        <f t="shared" si="48"/>
        <v>#VALUE!</v>
      </c>
      <c r="N80" s="111" t="e">
        <f t="shared" si="42"/>
        <v>#VALUE!</v>
      </c>
      <c r="O80" s="119" t="s">
        <v>198</v>
      </c>
      <c r="P80" s="119" t="s">
        <v>198</v>
      </c>
      <c r="Q80" s="113" t="e">
        <f t="shared" si="43"/>
        <v>#VALUE!</v>
      </c>
      <c r="R80" s="120" t="e">
        <f t="shared" si="44"/>
        <v>#VALUE!</v>
      </c>
      <c r="S80" s="121" t="e">
        <f t="shared" si="49"/>
        <v>#VALUE!</v>
      </c>
      <c r="T80" s="121" t="e">
        <f>+VLOOKUP(A80,#REF!,10,0)</f>
        <v>#REF!</v>
      </c>
      <c r="U80" s="116"/>
      <c r="V80" s="117" t="str">
        <f t="shared" si="45"/>
        <v>#REF!</v>
      </c>
      <c r="W80" s="90" t="e">
        <f t="shared" si="46"/>
        <v>#VALUE!</v>
      </c>
      <c r="X80" s="89"/>
      <c r="Y80" s="89"/>
      <c r="Z80" s="118"/>
      <c r="AA80" s="89"/>
      <c r="AB80" s="89"/>
      <c r="AC80" s="89"/>
      <c r="AD80" s="89"/>
      <c r="AE80" s="89"/>
      <c r="AF80" s="89"/>
      <c r="AG80" s="89"/>
    </row>
    <row r="81" spans="1:33" ht="12" hidden="1" customHeight="1" outlineLevel="1" x14ac:dyDescent="0.3">
      <c r="A81" s="156" t="s">
        <v>198</v>
      </c>
      <c r="B81" s="111" t="e">
        <f t="shared" si="36"/>
        <v>#VALUE!</v>
      </c>
      <c r="C81" s="119" t="s">
        <v>198</v>
      </c>
      <c r="D81" s="119" t="s">
        <v>198</v>
      </c>
      <c r="E81" s="113" t="e">
        <f t="shared" si="37"/>
        <v>#VALUE!</v>
      </c>
      <c r="F81" s="120" t="e">
        <f t="shared" si="38"/>
        <v>#VALUE!</v>
      </c>
      <c r="G81" s="121" t="e">
        <f t="shared" si="47"/>
        <v>#VALUE!</v>
      </c>
      <c r="H81" s="111" t="e">
        <f t="shared" si="39"/>
        <v>#VALUE!</v>
      </c>
      <c r="I81" s="119" t="s">
        <v>198</v>
      </c>
      <c r="J81" s="119" t="s">
        <v>198</v>
      </c>
      <c r="K81" s="113" t="e">
        <f t="shared" si="40"/>
        <v>#VALUE!</v>
      </c>
      <c r="L81" s="120" t="e">
        <f t="shared" si="41"/>
        <v>#VALUE!</v>
      </c>
      <c r="M81" s="121" t="e">
        <f t="shared" si="48"/>
        <v>#VALUE!</v>
      </c>
      <c r="N81" s="111" t="e">
        <f t="shared" si="42"/>
        <v>#VALUE!</v>
      </c>
      <c r="O81" s="119" t="s">
        <v>198</v>
      </c>
      <c r="P81" s="119" t="s">
        <v>198</v>
      </c>
      <c r="Q81" s="113" t="e">
        <f t="shared" si="43"/>
        <v>#VALUE!</v>
      </c>
      <c r="R81" s="120" t="e">
        <f t="shared" si="44"/>
        <v>#VALUE!</v>
      </c>
      <c r="S81" s="121" t="e">
        <f t="shared" si="49"/>
        <v>#VALUE!</v>
      </c>
      <c r="T81" s="121" t="e">
        <f>+VLOOKUP(A81,#REF!,10,0)</f>
        <v>#REF!</v>
      </c>
      <c r="U81" s="116"/>
      <c r="V81" s="117" t="str">
        <f t="shared" si="45"/>
        <v>#REF!</v>
      </c>
      <c r="W81" s="90" t="e">
        <f t="shared" si="46"/>
        <v>#VALUE!</v>
      </c>
      <c r="X81" s="89"/>
      <c r="Y81" s="89"/>
      <c r="Z81" s="118"/>
      <c r="AA81" s="89"/>
      <c r="AB81" s="89"/>
      <c r="AC81" s="89"/>
      <c r="AD81" s="89"/>
      <c r="AE81" s="89"/>
      <c r="AF81" s="89"/>
      <c r="AG81" s="89"/>
    </row>
    <row r="82" spans="1:33" ht="12" hidden="1" customHeight="1" outlineLevel="1" x14ac:dyDescent="0.3">
      <c r="A82" s="156" t="s">
        <v>198</v>
      </c>
      <c r="B82" s="111" t="e">
        <f t="shared" si="36"/>
        <v>#VALUE!</v>
      </c>
      <c r="C82" s="119" t="s">
        <v>198</v>
      </c>
      <c r="D82" s="119" t="s">
        <v>198</v>
      </c>
      <c r="E82" s="113" t="e">
        <f t="shared" si="37"/>
        <v>#VALUE!</v>
      </c>
      <c r="F82" s="120" t="e">
        <f t="shared" si="38"/>
        <v>#VALUE!</v>
      </c>
      <c r="G82" s="121" t="e">
        <f t="shared" si="47"/>
        <v>#VALUE!</v>
      </c>
      <c r="H82" s="111" t="e">
        <f t="shared" si="39"/>
        <v>#VALUE!</v>
      </c>
      <c r="I82" s="119" t="s">
        <v>198</v>
      </c>
      <c r="J82" s="119" t="s">
        <v>198</v>
      </c>
      <c r="K82" s="113" t="e">
        <f t="shared" si="40"/>
        <v>#VALUE!</v>
      </c>
      <c r="L82" s="120" t="e">
        <f t="shared" si="41"/>
        <v>#VALUE!</v>
      </c>
      <c r="M82" s="121" t="e">
        <f t="shared" si="48"/>
        <v>#VALUE!</v>
      </c>
      <c r="N82" s="111" t="e">
        <f t="shared" si="42"/>
        <v>#VALUE!</v>
      </c>
      <c r="O82" s="119" t="s">
        <v>198</v>
      </c>
      <c r="P82" s="119" t="s">
        <v>198</v>
      </c>
      <c r="Q82" s="113" t="e">
        <f t="shared" si="43"/>
        <v>#VALUE!</v>
      </c>
      <c r="R82" s="120" t="e">
        <f t="shared" si="44"/>
        <v>#VALUE!</v>
      </c>
      <c r="S82" s="121" t="e">
        <f t="shared" si="49"/>
        <v>#VALUE!</v>
      </c>
      <c r="T82" s="121" t="e">
        <f>+VLOOKUP(A82,#REF!,10,0)</f>
        <v>#REF!</v>
      </c>
      <c r="U82" s="116"/>
      <c r="V82" s="117" t="str">
        <f t="shared" si="45"/>
        <v>#REF!</v>
      </c>
      <c r="W82" s="90" t="e">
        <f t="shared" si="46"/>
        <v>#VALUE!</v>
      </c>
      <c r="X82" s="89"/>
      <c r="Y82" s="89"/>
      <c r="Z82" s="118"/>
      <c r="AA82" s="89"/>
      <c r="AB82" s="89"/>
      <c r="AC82" s="89"/>
      <c r="AD82" s="89"/>
      <c r="AE82" s="89"/>
      <c r="AF82" s="89"/>
      <c r="AG82" s="89"/>
    </row>
    <row r="83" spans="1:33" ht="12" hidden="1" customHeight="1" outlineLevel="1" x14ac:dyDescent="0.3">
      <c r="A83" s="156" t="s">
        <v>198</v>
      </c>
      <c r="B83" s="111" t="e">
        <f t="shared" si="36"/>
        <v>#VALUE!</v>
      </c>
      <c r="C83" s="119" t="s">
        <v>198</v>
      </c>
      <c r="D83" s="119" t="s">
        <v>198</v>
      </c>
      <c r="E83" s="113" t="e">
        <f t="shared" si="37"/>
        <v>#VALUE!</v>
      </c>
      <c r="F83" s="120" t="e">
        <f t="shared" si="38"/>
        <v>#VALUE!</v>
      </c>
      <c r="G83" s="121" t="e">
        <f t="shared" si="47"/>
        <v>#VALUE!</v>
      </c>
      <c r="H83" s="111" t="e">
        <f t="shared" si="39"/>
        <v>#VALUE!</v>
      </c>
      <c r="I83" s="119" t="s">
        <v>198</v>
      </c>
      <c r="J83" s="119" t="s">
        <v>198</v>
      </c>
      <c r="K83" s="113" t="e">
        <f t="shared" si="40"/>
        <v>#VALUE!</v>
      </c>
      <c r="L83" s="120" t="e">
        <f t="shared" si="41"/>
        <v>#VALUE!</v>
      </c>
      <c r="M83" s="121" t="e">
        <f t="shared" si="48"/>
        <v>#VALUE!</v>
      </c>
      <c r="N83" s="111" t="e">
        <f t="shared" si="42"/>
        <v>#VALUE!</v>
      </c>
      <c r="O83" s="119" t="s">
        <v>198</v>
      </c>
      <c r="P83" s="119" t="s">
        <v>198</v>
      </c>
      <c r="Q83" s="113" t="e">
        <f t="shared" si="43"/>
        <v>#VALUE!</v>
      </c>
      <c r="R83" s="120" t="e">
        <f t="shared" si="44"/>
        <v>#VALUE!</v>
      </c>
      <c r="S83" s="121" t="e">
        <f t="shared" si="49"/>
        <v>#VALUE!</v>
      </c>
      <c r="T83" s="121" t="e">
        <f>+VLOOKUP(A83,#REF!,10,0)</f>
        <v>#REF!</v>
      </c>
      <c r="U83" s="116"/>
      <c r="V83" s="117" t="str">
        <f t="shared" si="45"/>
        <v>#REF!</v>
      </c>
      <c r="W83" s="90" t="e">
        <f t="shared" si="46"/>
        <v>#VALUE!</v>
      </c>
      <c r="X83" s="89"/>
      <c r="Y83" s="89"/>
      <c r="Z83" s="118"/>
      <c r="AA83" s="89"/>
      <c r="AB83" s="89"/>
      <c r="AC83" s="89"/>
      <c r="AD83" s="89"/>
      <c r="AE83" s="89"/>
      <c r="AF83" s="89"/>
      <c r="AG83" s="89"/>
    </row>
    <row r="84" spans="1:33" ht="12" hidden="1" customHeight="1" outlineLevel="1" x14ac:dyDescent="0.3">
      <c r="A84" s="156" t="s">
        <v>198</v>
      </c>
      <c r="B84" s="111" t="e">
        <f t="shared" si="36"/>
        <v>#VALUE!</v>
      </c>
      <c r="C84" s="119" t="s">
        <v>198</v>
      </c>
      <c r="D84" s="119" t="s">
        <v>198</v>
      </c>
      <c r="E84" s="113" t="e">
        <f t="shared" si="37"/>
        <v>#VALUE!</v>
      </c>
      <c r="F84" s="120" t="e">
        <f t="shared" si="38"/>
        <v>#VALUE!</v>
      </c>
      <c r="G84" s="121" t="e">
        <f t="shared" si="47"/>
        <v>#VALUE!</v>
      </c>
      <c r="H84" s="111" t="e">
        <f t="shared" si="39"/>
        <v>#VALUE!</v>
      </c>
      <c r="I84" s="119" t="s">
        <v>198</v>
      </c>
      <c r="J84" s="119" t="s">
        <v>198</v>
      </c>
      <c r="K84" s="113" t="e">
        <f t="shared" si="40"/>
        <v>#VALUE!</v>
      </c>
      <c r="L84" s="120" t="e">
        <f t="shared" si="41"/>
        <v>#VALUE!</v>
      </c>
      <c r="M84" s="121" t="e">
        <f t="shared" si="48"/>
        <v>#VALUE!</v>
      </c>
      <c r="N84" s="111" t="e">
        <f t="shared" si="42"/>
        <v>#VALUE!</v>
      </c>
      <c r="O84" s="119" t="s">
        <v>198</v>
      </c>
      <c r="P84" s="119" t="s">
        <v>198</v>
      </c>
      <c r="Q84" s="113" t="e">
        <f t="shared" si="43"/>
        <v>#VALUE!</v>
      </c>
      <c r="R84" s="120" t="e">
        <f t="shared" si="44"/>
        <v>#VALUE!</v>
      </c>
      <c r="S84" s="121" t="e">
        <f t="shared" si="49"/>
        <v>#VALUE!</v>
      </c>
      <c r="T84" s="121" t="e">
        <f>+VLOOKUP(A84,#REF!,10,0)</f>
        <v>#REF!</v>
      </c>
      <c r="U84" s="116"/>
      <c r="V84" s="117" t="str">
        <f t="shared" si="45"/>
        <v>#REF!</v>
      </c>
      <c r="W84" s="90" t="e">
        <f t="shared" si="46"/>
        <v>#VALUE!</v>
      </c>
      <c r="X84" s="89"/>
      <c r="Y84" s="89"/>
      <c r="Z84" s="118"/>
      <c r="AA84" s="89"/>
      <c r="AB84" s="89"/>
      <c r="AC84" s="89"/>
      <c r="AD84" s="89"/>
      <c r="AE84" s="89"/>
      <c r="AF84" s="89"/>
      <c r="AG84" s="89"/>
    </row>
    <row r="85" spans="1:33" ht="12" hidden="1" customHeight="1" outlineLevel="1" x14ac:dyDescent="0.3">
      <c r="A85" s="156" t="s">
        <v>198</v>
      </c>
      <c r="B85" s="111" t="e">
        <f t="shared" si="36"/>
        <v>#VALUE!</v>
      </c>
      <c r="C85" s="119" t="s">
        <v>198</v>
      </c>
      <c r="D85" s="119" t="s">
        <v>198</v>
      </c>
      <c r="E85" s="113" t="e">
        <f t="shared" si="37"/>
        <v>#VALUE!</v>
      </c>
      <c r="F85" s="120" t="e">
        <f t="shared" si="38"/>
        <v>#VALUE!</v>
      </c>
      <c r="G85" s="121" t="e">
        <f t="shared" si="47"/>
        <v>#VALUE!</v>
      </c>
      <c r="H85" s="111" t="e">
        <f t="shared" si="39"/>
        <v>#VALUE!</v>
      </c>
      <c r="I85" s="119" t="s">
        <v>198</v>
      </c>
      <c r="J85" s="119" t="s">
        <v>198</v>
      </c>
      <c r="K85" s="113" t="e">
        <f t="shared" si="40"/>
        <v>#VALUE!</v>
      </c>
      <c r="L85" s="120" t="e">
        <f t="shared" si="41"/>
        <v>#VALUE!</v>
      </c>
      <c r="M85" s="121" t="e">
        <f t="shared" si="48"/>
        <v>#VALUE!</v>
      </c>
      <c r="N85" s="111" t="e">
        <f t="shared" si="42"/>
        <v>#VALUE!</v>
      </c>
      <c r="O85" s="119" t="s">
        <v>198</v>
      </c>
      <c r="P85" s="119" t="s">
        <v>198</v>
      </c>
      <c r="Q85" s="113" t="e">
        <f t="shared" si="43"/>
        <v>#VALUE!</v>
      </c>
      <c r="R85" s="120" t="e">
        <f t="shared" si="44"/>
        <v>#VALUE!</v>
      </c>
      <c r="S85" s="121" t="e">
        <f t="shared" si="49"/>
        <v>#VALUE!</v>
      </c>
      <c r="T85" s="121" t="e">
        <f>+VLOOKUP(A85,#REF!,10,0)</f>
        <v>#REF!</v>
      </c>
      <c r="U85" s="116"/>
      <c r="V85" s="117" t="str">
        <f t="shared" si="45"/>
        <v>#REF!</v>
      </c>
      <c r="W85" s="90" t="e">
        <f t="shared" si="46"/>
        <v>#VALUE!</v>
      </c>
      <c r="X85" s="89"/>
      <c r="Y85" s="89"/>
      <c r="Z85" s="118"/>
      <c r="AA85" s="89"/>
      <c r="AB85" s="89"/>
      <c r="AC85" s="89"/>
      <c r="AD85" s="89"/>
      <c r="AE85" s="89"/>
      <c r="AF85" s="89"/>
      <c r="AG85" s="89"/>
    </row>
    <row r="86" spans="1:33" ht="12" hidden="1" customHeight="1" outlineLevel="1" x14ac:dyDescent="0.3">
      <c r="A86" s="156" t="s">
        <v>198</v>
      </c>
      <c r="B86" s="111" t="e">
        <f t="shared" si="36"/>
        <v>#VALUE!</v>
      </c>
      <c r="C86" s="119" t="s">
        <v>198</v>
      </c>
      <c r="D86" s="119" t="s">
        <v>198</v>
      </c>
      <c r="E86" s="113" t="e">
        <f t="shared" si="37"/>
        <v>#VALUE!</v>
      </c>
      <c r="F86" s="120" t="e">
        <f t="shared" si="38"/>
        <v>#VALUE!</v>
      </c>
      <c r="G86" s="121" t="e">
        <f t="shared" si="47"/>
        <v>#VALUE!</v>
      </c>
      <c r="H86" s="111" t="e">
        <f t="shared" si="39"/>
        <v>#VALUE!</v>
      </c>
      <c r="I86" s="119" t="s">
        <v>198</v>
      </c>
      <c r="J86" s="119" t="s">
        <v>198</v>
      </c>
      <c r="K86" s="113" t="e">
        <f t="shared" si="40"/>
        <v>#VALUE!</v>
      </c>
      <c r="L86" s="120" t="e">
        <f t="shared" si="41"/>
        <v>#VALUE!</v>
      </c>
      <c r="M86" s="121" t="e">
        <f t="shared" si="48"/>
        <v>#VALUE!</v>
      </c>
      <c r="N86" s="111" t="e">
        <f t="shared" si="42"/>
        <v>#VALUE!</v>
      </c>
      <c r="O86" s="119" t="s">
        <v>198</v>
      </c>
      <c r="P86" s="119" t="s">
        <v>198</v>
      </c>
      <c r="Q86" s="113" t="e">
        <f t="shared" si="43"/>
        <v>#VALUE!</v>
      </c>
      <c r="R86" s="120" t="e">
        <f t="shared" si="44"/>
        <v>#VALUE!</v>
      </c>
      <c r="S86" s="121" t="e">
        <f t="shared" si="49"/>
        <v>#VALUE!</v>
      </c>
      <c r="T86" s="121" t="e">
        <f>+VLOOKUP(A86,#REF!,10,0)</f>
        <v>#REF!</v>
      </c>
      <c r="U86" s="116"/>
      <c r="V86" s="117" t="str">
        <f t="shared" si="45"/>
        <v>#REF!</v>
      </c>
      <c r="W86" s="90" t="e">
        <f t="shared" si="46"/>
        <v>#VALUE!</v>
      </c>
      <c r="X86" s="89"/>
      <c r="Y86" s="89"/>
      <c r="Z86" s="118"/>
      <c r="AA86" s="89"/>
      <c r="AB86" s="89"/>
      <c r="AC86" s="89"/>
      <c r="AD86" s="89"/>
      <c r="AE86" s="89"/>
      <c r="AF86" s="89"/>
      <c r="AG86" s="89"/>
    </row>
    <row r="87" spans="1:33" ht="12" hidden="1" customHeight="1" outlineLevel="1" x14ac:dyDescent="0.3">
      <c r="A87" s="156" t="s">
        <v>198</v>
      </c>
      <c r="B87" s="111" t="e">
        <f t="shared" si="36"/>
        <v>#VALUE!</v>
      </c>
      <c r="C87" s="119" t="s">
        <v>198</v>
      </c>
      <c r="D87" s="119" t="s">
        <v>198</v>
      </c>
      <c r="E87" s="113" t="e">
        <f t="shared" si="37"/>
        <v>#VALUE!</v>
      </c>
      <c r="F87" s="120" t="e">
        <f t="shared" si="38"/>
        <v>#VALUE!</v>
      </c>
      <c r="G87" s="121" t="e">
        <f t="shared" si="47"/>
        <v>#VALUE!</v>
      </c>
      <c r="H87" s="111" t="e">
        <f t="shared" si="39"/>
        <v>#VALUE!</v>
      </c>
      <c r="I87" s="119" t="s">
        <v>198</v>
      </c>
      <c r="J87" s="119" t="s">
        <v>198</v>
      </c>
      <c r="K87" s="113" t="e">
        <f t="shared" si="40"/>
        <v>#VALUE!</v>
      </c>
      <c r="L87" s="120" t="e">
        <f t="shared" si="41"/>
        <v>#VALUE!</v>
      </c>
      <c r="M87" s="121" t="e">
        <f t="shared" si="48"/>
        <v>#VALUE!</v>
      </c>
      <c r="N87" s="111" t="e">
        <f t="shared" si="42"/>
        <v>#VALUE!</v>
      </c>
      <c r="O87" s="119" t="s">
        <v>198</v>
      </c>
      <c r="P87" s="119" t="s">
        <v>198</v>
      </c>
      <c r="Q87" s="113" t="e">
        <f t="shared" si="43"/>
        <v>#VALUE!</v>
      </c>
      <c r="R87" s="120" t="e">
        <f t="shared" si="44"/>
        <v>#VALUE!</v>
      </c>
      <c r="S87" s="121" t="e">
        <f t="shared" si="49"/>
        <v>#VALUE!</v>
      </c>
      <c r="T87" s="121" t="e">
        <f>+VLOOKUP(A87,#REF!,10,0)</f>
        <v>#REF!</v>
      </c>
      <c r="U87" s="116"/>
      <c r="V87" s="117" t="str">
        <f t="shared" si="45"/>
        <v>#REF!</v>
      </c>
      <c r="W87" s="90" t="e">
        <f t="shared" si="46"/>
        <v>#VALUE!</v>
      </c>
      <c r="X87" s="89"/>
      <c r="Y87" s="89"/>
      <c r="Z87" s="118"/>
      <c r="AA87" s="89"/>
      <c r="AB87" s="89"/>
      <c r="AC87" s="89"/>
      <c r="AD87" s="89"/>
      <c r="AE87" s="89"/>
      <c r="AF87" s="89"/>
      <c r="AG87" s="89"/>
    </row>
    <row r="88" spans="1:33" ht="12" hidden="1" customHeight="1" outlineLevel="1" x14ac:dyDescent="0.3">
      <c r="A88" s="156" t="s">
        <v>198</v>
      </c>
      <c r="B88" s="111" t="e">
        <f t="shared" si="36"/>
        <v>#VALUE!</v>
      </c>
      <c r="C88" s="119" t="s">
        <v>198</v>
      </c>
      <c r="D88" s="119" t="s">
        <v>198</v>
      </c>
      <c r="E88" s="113" t="e">
        <f t="shared" si="37"/>
        <v>#VALUE!</v>
      </c>
      <c r="F88" s="120" t="e">
        <f t="shared" si="38"/>
        <v>#VALUE!</v>
      </c>
      <c r="G88" s="121" t="e">
        <f t="shared" si="47"/>
        <v>#VALUE!</v>
      </c>
      <c r="H88" s="111" t="e">
        <f t="shared" si="39"/>
        <v>#VALUE!</v>
      </c>
      <c r="I88" s="119" t="s">
        <v>198</v>
      </c>
      <c r="J88" s="119" t="s">
        <v>198</v>
      </c>
      <c r="K88" s="113" t="e">
        <f t="shared" si="40"/>
        <v>#VALUE!</v>
      </c>
      <c r="L88" s="120" t="e">
        <f t="shared" si="41"/>
        <v>#VALUE!</v>
      </c>
      <c r="M88" s="121" t="e">
        <f t="shared" si="48"/>
        <v>#VALUE!</v>
      </c>
      <c r="N88" s="111" t="e">
        <f t="shared" si="42"/>
        <v>#VALUE!</v>
      </c>
      <c r="O88" s="119" t="s">
        <v>198</v>
      </c>
      <c r="P88" s="119" t="s">
        <v>198</v>
      </c>
      <c r="Q88" s="113" t="e">
        <f t="shared" si="43"/>
        <v>#VALUE!</v>
      </c>
      <c r="R88" s="120" t="e">
        <f t="shared" si="44"/>
        <v>#VALUE!</v>
      </c>
      <c r="S88" s="121" t="e">
        <f t="shared" si="49"/>
        <v>#VALUE!</v>
      </c>
      <c r="T88" s="121" t="e">
        <f>+VLOOKUP(A88,#REF!,10,0)</f>
        <v>#REF!</v>
      </c>
      <c r="U88" s="116"/>
      <c r="V88" s="117" t="str">
        <f t="shared" si="45"/>
        <v>#REF!</v>
      </c>
      <c r="W88" s="90" t="e">
        <f t="shared" si="46"/>
        <v>#VALUE!</v>
      </c>
      <c r="X88" s="89"/>
      <c r="Y88" s="89"/>
      <c r="Z88" s="118"/>
      <c r="AA88" s="89"/>
      <c r="AB88" s="89"/>
      <c r="AC88" s="89"/>
      <c r="AD88" s="89"/>
      <c r="AE88" s="89"/>
      <c r="AF88" s="89"/>
      <c r="AG88" s="89"/>
    </row>
    <row r="89" spans="1:33" ht="11.25" hidden="1" customHeight="1" outlineLevel="1" x14ac:dyDescent="0.3">
      <c r="A89" s="156" t="s">
        <v>198</v>
      </c>
      <c r="B89" s="111" t="e">
        <f t="shared" si="36"/>
        <v>#VALUE!</v>
      </c>
      <c r="C89" s="119" t="s">
        <v>198</v>
      </c>
      <c r="D89" s="119" t="s">
        <v>198</v>
      </c>
      <c r="E89" s="113" t="e">
        <f t="shared" si="37"/>
        <v>#VALUE!</v>
      </c>
      <c r="F89" s="120" t="e">
        <f t="shared" si="38"/>
        <v>#VALUE!</v>
      </c>
      <c r="G89" s="121" t="e">
        <f t="shared" si="47"/>
        <v>#VALUE!</v>
      </c>
      <c r="H89" s="111" t="e">
        <f t="shared" si="39"/>
        <v>#VALUE!</v>
      </c>
      <c r="I89" s="119" t="s">
        <v>198</v>
      </c>
      <c r="J89" s="119" t="s">
        <v>198</v>
      </c>
      <c r="K89" s="113" t="e">
        <f t="shared" si="40"/>
        <v>#VALUE!</v>
      </c>
      <c r="L89" s="120" t="e">
        <f t="shared" si="41"/>
        <v>#VALUE!</v>
      </c>
      <c r="M89" s="121" t="e">
        <f t="shared" si="48"/>
        <v>#VALUE!</v>
      </c>
      <c r="N89" s="111" t="e">
        <f t="shared" si="42"/>
        <v>#VALUE!</v>
      </c>
      <c r="O89" s="119" t="s">
        <v>198</v>
      </c>
      <c r="P89" s="119" t="s">
        <v>198</v>
      </c>
      <c r="Q89" s="113" t="e">
        <f t="shared" si="43"/>
        <v>#VALUE!</v>
      </c>
      <c r="R89" s="120" t="e">
        <f t="shared" si="44"/>
        <v>#VALUE!</v>
      </c>
      <c r="S89" s="121" t="e">
        <f t="shared" si="49"/>
        <v>#VALUE!</v>
      </c>
      <c r="T89" s="121" t="e">
        <f>+VLOOKUP(A89,#REF!,10,0)</f>
        <v>#REF!</v>
      </c>
      <c r="U89" s="116"/>
      <c r="V89" s="117" t="str">
        <f t="shared" si="45"/>
        <v>#REF!</v>
      </c>
      <c r="W89" s="90" t="e">
        <f t="shared" si="46"/>
        <v>#VALUE!</v>
      </c>
      <c r="X89" s="89"/>
      <c r="Y89" s="89"/>
      <c r="Z89" s="118"/>
      <c r="AA89" s="89"/>
      <c r="AB89" s="89"/>
      <c r="AC89" s="89"/>
      <c r="AD89" s="89"/>
      <c r="AE89" s="89"/>
      <c r="AF89" s="89"/>
      <c r="AG89" s="89"/>
    </row>
    <row r="90" spans="1:33" ht="11.25" hidden="1" customHeight="1" outlineLevel="1" x14ac:dyDescent="0.3">
      <c r="A90" s="156" t="s">
        <v>198</v>
      </c>
      <c r="B90" s="111" t="e">
        <f t="shared" si="36"/>
        <v>#VALUE!</v>
      </c>
      <c r="C90" s="119" t="s">
        <v>198</v>
      </c>
      <c r="D90" s="119" t="s">
        <v>198</v>
      </c>
      <c r="E90" s="113" t="e">
        <f t="shared" si="37"/>
        <v>#VALUE!</v>
      </c>
      <c r="F90" s="120" t="e">
        <f t="shared" si="38"/>
        <v>#VALUE!</v>
      </c>
      <c r="G90" s="121" t="e">
        <f t="shared" si="47"/>
        <v>#VALUE!</v>
      </c>
      <c r="H90" s="111" t="e">
        <f t="shared" si="39"/>
        <v>#VALUE!</v>
      </c>
      <c r="I90" s="119" t="s">
        <v>198</v>
      </c>
      <c r="J90" s="119" t="s">
        <v>198</v>
      </c>
      <c r="K90" s="113" t="e">
        <f t="shared" si="40"/>
        <v>#VALUE!</v>
      </c>
      <c r="L90" s="120" t="e">
        <f t="shared" si="41"/>
        <v>#VALUE!</v>
      </c>
      <c r="M90" s="121" t="e">
        <f t="shared" si="48"/>
        <v>#VALUE!</v>
      </c>
      <c r="N90" s="111" t="e">
        <f t="shared" si="42"/>
        <v>#VALUE!</v>
      </c>
      <c r="O90" s="119" t="s">
        <v>198</v>
      </c>
      <c r="P90" s="119" t="s">
        <v>198</v>
      </c>
      <c r="Q90" s="113" t="e">
        <f t="shared" si="43"/>
        <v>#VALUE!</v>
      </c>
      <c r="R90" s="120" t="e">
        <f t="shared" si="44"/>
        <v>#VALUE!</v>
      </c>
      <c r="S90" s="121" t="e">
        <f t="shared" si="49"/>
        <v>#VALUE!</v>
      </c>
      <c r="T90" s="121" t="e">
        <f>+VLOOKUP(A90,#REF!,10,0)</f>
        <v>#REF!</v>
      </c>
      <c r="U90" s="116"/>
      <c r="V90" s="117" t="str">
        <f t="shared" si="45"/>
        <v>#REF!</v>
      </c>
      <c r="W90" s="90" t="e">
        <f t="shared" si="46"/>
        <v>#VALUE!</v>
      </c>
      <c r="X90" s="89"/>
      <c r="Y90" s="89"/>
      <c r="Z90" s="118"/>
      <c r="AA90" s="89"/>
      <c r="AB90" s="89"/>
      <c r="AC90" s="89"/>
      <c r="AD90" s="89"/>
      <c r="AE90" s="89"/>
      <c r="AF90" s="89"/>
      <c r="AG90" s="89"/>
    </row>
    <row r="91" spans="1:33" ht="11.25" hidden="1" customHeight="1" outlineLevel="1" x14ac:dyDescent="0.3">
      <c r="A91" s="156" t="s">
        <v>198</v>
      </c>
      <c r="B91" s="111" t="e">
        <f t="shared" si="36"/>
        <v>#VALUE!</v>
      </c>
      <c r="C91" s="119" t="s">
        <v>198</v>
      </c>
      <c r="D91" s="119" t="s">
        <v>198</v>
      </c>
      <c r="E91" s="113" t="e">
        <f t="shared" si="37"/>
        <v>#VALUE!</v>
      </c>
      <c r="F91" s="120" t="e">
        <f t="shared" si="38"/>
        <v>#VALUE!</v>
      </c>
      <c r="G91" s="121" t="e">
        <f t="shared" si="47"/>
        <v>#VALUE!</v>
      </c>
      <c r="H91" s="111" t="e">
        <f t="shared" si="39"/>
        <v>#VALUE!</v>
      </c>
      <c r="I91" s="119" t="s">
        <v>198</v>
      </c>
      <c r="J91" s="119" t="s">
        <v>198</v>
      </c>
      <c r="K91" s="113" t="e">
        <f t="shared" si="40"/>
        <v>#VALUE!</v>
      </c>
      <c r="L91" s="120" t="e">
        <f t="shared" si="41"/>
        <v>#VALUE!</v>
      </c>
      <c r="M91" s="121" t="e">
        <f t="shared" si="48"/>
        <v>#VALUE!</v>
      </c>
      <c r="N91" s="111" t="e">
        <f t="shared" si="42"/>
        <v>#VALUE!</v>
      </c>
      <c r="O91" s="119" t="s">
        <v>198</v>
      </c>
      <c r="P91" s="119" t="s">
        <v>198</v>
      </c>
      <c r="Q91" s="113" t="e">
        <f t="shared" si="43"/>
        <v>#VALUE!</v>
      </c>
      <c r="R91" s="120" t="e">
        <f t="shared" si="44"/>
        <v>#VALUE!</v>
      </c>
      <c r="S91" s="121" t="e">
        <f t="shared" si="49"/>
        <v>#VALUE!</v>
      </c>
      <c r="T91" s="121" t="e">
        <f>+VLOOKUP(A91,#REF!,10,0)</f>
        <v>#REF!</v>
      </c>
      <c r="U91" s="116"/>
      <c r="V91" s="117" t="str">
        <f t="shared" si="45"/>
        <v>#REF!</v>
      </c>
      <c r="W91" s="90" t="e">
        <f t="shared" si="46"/>
        <v>#VALUE!</v>
      </c>
      <c r="X91" s="89"/>
      <c r="Y91" s="89"/>
      <c r="Z91" s="118"/>
      <c r="AA91" s="89"/>
      <c r="AB91" s="89"/>
      <c r="AC91" s="89"/>
      <c r="AD91" s="89"/>
      <c r="AE91" s="89"/>
      <c r="AF91" s="89"/>
      <c r="AG91" s="89"/>
    </row>
    <row r="92" spans="1:33" ht="11.25" hidden="1" customHeight="1" outlineLevel="1" x14ac:dyDescent="0.3">
      <c r="A92" s="156" t="s">
        <v>198</v>
      </c>
      <c r="B92" s="111" t="e">
        <f t="shared" si="36"/>
        <v>#VALUE!</v>
      </c>
      <c r="C92" s="119" t="s">
        <v>198</v>
      </c>
      <c r="D92" s="119" t="s">
        <v>198</v>
      </c>
      <c r="E92" s="113" t="e">
        <f t="shared" si="37"/>
        <v>#VALUE!</v>
      </c>
      <c r="F92" s="120" t="e">
        <f t="shared" si="38"/>
        <v>#VALUE!</v>
      </c>
      <c r="G92" s="121" t="e">
        <f t="shared" si="47"/>
        <v>#VALUE!</v>
      </c>
      <c r="H92" s="111" t="e">
        <f t="shared" si="39"/>
        <v>#VALUE!</v>
      </c>
      <c r="I92" s="119" t="s">
        <v>198</v>
      </c>
      <c r="J92" s="119" t="s">
        <v>198</v>
      </c>
      <c r="K92" s="113" t="e">
        <f t="shared" si="40"/>
        <v>#VALUE!</v>
      </c>
      <c r="L92" s="120" t="e">
        <f t="shared" si="41"/>
        <v>#VALUE!</v>
      </c>
      <c r="M92" s="121" t="e">
        <f t="shared" si="48"/>
        <v>#VALUE!</v>
      </c>
      <c r="N92" s="111" t="e">
        <f t="shared" si="42"/>
        <v>#VALUE!</v>
      </c>
      <c r="O92" s="119" t="s">
        <v>198</v>
      </c>
      <c r="P92" s="119" t="s">
        <v>198</v>
      </c>
      <c r="Q92" s="113" t="e">
        <f t="shared" si="43"/>
        <v>#VALUE!</v>
      </c>
      <c r="R92" s="120" t="e">
        <f t="shared" si="44"/>
        <v>#VALUE!</v>
      </c>
      <c r="S92" s="121" t="e">
        <f t="shared" si="49"/>
        <v>#VALUE!</v>
      </c>
      <c r="T92" s="121" t="e">
        <f>+VLOOKUP(A92,#REF!,10,0)</f>
        <v>#REF!</v>
      </c>
      <c r="U92" s="116"/>
      <c r="V92" s="117" t="str">
        <f t="shared" si="45"/>
        <v>#REF!</v>
      </c>
      <c r="W92" s="90" t="e">
        <f t="shared" si="46"/>
        <v>#VALUE!</v>
      </c>
      <c r="X92" s="89"/>
      <c r="Y92" s="89"/>
      <c r="Z92" s="118"/>
      <c r="AA92" s="89"/>
      <c r="AB92" s="89"/>
      <c r="AC92" s="89"/>
      <c r="AD92" s="89"/>
      <c r="AE92" s="89"/>
      <c r="AF92" s="89"/>
      <c r="AG92" s="89"/>
    </row>
    <row r="93" spans="1:33" ht="11.25" hidden="1" customHeight="1" outlineLevel="1" x14ac:dyDescent="0.3">
      <c r="A93" s="156" t="s">
        <v>198</v>
      </c>
      <c r="B93" s="111" t="e">
        <f t="shared" si="36"/>
        <v>#VALUE!</v>
      </c>
      <c r="C93" s="119" t="s">
        <v>198</v>
      </c>
      <c r="D93" s="119" t="s">
        <v>198</v>
      </c>
      <c r="E93" s="113" t="e">
        <f t="shared" si="37"/>
        <v>#VALUE!</v>
      </c>
      <c r="F93" s="120" t="e">
        <f t="shared" si="38"/>
        <v>#VALUE!</v>
      </c>
      <c r="G93" s="121" t="e">
        <f t="shared" si="47"/>
        <v>#VALUE!</v>
      </c>
      <c r="H93" s="111" t="e">
        <f t="shared" si="39"/>
        <v>#VALUE!</v>
      </c>
      <c r="I93" s="119" t="s">
        <v>198</v>
      </c>
      <c r="J93" s="119" t="s">
        <v>198</v>
      </c>
      <c r="K93" s="113" t="e">
        <f t="shared" si="40"/>
        <v>#VALUE!</v>
      </c>
      <c r="L93" s="120" t="e">
        <f t="shared" si="41"/>
        <v>#VALUE!</v>
      </c>
      <c r="M93" s="121" t="e">
        <f t="shared" si="48"/>
        <v>#VALUE!</v>
      </c>
      <c r="N93" s="111" t="e">
        <f t="shared" si="42"/>
        <v>#VALUE!</v>
      </c>
      <c r="O93" s="119" t="s">
        <v>198</v>
      </c>
      <c r="P93" s="119" t="s">
        <v>198</v>
      </c>
      <c r="Q93" s="113" t="e">
        <f t="shared" si="43"/>
        <v>#VALUE!</v>
      </c>
      <c r="R93" s="120" t="e">
        <f t="shared" si="44"/>
        <v>#VALUE!</v>
      </c>
      <c r="S93" s="121" t="e">
        <f t="shared" si="49"/>
        <v>#VALUE!</v>
      </c>
      <c r="T93" s="121" t="e">
        <f>+VLOOKUP(A93,#REF!,10,0)</f>
        <v>#REF!</v>
      </c>
      <c r="U93" s="116"/>
      <c r="V93" s="117" t="str">
        <f t="shared" si="45"/>
        <v>#REF!</v>
      </c>
      <c r="W93" s="90" t="e">
        <f t="shared" si="46"/>
        <v>#VALUE!</v>
      </c>
      <c r="X93" s="89"/>
      <c r="Y93" s="89"/>
      <c r="Z93" s="118"/>
      <c r="AA93" s="89"/>
      <c r="AB93" s="89"/>
      <c r="AC93" s="89"/>
      <c r="AD93" s="89"/>
      <c r="AE93" s="89"/>
      <c r="AF93" s="89"/>
      <c r="AG93" s="89"/>
    </row>
    <row r="94" spans="1:33" ht="11.25" hidden="1" customHeight="1" outlineLevel="1" x14ac:dyDescent="0.3">
      <c r="A94" s="156" t="s">
        <v>198</v>
      </c>
      <c r="B94" s="111" t="e">
        <f t="shared" si="36"/>
        <v>#VALUE!</v>
      </c>
      <c r="C94" s="119" t="s">
        <v>198</v>
      </c>
      <c r="D94" s="119" t="s">
        <v>198</v>
      </c>
      <c r="E94" s="113" t="e">
        <f t="shared" si="37"/>
        <v>#VALUE!</v>
      </c>
      <c r="F94" s="120" t="e">
        <f t="shared" si="38"/>
        <v>#VALUE!</v>
      </c>
      <c r="G94" s="121" t="e">
        <f t="shared" si="47"/>
        <v>#VALUE!</v>
      </c>
      <c r="H94" s="111" t="e">
        <f t="shared" si="39"/>
        <v>#VALUE!</v>
      </c>
      <c r="I94" s="119" t="s">
        <v>198</v>
      </c>
      <c r="J94" s="119" t="s">
        <v>198</v>
      </c>
      <c r="K94" s="113" t="e">
        <f t="shared" si="40"/>
        <v>#VALUE!</v>
      </c>
      <c r="L94" s="120" t="e">
        <f t="shared" si="41"/>
        <v>#VALUE!</v>
      </c>
      <c r="M94" s="121" t="e">
        <f t="shared" si="48"/>
        <v>#VALUE!</v>
      </c>
      <c r="N94" s="111" t="e">
        <f t="shared" si="42"/>
        <v>#VALUE!</v>
      </c>
      <c r="O94" s="119" t="s">
        <v>198</v>
      </c>
      <c r="P94" s="119" t="s">
        <v>198</v>
      </c>
      <c r="Q94" s="113" t="e">
        <f t="shared" si="43"/>
        <v>#VALUE!</v>
      </c>
      <c r="R94" s="120" t="e">
        <f t="shared" si="44"/>
        <v>#VALUE!</v>
      </c>
      <c r="S94" s="121" t="e">
        <f t="shared" si="49"/>
        <v>#VALUE!</v>
      </c>
      <c r="T94" s="121" t="e">
        <f>+VLOOKUP(A94,#REF!,10,0)</f>
        <v>#REF!</v>
      </c>
      <c r="U94" s="116"/>
      <c r="V94" s="117" t="str">
        <f t="shared" si="45"/>
        <v>#REF!</v>
      </c>
      <c r="W94" s="90" t="e">
        <f t="shared" si="46"/>
        <v>#VALUE!</v>
      </c>
      <c r="X94" s="89"/>
      <c r="Y94" s="89"/>
      <c r="Z94" s="118"/>
      <c r="AA94" s="89"/>
      <c r="AB94" s="89"/>
      <c r="AC94" s="89"/>
      <c r="AD94" s="89"/>
      <c r="AE94" s="89"/>
      <c r="AF94" s="89"/>
      <c r="AG94" s="89"/>
    </row>
    <row r="95" spans="1:33" ht="11.25" hidden="1" customHeight="1" outlineLevel="1" x14ac:dyDescent="0.3">
      <c r="A95" s="156" t="s">
        <v>198</v>
      </c>
      <c r="B95" s="111" t="e">
        <f t="shared" si="36"/>
        <v>#VALUE!</v>
      </c>
      <c r="C95" s="119" t="s">
        <v>198</v>
      </c>
      <c r="D95" s="119" t="s">
        <v>198</v>
      </c>
      <c r="E95" s="113" t="e">
        <f t="shared" si="37"/>
        <v>#VALUE!</v>
      </c>
      <c r="F95" s="120" t="e">
        <f t="shared" si="38"/>
        <v>#VALUE!</v>
      </c>
      <c r="G95" s="121" t="e">
        <f t="shared" si="47"/>
        <v>#VALUE!</v>
      </c>
      <c r="H95" s="111" t="e">
        <f t="shared" si="39"/>
        <v>#VALUE!</v>
      </c>
      <c r="I95" s="119" t="s">
        <v>198</v>
      </c>
      <c r="J95" s="119" t="s">
        <v>198</v>
      </c>
      <c r="K95" s="113" t="e">
        <f t="shared" si="40"/>
        <v>#VALUE!</v>
      </c>
      <c r="L95" s="120" t="e">
        <f t="shared" si="41"/>
        <v>#VALUE!</v>
      </c>
      <c r="M95" s="121" t="e">
        <f t="shared" si="48"/>
        <v>#VALUE!</v>
      </c>
      <c r="N95" s="111" t="e">
        <f t="shared" si="42"/>
        <v>#VALUE!</v>
      </c>
      <c r="O95" s="119" t="s">
        <v>198</v>
      </c>
      <c r="P95" s="119" t="s">
        <v>198</v>
      </c>
      <c r="Q95" s="113" t="e">
        <f t="shared" si="43"/>
        <v>#VALUE!</v>
      </c>
      <c r="R95" s="120" t="e">
        <f t="shared" si="44"/>
        <v>#VALUE!</v>
      </c>
      <c r="S95" s="121" t="e">
        <f t="shared" si="49"/>
        <v>#VALUE!</v>
      </c>
      <c r="T95" s="121" t="e">
        <f>+VLOOKUP(A95,#REF!,10,0)</f>
        <v>#REF!</v>
      </c>
      <c r="U95" s="116"/>
      <c r="V95" s="117" t="str">
        <f t="shared" si="45"/>
        <v>#REF!</v>
      </c>
      <c r="W95" s="90" t="e">
        <f t="shared" si="46"/>
        <v>#VALUE!</v>
      </c>
      <c r="X95" s="89"/>
      <c r="Y95" s="89"/>
      <c r="Z95" s="118"/>
      <c r="AA95" s="89"/>
      <c r="AB95" s="89"/>
      <c r="AC95" s="89"/>
      <c r="AD95" s="89"/>
      <c r="AE95" s="89"/>
      <c r="AF95" s="89"/>
      <c r="AG95" s="89"/>
    </row>
    <row r="96" spans="1:33" ht="11.25" hidden="1" customHeight="1" outlineLevel="1" x14ac:dyDescent="0.3">
      <c r="A96" s="156" t="s">
        <v>198</v>
      </c>
      <c r="B96" s="111" t="e">
        <f t="shared" si="36"/>
        <v>#VALUE!</v>
      </c>
      <c r="C96" s="119" t="s">
        <v>198</v>
      </c>
      <c r="D96" s="119" t="s">
        <v>198</v>
      </c>
      <c r="E96" s="113" t="e">
        <f t="shared" si="37"/>
        <v>#VALUE!</v>
      </c>
      <c r="F96" s="120" t="e">
        <f t="shared" si="38"/>
        <v>#VALUE!</v>
      </c>
      <c r="G96" s="121" t="e">
        <f t="shared" si="47"/>
        <v>#VALUE!</v>
      </c>
      <c r="H96" s="111" t="e">
        <f t="shared" si="39"/>
        <v>#VALUE!</v>
      </c>
      <c r="I96" s="119" t="s">
        <v>198</v>
      </c>
      <c r="J96" s="119" t="s">
        <v>198</v>
      </c>
      <c r="K96" s="113" t="e">
        <f t="shared" si="40"/>
        <v>#VALUE!</v>
      </c>
      <c r="L96" s="120" t="e">
        <f t="shared" si="41"/>
        <v>#VALUE!</v>
      </c>
      <c r="M96" s="121" t="e">
        <f t="shared" si="48"/>
        <v>#VALUE!</v>
      </c>
      <c r="N96" s="111" t="e">
        <f t="shared" si="42"/>
        <v>#VALUE!</v>
      </c>
      <c r="O96" s="119" t="s">
        <v>198</v>
      </c>
      <c r="P96" s="119" t="s">
        <v>198</v>
      </c>
      <c r="Q96" s="113" t="e">
        <f t="shared" si="43"/>
        <v>#VALUE!</v>
      </c>
      <c r="R96" s="120" t="e">
        <f t="shared" si="44"/>
        <v>#VALUE!</v>
      </c>
      <c r="S96" s="121" t="e">
        <f t="shared" si="49"/>
        <v>#VALUE!</v>
      </c>
      <c r="T96" s="121" t="e">
        <f>+VLOOKUP(A96,#REF!,10,0)</f>
        <v>#REF!</v>
      </c>
      <c r="U96" s="116"/>
      <c r="V96" s="117" t="str">
        <f t="shared" si="45"/>
        <v>#REF!</v>
      </c>
      <c r="W96" s="90" t="e">
        <f t="shared" si="46"/>
        <v>#VALUE!</v>
      </c>
      <c r="X96" s="89"/>
      <c r="Y96" s="89"/>
      <c r="Z96" s="118"/>
      <c r="AA96" s="89"/>
      <c r="AB96" s="89"/>
      <c r="AC96" s="89"/>
      <c r="AD96" s="89"/>
      <c r="AE96" s="89"/>
      <c r="AF96" s="89"/>
      <c r="AG96" s="89"/>
    </row>
    <row r="97" spans="1:33" ht="11.25" hidden="1" customHeight="1" outlineLevel="1" x14ac:dyDescent="0.3">
      <c r="A97" s="156" t="s">
        <v>198</v>
      </c>
      <c r="B97" s="111" t="e">
        <f t="shared" si="36"/>
        <v>#VALUE!</v>
      </c>
      <c r="C97" s="119" t="s">
        <v>198</v>
      </c>
      <c r="D97" s="119" t="s">
        <v>198</v>
      </c>
      <c r="E97" s="113" t="e">
        <f t="shared" si="37"/>
        <v>#VALUE!</v>
      </c>
      <c r="F97" s="120" t="e">
        <f t="shared" si="38"/>
        <v>#VALUE!</v>
      </c>
      <c r="G97" s="121" t="e">
        <f t="shared" si="47"/>
        <v>#VALUE!</v>
      </c>
      <c r="H97" s="111" t="e">
        <f t="shared" si="39"/>
        <v>#VALUE!</v>
      </c>
      <c r="I97" s="119" t="s">
        <v>198</v>
      </c>
      <c r="J97" s="119" t="s">
        <v>198</v>
      </c>
      <c r="K97" s="113" t="e">
        <f t="shared" si="40"/>
        <v>#VALUE!</v>
      </c>
      <c r="L97" s="120" t="e">
        <f t="shared" si="41"/>
        <v>#VALUE!</v>
      </c>
      <c r="M97" s="121" t="e">
        <f t="shared" si="48"/>
        <v>#VALUE!</v>
      </c>
      <c r="N97" s="111" t="e">
        <f t="shared" si="42"/>
        <v>#VALUE!</v>
      </c>
      <c r="O97" s="119" t="s">
        <v>198</v>
      </c>
      <c r="P97" s="119" t="s">
        <v>198</v>
      </c>
      <c r="Q97" s="113" t="e">
        <f t="shared" si="43"/>
        <v>#VALUE!</v>
      </c>
      <c r="R97" s="120" t="e">
        <f t="shared" si="44"/>
        <v>#VALUE!</v>
      </c>
      <c r="S97" s="121" t="e">
        <f t="shared" si="49"/>
        <v>#VALUE!</v>
      </c>
      <c r="T97" s="121" t="e">
        <f>+VLOOKUP(A97,#REF!,10,0)</f>
        <v>#REF!</v>
      </c>
      <c r="U97" s="116"/>
      <c r="V97" s="117" t="str">
        <f t="shared" si="45"/>
        <v>#REF!</v>
      </c>
      <c r="W97" s="90" t="e">
        <f t="shared" si="46"/>
        <v>#VALUE!</v>
      </c>
      <c r="X97" s="89"/>
      <c r="Y97" s="89"/>
      <c r="Z97" s="118"/>
      <c r="AA97" s="89"/>
      <c r="AB97" s="89"/>
      <c r="AC97" s="89"/>
      <c r="AD97" s="89"/>
      <c r="AE97" s="89"/>
      <c r="AF97" s="89"/>
      <c r="AG97" s="89"/>
    </row>
    <row r="98" spans="1:33" ht="11.25" hidden="1" customHeight="1" outlineLevel="1" x14ac:dyDescent="0.3">
      <c r="A98" s="156"/>
      <c r="B98" s="111"/>
      <c r="C98" s="119"/>
      <c r="D98" s="119">
        <v>3.8754999999999997</v>
      </c>
      <c r="E98" s="113"/>
      <c r="F98" s="120"/>
      <c r="G98" s="121"/>
      <c r="H98" s="111"/>
      <c r="I98" s="119"/>
      <c r="J98" s="119">
        <v>3.6644999999999999</v>
      </c>
      <c r="K98" s="113"/>
      <c r="L98" s="120"/>
      <c r="M98" s="121"/>
      <c r="N98" s="111"/>
      <c r="O98" s="119"/>
      <c r="P98" s="119">
        <v>3.8014999999999999</v>
      </c>
      <c r="Q98" s="113"/>
      <c r="R98" s="120"/>
      <c r="S98" s="121"/>
      <c r="T98" s="121"/>
      <c r="U98" s="116"/>
      <c r="V98" s="117"/>
      <c r="W98" s="90"/>
      <c r="X98" s="89"/>
      <c r="Y98" s="89"/>
      <c r="Z98" s="118"/>
      <c r="AA98" s="89"/>
      <c r="AB98" s="89"/>
      <c r="AC98" s="89"/>
      <c r="AD98" s="89"/>
      <c r="AE98" s="89"/>
      <c r="AF98" s="89"/>
      <c r="AG98" s="89"/>
    </row>
    <row r="99" spans="1:33" ht="11.25" hidden="1" customHeight="1" outlineLevel="1" x14ac:dyDescent="0.3">
      <c r="A99" s="156" t="s">
        <v>198</v>
      </c>
      <c r="B99" s="111" t="e">
        <f t="shared" ref="B99:B168" si="50">+A99-$A$27</f>
        <v>#VALUE!</v>
      </c>
      <c r="C99" s="119" t="s">
        <v>198</v>
      </c>
      <c r="D99" s="119" t="s">
        <v>198</v>
      </c>
      <c r="E99" s="113" t="e">
        <f t="shared" ref="E99:E168" si="51">+C99-($H$15)+F99</f>
        <v>#VALUE!</v>
      </c>
      <c r="F99" s="120" t="e">
        <f t="shared" ref="F99:F168" si="52">$F$97+$D$98-D99</f>
        <v>#VALUE!</v>
      </c>
      <c r="G99" s="121" t="e">
        <f>+(F99-F97)/(A99-A97)*1000</f>
        <v>#VALUE!</v>
      </c>
      <c r="H99" s="111" t="e">
        <f t="shared" ref="H99:H168" si="53">+A99-$A$27</f>
        <v>#VALUE!</v>
      </c>
      <c r="I99" s="119" t="s">
        <v>198</v>
      </c>
      <c r="J99" s="119" t="s">
        <v>198</v>
      </c>
      <c r="K99" s="113" t="e">
        <f t="shared" ref="K99:K168" si="54">+I99-($H$16)+L99</f>
        <v>#VALUE!</v>
      </c>
      <c r="L99" s="120" t="e">
        <f t="shared" ref="L99:L168" si="55">$L$97+$J$98-J99</f>
        <v>#VALUE!</v>
      </c>
      <c r="M99" s="121" t="e">
        <f>+(L99-L97)/(A99-A97)*1000</f>
        <v>#VALUE!</v>
      </c>
      <c r="N99" s="111" t="e">
        <f t="shared" ref="N99:N168" si="56">+A99-$A$27</f>
        <v>#VALUE!</v>
      </c>
      <c r="O99" s="119" t="s">
        <v>198</v>
      </c>
      <c r="P99" s="119" t="s">
        <v>198</v>
      </c>
      <c r="Q99" s="113" t="e">
        <f t="shared" ref="Q99:Q168" si="57">+(O99-$H$17+R99)</f>
        <v>#VALUE!</v>
      </c>
      <c r="R99" s="120" t="e">
        <f t="shared" ref="R99:R168" si="58">$R$97+$P$98-P99</f>
        <v>#VALUE!</v>
      </c>
      <c r="S99" s="121" t="e">
        <f>+(R99-R97)/(A99-A97)*1000</f>
        <v>#VALUE!</v>
      </c>
      <c r="T99" s="121" t="e">
        <f>+VLOOKUP(A99,#REF!,10,0)</f>
        <v>#REF!</v>
      </c>
      <c r="U99" s="116"/>
      <c r="V99" s="160" t="str">
        <f t="shared" ref="V99:V167" si="59">+A99</f>
        <v>#REF!</v>
      </c>
      <c r="W99" s="161" t="e">
        <f t="shared" ref="W99:W167" si="60">+(E99+2*K99+Q99)/4</f>
        <v>#VALUE!</v>
      </c>
      <c r="X99" s="162"/>
      <c r="Y99" s="162"/>
      <c r="Z99" s="163"/>
      <c r="AA99" s="162"/>
      <c r="AB99" s="162"/>
      <c r="AC99" s="162"/>
      <c r="AD99" s="162"/>
      <c r="AE99" s="162"/>
      <c r="AF99" s="162"/>
      <c r="AG99" s="162"/>
    </row>
    <row r="100" spans="1:33" ht="11.25" hidden="1" customHeight="1" outlineLevel="1" x14ac:dyDescent="0.3">
      <c r="A100" s="156" t="s">
        <v>198</v>
      </c>
      <c r="B100" s="111" t="e">
        <f t="shared" si="50"/>
        <v>#VALUE!</v>
      </c>
      <c r="C100" s="119" t="s">
        <v>198</v>
      </c>
      <c r="D100" s="119" t="s">
        <v>198</v>
      </c>
      <c r="E100" s="113" t="e">
        <f t="shared" si="51"/>
        <v>#VALUE!</v>
      </c>
      <c r="F100" s="120" t="e">
        <f t="shared" si="52"/>
        <v>#VALUE!</v>
      </c>
      <c r="G100" s="121" t="e">
        <f t="shared" ref="G100:G168" si="61">+(F100-F99)/(A100-A99)*1000</f>
        <v>#VALUE!</v>
      </c>
      <c r="H100" s="111" t="e">
        <f t="shared" si="53"/>
        <v>#VALUE!</v>
      </c>
      <c r="I100" s="119" t="s">
        <v>198</v>
      </c>
      <c r="J100" s="119" t="s">
        <v>198</v>
      </c>
      <c r="K100" s="113" t="e">
        <f t="shared" si="54"/>
        <v>#VALUE!</v>
      </c>
      <c r="L100" s="120" t="e">
        <f t="shared" si="55"/>
        <v>#VALUE!</v>
      </c>
      <c r="M100" s="121" t="e">
        <f t="shared" ref="M100:M168" si="62">+(L100-L99)/(A100-A99)*1000</f>
        <v>#VALUE!</v>
      </c>
      <c r="N100" s="111" t="e">
        <f t="shared" si="56"/>
        <v>#VALUE!</v>
      </c>
      <c r="O100" s="119" t="s">
        <v>198</v>
      </c>
      <c r="P100" s="119" t="s">
        <v>198</v>
      </c>
      <c r="Q100" s="113" t="e">
        <f t="shared" si="57"/>
        <v>#VALUE!</v>
      </c>
      <c r="R100" s="120" t="e">
        <f t="shared" si="58"/>
        <v>#VALUE!</v>
      </c>
      <c r="S100" s="121" t="e">
        <f t="shared" ref="S100:S168" si="63">+(R100-R99)/(A100-A99)*1000</f>
        <v>#VALUE!</v>
      </c>
      <c r="T100" s="121" t="e">
        <f>+VLOOKUP(A100,#REF!,10,0)</f>
        <v>#REF!</v>
      </c>
      <c r="U100" s="116"/>
      <c r="V100" s="117" t="str">
        <f t="shared" si="59"/>
        <v>#REF!</v>
      </c>
      <c r="W100" s="90" t="e">
        <f t="shared" si="60"/>
        <v>#VALUE!</v>
      </c>
      <c r="X100" s="89"/>
      <c r="Y100" s="89"/>
      <c r="Z100" s="118"/>
      <c r="AA100" s="89"/>
      <c r="AB100" s="89"/>
      <c r="AC100" s="89"/>
      <c r="AD100" s="89"/>
      <c r="AE100" s="89"/>
      <c r="AF100" s="89"/>
      <c r="AG100" s="89"/>
    </row>
    <row r="101" spans="1:33" ht="11.25" hidden="1" customHeight="1" outlineLevel="1" x14ac:dyDescent="0.3">
      <c r="A101" s="156" t="s">
        <v>198</v>
      </c>
      <c r="B101" s="111" t="e">
        <f t="shared" si="50"/>
        <v>#VALUE!</v>
      </c>
      <c r="C101" s="119" t="s">
        <v>198</v>
      </c>
      <c r="D101" s="119" t="s">
        <v>198</v>
      </c>
      <c r="E101" s="113" t="e">
        <f t="shared" si="51"/>
        <v>#VALUE!</v>
      </c>
      <c r="F101" s="120" t="e">
        <f t="shared" si="52"/>
        <v>#VALUE!</v>
      </c>
      <c r="G101" s="121" t="e">
        <f t="shared" si="61"/>
        <v>#VALUE!</v>
      </c>
      <c r="H101" s="111" t="e">
        <f t="shared" si="53"/>
        <v>#VALUE!</v>
      </c>
      <c r="I101" s="119" t="s">
        <v>198</v>
      </c>
      <c r="J101" s="119" t="s">
        <v>198</v>
      </c>
      <c r="K101" s="113" t="e">
        <f t="shared" si="54"/>
        <v>#VALUE!</v>
      </c>
      <c r="L101" s="120" t="e">
        <f t="shared" si="55"/>
        <v>#VALUE!</v>
      </c>
      <c r="M101" s="121" t="e">
        <f t="shared" si="62"/>
        <v>#VALUE!</v>
      </c>
      <c r="N101" s="111" t="e">
        <f t="shared" si="56"/>
        <v>#VALUE!</v>
      </c>
      <c r="O101" s="119" t="s">
        <v>198</v>
      </c>
      <c r="P101" s="119" t="s">
        <v>198</v>
      </c>
      <c r="Q101" s="113" t="e">
        <f t="shared" si="57"/>
        <v>#VALUE!</v>
      </c>
      <c r="R101" s="120" t="e">
        <f t="shared" si="58"/>
        <v>#VALUE!</v>
      </c>
      <c r="S101" s="121" t="e">
        <f t="shared" si="63"/>
        <v>#VALUE!</v>
      </c>
      <c r="T101" s="121" t="e">
        <f>+VLOOKUP(A101,#REF!,10,0)</f>
        <v>#REF!</v>
      </c>
      <c r="U101" s="116"/>
      <c r="V101" s="117" t="str">
        <f t="shared" si="59"/>
        <v>#REF!</v>
      </c>
      <c r="W101" s="90" t="e">
        <f t="shared" si="60"/>
        <v>#VALUE!</v>
      </c>
      <c r="X101" s="89"/>
      <c r="Y101" s="89"/>
      <c r="Z101" s="118"/>
      <c r="AA101" s="89"/>
      <c r="AB101" s="89"/>
      <c r="AC101" s="89"/>
      <c r="AD101" s="89"/>
      <c r="AE101" s="89"/>
      <c r="AF101" s="89"/>
      <c r="AG101" s="89"/>
    </row>
    <row r="102" spans="1:33" ht="11.25" hidden="1" customHeight="1" outlineLevel="1" x14ac:dyDescent="0.3">
      <c r="A102" s="156" t="s">
        <v>198</v>
      </c>
      <c r="B102" s="111" t="e">
        <f t="shared" si="50"/>
        <v>#VALUE!</v>
      </c>
      <c r="C102" s="119" t="s">
        <v>198</v>
      </c>
      <c r="D102" s="119" t="s">
        <v>198</v>
      </c>
      <c r="E102" s="113" t="e">
        <f t="shared" si="51"/>
        <v>#VALUE!</v>
      </c>
      <c r="F102" s="120" t="e">
        <f t="shared" si="52"/>
        <v>#VALUE!</v>
      </c>
      <c r="G102" s="121" t="e">
        <f t="shared" si="61"/>
        <v>#VALUE!</v>
      </c>
      <c r="H102" s="111" t="e">
        <f t="shared" si="53"/>
        <v>#VALUE!</v>
      </c>
      <c r="I102" s="119" t="s">
        <v>198</v>
      </c>
      <c r="J102" s="119" t="s">
        <v>198</v>
      </c>
      <c r="K102" s="113" t="e">
        <f t="shared" si="54"/>
        <v>#VALUE!</v>
      </c>
      <c r="L102" s="120" t="e">
        <f t="shared" si="55"/>
        <v>#VALUE!</v>
      </c>
      <c r="M102" s="121" t="e">
        <f t="shared" si="62"/>
        <v>#VALUE!</v>
      </c>
      <c r="N102" s="111" t="e">
        <f t="shared" si="56"/>
        <v>#VALUE!</v>
      </c>
      <c r="O102" s="119" t="s">
        <v>198</v>
      </c>
      <c r="P102" s="119" t="s">
        <v>198</v>
      </c>
      <c r="Q102" s="113" t="e">
        <f t="shared" si="57"/>
        <v>#VALUE!</v>
      </c>
      <c r="R102" s="120" t="e">
        <f t="shared" si="58"/>
        <v>#VALUE!</v>
      </c>
      <c r="S102" s="121" t="e">
        <f t="shared" si="63"/>
        <v>#VALUE!</v>
      </c>
      <c r="T102" s="121" t="e">
        <f>+VLOOKUP(A102,#REF!,10,0)</f>
        <v>#REF!</v>
      </c>
      <c r="U102" s="116"/>
      <c r="V102" s="117" t="str">
        <f t="shared" si="59"/>
        <v>#REF!</v>
      </c>
      <c r="W102" s="90" t="e">
        <f t="shared" si="60"/>
        <v>#VALUE!</v>
      </c>
      <c r="X102" s="89"/>
      <c r="Y102" s="89"/>
      <c r="Z102" s="118"/>
      <c r="AA102" s="89"/>
      <c r="AB102" s="89"/>
      <c r="AC102" s="89"/>
      <c r="AD102" s="89"/>
      <c r="AE102" s="89"/>
      <c r="AF102" s="89"/>
      <c r="AG102" s="89"/>
    </row>
    <row r="103" spans="1:33" ht="11.25" hidden="1" customHeight="1" outlineLevel="1" x14ac:dyDescent="0.3">
      <c r="A103" s="156" t="s">
        <v>198</v>
      </c>
      <c r="B103" s="111" t="e">
        <f t="shared" si="50"/>
        <v>#VALUE!</v>
      </c>
      <c r="C103" s="119" t="s">
        <v>198</v>
      </c>
      <c r="D103" s="119" t="s">
        <v>198</v>
      </c>
      <c r="E103" s="113" t="e">
        <f t="shared" si="51"/>
        <v>#VALUE!</v>
      </c>
      <c r="F103" s="120" t="e">
        <f t="shared" si="52"/>
        <v>#VALUE!</v>
      </c>
      <c r="G103" s="121" t="e">
        <f t="shared" si="61"/>
        <v>#VALUE!</v>
      </c>
      <c r="H103" s="111" t="e">
        <f t="shared" si="53"/>
        <v>#VALUE!</v>
      </c>
      <c r="I103" s="119" t="s">
        <v>198</v>
      </c>
      <c r="J103" s="119" t="s">
        <v>198</v>
      </c>
      <c r="K103" s="113" t="e">
        <f t="shared" si="54"/>
        <v>#VALUE!</v>
      </c>
      <c r="L103" s="120" t="e">
        <f t="shared" si="55"/>
        <v>#VALUE!</v>
      </c>
      <c r="M103" s="121" t="e">
        <f t="shared" si="62"/>
        <v>#VALUE!</v>
      </c>
      <c r="N103" s="111" t="e">
        <f t="shared" si="56"/>
        <v>#VALUE!</v>
      </c>
      <c r="O103" s="119" t="s">
        <v>198</v>
      </c>
      <c r="P103" s="119" t="s">
        <v>198</v>
      </c>
      <c r="Q103" s="113" t="e">
        <f t="shared" si="57"/>
        <v>#VALUE!</v>
      </c>
      <c r="R103" s="120" t="e">
        <f t="shared" si="58"/>
        <v>#VALUE!</v>
      </c>
      <c r="S103" s="121" t="e">
        <f t="shared" si="63"/>
        <v>#VALUE!</v>
      </c>
      <c r="T103" s="121" t="e">
        <f>+VLOOKUP(A103,#REF!,10,0)</f>
        <v>#REF!</v>
      </c>
      <c r="U103" s="116"/>
      <c r="V103" s="117" t="str">
        <f t="shared" si="59"/>
        <v>#REF!</v>
      </c>
      <c r="W103" s="90" t="e">
        <f t="shared" si="60"/>
        <v>#VALUE!</v>
      </c>
      <c r="X103" s="89"/>
      <c r="Y103" s="89"/>
      <c r="Z103" s="118"/>
      <c r="AA103" s="89"/>
      <c r="AB103" s="89"/>
      <c r="AC103" s="89"/>
      <c r="AD103" s="89"/>
      <c r="AE103" s="89"/>
      <c r="AF103" s="89"/>
      <c r="AG103" s="89"/>
    </row>
    <row r="104" spans="1:33" ht="11.25" hidden="1" customHeight="1" outlineLevel="1" x14ac:dyDescent="0.3">
      <c r="A104" s="156" t="s">
        <v>198</v>
      </c>
      <c r="B104" s="111" t="e">
        <f t="shared" si="50"/>
        <v>#VALUE!</v>
      </c>
      <c r="C104" s="119" t="s">
        <v>198</v>
      </c>
      <c r="D104" s="119" t="s">
        <v>198</v>
      </c>
      <c r="E104" s="113" t="e">
        <f t="shared" si="51"/>
        <v>#VALUE!</v>
      </c>
      <c r="F104" s="120" t="e">
        <f t="shared" si="52"/>
        <v>#VALUE!</v>
      </c>
      <c r="G104" s="121" t="e">
        <f t="shared" si="61"/>
        <v>#VALUE!</v>
      </c>
      <c r="H104" s="111" t="e">
        <f t="shared" si="53"/>
        <v>#VALUE!</v>
      </c>
      <c r="I104" s="119" t="s">
        <v>198</v>
      </c>
      <c r="J104" s="119" t="s">
        <v>198</v>
      </c>
      <c r="K104" s="113" t="e">
        <f t="shared" si="54"/>
        <v>#VALUE!</v>
      </c>
      <c r="L104" s="120" t="e">
        <f t="shared" si="55"/>
        <v>#VALUE!</v>
      </c>
      <c r="M104" s="121" t="e">
        <f t="shared" si="62"/>
        <v>#VALUE!</v>
      </c>
      <c r="N104" s="111" t="e">
        <f t="shared" si="56"/>
        <v>#VALUE!</v>
      </c>
      <c r="O104" s="119" t="s">
        <v>198</v>
      </c>
      <c r="P104" s="119" t="s">
        <v>198</v>
      </c>
      <c r="Q104" s="113" t="e">
        <f t="shared" si="57"/>
        <v>#VALUE!</v>
      </c>
      <c r="R104" s="120" t="e">
        <f t="shared" si="58"/>
        <v>#VALUE!</v>
      </c>
      <c r="S104" s="121" t="e">
        <f t="shared" si="63"/>
        <v>#VALUE!</v>
      </c>
      <c r="T104" s="121" t="e">
        <f>+VLOOKUP(A104,#REF!,10,0)</f>
        <v>#REF!</v>
      </c>
      <c r="U104" s="116"/>
      <c r="V104" s="117" t="str">
        <f t="shared" si="59"/>
        <v>#REF!</v>
      </c>
      <c r="W104" s="90" t="e">
        <f t="shared" si="60"/>
        <v>#VALUE!</v>
      </c>
      <c r="X104" s="89"/>
      <c r="Y104" s="89"/>
      <c r="Z104" s="118"/>
      <c r="AA104" s="89"/>
      <c r="AB104" s="89"/>
      <c r="AC104" s="89"/>
      <c r="AD104" s="89"/>
      <c r="AE104" s="89"/>
      <c r="AF104" s="89"/>
      <c r="AG104" s="89"/>
    </row>
    <row r="105" spans="1:33" ht="11.25" hidden="1" customHeight="1" outlineLevel="1" x14ac:dyDescent="0.3">
      <c r="A105" s="156" t="s">
        <v>198</v>
      </c>
      <c r="B105" s="111" t="e">
        <f t="shared" si="50"/>
        <v>#VALUE!</v>
      </c>
      <c r="C105" s="119" t="s">
        <v>198</v>
      </c>
      <c r="D105" s="119" t="s">
        <v>198</v>
      </c>
      <c r="E105" s="113" t="e">
        <f t="shared" si="51"/>
        <v>#VALUE!</v>
      </c>
      <c r="F105" s="120" t="e">
        <f t="shared" si="52"/>
        <v>#VALUE!</v>
      </c>
      <c r="G105" s="121" t="e">
        <f t="shared" si="61"/>
        <v>#VALUE!</v>
      </c>
      <c r="H105" s="111" t="e">
        <f t="shared" si="53"/>
        <v>#VALUE!</v>
      </c>
      <c r="I105" s="119" t="s">
        <v>198</v>
      </c>
      <c r="J105" s="119" t="s">
        <v>198</v>
      </c>
      <c r="K105" s="113" t="e">
        <f t="shared" si="54"/>
        <v>#VALUE!</v>
      </c>
      <c r="L105" s="120" t="e">
        <f t="shared" si="55"/>
        <v>#VALUE!</v>
      </c>
      <c r="M105" s="121" t="e">
        <f t="shared" si="62"/>
        <v>#VALUE!</v>
      </c>
      <c r="N105" s="111" t="e">
        <f t="shared" si="56"/>
        <v>#VALUE!</v>
      </c>
      <c r="O105" s="119" t="s">
        <v>198</v>
      </c>
      <c r="P105" s="119" t="s">
        <v>198</v>
      </c>
      <c r="Q105" s="113" t="e">
        <f t="shared" si="57"/>
        <v>#VALUE!</v>
      </c>
      <c r="R105" s="120" t="e">
        <f t="shared" si="58"/>
        <v>#VALUE!</v>
      </c>
      <c r="S105" s="121" t="e">
        <f t="shared" si="63"/>
        <v>#VALUE!</v>
      </c>
      <c r="T105" s="121" t="e">
        <f>+VLOOKUP(A105,#REF!,10,0)</f>
        <v>#REF!</v>
      </c>
      <c r="U105" s="116"/>
      <c r="V105" s="117" t="str">
        <f t="shared" si="59"/>
        <v>#REF!</v>
      </c>
      <c r="W105" s="90" t="e">
        <f t="shared" si="60"/>
        <v>#VALUE!</v>
      </c>
      <c r="X105" s="89"/>
      <c r="Y105" s="89"/>
      <c r="Z105" s="118"/>
      <c r="AA105" s="89"/>
      <c r="AB105" s="89"/>
      <c r="AC105" s="89"/>
      <c r="AD105" s="89"/>
      <c r="AE105" s="89"/>
      <c r="AF105" s="89"/>
      <c r="AG105" s="89"/>
    </row>
    <row r="106" spans="1:33" ht="11.25" hidden="1" customHeight="1" outlineLevel="1" x14ac:dyDescent="0.3">
      <c r="A106" s="156" t="s">
        <v>198</v>
      </c>
      <c r="B106" s="111" t="e">
        <f t="shared" si="50"/>
        <v>#VALUE!</v>
      </c>
      <c r="C106" s="119" t="s">
        <v>198</v>
      </c>
      <c r="D106" s="119" t="s">
        <v>198</v>
      </c>
      <c r="E106" s="113" t="e">
        <f t="shared" si="51"/>
        <v>#VALUE!</v>
      </c>
      <c r="F106" s="120" t="e">
        <f t="shared" si="52"/>
        <v>#VALUE!</v>
      </c>
      <c r="G106" s="121" t="e">
        <f t="shared" si="61"/>
        <v>#VALUE!</v>
      </c>
      <c r="H106" s="111" t="e">
        <f t="shared" si="53"/>
        <v>#VALUE!</v>
      </c>
      <c r="I106" s="119" t="s">
        <v>198</v>
      </c>
      <c r="J106" s="119" t="s">
        <v>198</v>
      </c>
      <c r="K106" s="113" t="e">
        <f t="shared" si="54"/>
        <v>#VALUE!</v>
      </c>
      <c r="L106" s="120" t="e">
        <f t="shared" si="55"/>
        <v>#VALUE!</v>
      </c>
      <c r="M106" s="121" t="e">
        <f t="shared" si="62"/>
        <v>#VALUE!</v>
      </c>
      <c r="N106" s="111" t="e">
        <f t="shared" si="56"/>
        <v>#VALUE!</v>
      </c>
      <c r="O106" s="119" t="s">
        <v>198</v>
      </c>
      <c r="P106" s="119" t="s">
        <v>198</v>
      </c>
      <c r="Q106" s="113" t="e">
        <f t="shared" si="57"/>
        <v>#VALUE!</v>
      </c>
      <c r="R106" s="120" t="e">
        <f t="shared" si="58"/>
        <v>#VALUE!</v>
      </c>
      <c r="S106" s="121" t="e">
        <f t="shared" si="63"/>
        <v>#VALUE!</v>
      </c>
      <c r="T106" s="121" t="e">
        <f>+VLOOKUP(A106,#REF!,10,0)</f>
        <v>#REF!</v>
      </c>
      <c r="U106" s="116"/>
      <c r="V106" s="117" t="str">
        <f t="shared" si="59"/>
        <v>#REF!</v>
      </c>
      <c r="W106" s="90" t="e">
        <f t="shared" si="60"/>
        <v>#VALUE!</v>
      </c>
      <c r="X106" s="89"/>
      <c r="Y106" s="89"/>
      <c r="Z106" s="118"/>
      <c r="AA106" s="89"/>
      <c r="AB106" s="89"/>
      <c r="AC106" s="89"/>
      <c r="AD106" s="89"/>
      <c r="AE106" s="89"/>
      <c r="AF106" s="89"/>
      <c r="AG106" s="89"/>
    </row>
    <row r="107" spans="1:33" ht="11.25" hidden="1" customHeight="1" outlineLevel="1" x14ac:dyDescent="0.3">
      <c r="A107" s="156" t="s">
        <v>198</v>
      </c>
      <c r="B107" s="111" t="e">
        <f t="shared" si="50"/>
        <v>#VALUE!</v>
      </c>
      <c r="C107" s="119" t="s">
        <v>198</v>
      </c>
      <c r="D107" s="119" t="s">
        <v>198</v>
      </c>
      <c r="E107" s="113" t="e">
        <f t="shared" si="51"/>
        <v>#VALUE!</v>
      </c>
      <c r="F107" s="120" t="e">
        <f t="shared" si="52"/>
        <v>#VALUE!</v>
      </c>
      <c r="G107" s="121" t="e">
        <f t="shared" si="61"/>
        <v>#VALUE!</v>
      </c>
      <c r="H107" s="111" t="e">
        <f t="shared" si="53"/>
        <v>#VALUE!</v>
      </c>
      <c r="I107" s="119" t="s">
        <v>198</v>
      </c>
      <c r="J107" s="119" t="s">
        <v>198</v>
      </c>
      <c r="K107" s="113" t="e">
        <f t="shared" si="54"/>
        <v>#VALUE!</v>
      </c>
      <c r="L107" s="120" t="e">
        <f t="shared" si="55"/>
        <v>#VALUE!</v>
      </c>
      <c r="M107" s="121" t="e">
        <f t="shared" si="62"/>
        <v>#VALUE!</v>
      </c>
      <c r="N107" s="111" t="e">
        <f t="shared" si="56"/>
        <v>#VALUE!</v>
      </c>
      <c r="O107" s="119" t="s">
        <v>198</v>
      </c>
      <c r="P107" s="119" t="s">
        <v>198</v>
      </c>
      <c r="Q107" s="113" t="e">
        <f t="shared" si="57"/>
        <v>#VALUE!</v>
      </c>
      <c r="R107" s="120" t="e">
        <f t="shared" si="58"/>
        <v>#VALUE!</v>
      </c>
      <c r="S107" s="121" t="e">
        <f t="shared" si="63"/>
        <v>#VALUE!</v>
      </c>
      <c r="T107" s="121" t="e">
        <f>+VLOOKUP(A107,#REF!,10,0)</f>
        <v>#REF!</v>
      </c>
      <c r="U107" s="116"/>
      <c r="V107" s="117" t="str">
        <f t="shared" si="59"/>
        <v>#REF!</v>
      </c>
      <c r="W107" s="90" t="e">
        <f t="shared" si="60"/>
        <v>#VALUE!</v>
      </c>
      <c r="X107" s="89"/>
      <c r="Y107" s="89"/>
      <c r="Z107" s="118"/>
      <c r="AA107" s="89"/>
      <c r="AB107" s="89"/>
      <c r="AC107" s="89"/>
      <c r="AD107" s="89"/>
      <c r="AE107" s="89"/>
      <c r="AF107" s="89"/>
      <c r="AG107" s="89"/>
    </row>
    <row r="108" spans="1:33" ht="11.25" hidden="1" customHeight="1" outlineLevel="1" x14ac:dyDescent="0.3">
      <c r="A108" s="156" t="s">
        <v>198</v>
      </c>
      <c r="B108" s="111" t="e">
        <f t="shared" si="50"/>
        <v>#VALUE!</v>
      </c>
      <c r="C108" s="119" t="s">
        <v>198</v>
      </c>
      <c r="D108" s="119" t="s">
        <v>198</v>
      </c>
      <c r="E108" s="113" t="e">
        <f t="shared" si="51"/>
        <v>#VALUE!</v>
      </c>
      <c r="F108" s="120" t="e">
        <f t="shared" si="52"/>
        <v>#VALUE!</v>
      </c>
      <c r="G108" s="121" t="e">
        <f t="shared" si="61"/>
        <v>#VALUE!</v>
      </c>
      <c r="H108" s="111" t="e">
        <f t="shared" si="53"/>
        <v>#VALUE!</v>
      </c>
      <c r="I108" s="119" t="s">
        <v>198</v>
      </c>
      <c r="J108" s="119" t="s">
        <v>198</v>
      </c>
      <c r="K108" s="113" t="e">
        <f t="shared" si="54"/>
        <v>#VALUE!</v>
      </c>
      <c r="L108" s="120" t="e">
        <f t="shared" si="55"/>
        <v>#VALUE!</v>
      </c>
      <c r="M108" s="121" t="e">
        <f t="shared" si="62"/>
        <v>#VALUE!</v>
      </c>
      <c r="N108" s="111" t="e">
        <f t="shared" si="56"/>
        <v>#VALUE!</v>
      </c>
      <c r="O108" s="119" t="s">
        <v>198</v>
      </c>
      <c r="P108" s="119" t="s">
        <v>198</v>
      </c>
      <c r="Q108" s="113" t="e">
        <f t="shared" si="57"/>
        <v>#VALUE!</v>
      </c>
      <c r="R108" s="120" t="e">
        <f t="shared" si="58"/>
        <v>#VALUE!</v>
      </c>
      <c r="S108" s="121" t="e">
        <f t="shared" si="63"/>
        <v>#VALUE!</v>
      </c>
      <c r="T108" s="121" t="e">
        <f>+VLOOKUP(A108,#REF!,10,0)</f>
        <v>#REF!</v>
      </c>
      <c r="U108" s="116"/>
      <c r="V108" s="117" t="str">
        <f t="shared" si="59"/>
        <v>#REF!</v>
      </c>
      <c r="W108" s="90" t="e">
        <f t="shared" si="60"/>
        <v>#VALUE!</v>
      </c>
      <c r="X108" s="89"/>
      <c r="Y108" s="89"/>
      <c r="Z108" s="118"/>
      <c r="AA108" s="89"/>
      <c r="AB108" s="89"/>
      <c r="AC108" s="89"/>
      <c r="AD108" s="89"/>
      <c r="AE108" s="89"/>
      <c r="AF108" s="89"/>
      <c r="AG108" s="89"/>
    </row>
    <row r="109" spans="1:33" ht="11.25" hidden="1" customHeight="1" outlineLevel="1" x14ac:dyDescent="0.3">
      <c r="A109" s="156" t="s">
        <v>198</v>
      </c>
      <c r="B109" s="111" t="e">
        <f t="shared" si="50"/>
        <v>#VALUE!</v>
      </c>
      <c r="C109" s="119" t="s">
        <v>198</v>
      </c>
      <c r="D109" s="119" t="s">
        <v>198</v>
      </c>
      <c r="E109" s="113" t="e">
        <f t="shared" si="51"/>
        <v>#VALUE!</v>
      </c>
      <c r="F109" s="120" t="e">
        <f t="shared" si="52"/>
        <v>#VALUE!</v>
      </c>
      <c r="G109" s="121" t="e">
        <f t="shared" si="61"/>
        <v>#VALUE!</v>
      </c>
      <c r="H109" s="111" t="e">
        <f t="shared" si="53"/>
        <v>#VALUE!</v>
      </c>
      <c r="I109" s="119" t="s">
        <v>198</v>
      </c>
      <c r="J109" s="119" t="s">
        <v>198</v>
      </c>
      <c r="K109" s="113" t="e">
        <f t="shared" si="54"/>
        <v>#VALUE!</v>
      </c>
      <c r="L109" s="120" t="e">
        <f t="shared" si="55"/>
        <v>#VALUE!</v>
      </c>
      <c r="M109" s="121" t="e">
        <f t="shared" si="62"/>
        <v>#VALUE!</v>
      </c>
      <c r="N109" s="111" t="e">
        <f t="shared" si="56"/>
        <v>#VALUE!</v>
      </c>
      <c r="O109" s="119" t="s">
        <v>198</v>
      </c>
      <c r="P109" s="119" t="s">
        <v>198</v>
      </c>
      <c r="Q109" s="113" t="e">
        <f t="shared" si="57"/>
        <v>#VALUE!</v>
      </c>
      <c r="R109" s="120" t="e">
        <f t="shared" si="58"/>
        <v>#VALUE!</v>
      </c>
      <c r="S109" s="121" t="e">
        <f t="shared" si="63"/>
        <v>#VALUE!</v>
      </c>
      <c r="T109" s="121" t="e">
        <f>+VLOOKUP(A109,#REF!,10,0)</f>
        <v>#REF!</v>
      </c>
      <c r="U109" s="116"/>
      <c r="V109" s="117" t="str">
        <f t="shared" si="59"/>
        <v>#REF!</v>
      </c>
      <c r="W109" s="90" t="e">
        <f t="shared" si="60"/>
        <v>#VALUE!</v>
      </c>
      <c r="X109" s="89"/>
      <c r="Y109" s="89"/>
      <c r="Z109" s="118"/>
      <c r="AA109" s="89"/>
      <c r="AB109" s="89"/>
      <c r="AC109" s="89"/>
      <c r="AD109" s="89"/>
      <c r="AE109" s="89"/>
      <c r="AF109" s="89"/>
      <c r="AG109" s="89"/>
    </row>
    <row r="110" spans="1:33" ht="11.25" hidden="1" customHeight="1" outlineLevel="1" x14ac:dyDescent="0.3">
      <c r="A110" s="156" t="s">
        <v>198</v>
      </c>
      <c r="B110" s="111" t="e">
        <f t="shared" si="50"/>
        <v>#VALUE!</v>
      </c>
      <c r="C110" s="119" t="s">
        <v>198</v>
      </c>
      <c r="D110" s="119" t="s">
        <v>198</v>
      </c>
      <c r="E110" s="113" t="e">
        <f t="shared" si="51"/>
        <v>#VALUE!</v>
      </c>
      <c r="F110" s="120" t="e">
        <f t="shared" si="52"/>
        <v>#VALUE!</v>
      </c>
      <c r="G110" s="121" t="e">
        <f t="shared" si="61"/>
        <v>#VALUE!</v>
      </c>
      <c r="H110" s="111" t="e">
        <f t="shared" si="53"/>
        <v>#VALUE!</v>
      </c>
      <c r="I110" s="119" t="s">
        <v>198</v>
      </c>
      <c r="J110" s="119" t="s">
        <v>198</v>
      </c>
      <c r="K110" s="113" t="e">
        <f t="shared" si="54"/>
        <v>#VALUE!</v>
      </c>
      <c r="L110" s="120" t="e">
        <f t="shared" si="55"/>
        <v>#VALUE!</v>
      </c>
      <c r="M110" s="121" t="e">
        <f t="shared" si="62"/>
        <v>#VALUE!</v>
      </c>
      <c r="N110" s="111" t="e">
        <f t="shared" si="56"/>
        <v>#VALUE!</v>
      </c>
      <c r="O110" s="119" t="s">
        <v>198</v>
      </c>
      <c r="P110" s="119" t="s">
        <v>198</v>
      </c>
      <c r="Q110" s="113" t="e">
        <f t="shared" si="57"/>
        <v>#VALUE!</v>
      </c>
      <c r="R110" s="120" t="e">
        <f t="shared" si="58"/>
        <v>#VALUE!</v>
      </c>
      <c r="S110" s="121" t="e">
        <f t="shared" si="63"/>
        <v>#VALUE!</v>
      </c>
      <c r="T110" s="121" t="e">
        <f>+VLOOKUP(A110,#REF!,10,0)</f>
        <v>#REF!</v>
      </c>
      <c r="U110" s="116"/>
      <c r="V110" s="117" t="str">
        <f t="shared" si="59"/>
        <v>#REF!</v>
      </c>
      <c r="W110" s="90" t="e">
        <f t="shared" si="60"/>
        <v>#VALUE!</v>
      </c>
      <c r="X110" s="89"/>
      <c r="Y110" s="89"/>
      <c r="Z110" s="118"/>
      <c r="AA110" s="89"/>
      <c r="AB110" s="89"/>
      <c r="AC110" s="89"/>
      <c r="AD110" s="89"/>
      <c r="AE110" s="89"/>
      <c r="AF110" s="89"/>
      <c r="AG110" s="89"/>
    </row>
    <row r="111" spans="1:33" ht="11.25" hidden="1" customHeight="1" outlineLevel="1" x14ac:dyDescent="0.3">
      <c r="A111" s="156" t="s">
        <v>198</v>
      </c>
      <c r="B111" s="111" t="e">
        <f t="shared" si="50"/>
        <v>#VALUE!</v>
      </c>
      <c r="C111" s="119" t="s">
        <v>198</v>
      </c>
      <c r="D111" s="119" t="s">
        <v>198</v>
      </c>
      <c r="E111" s="113" t="e">
        <f t="shared" si="51"/>
        <v>#VALUE!</v>
      </c>
      <c r="F111" s="120" t="e">
        <f t="shared" si="52"/>
        <v>#VALUE!</v>
      </c>
      <c r="G111" s="121" t="e">
        <f t="shared" si="61"/>
        <v>#VALUE!</v>
      </c>
      <c r="H111" s="111" t="e">
        <f t="shared" si="53"/>
        <v>#VALUE!</v>
      </c>
      <c r="I111" s="119" t="s">
        <v>198</v>
      </c>
      <c r="J111" s="119" t="s">
        <v>198</v>
      </c>
      <c r="K111" s="113" t="e">
        <f t="shared" si="54"/>
        <v>#VALUE!</v>
      </c>
      <c r="L111" s="120" t="e">
        <f t="shared" si="55"/>
        <v>#VALUE!</v>
      </c>
      <c r="M111" s="121" t="e">
        <f t="shared" si="62"/>
        <v>#VALUE!</v>
      </c>
      <c r="N111" s="111" t="e">
        <f t="shared" si="56"/>
        <v>#VALUE!</v>
      </c>
      <c r="O111" s="119" t="s">
        <v>198</v>
      </c>
      <c r="P111" s="119" t="s">
        <v>198</v>
      </c>
      <c r="Q111" s="113" t="e">
        <f t="shared" si="57"/>
        <v>#VALUE!</v>
      </c>
      <c r="R111" s="120" t="e">
        <f t="shared" si="58"/>
        <v>#VALUE!</v>
      </c>
      <c r="S111" s="121" t="e">
        <f t="shared" si="63"/>
        <v>#VALUE!</v>
      </c>
      <c r="T111" s="121" t="e">
        <f>+VLOOKUP(A111,#REF!,10,0)</f>
        <v>#REF!</v>
      </c>
      <c r="U111" s="116"/>
      <c r="V111" s="117" t="str">
        <f t="shared" si="59"/>
        <v>#REF!</v>
      </c>
      <c r="W111" s="90" t="e">
        <f t="shared" si="60"/>
        <v>#VALUE!</v>
      </c>
      <c r="X111" s="89"/>
      <c r="Y111" s="89"/>
      <c r="Z111" s="118"/>
      <c r="AA111" s="89"/>
      <c r="AB111" s="89"/>
      <c r="AC111" s="89"/>
      <c r="AD111" s="89"/>
      <c r="AE111" s="89"/>
      <c r="AF111" s="89"/>
      <c r="AG111" s="89"/>
    </row>
    <row r="112" spans="1:33" ht="11.25" hidden="1" customHeight="1" outlineLevel="1" x14ac:dyDescent="0.3">
      <c r="A112" s="156" t="s">
        <v>198</v>
      </c>
      <c r="B112" s="111" t="e">
        <f t="shared" si="50"/>
        <v>#VALUE!</v>
      </c>
      <c r="C112" s="119" t="s">
        <v>198</v>
      </c>
      <c r="D112" s="119" t="s">
        <v>198</v>
      </c>
      <c r="E112" s="113" t="e">
        <f t="shared" si="51"/>
        <v>#VALUE!</v>
      </c>
      <c r="F112" s="120" t="e">
        <f t="shared" si="52"/>
        <v>#VALUE!</v>
      </c>
      <c r="G112" s="121" t="e">
        <f t="shared" si="61"/>
        <v>#VALUE!</v>
      </c>
      <c r="H112" s="111" t="e">
        <f t="shared" si="53"/>
        <v>#VALUE!</v>
      </c>
      <c r="I112" s="119" t="s">
        <v>198</v>
      </c>
      <c r="J112" s="119" t="s">
        <v>198</v>
      </c>
      <c r="K112" s="113" t="e">
        <f t="shared" si="54"/>
        <v>#VALUE!</v>
      </c>
      <c r="L112" s="120" t="e">
        <f t="shared" si="55"/>
        <v>#VALUE!</v>
      </c>
      <c r="M112" s="121" t="e">
        <f t="shared" si="62"/>
        <v>#VALUE!</v>
      </c>
      <c r="N112" s="111" t="e">
        <f t="shared" si="56"/>
        <v>#VALUE!</v>
      </c>
      <c r="O112" s="119" t="s">
        <v>198</v>
      </c>
      <c r="P112" s="119" t="s">
        <v>198</v>
      </c>
      <c r="Q112" s="113" t="e">
        <f t="shared" si="57"/>
        <v>#VALUE!</v>
      </c>
      <c r="R112" s="120" t="e">
        <f t="shared" si="58"/>
        <v>#VALUE!</v>
      </c>
      <c r="S112" s="121" t="e">
        <f t="shared" si="63"/>
        <v>#VALUE!</v>
      </c>
      <c r="T112" s="121" t="e">
        <f>+VLOOKUP(A112,#REF!,10,0)</f>
        <v>#REF!</v>
      </c>
      <c r="U112" s="116"/>
      <c r="V112" s="117" t="str">
        <f t="shared" si="59"/>
        <v>#REF!</v>
      </c>
      <c r="W112" s="90" t="e">
        <f t="shared" si="60"/>
        <v>#VALUE!</v>
      </c>
      <c r="X112" s="89"/>
      <c r="Y112" s="89"/>
      <c r="Z112" s="118"/>
      <c r="AA112" s="89"/>
      <c r="AB112" s="89"/>
      <c r="AC112" s="89"/>
      <c r="AD112" s="89"/>
      <c r="AE112" s="89"/>
      <c r="AF112" s="89"/>
      <c r="AG112" s="89"/>
    </row>
    <row r="113" spans="1:33" ht="11.25" hidden="1" customHeight="1" outlineLevel="1" x14ac:dyDescent="0.3">
      <c r="A113" s="156" t="s">
        <v>198</v>
      </c>
      <c r="B113" s="111" t="e">
        <f t="shared" si="50"/>
        <v>#VALUE!</v>
      </c>
      <c r="C113" s="119" t="s">
        <v>198</v>
      </c>
      <c r="D113" s="119" t="s">
        <v>198</v>
      </c>
      <c r="E113" s="113" t="e">
        <f t="shared" si="51"/>
        <v>#VALUE!</v>
      </c>
      <c r="F113" s="120" t="e">
        <f t="shared" si="52"/>
        <v>#VALUE!</v>
      </c>
      <c r="G113" s="121" t="e">
        <f t="shared" si="61"/>
        <v>#VALUE!</v>
      </c>
      <c r="H113" s="111" t="e">
        <f t="shared" si="53"/>
        <v>#VALUE!</v>
      </c>
      <c r="I113" s="119" t="s">
        <v>198</v>
      </c>
      <c r="J113" s="119" t="s">
        <v>198</v>
      </c>
      <c r="K113" s="113" t="e">
        <f t="shared" si="54"/>
        <v>#VALUE!</v>
      </c>
      <c r="L113" s="120" t="e">
        <f t="shared" si="55"/>
        <v>#VALUE!</v>
      </c>
      <c r="M113" s="121" t="e">
        <f t="shared" si="62"/>
        <v>#VALUE!</v>
      </c>
      <c r="N113" s="111" t="e">
        <f t="shared" si="56"/>
        <v>#VALUE!</v>
      </c>
      <c r="O113" s="119" t="s">
        <v>198</v>
      </c>
      <c r="P113" s="119" t="s">
        <v>198</v>
      </c>
      <c r="Q113" s="113" t="e">
        <f t="shared" si="57"/>
        <v>#VALUE!</v>
      </c>
      <c r="R113" s="120" t="e">
        <f t="shared" si="58"/>
        <v>#VALUE!</v>
      </c>
      <c r="S113" s="121" t="e">
        <f t="shared" si="63"/>
        <v>#VALUE!</v>
      </c>
      <c r="T113" s="121" t="e">
        <f>+VLOOKUP(A113,#REF!,10,0)</f>
        <v>#REF!</v>
      </c>
      <c r="U113" s="116"/>
      <c r="V113" s="117" t="str">
        <f t="shared" si="59"/>
        <v>#REF!</v>
      </c>
      <c r="W113" s="90" t="e">
        <f t="shared" si="60"/>
        <v>#VALUE!</v>
      </c>
      <c r="X113" s="89"/>
      <c r="Y113" s="89"/>
      <c r="Z113" s="118"/>
      <c r="AA113" s="89"/>
      <c r="AB113" s="89"/>
      <c r="AC113" s="89"/>
      <c r="AD113" s="89"/>
      <c r="AE113" s="89"/>
      <c r="AF113" s="89"/>
      <c r="AG113" s="89"/>
    </row>
    <row r="114" spans="1:33" ht="11.25" hidden="1" customHeight="1" outlineLevel="1" x14ac:dyDescent="0.3">
      <c r="A114" s="156" t="s">
        <v>198</v>
      </c>
      <c r="B114" s="111" t="e">
        <f t="shared" si="50"/>
        <v>#VALUE!</v>
      </c>
      <c r="C114" s="119" t="s">
        <v>198</v>
      </c>
      <c r="D114" s="119" t="s">
        <v>198</v>
      </c>
      <c r="E114" s="113" t="e">
        <f t="shared" si="51"/>
        <v>#VALUE!</v>
      </c>
      <c r="F114" s="120" t="e">
        <f t="shared" si="52"/>
        <v>#VALUE!</v>
      </c>
      <c r="G114" s="121" t="e">
        <f t="shared" si="61"/>
        <v>#VALUE!</v>
      </c>
      <c r="H114" s="111" t="e">
        <f t="shared" si="53"/>
        <v>#VALUE!</v>
      </c>
      <c r="I114" s="119" t="s">
        <v>198</v>
      </c>
      <c r="J114" s="119" t="s">
        <v>198</v>
      </c>
      <c r="K114" s="113" t="e">
        <f t="shared" si="54"/>
        <v>#VALUE!</v>
      </c>
      <c r="L114" s="120" t="e">
        <f t="shared" si="55"/>
        <v>#VALUE!</v>
      </c>
      <c r="M114" s="121" t="e">
        <f t="shared" si="62"/>
        <v>#VALUE!</v>
      </c>
      <c r="N114" s="111" t="e">
        <f t="shared" si="56"/>
        <v>#VALUE!</v>
      </c>
      <c r="O114" s="119" t="s">
        <v>198</v>
      </c>
      <c r="P114" s="119" t="s">
        <v>198</v>
      </c>
      <c r="Q114" s="113" t="e">
        <f t="shared" si="57"/>
        <v>#VALUE!</v>
      </c>
      <c r="R114" s="120" t="e">
        <f t="shared" si="58"/>
        <v>#VALUE!</v>
      </c>
      <c r="S114" s="121" t="e">
        <f t="shared" si="63"/>
        <v>#VALUE!</v>
      </c>
      <c r="T114" s="121" t="e">
        <f>+VLOOKUP(A114,#REF!,10,0)</f>
        <v>#REF!</v>
      </c>
      <c r="U114" s="116"/>
      <c r="V114" s="117" t="str">
        <f t="shared" si="59"/>
        <v>#REF!</v>
      </c>
      <c r="W114" s="90" t="e">
        <f t="shared" si="60"/>
        <v>#VALUE!</v>
      </c>
      <c r="X114" s="89"/>
      <c r="Y114" s="89"/>
      <c r="Z114" s="118"/>
      <c r="AA114" s="89"/>
      <c r="AB114" s="89"/>
      <c r="AC114" s="89"/>
      <c r="AD114" s="89"/>
      <c r="AE114" s="89"/>
      <c r="AF114" s="89"/>
      <c r="AG114" s="89"/>
    </row>
    <row r="115" spans="1:33" ht="11.25" hidden="1" customHeight="1" outlineLevel="1" x14ac:dyDescent="0.3">
      <c r="A115" s="156" t="s">
        <v>198</v>
      </c>
      <c r="B115" s="111" t="e">
        <f t="shared" si="50"/>
        <v>#VALUE!</v>
      </c>
      <c r="C115" s="119" t="s">
        <v>198</v>
      </c>
      <c r="D115" s="119" t="s">
        <v>198</v>
      </c>
      <c r="E115" s="113" t="e">
        <f t="shared" si="51"/>
        <v>#VALUE!</v>
      </c>
      <c r="F115" s="120" t="e">
        <f t="shared" si="52"/>
        <v>#VALUE!</v>
      </c>
      <c r="G115" s="121" t="e">
        <f t="shared" si="61"/>
        <v>#VALUE!</v>
      </c>
      <c r="H115" s="111" t="e">
        <f t="shared" si="53"/>
        <v>#VALUE!</v>
      </c>
      <c r="I115" s="119" t="s">
        <v>198</v>
      </c>
      <c r="J115" s="119" t="s">
        <v>198</v>
      </c>
      <c r="K115" s="113" t="e">
        <f t="shared" si="54"/>
        <v>#VALUE!</v>
      </c>
      <c r="L115" s="120" t="e">
        <f t="shared" si="55"/>
        <v>#VALUE!</v>
      </c>
      <c r="M115" s="121" t="e">
        <f t="shared" si="62"/>
        <v>#VALUE!</v>
      </c>
      <c r="N115" s="111" t="e">
        <f t="shared" si="56"/>
        <v>#VALUE!</v>
      </c>
      <c r="O115" s="119" t="s">
        <v>198</v>
      </c>
      <c r="P115" s="119" t="s">
        <v>198</v>
      </c>
      <c r="Q115" s="113" t="e">
        <f t="shared" si="57"/>
        <v>#VALUE!</v>
      </c>
      <c r="R115" s="120" t="e">
        <f t="shared" si="58"/>
        <v>#VALUE!</v>
      </c>
      <c r="S115" s="121" t="e">
        <f t="shared" si="63"/>
        <v>#VALUE!</v>
      </c>
      <c r="T115" s="121" t="e">
        <f>+VLOOKUP(A115,#REF!,10,0)</f>
        <v>#REF!</v>
      </c>
      <c r="U115" s="116"/>
      <c r="V115" s="117" t="str">
        <f t="shared" si="59"/>
        <v>#REF!</v>
      </c>
      <c r="W115" s="90" t="e">
        <f t="shared" si="60"/>
        <v>#VALUE!</v>
      </c>
      <c r="X115" s="89"/>
      <c r="Y115" s="89"/>
      <c r="Z115" s="118"/>
      <c r="AA115" s="89"/>
      <c r="AB115" s="89"/>
      <c r="AC115" s="89"/>
      <c r="AD115" s="89"/>
      <c r="AE115" s="89"/>
      <c r="AF115" s="89"/>
      <c r="AG115" s="89"/>
    </row>
    <row r="116" spans="1:33" ht="11.25" hidden="1" customHeight="1" outlineLevel="1" x14ac:dyDescent="0.3">
      <c r="A116" s="156" t="s">
        <v>198</v>
      </c>
      <c r="B116" s="111" t="e">
        <f t="shared" si="50"/>
        <v>#VALUE!</v>
      </c>
      <c r="C116" s="119" t="s">
        <v>198</v>
      </c>
      <c r="D116" s="119" t="s">
        <v>198</v>
      </c>
      <c r="E116" s="113" t="e">
        <f t="shared" si="51"/>
        <v>#VALUE!</v>
      </c>
      <c r="F116" s="120" t="e">
        <f t="shared" si="52"/>
        <v>#VALUE!</v>
      </c>
      <c r="G116" s="121" t="e">
        <f t="shared" si="61"/>
        <v>#VALUE!</v>
      </c>
      <c r="H116" s="111" t="e">
        <f t="shared" si="53"/>
        <v>#VALUE!</v>
      </c>
      <c r="I116" s="119" t="s">
        <v>198</v>
      </c>
      <c r="J116" s="119" t="s">
        <v>198</v>
      </c>
      <c r="K116" s="113" t="e">
        <f t="shared" si="54"/>
        <v>#VALUE!</v>
      </c>
      <c r="L116" s="120" t="e">
        <f t="shared" si="55"/>
        <v>#VALUE!</v>
      </c>
      <c r="M116" s="121" t="e">
        <f t="shared" si="62"/>
        <v>#VALUE!</v>
      </c>
      <c r="N116" s="111" t="e">
        <f t="shared" si="56"/>
        <v>#VALUE!</v>
      </c>
      <c r="O116" s="119" t="s">
        <v>198</v>
      </c>
      <c r="P116" s="119" t="s">
        <v>198</v>
      </c>
      <c r="Q116" s="113" t="e">
        <f t="shared" si="57"/>
        <v>#VALUE!</v>
      </c>
      <c r="R116" s="120" t="e">
        <f t="shared" si="58"/>
        <v>#VALUE!</v>
      </c>
      <c r="S116" s="121" t="e">
        <f t="shared" si="63"/>
        <v>#VALUE!</v>
      </c>
      <c r="T116" s="121" t="e">
        <f>+VLOOKUP(A116,#REF!,10,0)</f>
        <v>#REF!</v>
      </c>
      <c r="U116" s="116"/>
      <c r="V116" s="117" t="str">
        <f t="shared" si="59"/>
        <v>#REF!</v>
      </c>
      <c r="W116" s="90" t="e">
        <f t="shared" si="60"/>
        <v>#VALUE!</v>
      </c>
      <c r="X116" s="89"/>
      <c r="Y116" s="89"/>
      <c r="Z116" s="118"/>
      <c r="AA116" s="89"/>
      <c r="AB116" s="89"/>
      <c r="AC116" s="89"/>
      <c r="AD116" s="89"/>
      <c r="AE116" s="89"/>
      <c r="AF116" s="89"/>
      <c r="AG116" s="89"/>
    </row>
    <row r="117" spans="1:33" ht="11.25" hidden="1" customHeight="1" outlineLevel="1" x14ac:dyDescent="0.3">
      <c r="A117" s="156" t="s">
        <v>198</v>
      </c>
      <c r="B117" s="111" t="e">
        <f t="shared" si="50"/>
        <v>#VALUE!</v>
      </c>
      <c r="C117" s="119" t="s">
        <v>198</v>
      </c>
      <c r="D117" s="119" t="s">
        <v>198</v>
      </c>
      <c r="E117" s="113" t="e">
        <f t="shared" si="51"/>
        <v>#VALUE!</v>
      </c>
      <c r="F117" s="120" t="e">
        <f t="shared" si="52"/>
        <v>#VALUE!</v>
      </c>
      <c r="G117" s="121" t="e">
        <f t="shared" si="61"/>
        <v>#VALUE!</v>
      </c>
      <c r="H117" s="111" t="e">
        <f t="shared" si="53"/>
        <v>#VALUE!</v>
      </c>
      <c r="I117" s="119" t="s">
        <v>198</v>
      </c>
      <c r="J117" s="119" t="s">
        <v>198</v>
      </c>
      <c r="K117" s="113" t="e">
        <f t="shared" si="54"/>
        <v>#VALUE!</v>
      </c>
      <c r="L117" s="120" t="e">
        <f t="shared" si="55"/>
        <v>#VALUE!</v>
      </c>
      <c r="M117" s="121" t="e">
        <f t="shared" si="62"/>
        <v>#VALUE!</v>
      </c>
      <c r="N117" s="111" t="e">
        <f t="shared" si="56"/>
        <v>#VALUE!</v>
      </c>
      <c r="O117" s="119" t="s">
        <v>198</v>
      </c>
      <c r="P117" s="119" t="s">
        <v>198</v>
      </c>
      <c r="Q117" s="113" t="e">
        <f t="shared" si="57"/>
        <v>#VALUE!</v>
      </c>
      <c r="R117" s="120" t="e">
        <f t="shared" si="58"/>
        <v>#VALUE!</v>
      </c>
      <c r="S117" s="121" t="e">
        <f t="shared" si="63"/>
        <v>#VALUE!</v>
      </c>
      <c r="T117" s="121" t="e">
        <f>+VLOOKUP(A117,#REF!,10,0)</f>
        <v>#REF!</v>
      </c>
      <c r="U117" s="116"/>
      <c r="V117" s="117" t="str">
        <f t="shared" si="59"/>
        <v>#REF!</v>
      </c>
      <c r="W117" s="90" t="e">
        <f t="shared" si="60"/>
        <v>#VALUE!</v>
      </c>
      <c r="X117" s="89"/>
      <c r="Y117" s="89"/>
      <c r="Z117" s="118"/>
      <c r="AA117" s="89"/>
      <c r="AB117" s="89"/>
      <c r="AC117" s="89"/>
      <c r="AD117" s="89"/>
      <c r="AE117" s="89"/>
      <c r="AF117" s="89"/>
      <c r="AG117" s="89"/>
    </row>
    <row r="118" spans="1:33" ht="11.25" hidden="1" customHeight="1" outlineLevel="1" x14ac:dyDescent="0.3">
      <c r="A118" s="156" t="s">
        <v>198</v>
      </c>
      <c r="B118" s="111" t="e">
        <f t="shared" si="50"/>
        <v>#VALUE!</v>
      </c>
      <c r="C118" s="119" t="s">
        <v>198</v>
      </c>
      <c r="D118" s="119" t="s">
        <v>198</v>
      </c>
      <c r="E118" s="113" t="e">
        <f t="shared" si="51"/>
        <v>#VALUE!</v>
      </c>
      <c r="F118" s="120" t="e">
        <f t="shared" si="52"/>
        <v>#VALUE!</v>
      </c>
      <c r="G118" s="121" t="e">
        <f t="shared" si="61"/>
        <v>#VALUE!</v>
      </c>
      <c r="H118" s="111" t="e">
        <f t="shared" si="53"/>
        <v>#VALUE!</v>
      </c>
      <c r="I118" s="119" t="s">
        <v>198</v>
      </c>
      <c r="J118" s="119" t="s">
        <v>198</v>
      </c>
      <c r="K118" s="113" t="e">
        <f t="shared" si="54"/>
        <v>#VALUE!</v>
      </c>
      <c r="L118" s="120" t="e">
        <f t="shared" si="55"/>
        <v>#VALUE!</v>
      </c>
      <c r="M118" s="121" t="e">
        <f t="shared" si="62"/>
        <v>#VALUE!</v>
      </c>
      <c r="N118" s="111" t="e">
        <f t="shared" si="56"/>
        <v>#VALUE!</v>
      </c>
      <c r="O118" s="119" t="s">
        <v>198</v>
      </c>
      <c r="P118" s="119" t="s">
        <v>198</v>
      </c>
      <c r="Q118" s="113" t="e">
        <f t="shared" si="57"/>
        <v>#VALUE!</v>
      </c>
      <c r="R118" s="120" t="e">
        <f t="shared" si="58"/>
        <v>#VALUE!</v>
      </c>
      <c r="S118" s="121" t="e">
        <f t="shared" si="63"/>
        <v>#VALUE!</v>
      </c>
      <c r="T118" s="121" t="e">
        <f>+VLOOKUP(A118,#REF!,10,0)</f>
        <v>#REF!</v>
      </c>
      <c r="U118" s="116"/>
      <c r="V118" s="117" t="str">
        <f t="shared" si="59"/>
        <v>#REF!</v>
      </c>
      <c r="W118" s="90" t="e">
        <f t="shared" si="60"/>
        <v>#VALUE!</v>
      </c>
      <c r="X118" s="89"/>
      <c r="Y118" s="89"/>
      <c r="Z118" s="118"/>
      <c r="AA118" s="89"/>
      <c r="AB118" s="89"/>
      <c r="AC118" s="89"/>
      <c r="AD118" s="89"/>
      <c r="AE118" s="89"/>
      <c r="AF118" s="89"/>
      <c r="AG118" s="89"/>
    </row>
    <row r="119" spans="1:33" ht="11.25" hidden="1" customHeight="1" outlineLevel="1" x14ac:dyDescent="0.3">
      <c r="A119" s="156" t="s">
        <v>198</v>
      </c>
      <c r="B119" s="111" t="e">
        <f t="shared" si="50"/>
        <v>#VALUE!</v>
      </c>
      <c r="C119" s="119" t="s">
        <v>198</v>
      </c>
      <c r="D119" s="119" t="s">
        <v>198</v>
      </c>
      <c r="E119" s="113" t="e">
        <f t="shared" si="51"/>
        <v>#VALUE!</v>
      </c>
      <c r="F119" s="120" t="e">
        <f t="shared" si="52"/>
        <v>#VALUE!</v>
      </c>
      <c r="G119" s="121" t="e">
        <f t="shared" si="61"/>
        <v>#VALUE!</v>
      </c>
      <c r="H119" s="111" t="e">
        <f t="shared" si="53"/>
        <v>#VALUE!</v>
      </c>
      <c r="I119" s="119" t="s">
        <v>198</v>
      </c>
      <c r="J119" s="119" t="s">
        <v>198</v>
      </c>
      <c r="K119" s="113" t="e">
        <f t="shared" si="54"/>
        <v>#VALUE!</v>
      </c>
      <c r="L119" s="120" t="e">
        <f t="shared" si="55"/>
        <v>#VALUE!</v>
      </c>
      <c r="M119" s="121" t="e">
        <f t="shared" si="62"/>
        <v>#VALUE!</v>
      </c>
      <c r="N119" s="111" t="e">
        <f t="shared" si="56"/>
        <v>#VALUE!</v>
      </c>
      <c r="O119" s="119" t="s">
        <v>198</v>
      </c>
      <c r="P119" s="119" t="s">
        <v>198</v>
      </c>
      <c r="Q119" s="113" t="e">
        <f t="shared" si="57"/>
        <v>#VALUE!</v>
      </c>
      <c r="R119" s="120" t="e">
        <f t="shared" si="58"/>
        <v>#VALUE!</v>
      </c>
      <c r="S119" s="121" t="e">
        <f t="shared" si="63"/>
        <v>#VALUE!</v>
      </c>
      <c r="T119" s="121" t="e">
        <f>+VLOOKUP(A119,#REF!,10,0)</f>
        <v>#REF!</v>
      </c>
      <c r="U119" s="116"/>
      <c r="V119" s="117" t="str">
        <f t="shared" si="59"/>
        <v>#REF!</v>
      </c>
      <c r="W119" s="90" t="e">
        <f t="shared" si="60"/>
        <v>#VALUE!</v>
      </c>
      <c r="X119" s="89"/>
      <c r="Y119" s="89"/>
      <c r="Z119" s="118"/>
      <c r="AA119" s="89"/>
      <c r="AB119" s="89"/>
      <c r="AC119" s="89"/>
      <c r="AD119" s="89"/>
      <c r="AE119" s="89"/>
      <c r="AF119" s="89"/>
      <c r="AG119" s="89"/>
    </row>
    <row r="120" spans="1:33" ht="11.25" hidden="1" customHeight="1" outlineLevel="1" x14ac:dyDescent="0.3">
      <c r="A120" s="156" t="s">
        <v>198</v>
      </c>
      <c r="B120" s="111" t="e">
        <f t="shared" si="50"/>
        <v>#VALUE!</v>
      </c>
      <c r="C120" s="119" t="s">
        <v>198</v>
      </c>
      <c r="D120" s="119" t="s">
        <v>198</v>
      </c>
      <c r="E120" s="113" t="e">
        <f t="shared" si="51"/>
        <v>#VALUE!</v>
      </c>
      <c r="F120" s="120" t="e">
        <f t="shared" si="52"/>
        <v>#VALUE!</v>
      </c>
      <c r="G120" s="121" t="e">
        <f t="shared" si="61"/>
        <v>#VALUE!</v>
      </c>
      <c r="H120" s="111" t="e">
        <f t="shared" si="53"/>
        <v>#VALUE!</v>
      </c>
      <c r="I120" s="119" t="s">
        <v>198</v>
      </c>
      <c r="J120" s="119" t="s">
        <v>198</v>
      </c>
      <c r="K120" s="113" t="e">
        <f t="shared" si="54"/>
        <v>#VALUE!</v>
      </c>
      <c r="L120" s="120" t="e">
        <f t="shared" si="55"/>
        <v>#VALUE!</v>
      </c>
      <c r="M120" s="121" t="e">
        <f t="shared" si="62"/>
        <v>#VALUE!</v>
      </c>
      <c r="N120" s="111" t="e">
        <f t="shared" si="56"/>
        <v>#VALUE!</v>
      </c>
      <c r="O120" s="119" t="s">
        <v>198</v>
      </c>
      <c r="P120" s="119" t="s">
        <v>198</v>
      </c>
      <c r="Q120" s="113" t="e">
        <f t="shared" si="57"/>
        <v>#VALUE!</v>
      </c>
      <c r="R120" s="120" t="e">
        <f t="shared" si="58"/>
        <v>#VALUE!</v>
      </c>
      <c r="S120" s="121" t="e">
        <f t="shared" si="63"/>
        <v>#VALUE!</v>
      </c>
      <c r="T120" s="121" t="e">
        <f>+VLOOKUP(A120,#REF!,10,0)</f>
        <v>#REF!</v>
      </c>
      <c r="U120" s="116"/>
      <c r="V120" s="117" t="str">
        <f t="shared" si="59"/>
        <v>#REF!</v>
      </c>
      <c r="W120" s="90" t="e">
        <f t="shared" si="60"/>
        <v>#VALUE!</v>
      </c>
      <c r="X120" s="89"/>
      <c r="Y120" s="89"/>
      <c r="Z120" s="118"/>
      <c r="AA120" s="89"/>
      <c r="AB120" s="89"/>
      <c r="AC120" s="89"/>
      <c r="AD120" s="89"/>
      <c r="AE120" s="89"/>
      <c r="AF120" s="89"/>
      <c r="AG120" s="89"/>
    </row>
    <row r="121" spans="1:33" ht="11.25" hidden="1" customHeight="1" outlineLevel="1" x14ac:dyDescent="0.3">
      <c r="A121" s="156" t="s">
        <v>198</v>
      </c>
      <c r="B121" s="111" t="e">
        <f t="shared" si="50"/>
        <v>#VALUE!</v>
      </c>
      <c r="C121" s="119" t="s">
        <v>198</v>
      </c>
      <c r="D121" s="119" t="s">
        <v>198</v>
      </c>
      <c r="E121" s="113" t="e">
        <f t="shared" si="51"/>
        <v>#VALUE!</v>
      </c>
      <c r="F121" s="120" t="e">
        <f t="shared" si="52"/>
        <v>#VALUE!</v>
      </c>
      <c r="G121" s="121" t="e">
        <f t="shared" si="61"/>
        <v>#VALUE!</v>
      </c>
      <c r="H121" s="111" t="e">
        <f t="shared" si="53"/>
        <v>#VALUE!</v>
      </c>
      <c r="I121" s="119" t="s">
        <v>198</v>
      </c>
      <c r="J121" s="119" t="s">
        <v>198</v>
      </c>
      <c r="K121" s="113" t="e">
        <f t="shared" si="54"/>
        <v>#VALUE!</v>
      </c>
      <c r="L121" s="120" t="e">
        <f t="shared" si="55"/>
        <v>#VALUE!</v>
      </c>
      <c r="M121" s="121" t="e">
        <f t="shared" si="62"/>
        <v>#VALUE!</v>
      </c>
      <c r="N121" s="111" t="e">
        <f t="shared" si="56"/>
        <v>#VALUE!</v>
      </c>
      <c r="O121" s="119" t="s">
        <v>198</v>
      </c>
      <c r="P121" s="119" t="s">
        <v>198</v>
      </c>
      <c r="Q121" s="113" t="e">
        <f t="shared" si="57"/>
        <v>#VALUE!</v>
      </c>
      <c r="R121" s="120" t="e">
        <f t="shared" si="58"/>
        <v>#VALUE!</v>
      </c>
      <c r="S121" s="121" t="e">
        <f t="shared" si="63"/>
        <v>#VALUE!</v>
      </c>
      <c r="T121" s="121" t="e">
        <f>+VLOOKUP(A121,#REF!,10,0)</f>
        <v>#REF!</v>
      </c>
      <c r="U121" s="116"/>
      <c r="V121" s="117" t="str">
        <f t="shared" si="59"/>
        <v>#REF!</v>
      </c>
      <c r="W121" s="90" t="e">
        <f t="shared" si="60"/>
        <v>#VALUE!</v>
      </c>
      <c r="X121" s="89"/>
      <c r="Y121" s="89"/>
      <c r="Z121" s="118"/>
      <c r="AA121" s="89"/>
      <c r="AB121" s="89"/>
      <c r="AC121" s="89"/>
      <c r="AD121" s="89"/>
      <c r="AE121" s="89"/>
      <c r="AF121" s="89"/>
      <c r="AG121" s="89"/>
    </row>
    <row r="122" spans="1:33" ht="11.25" hidden="1" customHeight="1" outlineLevel="1" x14ac:dyDescent="0.3">
      <c r="A122" s="156" t="s">
        <v>198</v>
      </c>
      <c r="B122" s="111" t="e">
        <f t="shared" si="50"/>
        <v>#VALUE!</v>
      </c>
      <c r="C122" s="119" t="s">
        <v>198</v>
      </c>
      <c r="D122" s="119" t="s">
        <v>198</v>
      </c>
      <c r="E122" s="113" t="e">
        <f t="shared" si="51"/>
        <v>#VALUE!</v>
      </c>
      <c r="F122" s="120" t="e">
        <f t="shared" si="52"/>
        <v>#VALUE!</v>
      </c>
      <c r="G122" s="121" t="e">
        <f t="shared" si="61"/>
        <v>#VALUE!</v>
      </c>
      <c r="H122" s="111" t="e">
        <f t="shared" si="53"/>
        <v>#VALUE!</v>
      </c>
      <c r="I122" s="119" t="s">
        <v>198</v>
      </c>
      <c r="J122" s="119" t="s">
        <v>198</v>
      </c>
      <c r="K122" s="113" t="e">
        <f t="shared" si="54"/>
        <v>#VALUE!</v>
      </c>
      <c r="L122" s="120" t="e">
        <f t="shared" si="55"/>
        <v>#VALUE!</v>
      </c>
      <c r="M122" s="121" t="e">
        <f t="shared" si="62"/>
        <v>#VALUE!</v>
      </c>
      <c r="N122" s="111" t="e">
        <f t="shared" si="56"/>
        <v>#VALUE!</v>
      </c>
      <c r="O122" s="119" t="s">
        <v>198</v>
      </c>
      <c r="P122" s="119" t="s">
        <v>198</v>
      </c>
      <c r="Q122" s="113" t="e">
        <f t="shared" si="57"/>
        <v>#VALUE!</v>
      </c>
      <c r="R122" s="120" t="e">
        <f t="shared" si="58"/>
        <v>#VALUE!</v>
      </c>
      <c r="S122" s="121" t="e">
        <f t="shared" si="63"/>
        <v>#VALUE!</v>
      </c>
      <c r="T122" s="121" t="e">
        <f>+VLOOKUP(A122,#REF!,10,0)</f>
        <v>#REF!</v>
      </c>
      <c r="U122" s="116"/>
      <c r="V122" s="117" t="str">
        <f t="shared" si="59"/>
        <v>#REF!</v>
      </c>
      <c r="W122" s="90" t="e">
        <f t="shared" si="60"/>
        <v>#VALUE!</v>
      </c>
      <c r="X122" s="89"/>
      <c r="Y122" s="89"/>
      <c r="Z122" s="118"/>
      <c r="AA122" s="89"/>
      <c r="AB122" s="89"/>
      <c r="AC122" s="89"/>
      <c r="AD122" s="89"/>
      <c r="AE122" s="89"/>
      <c r="AF122" s="89"/>
      <c r="AG122" s="89"/>
    </row>
    <row r="123" spans="1:33" ht="11.25" hidden="1" customHeight="1" outlineLevel="1" x14ac:dyDescent="0.3">
      <c r="A123" s="156" t="s">
        <v>198</v>
      </c>
      <c r="B123" s="111" t="e">
        <f t="shared" si="50"/>
        <v>#VALUE!</v>
      </c>
      <c r="C123" s="119" t="s">
        <v>198</v>
      </c>
      <c r="D123" s="119" t="s">
        <v>198</v>
      </c>
      <c r="E123" s="113" t="e">
        <f t="shared" si="51"/>
        <v>#VALUE!</v>
      </c>
      <c r="F123" s="120" t="e">
        <f t="shared" si="52"/>
        <v>#VALUE!</v>
      </c>
      <c r="G123" s="121" t="e">
        <f t="shared" si="61"/>
        <v>#VALUE!</v>
      </c>
      <c r="H123" s="111" t="e">
        <f t="shared" si="53"/>
        <v>#VALUE!</v>
      </c>
      <c r="I123" s="119" t="s">
        <v>198</v>
      </c>
      <c r="J123" s="119" t="s">
        <v>198</v>
      </c>
      <c r="K123" s="113" t="e">
        <f t="shared" si="54"/>
        <v>#VALUE!</v>
      </c>
      <c r="L123" s="120" t="e">
        <f t="shared" si="55"/>
        <v>#VALUE!</v>
      </c>
      <c r="M123" s="121" t="e">
        <f t="shared" si="62"/>
        <v>#VALUE!</v>
      </c>
      <c r="N123" s="111" t="e">
        <f t="shared" si="56"/>
        <v>#VALUE!</v>
      </c>
      <c r="O123" s="119" t="s">
        <v>198</v>
      </c>
      <c r="P123" s="119" t="s">
        <v>198</v>
      </c>
      <c r="Q123" s="113" t="e">
        <f t="shared" si="57"/>
        <v>#VALUE!</v>
      </c>
      <c r="R123" s="120" t="e">
        <f t="shared" si="58"/>
        <v>#VALUE!</v>
      </c>
      <c r="S123" s="121" t="e">
        <f t="shared" si="63"/>
        <v>#VALUE!</v>
      </c>
      <c r="T123" s="121" t="e">
        <f>+VLOOKUP(A123,#REF!,10,0)</f>
        <v>#REF!</v>
      </c>
      <c r="U123" s="116"/>
      <c r="V123" s="117" t="str">
        <f t="shared" si="59"/>
        <v>#REF!</v>
      </c>
      <c r="W123" s="90" t="e">
        <f t="shared" si="60"/>
        <v>#VALUE!</v>
      </c>
      <c r="X123" s="89"/>
      <c r="Y123" s="89"/>
      <c r="Z123" s="118"/>
      <c r="AA123" s="89"/>
      <c r="AB123" s="89"/>
      <c r="AC123" s="89"/>
      <c r="AD123" s="89"/>
      <c r="AE123" s="89"/>
      <c r="AF123" s="89"/>
      <c r="AG123" s="89"/>
    </row>
    <row r="124" spans="1:33" ht="11.25" hidden="1" customHeight="1" outlineLevel="1" x14ac:dyDescent="0.3">
      <c r="A124" s="156" t="s">
        <v>198</v>
      </c>
      <c r="B124" s="111" t="e">
        <f t="shared" si="50"/>
        <v>#VALUE!</v>
      </c>
      <c r="C124" s="119" t="s">
        <v>198</v>
      </c>
      <c r="D124" s="119" t="s">
        <v>198</v>
      </c>
      <c r="E124" s="113" t="e">
        <f t="shared" si="51"/>
        <v>#VALUE!</v>
      </c>
      <c r="F124" s="120" t="e">
        <f t="shared" si="52"/>
        <v>#VALUE!</v>
      </c>
      <c r="G124" s="121" t="e">
        <f t="shared" si="61"/>
        <v>#VALUE!</v>
      </c>
      <c r="H124" s="111" t="e">
        <f t="shared" si="53"/>
        <v>#VALUE!</v>
      </c>
      <c r="I124" s="119" t="s">
        <v>198</v>
      </c>
      <c r="J124" s="119" t="s">
        <v>198</v>
      </c>
      <c r="K124" s="113" t="e">
        <f t="shared" si="54"/>
        <v>#VALUE!</v>
      </c>
      <c r="L124" s="120" t="e">
        <f t="shared" si="55"/>
        <v>#VALUE!</v>
      </c>
      <c r="M124" s="121" t="e">
        <f t="shared" si="62"/>
        <v>#VALUE!</v>
      </c>
      <c r="N124" s="111" t="e">
        <f t="shared" si="56"/>
        <v>#VALUE!</v>
      </c>
      <c r="O124" s="119" t="s">
        <v>198</v>
      </c>
      <c r="P124" s="119" t="s">
        <v>198</v>
      </c>
      <c r="Q124" s="113" t="e">
        <f t="shared" si="57"/>
        <v>#VALUE!</v>
      </c>
      <c r="R124" s="120" t="e">
        <f t="shared" si="58"/>
        <v>#VALUE!</v>
      </c>
      <c r="S124" s="121" t="e">
        <f t="shared" si="63"/>
        <v>#VALUE!</v>
      </c>
      <c r="T124" s="121" t="e">
        <f>+VLOOKUP(A124,#REF!,10,0)</f>
        <v>#REF!</v>
      </c>
      <c r="U124" s="116"/>
      <c r="V124" s="117" t="str">
        <f t="shared" si="59"/>
        <v>#REF!</v>
      </c>
      <c r="W124" s="90" t="e">
        <f t="shared" si="60"/>
        <v>#VALUE!</v>
      </c>
      <c r="X124" s="89"/>
      <c r="Y124" s="89"/>
      <c r="Z124" s="118"/>
      <c r="AA124" s="89"/>
      <c r="AB124" s="89"/>
      <c r="AC124" s="89"/>
      <c r="AD124" s="89"/>
      <c r="AE124" s="89"/>
      <c r="AF124" s="89"/>
      <c r="AG124" s="89"/>
    </row>
    <row r="125" spans="1:33" ht="11.25" hidden="1" customHeight="1" outlineLevel="1" x14ac:dyDescent="0.3">
      <c r="A125" s="156" t="s">
        <v>198</v>
      </c>
      <c r="B125" s="111" t="e">
        <f t="shared" si="50"/>
        <v>#VALUE!</v>
      </c>
      <c r="C125" s="119" t="s">
        <v>198</v>
      </c>
      <c r="D125" s="119" t="s">
        <v>198</v>
      </c>
      <c r="E125" s="113" t="e">
        <f t="shared" si="51"/>
        <v>#VALUE!</v>
      </c>
      <c r="F125" s="120" t="e">
        <f t="shared" si="52"/>
        <v>#VALUE!</v>
      </c>
      <c r="G125" s="121" t="e">
        <f t="shared" si="61"/>
        <v>#VALUE!</v>
      </c>
      <c r="H125" s="111" t="e">
        <f t="shared" si="53"/>
        <v>#VALUE!</v>
      </c>
      <c r="I125" s="119" t="s">
        <v>198</v>
      </c>
      <c r="J125" s="119" t="s">
        <v>198</v>
      </c>
      <c r="K125" s="113" t="e">
        <f t="shared" si="54"/>
        <v>#VALUE!</v>
      </c>
      <c r="L125" s="120" t="e">
        <f t="shared" si="55"/>
        <v>#VALUE!</v>
      </c>
      <c r="M125" s="121" t="e">
        <f t="shared" si="62"/>
        <v>#VALUE!</v>
      </c>
      <c r="N125" s="111" t="e">
        <f t="shared" si="56"/>
        <v>#VALUE!</v>
      </c>
      <c r="O125" s="119" t="s">
        <v>198</v>
      </c>
      <c r="P125" s="119" t="s">
        <v>198</v>
      </c>
      <c r="Q125" s="113" t="e">
        <f t="shared" si="57"/>
        <v>#VALUE!</v>
      </c>
      <c r="R125" s="120" t="e">
        <f t="shared" si="58"/>
        <v>#VALUE!</v>
      </c>
      <c r="S125" s="121" t="e">
        <f t="shared" si="63"/>
        <v>#VALUE!</v>
      </c>
      <c r="T125" s="121" t="e">
        <f>+VLOOKUP(A125,#REF!,10,0)</f>
        <v>#REF!</v>
      </c>
      <c r="U125" s="116"/>
      <c r="V125" s="117" t="str">
        <f t="shared" si="59"/>
        <v>#REF!</v>
      </c>
      <c r="W125" s="90" t="e">
        <f t="shared" si="60"/>
        <v>#VALUE!</v>
      </c>
      <c r="X125" s="89"/>
      <c r="Y125" s="89"/>
      <c r="Z125" s="118"/>
      <c r="AA125" s="89"/>
      <c r="AB125" s="89"/>
      <c r="AC125" s="89"/>
      <c r="AD125" s="89"/>
      <c r="AE125" s="89"/>
      <c r="AF125" s="89"/>
      <c r="AG125" s="89"/>
    </row>
    <row r="126" spans="1:33" ht="11.25" hidden="1" customHeight="1" outlineLevel="1" x14ac:dyDescent="0.3">
      <c r="A126" s="156" t="s">
        <v>198</v>
      </c>
      <c r="B126" s="111" t="e">
        <f t="shared" si="50"/>
        <v>#VALUE!</v>
      </c>
      <c r="C126" s="119" t="s">
        <v>198</v>
      </c>
      <c r="D126" s="119" t="s">
        <v>198</v>
      </c>
      <c r="E126" s="113" t="e">
        <f t="shared" si="51"/>
        <v>#VALUE!</v>
      </c>
      <c r="F126" s="120" t="e">
        <f t="shared" si="52"/>
        <v>#VALUE!</v>
      </c>
      <c r="G126" s="121" t="e">
        <f t="shared" si="61"/>
        <v>#VALUE!</v>
      </c>
      <c r="H126" s="111" t="e">
        <f t="shared" si="53"/>
        <v>#VALUE!</v>
      </c>
      <c r="I126" s="119" t="s">
        <v>198</v>
      </c>
      <c r="J126" s="119" t="s">
        <v>198</v>
      </c>
      <c r="K126" s="113" t="e">
        <f t="shared" si="54"/>
        <v>#VALUE!</v>
      </c>
      <c r="L126" s="120" t="e">
        <f t="shared" si="55"/>
        <v>#VALUE!</v>
      </c>
      <c r="M126" s="121" t="e">
        <f t="shared" si="62"/>
        <v>#VALUE!</v>
      </c>
      <c r="N126" s="111" t="e">
        <f t="shared" si="56"/>
        <v>#VALUE!</v>
      </c>
      <c r="O126" s="119" t="s">
        <v>198</v>
      </c>
      <c r="P126" s="119" t="s">
        <v>198</v>
      </c>
      <c r="Q126" s="113" t="e">
        <f t="shared" si="57"/>
        <v>#VALUE!</v>
      </c>
      <c r="R126" s="120" t="e">
        <f t="shared" si="58"/>
        <v>#VALUE!</v>
      </c>
      <c r="S126" s="121" t="e">
        <f t="shared" si="63"/>
        <v>#VALUE!</v>
      </c>
      <c r="T126" s="121" t="e">
        <f>+VLOOKUP(A126,#REF!,10,0)</f>
        <v>#REF!</v>
      </c>
      <c r="U126" s="116"/>
      <c r="V126" s="117" t="str">
        <f t="shared" si="59"/>
        <v>#REF!</v>
      </c>
      <c r="W126" s="90" t="e">
        <f t="shared" si="60"/>
        <v>#VALUE!</v>
      </c>
      <c r="X126" s="89"/>
      <c r="Y126" s="89"/>
      <c r="Z126" s="118"/>
      <c r="AA126" s="89"/>
      <c r="AB126" s="89"/>
      <c r="AC126" s="89"/>
      <c r="AD126" s="89"/>
      <c r="AE126" s="89"/>
      <c r="AF126" s="89"/>
      <c r="AG126" s="89"/>
    </row>
    <row r="127" spans="1:33" ht="11.25" hidden="1" customHeight="1" outlineLevel="1" x14ac:dyDescent="0.3">
      <c r="A127" s="156" t="s">
        <v>198</v>
      </c>
      <c r="B127" s="111" t="e">
        <f t="shared" si="50"/>
        <v>#VALUE!</v>
      </c>
      <c r="C127" s="119" t="s">
        <v>198</v>
      </c>
      <c r="D127" s="119" t="s">
        <v>198</v>
      </c>
      <c r="E127" s="113" t="e">
        <f t="shared" si="51"/>
        <v>#VALUE!</v>
      </c>
      <c r="F127" s="120" t="e">
        <f t="shared" si="52"/>
        <v>#VALUE!</v>
      </c>
      <c r="G127" s="121" t="e">
        <f t="shared" si="61"/>
        <v>#VALUE!</v>
      </c>
      <c r="H127" s="111" t="e">
        <f t="shared" si="53"/>
        <v>#VALUE!</v>
      </c>
      <c r="I127" s="119" t="s">
        <v>198</v>
      </c>
      <c r="J127" s="119" t="s">
        <v>198</v>
      </c>
      <c r="K127" s="113" t="e">
        <f t="shared" si="54"/>
        <v>#VALUE!</v>
      </c>
      <c r="L127" s="120" t="e">
        <f t="shared" si="55"/>
        <v>#VALUE!</v>
      </c>
      <c r="M127" s="121" t="e">
        <f t="shared" si="62"/>
        <v>#VALUE!</v>
      </c>
      <c r="N127" s="111" t="e">
        <f t="shared" si="56"/>
        <v>#VALUE!</v>
      </c>
      <c r="O127" s="119" t="s">
        <v>198</v>
      </c>
      <c r="P127" s="119" t="s">
        <v>198</v>
      </c>
      <c r="Q127" s="113" t="e">
        <f t="shared" si="57"/>
        <v>#VALUE!</v>
      </c>
      <c r="R127" s="120" t="e">
        <f t="shared" si="58"/>
        <v>#VALUE!</v>
      </c>
      <c r="S127" s="121" t="e">
        <f t="shared" si="63"/>
        <v>#VALUE!</v>
      </c>
      <c r="T127" s="121" t="e">
        <f>+VLOOKUP(A127,#REF!,10,0)</f>
        <v>#REF!</v>
      </c>
      <c r="U127" s="116"/>
      <c r="V127" s="117" t="str">
        <f t="shared" si="59"/>
        <v>#REF!</v>
      </c>
      <c r="W127" s="90" t="e">
        <f t="shared" si="60"/>
        <v>#VALUE!</v>
      </c>
      <c r="X127" s="89"/>
      <c r="Y127" s="89"/>
      <c r="Z127" s="118"/>
      <c r="AA127" s="89"/>
      <c r="AB127" s="89"/>
      <c r="AC127" s="89"/>
      <c r="AD127" s="89"/>
      <c r="AE127" s="89"/>
      <c r="AF127" s="89"/>
      <c r="AG127" s="89"/>
    </row>
    <row r="128" spans="1:33" ht="11.25" hidden="1" customHeight="1" outlineLevel="1" x14ac:dyDescent="0.3">
      <c r="A128" s="156" t="s">
        <v>198</v>
      </c>
      <c r="B128" s="111" t="e">
        <f t="shared" si="50"/>
        <v>#VALUE!</v>
      </c>
      <c r="C128" s="119" t="s">
        <v>198</v>
      </c>
      <c r="D128" s="119" t="s">
        <v>198</v>
      </c>
      <c r="E128" s="113" t="e">
        <f t="shared" si="51"/>
        <v>#VALUE!</v>
      </c>
      <c r="F128" s="120" t="e">
        <f t="shared" si="52"/>
        <v>#VALUE!</v>
      </c>
      <c r="G128" s="121" t="e">
        <f t="shared" si="61"/>
        <v>#VALUE!</v>
      </c>
      <c r="H128" s="111" t="e">
        <f t="shared" si="53"/>
        <v>#VALUE!</v>
      </c>
      <c r="I128" s="119" t="s">
        <v>198</v>
      </c>
      <c r="J128" s="119" t="s">
        <v>198</v>
      </c>
      <c r="K128" s="113" t="e">
        <f t="shared" si="54"/>
        <v>#VALUE!</v>
      </c>
      <c r="L128" s="120" t="e">
        <f t="shared" si="55"/>
        <v>#VALUE!</v>
      </c>
      <c r="M128" s="121" t="e">
        <f t="shared" si="62"/>
        <v>#VALUE!</v>
      </c>
      <c r="N128" s="111" t="e">
        <f t="shared" si="56"/>
        <v>#VALUE!</v>
      </c>
      <c r="O128" s="119" t="s">
        <v>198</v>
      </c>
      <c r="P128" s="119" t="s">
        <v>198</v>
      </c>
      <c r="Q128" s="113" t="e">
        <f t="shared" si="57"/>
        <v>#VALUE!</v>
      </c>
      <c r="R128" s="120" t="e">
        <f t="shared" si="58"/>
        <v>#VALUE!</v>
      </c>
      <c r="S128" s="121" t="e">
        <f t="shared" si="63"/>
        <v>#VALUE!</v>
      </c>
      <c r="T128" s="121" t="e">
        <f>+VLOOKUP(A128,#REF!,10,0)</f>
        <v>#REF!</v>
      </c>
      <c r="U128" s="116"/>
      <c r="V128" s="117" t="str">
        <f t="shared" si="59"/>
        <v>#REF!</v>
      </c>
      <c r="W128" s="90" t="e">
        <f t="shared" si="60"/>
        <v>#VALUE!</v>
      </c>
      <c r="X128" s="89"/>
      <c r="Y128" s="89"/>
      <c r="Z128" s="118"/>
      <c r="AA128" s="89"/>
      <c r="AB128" s="89"/>
      <c r="AC128" s="89"/>
      <c r="AD128" s="89"/>
      <c r="AE128" s="89"/>
      <c r="AF128" s="89"/>
      <c r="AG128" s="89"/>
    </row>
    <row r="129" spans="1:33" ht="11.25" hidden="1" customHeight="1" outlineLevel="1" x14ac:dyDescent="0.3">
      <c r="A129" s="156" t="s">
        <v>198</v>
      </c>
      <c r="B129" s="111" t="e">
        <f t="shared" si="50"/>
        <v>#VALUE!</v>
      </c>
      <c r="C129" s="119" t="s">
        <v>198</v>
      </c>
      <c r="D129" s="119" t="s">
        <v>198</v>
      </c>
      <c r="E129" s="113" t="e">
        <f t="shared" si="51"/>
        <v>#VALUE!</v>
      </c>
      <c r="F129" s="120" t="e">
        <f t="shared" si="52"/>
        <v>#VALUE!</v>
      </c>
      <c r="G129" s="121" t="e">
        <f t="shared" si="61"/>
        <v>#VALUE!</v>
      </c>
      <c r="H129" s="111" t="e">
        <f t="shared" si="53"/>
        <v>#VALUE!</v>
      </c>
      <c r="I129" s="119" t="s">
        <v>198</v>
      </c>
      <c r="J129" s="119" t="s">
        <v>198</v>
      </c>
      <c r="K129" s="113" t="e">
        <f t="shared" si="54"/>
        <v>#VALUE!</v>
      </c>
      <c r="L129" s="120" t="e">
        <f t="shared" si="55"/>
        <v>#VALUE!</v>
      </c>
      <c r="M129" s="121" t="e">
        <f t="shared" si="62"/>
        <v>#VALUE!</v>
      </c>
      <c r="N129" s="111" t="e">
        <f t="shared" si="56"/>
        <v>#VALUE!</v>
      </c>
      <c r="O129" s="119" t="s">
        <v>198</v>
      </c>
      <c r="P129" s="119" t="s">
        <v>198</v>
      </c>
      <c r="Q129" s="113" t="e">
        <f t="shared" si="57"/>
        <v>#VALUE!</v>
      </c>
      <c r="R129" s="120" t="e">
        <f t="shared" si="58"/>
        <v>#VALUE!</v>
      </c>
      <c r="S129" s="121" t="e">
        <f t="shared" si="63"/>
        <v>#VALUE!</v>
      </c>
      <c r="T129" s="121" t="e">
        <f>+VLOOKUP(A129,#REF!,10,0)</f>
        <v>#REF!</v>
      </c>
      <c r="U129" s="116"/>
      <c r="V129" s="117" t="str">
        <f t="shared" si="59"/>
        <v>#REF!</v>
      </c>
      <c r="W129" s="90" t="e">
        <f t="shared" si="60"/>
        <v>#VALUE!</v>
      </c>
      <c r="X129" s="89"/>
      <c r="Y129" s="89"/>
      <c r="Z129" s="118"/>
      <c r="AA129" s="89"/>
      <c r="AB129" s="89"/>
      <c r="AC129" s="89"/>
      <c r="AD129" s="89"/>
      <c r="AE129" s="89"/>
      <c r="AF129" s="89"/>
      <c r="AG129" s="89"/>
    </row>
    <row r="130" spans="1:33" ht="11.25" hidden="1" customHeight="1" outlineLevel="1" x14ac:dyDescent="0.3">
      <c r="A130" s="156" t="s">
        <v>198</v>
      </c>
      <c r="B130" s="111" t="e">
        <f t="shared" si="50"/>
        <v>#VALUE!</v>
      </c>
      <c r="C130" s="119" t="s">
        <v>198</v>
      </c>
      <c r="D130" s="119" t="s">
        <v>198</v>
      </c>
      <c r="E130" s="113" t="e">
        <f t="shared" si="51"/>
        <v>#VALUE!</v>
      </c>
      <c r="F130" s="120" t="e">
        <f t="shared" si="52"/>
        <v>#VALUE!</v>
      </c>
      <c r="G130" s="121" t="e">
        <f t="shared" si="61"/>
        <v>#VALUE!</v>
      </c>
      <c r="H130" s="111" t="e">
        <f t="shared" si="53"/>
        <v>#VALUE!</v>
      </c>
      <c r="I130" s="119" t="s">
        <v>198</v>
      </c>
      <c r="J130" s="119" t="s">
        <v>198</v>
      </c>
      <c r="K130" s="113" t="e">
        <f t="shared" si="54"/>
        <v>#VALUE!</v>
      </c>
      <c r="L130" s="120" t="e">
        <f t="shared" si="55"/>
        <v>#VALUE!</v>
      </c>
      <c r="M130" s="121" t="e">
        <f t="shared" si="62"/>
        <v>#VALUE!</v>
      </c>
      <c r="N130" s="111" t="e">
        <f t="shared" si="56"/>
        <v>#VALUE!</v>
      </c>
      <c r="O130" s="119" t="s">
        <v>198</v>
      </c>
      <c r="P130" s="119" t="s">
        <v>198</v>
      </c>
      <c r="Q130" s="113" t="e">
        <f t="shared" si="57"/>
        <v>#VALUE!</v>
      </c>
      <c r="R130" s="120" t="e">
        <f t="shared" si="58"/>
        <v>#VALUE!</v>
      </c>
      <c r="S130" s="121" t="e">
        <f t="shared" si="63"/>
        <v>#VALUE!</v>
      </c>
      <c r="T130" s="121" t="e">
        <f>+VLOOKUP(A130,#REF!,10,0)</f>
        <v>#REF!</v>
      </c>
      <c r="U130" s="116"/>
      <c r="V130" s="117" t="str">
        <f t="shared" si="59"/>
        <v>#REF!</v>
      </c>
      <c r="W130" s="90" t="e">
        <f t="shared" si="60"/>
        <v>#VALUE!</v>
      </c>
      <c r="X130" s="89"/>
      <c r="Y130" s="89"/>
      <c r="Z130" s="118"/>
      <c r="AA130" s="89"/>
      <c r="AB130" s="89"/>
      <c r="AC130" s="89"/>
      <c r="AD130" s="89"/>
      <c r="AE130" s="89"/>
      <c r="AF130" s="89"/>
      <c r="AG130" s="89"/>
    </row>
    <row r="131" spans="1:33" ht="11.25" hidden="1" customHeight="1" outlineLevel="1" x14ac:dyDescent="0.3">
      <c r="A131" s="156" t="s">
        <v>198</v>
      </c>
      <c r="B131" s="111" t="e">
        <f t="shared" si="50"/>
        <v>#VALUE!</v>
      </c>
      <c r="C131" s="119" t="s">
        <v>198</v>
      </c>
      <c r="D131" s="119" t="s">
        <v>198</v>
      </c>
      <c r="E131" s="113" t="e">
        <f t="shared" si="51"/>
        <v>#VALUE!</v>
      </c>
      <c r="F131" s="120" t="e">
        <f t="shared" si="52"/>
        <v>#VALUE!</v>
      </c>
      <c r="G131" s="121" t="e">
        <f t="shared" si="61"/>
        <v>#VALUE!</v>
      </c>
      <c r="H131" s="111" t="e">
        <f t="shared" si="53"/>
        <v>#VALUE!</v>
      </c>
      <c r="I131" s="119" t="s">
        <v>198</v>
      </c>
      <c r="J131" s="119" t="s">
        <v>198</v>
      </c>
      <c r="K131" s="113" t="e">
        <f t="shared" si="54"/>
        <v>#VALUE!</v>
      </c>
      <c r="L131" s="120" t="e">
        <f t="shared" si="55"/>
        <v>#VALUE!</v>
      </c>
      <c r="M131" s="121" t="e">
        <f t="shared" si="62"/>
        <v>#VALUE!</v>
      </c>
      <c r="N131" s="111" t="e">
        <f t="shared" si="56"/>
        <v>#VALUE!</v>
      </c>
      <c r="O131" s="119" t="s">
        <v>198</v>
      </c>
      <c r="P131" s="119" t="s">
        <v>198</v>
      </c>
      <c r="Q131" s="113" t="e">
        <f t="shared" si="57"/>
        <v>#VALUE!</v>
      </c>
      <c r="R131" s="120" t="e">
        <f t="shared" si="58"/>
        <v>#VALUE!</v>
      </c>
      <c r="S131" s="121" t="e">
        <f t="shared" si="63"/>
        <v>#VALUE!</v>
      </c>
      <c r="T131" s="121" t="e">
        <f>+VLOOKUP(A131,#REF!,10,0)</f>
        <v>#REF!</v>
      </c>
      <c r="U131" s="116"/>
      <c r="V131" s="117" t="str">
        <f t="shared" si="59"/>
        <v>#REF!</v>
      </c>
      <c r="W131" s="90" t="e">
        <f t="shared" si="60"/>
        <v>#VALUE!</v>
      </c>
      <c r="X131" s="89"/>
      <c r="Y131" s="89"/>
      <c r="Z131" s="118"/>
      <c r="AA131" s="89"/>
      <c r="AB131" s="89"/>
      <c r="AC131" s="89"/>
      <c r="AD131" s="89"/>
      <c r="AE131" s="89"/>
      <c r="AF131" s="89"/>
      <c r="AG131" s="89"/>
    </row>
    <row r="132" spans="1:33" ht="11.25" hidden="1" customHeight="1" outlineLevel="1" x14ac:dyDescent="0.3">
      <c r="A132" s="156" t="s">
        <v>198</v>
      </c>
      <c r="B132" s="111" t="e">
        <f t="shared" si="50"/>
        <v>#VALUE!</v>
      </c>
      <c r="C132" s="119" t="s">
        <v>198</v>
      </c>
      <c r="D132" s="119" t="s">
        <v>198</v>
      </c>
      <c r="E132" s="113" t="e">
        <f t="shared" si="51"/>
        <v>#VALUE!</v>
      </c>
      <c r="F132" s="120" t="e">
        <f t="shared" si="52"/>
        <v>#VALUE!</v>
      </c>
      <c r="G132" s="121" t="e">
        <f t="shared" si="61"/>
        <v>#VALUE!</v>
      </c>
      <c r="H132" s="111" t="e">
        <f t="shared" si="53"/>
        <v>#VALUE!</v>
      </c>
      <c r="I132" s="119" t="s">
        <v>198</v>
      </c>
      <c r="J132" s="119" t="s">
        <v>198</v>
      </c>
      <c r="K132" s="113" t="e">
        <f t="shared" si="54"/>
        <v>#VALUE!</v>
      </c>
      <c r="L132" s="120" t="e">
        <f t="shared" si="55"/>
        <v>#VALUE!</v>
      </c>
      <c r="M132" s="121" t="e">
        <f t="shared" si="62"/>
        <v>#VALUE!</v>
      </c>
      <c r="N132" s="111" t="e">
        <f t="shared" si="56"/>
        <v>#VALUE!</v>
      </c>
      <c r="O132" s="119" t="s">
        <v>198</v>
      </c>
      <c r="P132" s="119" t="s">
        <v>198</v>
      </c>
      <c r="Q132" s="113" t="e">
        <f t="shared" si="57"/>
        <v>#VALUE!</v>
      </c>
      <c r="R132" s="120" t="e">
        <f t="shared" si="58"/>
        <v>#VALUE!</v>
      </c>
      <c r="S132" s="121" t="e">
        <f t="shared" si="63"/>
        <v>#VALUE!</v>
      </c>
      <c r="T132" s="121" t="e">
        <f>+VLOOKUP(A132,#REF!,10,0)</f>
        <v>#REF!</v>
      </c>
      <c r="U132" s="116"/>
      <c r="V132" s="117" t="str">
        <f t="shared" si="59"/>
        <v>#REF!</v>
      </c>
      <c r="W132" s="90" t="e">
        <f t="shared" si="60"/>
        <v>#VALUE!</v>
      </c>
      <c r="X132" s="89"/>
      <c r="Y132" s="89"/>
      <c r="Z132" s="118"/>
      <c r="AA132" s="89"/>
      <c r="AB132" s="89"/>
      <c r="AC132" s="89"/>
      <c r="AD132" s="89"/>
      <c r="AE132" s="89"/>
      <c r="AF132" s="89"/>
      <c r="AG132" s="89"/>
    </row>
    <row r="133" spans="1:33" ht="11.25" hidden="1" customHeight="1" outlineLevel="1" x14ac:dyDescent="0.3">
      <c r="A133" s="156" t="s">
        <v>198</v>
      </c>
      <c r="B133" s="111" t="e">
        <f t="shared" si="50"/>
        <v>#VALUE!</v>
      </c>
      <c r="C133" s="119" t="s">
        <v>198</v>
      </c>
      <c r="D133" s="119" t="s">
        <v>198</v>
      </c>
      <c r="E133" s="113" t="e">
        <f t="shared" si="51"/>
        <v>#VALUE!</v>
      </c>
      <c r="F133" s="120" t="e">
        <f t="shared" si="52"/>
        <v>#VALUE!</v>
      </c>
      <c r="G133" s="121" t="e">
        <f t="shared" si="61"/>
        <v>#VALUE!</v>
      </c>
      <c r="H133" s="111" t="e">
        <f t="shared" si="53"/>
        <v>#VALUE!</v>
      </c>
      <c r="I133" s="119" t="s">
        <v>198</v>
      </c>
      <c r="J133" s="119" t="s">
        <v>198</v>
      </c>
      <c r="K133" s="113" t="e">
        <f t="shared" si="54"/>
        <v>#VALUE!</v>
      </c>
      <c r="L133" s="120" t="e">
        <f t="shared" si="55"/>
        <v>#VALUE!</v>
      </c>
      <c r="M133" s="121" t="e">
        <f t="shared" si="62"/>
        <v>#VALUE!</v>
      </c>
      <c r="N133" s="111" t="e">
        <f t="shared" si="56"/>
        <v>#VALUE!</v>
      </c>
      <c r="O133" s="119" t="s">
        <v>198</v>
      </c>
      <c r="P133" s="119" t="s">
        <v>198</v>
      </c>
      <c r="Q133" s="113" t="e">
        <f t="shared" si="57"/>
        <v>#VALUE!</v>
      </c>
      <c r="R133" s="120" t="e">
        <f t="shared" si="58"/>
        <v>#VALUE!</v>
      </c>
      <c r="S133" s="121" t="e">
        <f t="shared" si="63"/>
        <v>#VALUE!</v>
      </c>
      <c r="T133" s="121" t="e">
        <f>+VLOOKUP(A133,#REF!,10,0)</f>
        <v>#REF!</v>
      </c>
      <c r="U133" s="116"/>
      <c r="V133" s="117" t="str">
        <f t="shared" si="59"/>
        <v>#REF!</v>
      </c>
      <c r="W133" s="90" t="e">
        <f t="shared" si="60"/>
        <v>#VALUE!</v>
      </c>
      <c r="X133" s="89"/>
      <c r="Y133" s="89"/>
      <c r="Z133" s="118"/>
      <c r="AA133" s="89"/>
      <c r="AB133" s="89"/>
      <c r="AC133" s="89"/>
      <c r="AD133" s="89"/>
      <c r="AE133" s="89"/>
      <c r="AF133" s="89"/>
      <c r="AG133" s="89"/>
    </row>
    <row r="134" spans="1:33" ht="11.25" hidden="1" customHeight="1" outlineLevel="1" x14ac:dyDescent="0.3">
      <c r="A134" s="156" t="s">
        <v>198</v>
      </c>
      <c r="B134" s="111" t="e">
        <f t="shared" si="50"/>
        <v>#VALUE!</v>
      </c>
      <c r="C134" s="119" t="s">
        <v>198</v>
      </c>
      <c r="D134" s="119" t="s">
        <v>198</v>
      </c>
      <c r="E134" s="113" t="e">
        <f t="shared" si="51"/>
        <v>#VALUE!</v>
      </c>
      <c r="F134" s="120" t="e">
        <f t="shared" si="52"/>
        <v>#VALUE!</v>
      </c>
      <c r="G134" s="121" t="e">
        <f t="shared" si="61"/>
        <v>#VALUE!</v>
      </c>
      <c r="H134" s="111" t="e">
        <f t="shared" si="53"/>
        <v>#VALUE!</v>
      </c>
      <c r="I134" s="119" t="s">
        <v>198</v>
      </c>
      <c r="J134" s="119" t="s">
        <v>198</v>
      </c>
      <c r="K134" s="113" t="e">
        <f t="shared" si="54"/>
        <v>#VALUE!</v>
      </c>
      <c r="L134" s="120" t="e">
        <f t="shared" si="55"/>
        <v>#VALUE!</v>
      </c>
      <c r="M134" s="121" t="e">
        <f t="shared" si="62"/>
        <v>#VALUE!</v>
      </c>
      <c r="N134" s="111" t="e">
        <f t="shared" si="56"/>
        <v>#VALUE!</v>
      </c>
      <c r="O134" s="119" t="s">
        <v>198</v>
      </c>
      <c r="P134" s="119" t="s">
        <v>198</v>
      </c>
      <c r="Q134" s="113" t="e">
        <f t="shared" si="57"/>
        <v>#VALUE!</v>
      </c>
      <c r="R134" s="120" t="e">
        <f t="shared" si="58"/>
        <v>#VALUE!</v>
      </c>
      <c r="S134" s="121" t="e">
        <f t="shared" si="63"/>
        <v>#VALUE!</v>
      </c>
      <c r="T134" s="121" t="e">
        <f>+VLOOKUP(A134,#REF!,10,0)</f>
        <v>#REF!</v>
      </c>
      <c r="U134" s="116"/>
      <c r="V134" s="117" t="str">
        <f t="shared" si="59"/>
        <v>#REF!</v>
      </c>
      <c r="W134" s="90" t="e">
        <f t="shared" si="60"/>
        <v>#VALUE!</v>
      </c>
      <c r="X134" s="89"/>
      <c r="Y134" s="89"/>
      <c r="Z134" s="118"/>
      <c r="AA134" s="89"/>
      <c r="AB134" s="89"/>
      <c r="AC134" s="89"/>
      <c r="AD134" s="89"/>
      <c r="AE134" s="89"/>
      <c r="AF134" s="89"/>
      <c r="AG134" s="89"/>
    </row>
    <row r="135" spans="1:33" ht="11.25" hidden="1" customHeight="1" outlineLevel="1" x14ac:dyDescent="0.3">
      <c r="A135" s="156" t="s">
        <v>198</v>
      </c>
      <c r="B135" s="111" t="e">
        <f t="shared" si="50"/>
        <v>#VALUE!</v>
      </c>
      <c r="C135" s="119" t="s">
        <v>198</v>
      </c>
      <c r="D135" s="119" t="s">
        <v>198</v>
      </c>
      <c r="E135" s="113" t="e">
        <f t="shared" si="51"/>
        <v>#VALUE!</v>
      </c>
      <c r="F135" s="120" t="e">
        <f t="shared" si="52"/>
        <v>#VALUE!</v>
      </c>
      <c r="G135" s="121" t="e">
        <f t="shared" si="61"/>
        <v>#VALUE!</v>
      </c>
      <c r="H135" s="111" t="e">
        <f t="shared" si="53"/>
        <v>#VALUE!</v>
      </c>
      <c r="I135" s="119" t="s">
        <v>198</v>
      </c>
      <c r="J135" s="119" t="s">
        <v>198</v>
      </c>
      <c r="K135" s="113" t="e">
        <f t="shared" si="54"/>
        <v>#VALUE!</v>
      </c>
      <c r="L135" s="120" t="e">
        <f t="shared" si="55"/>
        <v>#VALUE!</v>
      </c>
      <c r="M135" s="121" t="e">
        <f t="shared" si="62"/>
        <v>#VALUE!</v>
      </c>
      <c r="N135" s="111" t="e">
        <f t="shared" si="56"/>
        <v>#VALUE!</v>
      </c>
      <c r="O135" s="119" t="s">
        <v>198</v>
      </c>
      <c r="P135" s="119" t="s">
        <v>198</v>
      </c>
      <c r="Q135" s="113" t="e">
        <f t="shared" si="57"/>
        <v>#VALUE!</v>
      </c>
      <c r="R135" s="120" t="e">
        <f t="shared" si="58"/>
        <v>#VALUE!</v>
      </c>
      <c r="S135" s="121" t="e">
        <f t="shared" si="63"/>
        <v>#VALUE!</v>
      </c>
      <c r="T135" s="121" t="e">
        <f>+VLOOKUP(A135,#REF!,10,0)</f>
        <v>#REF!</v>
      </c>
      <c r="U135" s="116"/>
      <c r="V135" s="117" t="str">
        <f t="shared" si="59"/>
        <v>#REF!</v>
      </c>
      <c r="W135" s="90" t="e">
        <f t="shared" si="60"/>
        <v>#VALUE!</v>
      </c>
      <c r="X135" s="89"/>
      <c r="Y135" s="89"/>
      <c r="Z135" s="118"/>
      <c r="AA135" s="89"/>
      <c r="AB135" s="89"/>
      <c r="AC135" s="89"/>
      <c r="AD135" s="89"/>
      <c r="AE135" s="89"/>
      <c r="AF135" s="89"/>
      <c r="AG135" s="89"/>
    </row>
    <row r="136" spans="1:33" ht="11.25" hidden="1" customHeight="1" outlineLevel="1" x14ac:dyDescent="0.3">
      <c r="A136" s="156" t="s">
        <v>198</v>
      </c>
      <c r="B136" s="111" t="e">
        <f t="shared" si="50"/>
        <v>#VALUE!</v>
      </c>
      <c r="C136" s="119" t="s">
        <v>198</v>
      </c>
      <c r="D136" s="119" t="s">
        <v>198</v>
      </c>
      <c r="E136" s="113" t="e">
        <f t="shared" si="51"/>
        <v>#VALUE!</v>
      </c>
      <c r="F136" s="120" t="e">
        <f t="shared" si="52"/>
        <v>#VALUE!</v>
      </c>
      <c r="G136" s="121" t="e">
        <f t="shared" si="61"/>
        <v>#VALUE!</v>
      </c>
      <c r="H136" s="111" t="e">
        <f t="shared" si="53"/>
        <v>#VALUE!</v>
      </c>
      <c r="I136" s="119" t="s">
        <v>198</v>
      </c>
      <c r="J136" s="119" t="s">
        <v>198</v>
      </c>
      <c r="K136" s="113" t="e">
        <f t="shared" si="54"/>
        <v>#VALUE!</v>
      </c>
      <c r="L136" s="120" t="e">
        <f t="shared" si="55"/>
        <v>#VALUE!</v>
      </c>
      <c r="M136" s="121" t="e">
        <f t="shared" si="62"/>
        <v>#VALUE!</v>
      </c>
      <c r="N136" s="111" t="e">
        <f t="shared" si="56"/>
        <v>#VALUE!</v>
      </c>
      <c r="O136" s="119" t="s">
        <v>198</v>
      </c>
      <c r="P136" s="119" t="s">
        <v>198</v>
      </c>
      <c r="Q136" s="113" t="e">
        <f t="shared" si="57"/>
        <v>#VALUE!</v>
      </c>
      <c r="R136" s="120" t="e">
        <f t="shared" si="58"/>
        <v>#VALUE!</v>
      </c>
      <c r="S136" s="121" t="e">
        <f t="shared" si="63"/>
        <v>#VALUE!</v>
      </c>
      <c r="T136" s="121" t="e">
        <f>+VLOOKUP(A136,#REF!,10,0)</f>
        <v>#REF!</v>
      </c>
      <c r="U136" s="116"/>
      <c r="V136" s="117" t="str">
        <f t="shared" si="59"/>
        <v>#REF!</v>
      </c>
      <c r="W136" s="90" t="e">
        <f t="shared" si="60"/>
        <v>#VALUE!</v>
      </c>
      <c r="X136" s="89"/>
      <c r="Y136" s="89"/>
      <c r="Z136" s="118"/>
      <c r="AA136" s="89"/>
      <c r="AB136" s="89"/>
      <c r="AC136" s="89"/>
      <c r="AD136" s="89"/>
      <c r="AE136" s="89"/>
      <c r="AF136" s="89"/>
      <c r="AG136" s="89"/>
    </row>
    <row r="137" spans="1:33" ht="11.25" hidden="1" customHeight="1" outlineLevel="1" x14ac:dyDescent="0.3">
      <c r="A137" s="156" t="s">
        <v>198</v>
      </c>
      <c r="B137" s="111" t="e">
        <f t="shared" si="50"/>
        <v>#VALUE!</v>
      </c>
      <c r="C137" s="119" t="s">
        <v>198</v>
      </c>
      <c r="D137" s="119" t="s">
        <v>198</v>
      </c>
      <c r="E137" s="113" t="e">
        <f t="shared" si="51"/>
        <v>#VALUE!</v>
      </c>
      <c r="F137" s="120" t="e">
        <f t="shared" si="52"/>
        <v>#VALUE!</v>
      </c>
      <c r="G137" s="121" t="e">
        <f t="shared" si="61"/>
        <v>#VALUE!</v>
      </c>
      <c r="H137" s="111" t="e">
        <f t="shared" si="53"/>
        <v>#VALUE!</v>
      </c>
      <c r="I137" s="119" t="s">
        <v>198</v>
      </c>
      <c r="J137" s="119" t="s">
        <v>198</v>
      </c>
      <c r="K137" s="113" t="e">
        <f t="shared" si="54"/>
        <v>#VALUE!</v>
      </c>
      <c r="L137" s="120" t="e">
        <f t="shared" si="55"/>
        <v>#VALUE!</v>
      </c>
      <c r="M137" s="121" t="e">
        <f t="shared" si="62"/>
        <v>#VALUE!</v>
      </c>
      <c r="N137" s="111" t="e">
        <f t="shared" si="56"/>
        <v>#VALUE!</v>
      </c>
      <c r="O137" s="119" t="s">
        <v>198</v>
      </c>
      <c r="P137" s="119" t="s">
        <v>198</v>
      </c>
      <c r="Q137" s="113" t="e">
        <f t="shared" si="57"/>
        <v>#VALUE!</v>
      </c>
      <c r="R137" s="120" t="e">
        <f t="shared" si="58"/>
        <v>#VALUE!</v>
      </c>
      <c r="S137" s="121" t="e">
        <f t="shared" si="63"/>
        <v>#VALUE!</v>
      </c>
      <c r="T137" s="121" t="e">
        <f>+VLOOKUP(A137,#REF!,10,0)</f>
        <v>#REF!</v>
      </c>
      <c r="U137" s="116"/>
      <c r="V137" s="117" t="str">
        <f t="shared" si="59"/>
        <v>#REF!</v>
      </c>
      <c r="W137" s="90" t="e">
        <f t="shared" si="60"/>
        <v>#VALUE!</v>
      </c>
      <c r="X137" s="89"/>
      <c r="Y137" s="89"/>
      <c r="Z137" s="118"/>
      <c r="AA137" s="89"/>
      <c r="AB137" s="89"/>
      <c r="AC137" s="89"/>
      <c r="AD137" s="89"/>
      <c r="AE137" s="89"/>
      <c r="AF137" s="89"/>
      <c r="AG137" s="89"/>
    </row>
    <row r="138" spans="1:33" ht="11.25" hidden="1" customHeight="1" outlineLevel="1" x14ac:dyDescent="0.3">
      <c r="A138" s="156" t="s">
        <v>198</v>
      </c>
      <c r="B138" s="111" t="e">
        <f t="shared" si="50"/>
        <v>#VALUE!</v>
      </c>
      <c r="C138" s="119" t="s">
        <v>198</v>
      </c>
      <c r="D138" s="119" t="s">
        <v>198</v>
      </c>
      <c r="E138" s="113" t="e">
        <f t="shared" si="51"/>
        <v>#VALUE!</v>
      </c>
      <c r="F138" s="120" t="e">
        <f t="shared" si="52"/>
        <v>#VALUE!</v>
      </c>
      <c r="G138" s="121" t="e">
        <f t="shared" si="61"/>
        <v>#VALUE!</v>
      </c>
      <c r="H138" s="111" t="e">
        <f t="shared" si="53"/>
        <v>#VALUE!</v>
      </c>
      <c r="I138" s="119" t="s">
        <v>198</v>
      </c>
      <c r="J138" s="119" t="s">
        <v>198</v>
      </c>
      <c r="K138" s="113" t="e">
        <f t="shared" si="54"/>
        <v>#VALUE!</v>
      </c>
      <c r="L138" s="120" t="e">
        <f t="shared" si="55"/>
        <v>#VALUE!</v>
      </c>
      <c r="M138" s="121" t="e">
        <f t="shared" si="62"/>
        <v>#VALUE!</v>
      </c>
      <c r="N138" s="111" t="e">
        <f t="shared" si="56"/>
        <v>#VALUE!</v>
      </c>
      <c r="O138" s="119" t="s">
        <v>198</v>
      </c>
      <c r="P138" s="119" t="s">
        <v>198</v>
      </c>
      <c r="Q138" s="113" t="e">
        <f t="shared" si="57"/>
        <v>#VALUE!</v>
      </c>
      <c r="R138" s="120" t="e">
        <f t="shared" si="58"/>
        <v>#VALUE!</v>
      </c>
      <c r="S138" s="121" t="e">
        <f t="shared" si="63"/>
        <v>#VALUE!</v>
      </c>
      <c r="T138" s="121" t="e">
        <f>+VLOOKUP(A138,#REF!,10,0)</f>
        <v>#REF!</v>
      </c>
      <c r="U138" s="116"/>
      <c r="V138" s="117" t="str">
        <f t="shared" si="59"/>
        <v>#REF!</v>
      </c>
      <c r="W138" s="90" t="e">
        <f t="shared" si="60"/>
        <v>#VALUE!</v>
      </c>
      <c r="X138" s="89"/>
      <c r="Y138" s="89"/>
      <c r="Z138" s="118"/>
      <c r="AA138" s="89"/>
      <c r="AB138" s="89"/>
      <c r="AC138" s="89"/>
      <c r="AD138" s="89"/>
      <c r="AE138" s="89"/>
      <c r="AF138" s="89"/>
      <c r="AG138" s="89"/>
    </row>
    <row r="139" spans="1:33" ht="11.25" hidden="1" customHeight="1" outlineLevel="1" x14ac:dyDescent="0.3">
      <c r="A139" s="156" t="s">
        <v>198</v>
      </c>
      <c r="B139" s="111" t="e">
        <f t="shared" si="50"/>
        <v>#VALUE!</v>
      </c>
      <c r="C139" s="119" t="s">
        <v>198</v>
      </c>
      <c r="D139" s="119" t="s">
        <v>198</v>
      </c>
      <c r="E139" s="113" t="e">
        <f t="shared" si="51"/>
        <v>#VALUE!</v>
      </c>
      <c r="F139" s="120" t="e">
        <f t="shared" si="52"/>
        <v>#VALUE!</v>
      </c>
      <c r="G139" s="121" t="e">
        <f t="shared" si="61"/>
        <v>#VALUE!</v>
      </c>
      <c r="H139" s="111" t="e">
        <f t="shared" si="53"/>
        <v>#VALUE!</v>
      </c>
      <c r="I139" s="119" t="s">
        <v>198</v>
      </c>
      <c r="J139" s="119" t="s">
        <v>198</v>
      </c>
      <c r="K139" s="113" t="e">
        <f t="shared" si="54"/>
        <v>#VALUE!</v>
      </c>
      <c r="L139" s="120" t="e">
        <f t="shared" si="55"/>
        <v>#VALUE!</v>
      </c>
      <c r="M139" s="121" t="e">
        <f t="shared" si="62"/>
        <v>#VALUE!</v>
      </c>
      <c r="N139" s="111" t="e">
        <f t="shared" si="56"/>
        <v>#VALUE!</v>
      </c>
      <c r="O139" s="119" t="s">
        <v>198</v>
      </c>
      <c r="P139" s="119" t="s">
        <v>198</v>
      </c>
      <c r="Q139" s="113" t="e">
        <f t="shared" si="57"/>
        <v>#VALUE!</v>
      </c>
      <c r="R139" s="120" t="e">
        <f t="shared" si="58"/>
        <v>#VALUE!</v>
      </c>
      <c r="S139" s="121" t="e">
        <f t="shared" si="63"/>
        <v>#VALUE!</v>
      </c>
      <c r="T139" s="121" t="e">
        <f>+VLOOKUP(A139,#REF!,10,0)</f>
        <v>#REF!</v>
      </c>
      <c r="U139" s="116"/>
      <c r="V139" s="117" t="str">
        <f t="shared" si="59"/>
        <v>#REF!</v>
      </c>
      <c r="W139" s="90" t="e">
        <f t="shared" si="60"/>
        <v>#VALUE!</v>
      </c>
      <c r="X139" s="89"/>
      <c r="Y139" s="89"/>
      <c r="Z139" s="118"/>
      <c r="AA139" s="89"/>
      <c r="AB139" s="89"/>
      <c r="AC139" s="89"/>
      <c r="AD139" s="89"/>
      <c r="AE139" s="89"/>
      <c r="AF139" s="89"/>
      <c r="AG139" s="89"/>
    </row>
    <row r="140" spans="1:33" ht="11.25" hidden="1" customHeight="1" outlineLevel="1" x14ac:dyDescent="0.3">
      <c r="A140" s="156" t="s">
        <v>198</v>
      </c>
      <c r="B140" s="111" t="e">
        <f t="shared" si="50"/>
        <v>#VALUE!</v>
      </c>
      <c r="C140" s="119" t="s">
        <v>198</v>
      </c>
      <c r="D140" s="119" t="s">
        <v>198</v>
      </c>
      <c r="E140" s="113" t="e">
        <f t="shared" si="51"/>
        <v>#VALUE!</v>
      </c>
      <c r="F140" s="120" t="e">
        <f t="shared" si="52"/>
        <v>#VALUE!</v>
      </c>
      <c r="G140" s="121" t="e">
        <f t="shared" si="61"/>
        <v>#VALUE!</v>
      </c>
      <c r="H140" s="111" t="e">
        <f t="shared" si="53"/>
        <v>#VALUE!</v>
      </c>
      <c r="I140" s="119" t="s">
        <v>198</v>
      </c>
      <c r="J140" s="119" t="s">
        <v>198</v>
      </c>
      <c r="K140" s="113" t="e">
        <f t="shared" si="54"/>
        <v>#VALUE!</v>
      </c>
      <c r="L140" s="120" t="e">
        <f t="shared" si="55"/>
        <v>#VALUE!</v>
      </c>
      <c r="M140" s="121" t="e">
        <f t="shared" si="62"/>
        <v>#VALUE!</v>
      </c>
      <c r="N140" s="111" t="e">
        <f t="shared" si="56"/>
        <v>#VALUE!</v>
      </c>
      <c r="O140" s="119" t="s">
        <v>198</v>
      </c>
      <c r="P140" s="119" t="s">
        <v>198</v>
      </c>
      <c r="Q140" s="113" t="e">
        <f t="shared" si="57"/>
        <v>#VALUE!</v>
      </c>
      <c r="R140" s="120" t="e">
        <f t="shared" si="58"/>
        <v>#VALUE!</v>
      </c>
      <c r="S140" s="121" t="e">
        <f t="shared" si="63"/>
        <v>#VALUE!</v>
      </c>
      <c r="T140" s="121" t="e">
        <f>+VLOOKUP(A140,#REF!,10,0)</f>
        <v>#REF!</v>
      </c>
      <c r="U140" s="116"/>
      <c r="V140" s="117" t="str">
        <f t="shared" si="59"/>
        <v>#REF!</v>
      </c>
      <c r="W140" s="90" t="e">
        <f t="shared" si="60"/>
        <v>#VALUE!</v>
      </c>
      <c r="X140" s="89"/>
      <c r="Y140" s="89"/>
      <c r="Z140" s="118"/>
      <c r="AA140" s="89"/>
      <c r="AB140" s="89"/>
      <c r="AC140" s="89"/>
      <c r="AD140" s="89"/>
      <c r="AE140" s="89"/>
      <c r="AF140" s="89"/>
      <c r="AG140" s="89"/>
    </row>
    <row r="141" spans="1:33" ht="11.25" hidden="1" customHeight="1" outlineLevel="1" x14ac:dyDescent="0.3">
      <c r="A141" s="156" t="s">
        <v>198</v>
      </c>
      <c r="B141" s="111" t="e">
        <f t="shared" si="50"/>
        <v>#VALUE!</v>
      </c>
      <c r="C141" s="119" t="s">
        <v>198</v>
      </c>
      <c r="D141" s="119" t="s">
        <v>198</v>
      </c>
      <c r="E141" s="113" t="e">
        <f t="shared" si="51"/>
        <v>#VALUE!</v>
      </c>
      <c r="F141" s="120" t="e">
        <f t="shared" si="52"/>
        <v>#VALUE!</v>
      </c>
      <c r="G141" s="121" t="e">
        <f t="shared" si="61"/>
        <v>#VALUE!</v>
      </c>
      <c r="H141" s="111" t="e">
        <f t="shared" si="53"/>
        <v>#VALUE!</v>
      </c>
      <c r="I141" s="119" t="s">
        <v>198</v>
      </c>
      <c r="J141" s="119" t="s">
        <v>198</v>
      </c>
      <c r="K141" s="113" t="e">
        <f t="shared" si="54"/>
        <v>#VALUE!</v>
      </c>
      <c r="L141" s="120" t="e">
        <f t="shared" si="55"/>
        <v>#VALUE!</v>
      </c>
      <c r="M141" s="121" t="e">
        <f t="shared" si="62"/>
        <v>#VALUE!</v>
      </c>
      <c r="N141" s="111" t="e">
        <f t="shared" si="56"/>
        <v>#VALUE!</v>
      </c>
      <c r="O141" s="119" t="s">
        <v>198</v>
      </c>
      <c r="P141" s="119" t="s">
        <v>198</v>
      </c>
      <c r="Q141" s="113" t="e">
        <f t="shared" si="57"/>
        <v>#VALUE!</v>
      </c>
      <c r="R141" s="120" t="e">
        <f t="shared" si="58"/>
        <v>#VALUE!</v>
      </c>
      <c r="S141" s="121" t="e">
        <f t="shared" si="63"/>
        <v>#VALUE!</v>
      </c>
      <c r="T141" s="121" t="e">
        <f>+VLOOKUP(A141,#REF!,10,0)</f>
        <v>#REF!</v>
      </c>
      <c r="U141" s="116"/>
      <c r="V141" s="117" t="str">
        <f t="shared" si="59"/>
        <v>#REF!</v>
      </c>
      <c r="W141" s="90" t="e">
        <f t="shared" si="60"/>
        <v>#VALUE!</v>
      </c>
      <c r="X141" s="89"/>
      <c r="Y141" s="89"/>
      <c r="Z141" s="118"/>
      <c r="AA141" s="89"/>
      <c r="AB141" s="89"/>
      <c r="AC141" s="89"/>
      <c r="AD141" s="89"/>
      <c r="AE141" s="89"/>
      <c r="AF141" s="89"/>
      <c r="AG141" s="89"/>
    </row>
    <row r="142" spans="1:33" ht="11.25" hidden="1" customHeight="1" outlineLevel="1" x14ac:dyDescent="0.3">
      <c r="A142" s="156" t="s">
        <v>198</v>
      </c>
      <c r="B142" s="111" t="e">
        <f t="shared" si="50"/>
        <v>#VALUE!</v>
      </c>
      <c r="C142" s="119" t="s">
        <v>198</v>
      </c>
      <c r="D142" s="119" t="s">
        <v>198</v>
      </c>
      <c r="E142" s="113" t="e">
        <f t="shared" si="51"/>
        <v>#VALUE!</v>
      </c>
      <c r="F142" s="120" t="e">
        <f t="shared" si="52"/>
        <v>#VALUE!</v>
      </c>
      <c r="G142" s="121" t="e">
        <f t="shared" si="61"/>
        <v>#VALUE!</v>
      </c>
      <c r="H142" s="111" t="e">
        <f t="shared" si="53"/>
        <v>#VALUE!</v>
      </c>
      <c r="I142" s="119" t="s">
        <v>198</v>
      </c>
      <c r="J142" s="119" t="s">
        <v>198</v>
      </c>
      <c r="K142" s="113" t="e">
        <f t="shared" si="54"/>
        <v>#VALUE!</v>
      </c>
      <c r="L142" s="120" t="e">
        <f t="shared" si="55"/>
        <v>#VALUE!</v>
      </c>
      <c r="M142" s="121" t="e">
        <f t="shared" si="62"/>
        <v>#VALUE!</v>
      </c>
      <c r="N142" s="111" t="e">
        <f t="shared" si="56"/>
        <v>#VALUE!</v>
      </c>
      <c r="O142" s="119" t="s">
        <v>198</v>
      </c>
      <c r="P142" s="119" t="s">
        <v>198</v>
      </c>
      <c r="Q142" s="113" t="e">
        <f t="shared" si="57"/>
        <v>#VALUE!</v>
      </c>
      <c r="R142" s="120" t="e">
        <f t="shared" si="58"/>
        <v>#VALUE!</v>
      </c>
      <c r="S142" s="121" t="e">
        <f t="shared" si="63"/>
        <v>#VALUE!</v>
      </c>
      <c r="T142" s="121" t="e">
        <f>+VLOOKUP(A142,#REF!,10,0)</f>
        <v>#REF!</v>
      </c>
      <c r="U142" s="116"/>
      <c r="V142" s="117" t="str">
        <f t="shared" si="59"/>
        <v>#REF!</v>
      </c>
      <c r="W142" s="90" t="e">
        <f t="shared" si="60"/>
        <v>#VALUE!</v>
      </c>
      <c r="X142" s="89"/>
      <c r="Y142" s="89"/>
      <c r="Z142" s="118"/>
      <c r="AA142" s="89"/>
      <c r="AB142" s="89"/>
      <c r="AC142" s="89"/>
      <c r="AD142" s="89"/>
      <c r="AE142" s="89"/>
      <c r="AF142" s="89"/>
      <c r="AG142" s="89"/>
    </row>
    <row r="143" spans="1:33" ht="11.25" hidden="1" customHeight="1" outlineLevel="1" x14ac:dyDescent="0.3">
      <c r="A143" s="156" t="s">
        <v>198</v>
      </c>
      <c r="B143" s="111" t="e">
        <f t="shared" si="50"/>
        <v>#VALUE!</v>
      </c>
      <c r="C143" s="119" t="s">
        <v>198</v>
      </c>
      <c r="D143" s="119" t="s">
        <v>198</v>
      </c>
      <c r="E143" s="113" t="e">
        <f t="shared" si="51"/>
        <v>#VALUE!</v>
      </c>
      <c r="F143" s="120" t="e">
        <f t="shared" si="52"/>
        <v>#VALUE!</v>
      </c>
      <c r="G143" s="121" t="e">
        <f t="shared" si="61"/>
        <v>#VALUE!</v>
      </c>
      <c r="H143" s="111" t="e">
        <f t="shared" si="53"/>
        <v>#VALUE!</v>
      </c>
      <c r="I143" s="119" t="s">
        <v>198</v>
      </c>
      <c r="J143" s="119" t="s">
        <v>198</v>
      </c>
      <c r="K143" s="113" t="e">
        <f t="shared" si="54"/>
        <v>#VALUE!</v>
      </c>
      <c r="L143" s="120" t="e">
        <f t="shared" si="55"/>
        <v>#VALUE!</v>
      </c>
      <c r="M143" s="121" t="e">
        <f t="shared" si="62"/>
        <v>#VALUE!</v>
      </c>
      <c r="N143" s="111" t="e">
        <f t="shared" si="56"/>
        <v>#VALUE!</v>
      </c>
      <c r="O143" s="119" t="s">
        <v>198</v>
      </c>
      <c r="P143" s="119" t="s">
        <v>198</v>
      </c>
      <c r="Q143" s="113" t="e">
        <f t="shared" si="57"/>
        <v>#VALUE!</v>
      </c>
      <c r="R143" s="120" t="e">
        <f t="shared" si="58"/>
        <v>#VALUE!</v>
      </c>
      <c r="S143" s="121" t="e">
        <f t="shared" si="63"/>
        <v>#VALUE!</v>
      </c>
      <c r="T143" s="121" t="e">
        <f>+VLOOKUP(A143,#REF!,10,0)</f>
        <v>#REF!</v>
      </c>
      <c r="U143" s="116"/>
      <c r="V143" s="117" t="str">
        <f t="shared" si="59"/>
        <v>#REF!</v>
      </c>
      <c r="W143" s="90" t="e">
        <f t="shared" si="60"/>
        <v>#VALUE!</v>
      </c>
      <c r="X143" s="89"/>
      <c r="Y143" s="89"/>
      <c r="Z143" s="118"/>
      <c r="AA143" s="89"/>
      <c r="AB143" s="89"/>
      <c r="AC143" s="89"/>
      <c r="AD143" s="89"/>
      <c r="AE143" s="89"/>
      <c r="AF143" s="89"/>
      <c r="AG143" s="89"/>
    </row>
    <row r="144" spans="1:33" ht="11.25" hidden="1" customHeight="1" outlineLevel="1" x14ac:dyDescent="0.3">
      <c r="A144" s="156" t="s">
        <v>198</v>
      </c>
      <c r="B144" s="111" t="e">
        <f t="shared" si="50"/>
        <v>#VALUE!</v>
      </c>
      <c r="C144" s="119" t="s">
        <v>198</v>
      </c>
      <c r="D144" s="119" t="s">
        <v>198</v>
      </c>
      <c r="E144" s="113" t="e">
        <f t="shared" si="51"/>
        <v>#VALUE!</v>
      </c>
      <c r="F144" s="120" t="e">
        <f t="shared" si="52"/>
        <v>#VALUE!</v>
      </c>
      <c r="G144" s="121" t="e">
        <f t="shared" si="61"/>
        <v>#VALUE!</v>
      </c>
      <c r="H144" s="111" t="e">
        <f t="shared" si="53"/>
        <v>#VALUE!</v>
      </c>
      <c r="I144" s="119" t="s">
        <v>198</v>
      </c>
      <c r="J144" s="119" t="s">
        <v>198</v>
      </c>
      <c r="K144" s="113" t="e">
        <f t="shared" si="54"/>
        <v>#VALUE!</v>
      </c>
      <c r="L144" s="120" t="e">
        <f t="shared" si="55"/>
        <v>#VALUE!</v>
      </c>
      <c r="M144" s="121" t="e">
        <f t="shared" si="62"/>
        <v>#VALUE!</v>
      </c>
      <c r="N144" s="111" t="e">
        <f t="shared" si="56"/>
        <v>#VALUE!</v>
      </c>
      <c r="O144" s="119" t="s">
        <v>198</v>
      </c>
      <c r="P144" s="119" t="s">
        <v>198</v>
      </c>
      <c r="Q144" s="113" t="e">
        <f t="shared" si="57"/>
        <v>#VALUE!</v>
      </c>
      <c r="R144" s="120" t="e">
        <f t="shared" si="58"/>
        <v>#VALUE!</v>
      </c>
      <c r="S144" s="121" t="e">
        <f t="shared" si="63"/>
        <v>#VALUE!</v>
      </c>
      <c r="T144" s="121" t="e">
        <f>+VLOOKUP(A144,#REF!,10,0)</f>
        <v>#REF!</v>
      </c>
      <c r="U144" s="116"/>
      <c r="V144" s="117" t="str">
        <f t="shared" si="59"/>
        <v>#REF!</v>
      </c>
      <c r="W144" s="90" t="e">
        <f t="shared" si="60"/>
        <v>#VALUE!</v>
      </c>
      <c r="X144" s="89"/>
      <c r="Y144" s="89"/>
      <c r="Z144" s="118"/>
      <c r="AA144" s="89"/>
      <c r="AB144" s="89"/>
      <c r="AC144" s="89"/>
      <c r="AD144" s="89"/>
      <c r="AE144" s="89"/>
      <c r="AF144" s="89"/>
      <c r="AG144" s="89"/>
    </row>
    <row r="145" spans="1:33" ht="11.25" hidden="1" customHeight="1" outlineLevel="1" x14ac:dyDescent="0.3">
      <c r="A145" s="156" t="s">
        <v>198</v>
      </c>
      <c r="B145" s="111" t="e">
        <f t="shared" si="50"/>
        <v>#VALUE!</v>
      </c>
      <c r="C145" s="119" t="s">
        <v>198</v>
      </c>
      <c r="D145" s="119" t="s">
        <v>198</v>
      </c>
      <c r="E145" s="113" t="e">
        <f t="shared" si="51"/>
        <v>#VALUE!</v>
      </c>
      <c r="F145" s="120" t="e">
        <f t="shared" si="52"/>
        <v>#VALUE!</v>
      </c>
      <c r="G145" s="121" t="e">
        <f t="shared" si="61"/>
        <v>#VALUE!</v>
      </c>
      <c r="H145" s="111" t="e">
        <f t="shared" si="53"/>
        <v>#VALUE!</v>
      </c>
      <c r="I145" s="119" t="s">
        <v>198</v>
      </c>
      <c r="J145" s="119" t="s">
        <v>198</v>
      </c>
      <c r="K145" s="113" t="e">
        <f t="shared" si="54"/>
        <v>#VALUE!</v>
      </c>
      <c r="L145" s="120" t="e">
        <f t="shared" si="55"/>
        <v>#VALUE!</v>
      </c>
      <c r="M145" s="121" t="e">
        <f t="shared" si="62"/>
        <v>#VALUE!</v>
      </c>
      <c r="N145" s="111" t="e">
        <f t="shared" si="56"/>
        <v>#VALUE!</v>
      </c>
      <c r="O145" s="119" t="s">
        <v>198</v>
      </c>
      <c r="P145" s="119" t="s">
        <v>198</v>
      </c>
      <c r="Q145" s="113" t="e">
        <f t="shared" si="57"/>
        <v>#VALUE!</v>
      </c>
      <c r="R145" s="120" t="e">
        <f t="shared" si="58"/>
        <v>#VALUE!</v>
      </c>
      <c r="S145" s="121" t="e">
        <f t="shared" si="63"/>
        <v>#VALUE!</v>
      </c>
      <c r="T145" s="121" t="e">
        <f>+VLOOKUP(A145,#REF!,10,0)</f>
        <v>#REF!</v>
      </c>
      <c r="U145" s="116"/>
      <c r="V145" s="117" t="str">
        <f t="shared" si="59"/>
        <v>#REF!</v>
      </c>
      <c r="W145" s="90" t="e">
        <f t="shared" si="60"/>
        <v>#VALUE!</v>
      </c>
      <c r="X145" s="89"/>
      <c r="Y145" s="89"/>
      <c r="Z145" s="118"/>
      <c r="AA145" s="89"/>
      <c r="AB145" s="89"/>
      <c r="AC145" s="89"/>
      <c r="AD145" s="89"/>
      <c r="AE145" s="89"/>
      <c r="AF145" s="89"/>
      <c r="AG145" s="89"/>
    </row>
    <row r="146" spans="1:33" ht="11.25" hidden="1" customHeight="1" outlineLevel="1" x14ac:dyDescent="0.3">
      <c r="A146" s="156" t="s">
        <v>198</v>
      </c>
      <c r="B146" s="111" t="e">
        <f t="shared" si="50"/>
        <v>#VALUE!</v>
      </c>
      <c r="C146" s="119" t="s">
        <v>198</v>
      </c>
      <c r="D146" s="119" t="s">
        <v>198</v>
      </c>
      <c r="E146" s="113" t="e">
        <f t="shared" si="51"/>
        <v>#VALUE!</v>
      </c>
      <c r="F146" s="120" t="e">
        <f t="shared" si="52"/>
        <v>#VALUE!</v>
      </c>
      <c r="G146" s="121" t="e">
        <f t="shared" si="61"/>
        <v>#VALUE!</v>
      </c>
      <c r="H146" s="111" t="e">
        <f t="shared" si="53"/>
        <v>#VALUE!</v>
      </c>
      <c r="I146" s="119" t="s">
        <v>198</v>
      </c>
      <c r="J146" s="119" t="s">
        <v>198</v>
      </c>
      <c r="K146" s="113" t="e">
        <f t="shared" si="54"/>
        <v>#VALUE!</v>
      </c>
      <c r="L146" s="120" t="e">
        <f t="shared" si="55"/>
        <v>#VALUE!</v>
      </c>
      <c r="M146" s="121" t="e">
        <f t="shared" si="62"/>
        <v>#VALUE!</v>
      </c>
      <c r="N146" s="111" t="e">
        <f t="shared" si="56"/>
        <v>#VALUE!</v>
      </c>
      <c r="O146" s="119" t="s">
        <v>198</v>
      </c>
      <c r="P146" s="119" t="s">
        <v>198</v>
      </c>
      <c r="Q146" s="113" t="e">
        <f t="shared" si="57"/>
        <v>#VALUE!</v>
      </c>
      <c r="R146" s="120" t="e">
        <f t="shared" si="58"/>
        <v>#VALUE!</v>
      </c>
      <c r="S146" s="121" t="e">
        <f t="shared" si="63"/>
        <v>#VALUE!</v>
      </c>
      <c r="T146" s="121" t="e">
        <f>+VLOOKUP(A146,#REF!,10,0)</f>
        <v>#REF!</v>
      </c>
      <c r="U146" s="116"/>
      <c r="V146" s="117" t="str">
        <f t="shared" si="59"/>
        <v>#REF!</v>
      </c>
      <c r="W146" s="90" t="e">
        <f t="shared" si="60"/>
        <v>#VALUE!</v>
      </c>
      <c r="X146" s="89"/>
      <c r="Y146" s="89"/>
      <c r="Z146" s="118"/>
      <c r="AA146" s="89"/>
      <c r="AB146" s="89"/>
      <c r="AC146" s="89"/>
      <c r="AD146" s="89"/>
      <c r="AE146" s="89"/>
      <c r="AF146" s="89"/>
      <c r="AG146" s="89"/>
    </row>
    <row r="147" spans="1:33" ht="11.25" hidden="1" customHeight="1" outlineLevel="1" x14ac:dyDescent="0.3">
      <c r="A147" s="156" t="s">
        <v>198</v>
      </c>
      <c r="B147" s="111" t="e">
        <f t="shared" si="50"/>
        <v>#VALUE!</v>
      </c>
      <c r="C147" s="119" t="s">
        <v>198</v>
      </c>
      <c r="D147" s="119" t="s">
        <v>198</v>
      </c>
      <c r="E147" s="113" t="e">
        <f t="shared" si="51"/>
        <v>#VALUE!</v>
      </c>
      <c r="F147" s="120" t="e">
        <f t="shared" si="52"/>
        <v>#VALUE!</v>
      </c>
      <c r="G147" s="121" t="e">
        <f t="shared" si="61"/>
        <v>#VALUE!</v>
      </c>
      <c r="H147" s="111" t="e">
        <f t="shared" si="53"/>
        <v>#VALUE!</v>
      </c>
      <c r="I147" s="119" t="s">
        <v>198</v>
      </c>
      <c r="J147" s="119" t="s">
        <v>198</v>
      </c>
      <c r="K147" s="113" t="e">
        <f t="shared" si="54"/>
        <v>#VALUE!</v>
      </c>
      <c r="L147" s="120" t="e">
        <f t="shared" si="55"/>
        <v>#VALUE!</v>
      </c>
      <c r="M147" s="121" t="e">
        <f t="shared" si="62"/>
        <v>#VALUE!</v>
      </c>
      <c r="N147" s="111" t="e">
        <f t="shared" si="56"/>
        <v>#VALUE!</v>
      </c>
      <c r="O147" s="119" t="s">
        <v>198</v>
      </c>
      <c r="P147" s="119" t="s">
        <v>198</v>
      </c>
      <c r="Q147" s="113" t="e">
        <f t="shared" si="57"/>
        <v>#VALUE!</v>
      </c>
      <c r="R147" s="120" t="e">
        <f t="shared" si="58"/>
        <v>#VALUE!</v>
      </c>
      <c r="S147" s="121" t="e">
        <f t="shared" si="63"/>
        <v>#VALUE!</v>
      </c>
      <c r="T147" s="121" t="e">
        <f>+VLOOKUP(A147,#REF!,10,0)</f>
        <v>#REF!</v>
      </c>
      <c r="U147" s="116"/>
      <c r="V147" s="117" t="str">
        <f t="shared" si="59"/>
        <v>#REF!</v>
      </c>
      <c r="W147" s="90" t="e">
        <f t="shared" si="60"/>
        <v>#VALUE!</v>
      </c>
      <c r="X147" s="89"/>
      <c r="Y147" s="89"/>
      <c r="Z147" s="118"/>
      <c r="AA147" s="89"/>
      <c r="AB147" s="89"/>
      <c r="AC147" s="89"/>
      <c r="AD147" s="89"/>
      <c r="AE147" s="89"/>
      <c r="AF147" s="89"/>
      <c r="AG147" s="89"/>
    </row>
    <row r="148" spans="1:33" ht="11.25" hidden="1" customHeight="1" outlineLevel="1" x14ac:dyDescent="0.3">
      <c r="A148" s="156" t="s">
        <v>198</v>
      </c>
      <c r="B148" s="111" t="e">
        <f t="shared" si="50"/>
        <v>#VALUE!</v>
      </c>
      <c r="C148" s="119" t="s">
        <v>198</v>
      </c>
      <c r="D148" s="119" t="s">
        <v>198</v>
      </c>
      <c r="E148" s="113" t="e">
        <f t="shared" si="51"/>
        <v>#VALUE!</v>
      </c>
      <c r="F148" s="120" t="e">
        <f t="shared" si="52"/>
        <v>#VALUE!</v>
      </c>
      <c r="G148" s="121" t="e">
        <f t="shared" si="61"/>
        <v>#VALUE!</v>
      </c>
      <c r="H148" s="111" t="e">
        <f t="shared" si="53"/>
        <v>#VALUE!</v>
      </c>
      <c r="I148" s="119" t="s">
        <v>198</v>
      </c>
      <c r="J148" s="119" t="s">
        <v>198</v>
      </c>
      <c r="K148" s="113" t="e">
        <f t="shared" si="54"/>
        <v>#VALUE!</v>
      </c>
      <c r="L148" s="120" t="e">
        <f t="shared" si="55"/>
        <v>#VALUE!</v>
      </c>
      <c r="M148" s="121" t="e">
        <f t="shared" si="62"/>
        <v>#VALUE!</v>
      </c>
      <c r="N148" s="111" t="e">
        <f t="shared" si="56"/>
        <v>#VALUE!</v>
      </c>
      <c r="O148" s="119" t="s">
        <v>198</v>
      </c>
      <c r="P148" s="119" t="s">
        <v>198</v>
      </c>
      <c r="Q148" s="113" t="e">
        <f t="shared" si="57"/>
        <v>#VALUE!</v>
      </c>
      <c r="R148" s="120" t="e">
        <f t="shared" si="58"/>
        <v>#VALUE!</v>
      </c>
      <c r="S148" s="121" t="e">
        <f t="shared" si="63"/>
        <v>#VALUE!</v>
      </c>
      <c r="T148" s="121" t="e">
        <f>+VLOOKUP(A148,#REF!,10,0)</f>
        <v>#REF!</v>
      </c>
      <c r="U148" s="116"/>
      <c r="V148" s="117" t="str">
        <f t="shared" si="59"/>
        <v>#REF!</v>
      </c>
      <c r="W148" s="90" t="e">
        <f t="shared" si="60"/>
        <v>#VALUE!</v>
      </c>
      <c r="X148" s="89"/>
      <c r="Y148" s="89"/>
      <c r="Z148" s="118"/>
      <c r="AA148" s="89"/>
      <c r="AB148" s="89"/>
      <c r="AC148" s="89"/>
      <c r="AD148" s="89"/>
      <c r="AE148" s="89"/>
      <c r="AF148" s="89"/>
      <c r="AG148" s="89"/>
    </row>
    <row r="149" spans="1:33" ht="11.25" hidden="1" customHeight="1" outlineLevel="1" x14ac:dyDescent="0.3">
      <c r="A149" s="156" t="s">
        <v>198</v>
      </c>
      <c r="B149" s="111" t="e">
        <f t="shared" si="50"/>
        <v>#VALUE!</v>
      </c>
      <c r="C149" s="119" t="s">
        <v>198</v>
      </c>
      <c r="D149" s="119" t="s">
        <v>198</v>
      </c>
      <c r="E149" s="113" t="e">
        <f t="shared" si="51"/>
        <v>#VALUE!</v>
      </c>
      <c r="F149" s="120" t="e">
        <f t="shared" si="52"/>
        <v>#VALUE!</v>
      </c>
      <c r="G149" s="121" t="e">
        <f t="shared" si="61"/>
        <v>#VALUE!</v>
      </c>
      <c r="H149" s="111" t="e">
        <f t="shared" si="53"/>
        <v>#VALUE!</v>
      </c>
      <c r="I149" s="119" t="s">
        <v>198</v>
      </c>
      <c r="J149" s="119" t="s">
        <v>198</v>
      </c>
      <c r="K149" s="113" t="e">
        <f t="shared" si="54"/>
        <v>#VALUE!</v>
      </c>
      <c r="L149" s="120" t="e">
        <f t="shared" si="55"/>
        <v>#VALUE!</v>
      </c>
      <c r="M149" s="121" t="e">
        <f t="shared" si="62"/>
        <v>#VALUE!</v>
      </c>
      <c r="N149" s="111" t="e">
        <f t="shared" si="56"/>
        <v>#VALUE!</v>
      </c>
      <c r="O149" s="119" t="s">
        <v>198</v>
      </c>
      <c r="P149" s="119" t="s">
        <v>198</v>
      </c>
      <c r="Q149" s="113" t="e">
        <f t="shared" si="57"/>
        <v>#VALUE!</v>
      </c>
      <c r="R149" s="120" t="e">
        <f t="shared" si="58"/>
        <v>#VALUE!</v>
      </c>
      <c r="S149" s="121" t="e">
        <f t="shared" si="63"/>
        <v>#VALUE!</v>
      </c>
      <c r="T149" s="121" t="e">
        <f>+VLOOKUP(A149,#REF!,10,0)</f>
        <v>#REF!</v>
      </c>
      <c r="U149" s="116"/>
      <c r="V149" s="117" t="str">
        <f t="shared" si="59"/>
        <v>#REF!</v>
      </c>
      <c r="W149" s="90" t="e">
        <f t="shared" si="60"/>
        <v>#VALUE!</v>
      </c>
      <c r="X149" s="89"/>
      <c r="Y149" s="89"/>
      <c r="Z149" s="118"/>
      <c r="AA149" s="89"/>
      <c r="AB149" s="89"/>
      <c r="AC149" s="89"/>
      <c r="AD149" s="89"/>
      <c r="AE149" s="89"/>
      <c r="AF149" s="89"/>
      <c r="AG149" s="89"/>
    </row>
    <row r="150" spans="1:33" ht="11.25" hidden="1" customHeight="1" outlineLevel="1" x14ac:dyDescent="0.3">
      <c r="A150" s="156" t="s">
        <v>198</v>
      </c>
      <c r="B150" s="111" t="e">
        <f t="shared" si="50"/>
        <v>#VALUE!</v>
      </c>
      <c r="C150" s="119" t="s">
        <v>198</v>
      </c>
      <c r="D150" s="119" t="s">
        <v>198</v>
      </c>
      <c r="E150" s="113" t="e">
        <f t="shared" si="51"/>
        <v>#VALUE!</v>
      </c>
      <c r="F150" s="120" t="e">
        <f t="shared" si="52"/>
        <v>#VALUE!</v>
      </c>
      <c r="G150" s="121" t="e">
        <f t="shared" si="61"/>
        <v>#VALUE!</v>
      </c>
      <c r="H150" s="111" t="e">
        <f t="shared" si="53"/>
        <v>#VALUE!</v>
      </c>
      <c r="I150" s="119" t="s">
        <v>198</v>
      </c>
      <c r="J150" s="119" t="s">
        <v>198</v>
      </c>
      <c r="K150" s="113" t="e">
        <f t="shared" si="54"/>
        <v>#VALUE!</v>
      </c>
      <c r="L150" s="120" t="e">
        <f t="shared" si="55"/>
        <v>#VALUE!</v>
      </c>
      <c r="M150" s="121" t="e">
        <f t="shared" si="62"/>
        <v>#VALUE!</v>
      </c>
      <c r="N150" s="111" t="e">
        <f t="shared" si="56"/>
        <v>#VALUE!</v>
      </c>
      <c r="O150" s="119" t="s">
        <v>198</v>
      </c>
      <c r="P150" s="119" t="s">
        <v>198</v>
      </c>
      <c r="Q150" s="113" t="e">
        <f t="shared" si="57"/>
        <v>#VALUE!</v>
      </c>
      <c r="R150" s="120" t="e">
        <f t="shared" si="58"/>
        <v>#VALUE!</v>
      </c>
      <c r="S150" s="121" t="e">
        <f t="shared" si="63"/>
        <v>#VALUE!</v>
      </c>
      <c r="T150" s="121" t="e">
        <f>+VLOOKUP(A150,#REF!,10,0)</f>
        <v>#REF!</v>
      </c>
      <c r="U150" s="116"/>
      <c r="V150" s="117" t="str">
        <f t="shared" si="59"/>
        <v>#REF!</v>
      </c>
      <c r="W150" s="90" t="e">
        <f t="shared" si="60"/>
        <v>#VALUE!</v>
      </c>
      <c r="X150" s="89"/>
      <c r="Y150" s="89"/>
      <c r="Z150" s="118"/>
      <c r="AA150" s="89"/>
      <c r="AB150" s="89"/>
      <c r="AC150" s="89"/>
      <c r="AD150" s="89"/>
      <c r="AE150" s="89"/>
      <c r="AF150" s="89"/>
      <c r="AG150" s="89"/>
    </row>
    <row r="151" spans="1:33" ht="11.25" hidden="1" customHeight="1" outlineLevel="1" x14ac:dyDescent="0.3">
      <c r="A151" s="156" t="s">
        <v>198</v>
      </c>
      <c r="B151" s="111" t="e">
        <f t="shared" si="50"/>
        <v>#VALUE!</v>
      </c>
      <c r="C151" s="119" t="s">
        <v>198</v>
      </c>
      <c r="D151" s="119" t="s">
        <v>198</v>
      </c>
      <c r="E151" s="113" t="e">
        <f t="shared" si="51"/>
        <v>#VALUE!</v>
      </c>
      <c r="F151" s="120" t="e">
        <f t="shared" si="52"/>
        <v>#VALUE!</v>
      </c>
      <c r="G151" s="121" t="e">
        <f t="shared" si="61"/>
        <v>#VALUE!</v>
      </c>
      <c r="H151" s="111" t="e">
        <f t="shared" si="53"/>
        <v>#VALUE!</v>
      </c>
      <c r="I151" s="119" t="s">
        <v>198</v>
      </c>
      <c r="J151" s="119" t="s">
        <v>198</v>
      </c>
      <c r="K151" s="113" t="e">
        <f t="shared" si="54"/>
        <v>#VALUE!</v>
      </c>
      <c r="L151" s="120" t="e">
        <f t="shared" si="55"/>
        <v>#VALUE!</v>
      </c>
      <c r="M151" s="121" t="e">
        <f t="shared" si="62"/>
        <v>#VALUE!</v>
      </c>
      <c r="N151" s="111" t="e">
        <f t="shared" si="56"/>
        <v>#VALUE!</v>
      </c>
      <c r="O151" s="119" t="s">
        <v>198</v>
      </c>
      <c r="P151" s="119" t="s">
        <v>198</v>
      </c>
      <c r="Q151" s="113" t="e">
        <f t="shared" si="57"/>
        <v>#VALUE!</v>
      </c>
      <c r="R151" s="120" t="e">
        <f t="shared" si="58"/>
        <v>#VALUE!</v>
      </c>
      <c r="S151" s="121" t="e">
        <f t="shared" si="63"/>
        <v>#VALUE!</v>
      </c>
      <c r="T151" s="121" t="e">
        <f>+VLOOKUP(A151,#REF!,10,0)</f>
        <v>#REF!</v>
      </c>
      <c r="U151" s="116"/>
      <c r="V151" s="117" t="str">
        <f t="shared" si="59"/>
        <v>#REF!</v>
      </c>
      <c r="W151" s="90" t="e">
        <f t="shared" si="60"/>
        <v>#VALUE!</v>
      </c>
      <c r="X151" s="89"/>
      <c r="Y151" s="89"/>
      <c r="Z151" s="118"/>
      <c r="AA151" s="89"/>
      <c r="AB151" s="89"/>
      <c r="AC151" s="89"/>
      <c r="AD151" s="89"/>
      <c r="AE151" s="89"/>
      <c r="AF151" s="89"/>
      <c r="AG151" s="89"/>
    </row>
    <row r="152" spans="1:33" ht="11.25" hidden="1" customHeight="1" outlineLevel="1" x14ac:dyDescent="0.3">
      <c r="A152" s="156" t="s">
        <v>198</v>
      </c>
      <c r="B152" s="111" t="e">
        <f t="shared" si="50"/>
        <v>#VALUE!</v>
      </c>
      <c r="C152" s="119" t="s">
        <v>198</v>
      </c>
      <c r="D152" s="119" t="s">
        <v>198</v>
      </c>
      <c r="E152" s="113" t="e">
        <f t="shared" si="51"/>
        <v>#VALUE!</v>
      </c>
      <c r="F152" s="120" t="e">
        <f t="shared" si="52"/>
        <v>#VALUE!</v>
      </c>
      <c r="G152" s="121" t="e">
        <f t="shared" si="61"/>
        <v>#VALUE!</v>
      </c>
      <c r="H152" s="111" t="e">
        <f t="shared" si="53"/>
        <v>#VALUE!</v>
      </c>
      <c r="I152" s="119" t="s">
        <v>198</v>
      </c>
      <c r="J152" s="119" t="s">
        <v>198</v>
      </c>
      <c r="K152" s="113" t="e">
        <f t="shared" si="54"/>
        <v>#VALUE!</v>
      </c>
      <c r="L152" s="120" t="e">
        <f t="shared" si="55"/>
        <v>#VALUE!</v>
      </c>
      <c r="M152" s="121" t="e">
        <f t="shared" si="62"/>
        <v>#VALUE!</v>
      </c>
      <c r="N152" s="111" t="e">
        <f t="shared" si="56"/>
        <v>#VALUE!</v>
      </c>
      <c r="O152" s="119" t="s">
        <v>198</v>
      </c>
      <c r="P152" s="119" t="s">
        <v>198</v>
      </c>
      <c r="Q152" s="113" t="e">
        <f t="shared" si="57"/>
        <v>#VALUE!</v>
      </c>
      <c r="R152" s="120" t="e">
        <f t="shared" si="58"/>
        <v>#VALUE!</v>
      </c>
      <c r="S152" s="121" t="e">
        <f t="shared" si="63"/>
        <v>#VALUE!</v>
      </c>
      <c r="T152" s="121" t="e">
        <f>+VLOOKUP(A152,#REF!,10,0)</f>
        <v>#REF!</v>
      </c>
      <c r="U152" s="116"/>
      <c r="V152" s="117" t="str">
        <f t="shared" si="59"/>
        <v>#REF!</v>
      </c>
      <c r="W152" s="90" t="e">
        <f t="shared" si="60"/>
        <v>#VALUE!</v>
      </c>
      <c r="X152" s="89"/>
      <c r="Y152" s="89"/>
      <c r="Z152" s="118"/>
      <c r="AA152" s="89"/>
      <c r="AB152" s="89"/>
      <c r="AC152" s="89"/>
      <c r="AD152" s="89"/>
      <c r="AE152" s="89"/>
      <c r="AF152" s="89"/>
      <c r="AG152" s="89"/>
    </row>
    <row r="153" spans="1:33" ht="11.25" hidden="1" customHeight="1" outlineLevel="1" x14ac:dyDescent="0.3">
      <c r="A153" s="156" t="s">
        <v>198</v>
      </c>
      <c r="B153" s="111" t="e">
        <f t="shared" si="50"/>
        <v>#VALUE!</v>
      </c>
      <c r="C153" s="119" t="s">
        <v>198</v>
      </c>
      <c r="D153" s="119" t="s">
        <v>198</v>
      </c>
      <c r="E153" s="113" t="e">
        <f t="shared" si="51"/>
        <v>#VALUE!</v>
      </c>
      <c r="F153" s="120" t="e">
        <f t="shared" si="52"/>
        <v>#VALUE!</v>
      </c>
      <c r="G153" s="121" t="e">
        <f t="shared" si="61"/>
        <v>#VALUE!</v>
      </c>
      <c r="H153" s="111" t="e">
        <f t="shared" si="53"/>
        <v>#VALUE!</v>
      </c>
      <c r="I153" s="119" t="s">
        <v>198</v>
      </c>
      <c r="J153" s="119" t="s">
        <v>198</v>
      </c>
      <c r="K153" s="113" t="e">
        <f t="shared" si="54"/>
        <v>#VALUE!</v>
      </c>
      <c r="L153" s="120" t="e">
        <f t="shared" si="55"/>
        <v>#VALUE!</v>
      </c>
      <c r="M153" s="121" t="e">
        <f t="shared" si="62"/>
        <v>#VALUE!</v>
      </c>
      <c r="N153" s="111" t="e">
        <f t="shared" si="56"/>
        <v>#VALUE!</v>
      </c>
      <c r="O153" s="119" t="s">
        <v>198</v>
      </c>
      <c r="P153" s="119" t="s">
        <v>198</v>
      </c>
      <c r="Q153" s="113" t="e">
        <f t="shared" si="57"/>
        <v>#VALUE!</v>
      </c>
      <c r="R153" s="120" t="e">
        <f t="shared" si="58"/>
        <v>#VALUE!</v>
      </c>
      <c r="S153" s="121" t="e">
        <f t="shared" si="63"/>
        <v>#VALUE!</v>
      </c>
      <c r="T153" s="121" t="e">
        <f>+VLOOKUP(A153,#REF!,10,0)</f>
        <v>#REF!</v>
      </c>
      <c r="U153" s="116"/>
      <c r="V153" s="117" t="str">
        <f t="shared" si="59"/>
        <v>#REF!</v>
      </c>
      <c r="W153" s="90" t="e">
        <f t="shared" si="60"/>
        <v>#VALUE!</v>
      </c>
      <c r="X153" s="89"/>
      <c r="Y153" s="89"/>
      <c r="Z153" s="118"/>
      <c r="AA153" s="89"/>
      <c r="AB153" s="89"/>
      <c r="AC153" s="89"/>
      <c r="AD153" s="89"/>
      <c r="AE153" s="89"/>
      <c r="AF153" s="89"/>
      <c r="AG153" s="89"/>
    </row>
    <row r="154" spans="1:33" ht="11.25" hidden="1" customHeight="1" outlineLevel="1" x14ac:dyDescent="0.3">
      <c r="A154" s="156" t="s">
        <v>198</v>
      </c>
      <c r="B154" s="111" t="e">
        <f t="shared" si="50"/>
        <v>#VALUE!</v>
      </c>
      <c r="C154" s="119" t="s">
        <v>198</v>
      </c>
      <c r="D154" s="119" t="s">
        <v>198</v>
      </c>
      <c r="E154" s="113" t="e">
        <f t="shared" si="51"/>
        <v>#VALUE!</v>
      </c>
      <c r="F154" s="120" t="e">
        <f t="shared" si="52"/>
        <v>#VALUE!</v>
      </c>
      <c r="G154" s="121" t="e">
        <f t="shared" si="61"/>
        <v>#VALUE!</v>
      </c>
      <c r="H154" s="111" t="e">
        <f t="shared" si="53"/>
        <v>#VALUE!</v>
      </c>
      <c r="I154" s="119" t="s">
        <v>198</v>
      </c>
      <c r="J154" s="119" t="s">
        <v>198</v>
      </c>
      <c r="K154" s="113" t="e">
        <f t="shared" si="54"/>
        <v>#VALUE!</v>
      </c>
      <c r="L154" s="120" t="e">
        <f t="shared" si="55"/>
        <v>#VALUE!</v>
      </c>
      <c r="M154" s="121" t="e">
        <f t="shared" si="62"/>
        <v>#VALUE!</v>
      </c>
      <c r="N154" s="111" t="e">
        <f t="shared" si="56"/>
        <v>#VALUE!</v>
      </c>
      <c r="O154" s="119" t="s">
        <v>198</v>
      </c>
      <c r="P154" s="119" t="s">
        <v>198</v>
      </c>
      <c r="Q154" s="113" t="e">
        <f t="shared" si="57"/>
        <v>#VALUE!</v>
      </c>
      <c r="R154" s="120" t="e">
        <f t="shared" si="58"/>
        <v>#VALUE!</v>
      </c>
      <c r="S154" s="121" t="e">
        <f t="shared" si="63"/>
        <v>#VALUE!</v>
      </c>
      <c r="T154" s="121" t="e">
        <f>+VLOOKUP(A154,#REF!,10,0)</f>
        <v>#REF!</v>
      </c>
      <c r="U154" s="116"/>
      <c r="V154" s="117" t="str">
        <f t="shared" si="59"/>
        <v>#REF!</v>
      </c>
      <c r="W154" s="90" t="e">
        <f t="shared" si="60"/>
        <v>#VALUE!</v>
      </c>
      <c r="X154" s="89"/>
      <c r="Y154" s="89"/>
      <c r="Z154" s="118"/>
      <c r="AA154" s="89"/>
      <c r="AB154" s="89"/>
      <c r="AC154" s="89"/>
      <c r="AD154" s="89"/>
      <c r="AE154" s="89"/>
      <c r="AF154" s="89"/>
      <c r="AG154" s="89"/>
    </row>
    <row r="155" spans="1:33" ht="11.25" hidden="1" customHeight="1" outlineLevel="1" x14ac:dyDescent="0.3">
      <c r="A155" s="156" t="s">
        <v>198</v>
      </c>
      <c r="B155" s="111" t="e">
        <f t="shared" si="50"/>
        <v>#VALUE!</v>
      </c>
      <c r="C155" s="119" t="s">
        <v>198</v>
      </c>
      <c r="D155" s="119" t="s">
        <v>198</v>
      </c>
      <c r="E155" s="113" t="e">
        <f t="shared" si="51"/>
        <v>#VALUE!</v>
      </c>
      <c r="F155" s="120" t="e">
        <f t="shared" si="52"/>
        <v>#VALUE!</v>
      </c>
      <c r="G155" s="121" t="e">
        <f t="shared" si="61"/>
        <v>#VALUE!</v>
      </c>
      <c r="H155" s="111" t="e">
        <f t="shared" si="53"/>
        <v>#VALUE!</v>
      </c>
      <c r="I155" s="119" t="s">
        <v>198</v>
      </c>
      <c r="J155" s="119" t="s">
        <v>198</v>
      </c>
      <c r="K155" s="113" t="e">
        <f t="shared" si="54"/>
        <v>#VALUE!</v>
      </c>
      <c r="L155" s="120" t="e">
        <f t="shared" si="55"/>
        <v>#VALUE!</v>
      </c>
      <c r="M155" s="121" t="e">
        <f t="shared" si="62"/>
        <v>#VALUE!</v>
      </c>
      <c r="N155" s="111" t="e">
        <f t="shared" si="56"/>
        <v>#VALUE!</v>
      </c>
      <c r="O155" s="119" t="s">
        <v>198</v>
      </c>
      <c r="P155" s="119" t="s">
        <v>198</v>
      </c>
      <c r="Q155" s="113" t="e">
        <f t="shared" si="57"/>
        <v>#VALUE!</v>
      </c>
      <c r="R155" s="120" t="e">
        <f t="shared" si="58"/>
        <v>#VALUE!</v>
      </c>
      <c r="S155" s="121" t="e">
        <f t="shared" si="63"/>
        <v>#VALUE!</v>
      </c>
      <c r="T155" s="121" t="e">
        <f>+VLOOKUP(A155,#REF!,10,0)</f>
        <v>#REF!</v>
      </c>
      <c r="U155" s="116"/>
      <c r="V155" s="117" t="str">
        <f t="shared" si="59"/>
        <v>#REF!</v>
      </c>
      <c r="W155" s="90" t="e">
        <f t="shared" si="60"/>
        <v>#VALUE!</v>
      </c>
      <c r="X155" s="89"/>
      <c r="Y155" s="89"/>
      <c r="Z155" s="118"/>
      <c r="AA155" s="89"/>
      <c r="AB155" s="89"/>
      <c r="AC155" s="89"/>
      <c r="AD155" s="89"/>
      <c r="AE155" s="89"/>
      <c r="AF155" s="89"/>
      <c r="AG155" s="89"/>
    </row>
    <row r="156" spans="1:33" ht="11.25" hidden="1" customHeight="1" outlineLevel="1" x14ac:dyDescent="0.3">
      <c r="A156" s="156" t="s">
        <v>198</v>
      </c>
      <c r="B156" s="111" t="e">
        <f t="shared" si="50"/>
        <v>#VALUE!</v>
      </c>
      <c r="C156" s="119" t="s">
        <v>198</v>
      </c>
      <c r="D156" s="119" t="s">
        <v>198</v>
      </c>
      <c r="E156" s="113" t="e">
        <f t="shared" si="51"/>
        <v>#VALUE!</v>
      </c>
      <c r="F156" s="120" t="e">
        <f t="shared" si="52"/>
        <v>#VALUE!</v>
      </c>
      <c r="G156" s="121" t="e">
        <f t="shared" si="61"/>
        <v>#VALUE!</v>
      </c>
      <c r="H156" s="111" t="e">
        <f t="shared" si="53"/>
        <v>#VALUE!</v>
      </c>
      <c r="I156" s="119" t="s">
        <v>198</v>
      </c>
      <c r="J156" s="119" t="s">
        <v>198</v>
      </c>
      <c r="K156" s="113" t="e">
        <f t="shared" si="54"/>
        <v>#VALUE!</v>
      </c>
      <c r="L156" s="120" t="e">
        <f t="shared" si="55"/>
        <v>#VALUE!</v>
      </c>
      <c r="M156" s="121" t="e">
        <f t="shared" si="62"/>
        <v>#VALUE!</v>
      </c>
      <c r="N156" s="111" t="e">
        <f t="shared" si="56"/>
        <v>#VALUE!</v>
      </c>
      <c r="O156" s="119" t="s">
        <v>198</v>
      </c>
      <c r="P156" s="119" t="s">
        <v>198</v>
      </c>
      <c r="Q156" s="113" t="e">
        <f t="shared" si="57"/>
        <v>#VALUE!</v>
      </c>
      <c r="R156" s="120" t="e">
        <f t="shared" si="58"/>
        <v>#VALUE!</v>
      </c>
      <c r="S156" s="121" t="e">
        <f t="shared" si="63"/>
        <v>#VALUE!</v>
      </c>
      <c r="T156" s="121" t="e">
        <f>+VLOOKUP(A156,#REF!,10,0)</f>
        <v>#REF!</v>
      </c>
      <c r="U156" s="116"/>
      <c r="V156" s="117" t="str">
        <f t="shared" si="59"/>
        <v>#REF!</v>
      </c>
      <c r="W156" s="90" t="e">
        <f t="shared" si="60"/>
        <v>#VALUE!</v>
      </c>
      <c r="X156" s="89"/>
      <c r="Y156" s="89"/>
      <c r="Z156" s="118"/>
      <c r="AA156" s="89"/>
      <c r="AB156" s="89"/>
      <c r="AC156" s="89"/>
      <c r="AD156" s="89"/>
      <c r="AE156" s="89"/>
      <c r="AF156" s="89"/>
      <c r="AG156" s="89"/>
    </row>
    <row r="157" spans="1:33" ht="11.25" hidden="1" customHeight="1" outlineLevel="1" x14ac:dyDescent="0.3">
      <c r="A157" s="156" t="s">
        <v>198</v>
      </c>
      <c r="B157" s="111" t="e">
        <f t="shared" si="50"/>
        <v>#VALUE!</v>
      </c>
      <c r="C157" s="119" t="s">
        <v>198</v>
      </c>
      <c r="D157" s="119" t="s">
        <v>198</v>
      </c>
      <c r="E157" s="113" t="e">
        <f t="shared" si="51"/>
        <v>#VALUE!</v>
      </c>
      <c r="F157" s="120" t="e">
        <f t="shared" si="52"/>
        <v>#VALUE!</v>
      </c>
      <c r="G157" s="121" t="e">
        <f t="shared" si="61"/>
        <v>#VALUE!</v>
      </c>
      <c r="H157" s="111" t="e">
        <f t="shared" si="53"/>
        <v>#VALUE!</v>
      </c>
      <c r="I157" s="119" t="s">
        <v>198</v>
      </c>
      <c r="J157" s="119" t="s">
        <v>198</v>
      </c>
      <c r="K157" s="113" t="e">
        <f t="shared" si="54"/>
        <v>#VALUE!</v>
      </c>
      <c r="L157" s="120" t="e">
        <f t="shared" si="55"/>
        <v>#VALUE!</v>
      </c>
      <c r="M157" s="121" t="e">
        <f t="shared" si="62"/>
        <v>#VALUE!</v>
      </c>
      <c r="N157" s="111" t="e">
        <f t="shared" si="56"/>
        <v>#VALUE!</v>
      </c>
      <c r="O157" s="119" t="s">
        <v>198</v>
      </c>
      <c r="P157" s="119" t="s">
        <v>198</v>
      </c>
      <c r="Q157" s="113" t="e">
        <f t="shared" si="57"/>
        <v>#VALUE!</v>
      </c>
      <c r="R157" s="120" t="e">
        <f t="shared" si="58"/>
        <v>#VALUE!</v>
      </c>
      <c r="S157" s="121" t="e">
        <f t="shared" si="63"/>
        <v>#VALUE!</v>
      </c>
      <c r="T157" s="121" t="e">
        <f>+VLOOKUP(A157,#REF!,10,0)</f>
        <v>#REF!</v>
      </c>
      <c r="U157" s="116"/>
      <c r="V157" s="117" t="str">
        <f t="shared" si="59"/>
        <v>#REF!</v>
      </c>
      <c r="W157" s="90" t="e">
        <f t="shared" si="60"/>
        <v>#VALUE!</v>
      </c>
      <c r="X157" s="89"/>
      <c r="Y157" s="89"/>
      <c r="Z157" s="118"/>
      <c r="AA157" s="89"/>
      <c r="AB157" s="89"/>
      <c r="AC157" s="89"/>
      <c r="AD157" s="89"/>
      <c r="AE157" s="89"/>
      <c r="AF157" s="89"/>
      <c r="AG157" s="89"/>
    </row>
    <row r="158" spans="1:33" ht="11.25" hidden="1" customHeight="1" outlineLevel="1" x14ac:dyDescent="0.3">
      <c r="A158" s="156" t="s">
        <v>198</v>
      </c>
      <c r="B158" s="111" t="e">
        <f t="shared" si="50"/>
        <v>#VALUE!</v>
      </c>
      <c r="C158" s="119" t="s">
        <v>198</v>
      </c>
      <c r="D158" s="119" t="s">
        <v>198</v>
      </c>
      <c r="E158" s="113" t="e">
        <f t="shared" si="51"/>
        <v>#VALUE!</v>
      </c>
      <c r="F158" s="120" t="e">
        <f t="shared" si="52"/>
        <v>#VALUE!</v>
      </c>
      <c r="G158" s="121" t="e">
        <f t="shared" si="61"/>
        <v>#VALUE!</v>
      </c>
      <c r="H158" s="111" t="e">
        <f t="shared" si="53"/>
        <v>#VALUE!</v>
      </c>
      <c r="I158" s="119" t="s">
        <v>198</v>
      </c>
      <c r="J158" s="119" t="s">
        <v>198</v>
      </c>
      <c r="K158" s="113" t="e">
        <f t="shared" si="54"/>
        <v>#VALUE!</v>
      </c>
      <c r="L158" s="120" t="e">
        <f t="shared" si="55"/>
        <v>#VALUE!</v>
      </c>
      <c r="M158" s="121" t="e">
        <f t="shared" si="62"/>
        <v>#VALUE!</v>
      </c>
      <c r="N158" s="111" t="e">
        <f t="shared" si="56"/>
        <v>#VALUE!</v>
      </c>
      <c r="O158" s="119" t="s">
        <v>198</v>
      </c>
      <c r="P158" s="119" t="s">
        <v>198</v>
      </c>
      <c r="Q158" s="113" t="e">
        <f t="shared" si="57"/>
        <v>#VALUE!</v>
      </c>
      <c r="R158" s="120" t="e">
        <f t="shared" si="58"/>
        <v>#VALUE!</v>
      </c>
      <c r="S158" s="121" t="e">
        <f t="shared" si="63"/>
        <v>#VALUE!</v>
      </c>
      <c r="T158" s="121" t="e">
        <f>+VLOOKUP(A158,#REF!,10,0)</f>
        <v>#REF!</v>
      </c>
      <c r="U158" s="116"/>
      <c r="V158" s="117" t="str">
        <f t="shared" si="59"/>
        <v>#REF!</v>
      </c>
      <c r="W158" s="90" t="e">
        <f t="shared" si="60"/>
        <v>#VALUE!</v>
      </c>
      <c r="X158" s="89"/>
      <c r="Y158" s="89"/>
      <c r="Z158" s="118"/>
      <c r="AA158" s="89"/>
      <c r="AB158" s="89"/>
      <c r="AC158" s="89"/>
      <c r="AD158" s="89"/>
      <c r="AE158" s="89"/>
      <c r="AF158" s="89"/>
      <c r="AG158" s="89"/>
    </row>
    <row r="159" spans="1:33" ht="11.25" hidden="1" customHeight="1" outlineLevel="1" x14ac:dyDescent="0.3">
      <c r="A159" s="156" t="s">
        <v>198</v>
      </c>
      <c r="B159" s="111" t="e">
        <f t="shared" si="50"/>
        <v>#VALUE!</v>
      </c>
      <c r="C159" s="119" t="s">
        <v>198</v>
      </c>
      <c r="D159" s="119" t="s">
        <v>198</v>
      </c>
      <c r="E159" s="113" t="e">
        <f t="shared" si="51"/>
        <v>#VALUE!</v>
      </c>
      <c r="F159" s="120" t="e">
        <f t="shared" si="52"/>
        <v>#VALUE!</v>
      </c>
      <c r="G159" s="121" t="e">
        <f t="shared" si="61"/>
        <v>#VALUE!</v>
      </c>
      <c r="H159" s="111" t="e">
        <f t="shared" si="53"/>
        <v>#VALUE!</v>
      </c>
      <c r="I159" s="119" t="s">
        <v>198</v>
      </c>
      <c r="J159" s="119" t="s">
        <v>198</v>
      </c>
      <c r="K159" s="113" t="e">
        <f t="shared" si="54"/>
        <v>#VALUE!</v>
      </c>
      <c r="L159" s="120" t="e">
        <f t="shared" si="55"/>
        <v>#VALUE!</v>
      </c>
      <c r="M159" s="121" t="e">
        <f t="shared" si="62"/>
        <v>#VALUE!</v>
      </c>
      <c r="N159" s="111" t="e">
        <f t="shared" si="56"/>
        <v>#VALUE!</v>
      </c>
      <c r="O159" s="119" t="s">
        <v>198</v>
      </c>
      <c r="P159" s="119" t="s">
        <v>198</v>
      </c>
      <c r="Q159" s="113" t="e">
        <f t="shared" si="57"/>
        <v>#VALUE!</v>
      </c>
      <c r="R159" s="120" t="e">
        <f t="shared" si="58"/>
        <v>#VALUE!</v>
      </c>
      <c r="S159" s="121" t="e">
        <f t="shared" si="63"/>
        <v>#VALUE!</v>
      </c>
      <c r="T159" s="121" t="e">
        <f>+VLOOKUP(A159,#REF!,10,0)</f>
        <v>#REF!</v>
      </c>
      <c r="U159" s="116"/>
      <c r="V159" s="117" t="str">
        <f t="shared" si="59"/>
        <v>#REF!</v>
      </c>
      <c r="W159" s="90" t="e">
        <f t="shared" si="60"/>
        <v>#VALUE!</v>
      </c>
      <c r="X159" s="89"/>
      <c r="Y159" s="89"/>
      <c r="Z159" s="118"/>
      <c r="AA159" s="89"/>
      <c r="AB159" s="89"/>
      <c r="AC159" s="89"/>
      <c r="AD159" s="89"/>
      <c r="AE159" s="89"/>
      <c r="AF159" s="89"/>
      <c r="AG159" s="89"/>
    </row>
    <row r="160" spans="1:33" ht="11.25" hidden="1" customHeight="1" outlineLevel="1" x14ac:dyDescent="0.3">
      <c r="A160" s="156" t="s">
        <v>198</v>
      </c>
      <c r="B160" s="111" t="e">
        <f t="shared" si="50"/>
        <v>#VALUE!</v>
      </c>
      <c r="C160" s="119" t="s">
        <v>198</v>
      </c>
      <c r="D160" s="119" t="s">
        <v>198</v>
      </c>
      <c r="E160" s="113" t="e">
        <f t="shared" si="51"/>
        <v>#VALUE!</v>
      </c>
      <c r="F160" s="120" t="e">
        <f t="shared" si="52"/>
        <v>#VALUE!</v>
      </c>
      <c r="G160" s="121" t="e">
        <f t="shared" si="61"/>
        <v>#VALUE!</v>
      </c>
      <c r="H160" s="111" t="e">
        <f t="shared" si="53"/>
        <v>#VALUE!</v>
      </c>
      <c r="I160" s="119" t="s">
        <v>198</v>
      </c>
      <c r="J160" s="119" t="s">
        <v>198</v>
      </c>
      <c r="K160" s="113" t="e">
        <f t="shared" si="54"/>
        <v>#VALUE!</v>
      </c>
      <c r="L160" s="120" t="e">
        <f t="shared" si="55"/>
        <v>#VALUE!</v>
      </c>
      <c r="M160" s="121" t="e">
        <f t="shared" si="62"/>
        <v>#VALUE!</v>
      </c>
      <c r="N160" s="111" t="e">
        <f t="shared" si="56"/>
        <v>#VALUE!</v>
      </c>
      <c r="O160" s="119" t="s">
        <v>198</v>
      </c>
      <c r="P160" s="119" t="s">
        <v>198</v>
      </c>
      <c r="Q160" s="113" t="e">
        <f t="shared" si="57"/>
        <v>#VALUE!</v>
      </c>
      <c r="R160" s="120" t="e">
        <f t="shared" si="58"/>
        <v>#VALUE!</v>
      </c>
      <c r="S160" s="121" t="e">
        <f t="shared" si="63"/>
        <v>#VALUE!</v>
      </c>
      <c r="T160" s="121" t="e">
        <f>+VLOOKUP(A160,#REF!,10,0)</f>
        <v>#REF!</v>
      </c>
      <c r="U160" s="116"/>
      <c r="V160" s="117" t="str">
        <f t="shared" si="59"/>
        <v>#REF!</v>
      </c>
      <c r="W160" s="90" t="e">
        <f t="shared" si="60"/>
        <v>#VALUE!</v>
      </c>
      <c r="X160" s="89"/>
      <c r="Y160" s="89"/>
      <c r="Z160" s="118"/>
      <c r="AA160" s="89"/>
      <c r="AB160" s="89"/>
      <c r="AC160" s="89"/>
      <c r="AD160" s="89"/>
      <c r="AE160" s="89"/>
      <c r="AF160" s="89"/>
      <c r="AG160" s="89"/>
    </row>
    <row r="161" spans="1:33" ht="11.25" hidden="1" customHeight="1" outlineLevel="1" x14ac:dyDescent="0.3">
      <c r="A161" s="156" t="s">
        <v>198</v>
      </c>
      <c r="B161" s="111" t="e">
        <f t="shared" si="50"/>
        <v>#VALUE!</v>
      </c>
      <c r="C161" s="119" t="s">
        <v>198</v>
      </c>
      <c r="D161" s="119" t="s">
        <v>198</v>
      </c>
      <c r="E161" s="113" t="e">
        <f t="shared" si="51"/>
        <v>#VALUE!</v>
      </c>
      <c r="F161" s="120" t="e">
        <f t="shared" si="52"/>
        <v>#VALUE!</v>
      </c>
      <c r="G161" s="121" t="e">
        <f t="shared" si="61"/>
        <v>#VALUE!</v>
      </c>
      <c r="H161" s="111" t="e">
        <f t="shared" si="53"/>
        <v>#VALUE!</v>
      </c>
      <c r="I161" s="119" t="s">
        <v>198</v>
      </c>
      <c r="J161" s="119" t="s">
        <v>198</v>
      </c>
      <c r="K161" s="113" t="e">
        <f t="shared" si="54"/>
        <v>#VALUE!</v>
      </c>
      <c r="L161" s="120" t="e">
        <f t="shared" si="55"/>
        <v>#VALUE!</v>
      </c>
      <c r="M161" s="121" t="e">
        <f t="shared" si="62"/>
        <v>#VALUE!</v>
      </c>
      <c r="N161" s="111" t="e">
        <f t="shared" si="56"/>
        <v>#VALUE!</v>
      </c>
      <c r="O161" s="119" t="s">
        <v>198</v>
      </c>
      <c r="P161" s="119" t="s">
        <v>198</v>
      </c>
      <c r="Q161" s="113" t="e">
        <f t="shared" si="57"/>
        <v>#VALUE!</v>
      </c>
      <c r="R161" s="120" t="e">
        <f t="shared" si="58"/>
        <v>#VALUE!</v>
      </c>
      <c r="S161" s="121" t="e">
        <f t="shared" si="63"/>
        <v>#VALUE!</v>
      </c>
      <c r="T161" s="121" t="e">
        <f>+VLOOKUP(A161,#REF!,10,0)</f>
        <v>#REF!</v>
      </c>
      <c r="U161" s="116"/>
      <c r="V161" s="160" t="str">
        <f t="shared" si="59"/>
        <v>#REF!</v>
      </c>
      <c r="W161" s="161" t="e">
        <f t="shared" si="60"/>
        <v>#VALUE!</v>
      </c>
      <c r="X161" s="162"/>
      <c r="Y161" s="162"/>
      <c r="Z161" s="163"/>
      <c r="AA161" s="162"/>
      <c r="AB161" s="162"/>
      <c r="AC161" s="162"/>
      <c r="AD161" s="162"/>
      <c r="AE161" s="162"/>
      <c r="AF161" s="162"/>
      <c r="AG161" s="162"/>
    </row>
    <row r="162" spans="1:33" ht="11.25" hidden="1" customHeight="1" outlineLevel="1" x14ac:dyDescent="0.3">
      <c r="A162" s="156" t="s">
        <v>198</v>
      </c>
      <c r="B162" s="111" t="e">
        <f t="shared" si="50"/>
        <v>#VALUE!</v>
      </c>
      <c r="C162" s="119" t="s">
        <v>198</v>
      </c>
      <c r="D162" s="119" t="s">
        <v>198</v>
      </c>
      <c r="E162" s="113" t="e">
        <f t="shared" si="51"/>
        <v>#VALUE!</v>
      </c>
      <c r="F162" s="120" t="e">
        <f t="shared" si="52"/>
        <v>#VALUE!</v>
      </c>
      <c r="G162" s="121" t="e">
        <f t="shared" si="61"/>
        <v>#VALUE!</v>
      </c>
      <c r="H162" s="111" t="e">
        <f t="shared" si="53"/>
        <v>#VALUE!</v>
      </c>
      <c r="I162" s="119" t="s">
        <v>198</v>
      </c>
      <c r="J162" s="119" t="s">
        <v>198</v>
      </c>
      <c r="K162" s="113" t="e">
        <f t="shared" si="54"/>
        <v>#VALUE!</v>
      </c>
      <c r="L162" s="120" t="e">
        <f t="shared" si="55"/>
        <v>#VALUE!</v>
      </c>
      <c r="M162" s="121" t="e">
        <f t="shared" si="62"/>
        <v>#VALUE!</v>
      </c>
      <c r="N162" s="111" t="e">
        <f t="shared" si="56"/>
        <v>#VALUE!</v>
      </c>
      <c r="O162" s="119" t="s">
        <v>198</v>
      </c>
      <c r="P162" s="119" t="s">
        <v>198</v>
      </c>
      <c r="Q162" s="113" t="e">
        <f t="shared" si="57"/>
        <v>#VALUE!</v>
      </c>
      <c r="R162" s="120" t="e">
        <f t="shared" si="58"/>
        <v>#VALUE!</v>
      </c>
      <c r="S162" s="121" t="e">
        <f t="shared" si="63"/>
        <v>#VALUE!</v>
      </c>
      <c r="T162" s="121" t="e">
        <f>+VLOOKUP(A162,#REF!,10,0)</f>
        <v>#REF!</v>
      </c>
      <c r="U162" s="116"/>
      <c r="V162" s="117" t="str">
        <f t="shared" si="59"/>
        <v>#REF!</v>
      </c>
      <c r="W162" s="90" t="e">
        <f t="shared" si="60"/>
        <v>#VALUE!</v>
      </c>
      <c r="X162" s="89"/>
      <c r="Y162" s="89"/>
      <c r="Z162" s="118"/>
      <c r="AA162" s="89"/>
      <c r="AB162" s="89"/>
      <c r="AC162" s="89"/>
      <c r="AD162" s="89"/>
      <c r="AE162" s="89"/>
      <c r="AF162" s="89"/>
      <c r="AG162" s="89"/>
    </row>
    <row r="163" spans="1:33" ht="11.25" hidden="1" customHeight="1" outlineLevel="1" x14ac:dyDescent="0.3">
      <c r="A163" s="156" t="s">
        <v>198</v>
      </c>
      <c r="B163" s="111" t="e">
        <f t="shared" si="50"/>
        <v>#VALUE!</v>
      </c>
      <c r="C163" s="119" t="s">
        <v>198</v>
      </c>
      <c r="D163" s="119" t="s">
        <v>198</v>
      </c>
      <c r="E163" s="113" t="e">
        <f t="shared" si="51"/>
        <v>#VALUE!</v>
      </c>
      <c r="F163" s="120" t="e">
        <f t="shared" si="52"/>
        <v>#VALUE!</v>
      </c>
      <c r="G163" s="121" t="e">
        <f t="shared" si="61"/>
        <v>#VALUE!</v>
      </c>
      <c r="H163" s="111" t="e">
        <f t="shared" si="53"/>
        <v>#VALUE!</v>
      </c>
      <c r="I163" s="119" t="s">
        <v>198</v>
      </c>
      <c r="J163" s="119" t="s">
        <v>198</v>
      </c>
      <c r="K163" s="113" t="e">
        <f t="shared" si="54"/>
        <v>#VALUE!</v>
      </c>
      <c r="L163" s="120" t="e">
        <f t="shared" si="55"/>
        <v>#VALUE!</v>
      </c>
      <c r="M163" s="121" t="e">
        <f t="shared" si="62"/>
        <v>#VALUE!</v>
      </c>
      <c r="N163" s="111" t="e">
        <f t="shared" si="56"/>
        <v>#VALUE!</v>
      </c>
      <c r="O163" s="119" t="s">
        <v>198</v>
      </c>
      <c r="P163" s="119" t="s">
        <v>198</v>
      </c>
      <c r="Q163" s="113" t="e">
        <f t="shared" si="57"/>
        <v>#VALUE!</v>
      </c>
      <c r="R163" s="120" t="e">
        <f t="shared" si="58"/>
        <v>#VALUE!</v>
      </c>
      <c r="S163" s="121" t="e">
        <f t="shared" si="63"/>
        <v>#VALUE!</v>
      </c>
      <c r="T163" s="121" t="e">
        <f>+VLOOKUP(A163,#REF!,10,0)</f>
        <v>#REF!</v>
      </c>
      <c r="U163" s="116"/>
      <c r="V163" s="117" t="str">
        <f t="shared" si="59"/>
        <v>#REF!</v>
      </c>
      <c r="W163" s="90" t="e">
        <f t="shared" si="60"/>
        <v>#VALUE!</v>
      </c>
      <c r="X163" s="89"/>
      <c r="Y163" s="89"/>
      <c r="Z163" s="118"/>
      <c r="AA163" s="89"/>
      <c r="AB163" s="89"/>
      <c r="AC163" s="89"/>
      <c r="AD163" s="89"/>
      <c r="AE163" s="89"/>
      <c r="AF163" s="89"/>
      <c r="AG163" s="89"/>
    </row>
    <row r="164" spans="1:33" ht="11.25" hidden="1" customHeight="1" outlineLevel="1" x14ac:dyDescent="0.3">
      <c r="A164" s="156" t="s">
        <v>198</v>
      </c>
      <c r="B164" s="111" t="e">
        <f t="shared" si="50"/>
        <v>#VALUE!</v>
      </c>
      <c r="C164" s="119" t="s">
        <v>198</v>
      </c>
      <c r="D164" s="119" t="s">
        <v>198</v>
      </c>
      <c r="E164" s="113" t="e">
        <f t="shared" si="51"/>
        <v>#VALUE!</v>
      </c>
      <c r="F164" s="120" t="e">
        <f t="shared" si="52"/>
        <v>#VALUE!</v>
      </c>
      <c r="G164" s="121" t="e">
        <f t="shared" si="61"/>
        <v>#VALUE!</v>
      </c>
      <c r="H164" s="111" t="e">
        <f t="shared" si="53"/>
        <v>#VALUE!</v>
      </c>
      <c r="I164" s="119" t="s">
        <v>198</v>
      </c>
      <c r="J164" s="119" t="s">
        <v>198</v>
      </c>
      <c r="K164" s="113" t="e">
        <f t="shared" si="54"/>
        <v>#VALUE!</v>
      </c>
      <c r="L164" s="120" t="e">
        <f t="shared" si="55"/>
        <v>#VALUE!</v>
      </c>
      <c r="M164" s="121" t="e">
        <f t="shared" si="62"/>
        <v>#VALUE!</v>
      </c>
      <c r="N164" s="111" t="e">
        <f t="shared" si="56"/>
        <v>#VALUE!</v>
      </c>
      <c r="O164" s="119" t="s">
        <v>198</v>
      </c>
      <c r="P164" s="119" t="s">
        <v>198</v>
      </c>
      <c r="Q164" s="113" t="e">
        <f t="shared" si="57"/>
        <v>#VALUE!</v>
      </c>
      <c r="R164" s="120" t="e">
        <f t="shared" si="58"/>
        <v>#VALUE!</v>
      </c>
      <c r="S164" s="121" t="e">
        <f t="shared" si="63"/>
        <v>#VALUE!</v>
      </c>
      <c r="T164" s="121" t="e">
        <f>+VLOOKUP(A164,#REF!,10,0)</f>
        <v>#REF!</v>
      </c>
      <c r="U164" s="116"/>
      <c r="V164" s="117" t="str">
        <f t="shared" si="59"/>
        <v>#REF!</v>
      </c>
      <c r="W164" s="90" t="e">
        <f t="shared" si="60"/>
        <v>#VALUE!</v>
      </c>
      <c r="X164" s="89"/>
      <c r="Y164" s="89"/>
      <c r="Z164" s="118"/>
      <c r="AA164" s="89"/>
      <c r="AB164" s="89"/>
      <c r="AC164" s="89"/>
      <c r="AD164" s="89"/>
      <c r="AE164" s="89"/>
      <c r="AF164" s="89"/>
      <c r="AG164" s="89"/>
    </row>
    <row r="165" spans="1:33" ht="11.25" hidden="1" customHeight="1" outlineLevel="1" x14ac:dyDescent="0.3">
      <c r="A165" s="156" t="s">
        <v>198</v>
      </c>
      <c r="B165" s="111" t="e">
        <f t="shared" si="50"/>
        <v>#VALUE!</v>
      </c>
      <c r="C165" s="119" t="s">
        <v>198</v>
      </c>
      <c r="D165" s="119" t="s">
        <v>198</v>
      </c>
      <c r="E165" s="113" t="e">
        <f t="shared" si="51"/>
        <v>#VALUE!</v>
      </c>
      <c r="F165" s="120" t="e">
        <f t="shared" si="52"/>
        <v>#VALUE!</v>
      </c>
      <c r="G165" s="121" t="e">
        <f t="shared" si="61"/>
        <v>#VALUE!</v>
      </c>
      <c r="H165" s="111" t="e">
        <f t="shared" si="53"/>
        <v>#VALUE!</v>
      </c>
      <c r="I165" s="119" t="s">
        <v>198</v>
      </c>
      <c r="J165" s="119" t="s">
        <v>198</v>
      </c>
      <c r="K165" s="113" t="e">
        <f t="shared" si="54"/>
        <v>#VALUE!</v>
      </c>
      <c r="L165" s="120" t="e">
        <f t="shared" si="55"/>
        <v>#VALUE!</v>
      </c>
      <c r="M165" s="121" t="e">
        <f t="shared" si="62"/>
        <v>#VALUE!</v>
      </c>
      <c r="N165" s="111" t="e">
        <f t="shared" si="56"/>
        <v>#VALUE!</v>
      </c>
      <c r="O165" s="119" t="s">
        <v>198</v>
      </c>
      <c r="P165" s="119" t="s">
        <v>198</v>
      </c>
      <c r="Q165" s="113" t="e">
        <f t="shared" si="57"/>
        <v>#VALUE!</v>
      </c>
      <c r="R165" s="120" t="e">
        <f t="shared" si="58"/>
        <v>#VALUE!</v>
      </c>
      <c r="S165" s="121" t="e">
        <f t="shared" si="63"/>
        <v>#VALUE!</v>
      </c>
      <c r="T165" s="121" t="e">
        <f>+VLOOKUP(A165,#REF!,10,0)</f>
        <v>#REF!</v>
      </c>
      <c r="U165" s="116"/>
      <c r="V165" s="117" t="str">
        <f t="shared" si="59"/>
        <v>#REF!</v>
      </c>
      <c r="W165" s="90" t="e">
        <f t="shared" si="60"/>
        <v>#VALUE!</v>
      </c>
      <c r="X165" s="89"/>
      <c r="Y165" s="89"/>
      <c r="Z165" s="118"/>
      <c r="AA165" s="89"/>
      <c r="AB165" s="89"/>
      <c r="AC165" s="89"/>
      <c r="AD165" s="89"/>
      <c r="AE165" s="89"/>
      <c r="AF165" s="89"/>
      <c r="AG165" s="89"/>
    </row>
    <row r="166" spans="1:33" ht="11.25" hidden="1" customHeight="1" outlineLevel="1" x14ac:dyDescent="0.3">
      <c r="A166" s="156" t="s">
        <v>198</v>
      </c>
      <c r="B166" s="111" t="e">
        <f t="shared" si="50"/>
        <v>#VALUE!</v>
      </c>
      <c r="C166" s="119" t="s">
        <v>198</v>
      </c>
      <c r="D166" s="119" t="s">
        <v>198</v>
      </c>
      <c r="E166" s="113" t="e">
        <f t="shared" si="51"/>
        <v>#VALUE!</v>
      </c>
      <c r="F166" s="120" t="e">
        <f t="shared" si="52"/>
        <v>#VALUE!</v>
      </c>
      <c r="G166" s="121" t="e">
        <f t="shared" si="61"/>
        <v>#VALUE!</v>
      </c>
      <c r="H166" s="111" t="e">
        <f t="shared" si="53"/>
        <v>#VALUE!</v>
      </c>
      <c r="I166" s="119" t="s">
        <v>198</v>
      </c>
      <c r="J166" s="119" t="s">
        <v>198</v>
      </c>
      <c r="K166" s="113" t="e">
        <f t="shared" si="54"/>
        <v>#VALUE!</v>
      </c>
      <c r="L166" s="120" t="e">
        <f t="shared" si="55"/>
        <v>#VALUE!</v>
      </c>
      <c r="M166" s="121" t="e">
        <f t="shared" si="62"/>
        <v>#VALUE!</v>
      </c>
      <c r="N166" s="111" t="e">
        <f t="shared" si="56"/>
        <v>#VALUE!</v>
      </c>
      <c r="O166" s="119" t="s">
        <v>198</v>
      </c>
      <c r="P166" s="119" t="s">
        <v>198</v>
      </c>
      <c r="Q166" s="113" t="e">
        <f t="shared" si="57"/>
        <v>#VALUE!</v>
      </c>
      <c r="R166" s="120" t="e">
        <f t="shared" si="58"/>
        <v>#VALUE!</v>
      </c>
      <c r="S166" s="121" t="e">
        <f t="shared" si="63"/>
        <v>#VALUE!</v>
      </c>
      <c r="T166" s="121" t="e">
        <f>+VLOOKUP(A166,#REF!,10,0)</f>
        <v>#REF!</v>
      </c>
      <c r="U166" s="116"/>
      <c r="V166" s="117" t="str">
        <f t="shared" si="59"/>
        <v>#REF!</v>
      </c>
      <c r="W166" s="90" t="e">
        <f t="shared" si="60"/>
        <v>#VALUE!</v>
      </c>
      <c r="X166" s="89"/>
      <c r="Y166" s="89"/>
      <c r="Z166" s="118"/>
      <c r="AA166" s="89"/>
      <c r="AB166" s="89"/>
      <c r="AC166" s="89"/>
      <c r="AD166" s="89"/>
      <c r="AE166" s="89"/>
      <c r="AF166" s="89"/>
      <c r="AG166" s="89"/>
    </row>
    <row r="167" spans="1:33" ht="11.25" hidden="1" customHeight="1" outlineLevel="1" x14ac:dyDescent="0.3">
      <c r="A167" s="156" t="s">
        <v>198</v>
      </c>
      <c r="B167" s="111" t="e">
        <f t="shared" si="50"/>
        <v>#VALUE!</v>
      </c>
      <c r="C167" s="119" t="s">
        <v>198</v>
      </c>
      <c r="D167" s="119" t="s">
        <v>198</v>
      </c>
      <c r="E167" s="113" t="e">
        <f t="shared" si="51"/>
        <v>#VALUE!</v>
      </c>
      <c r="F167" s="120" t="e">
        <f t="shared" si="52"/>
        <v>#VALUE!</v>
      </c>
      <c r="G167" s="121" t="e">
        <f t="shared" si="61"/>
        <v>#VALUE!</v>
      </c>
      <c r="H167" s="111" t="e">
        <f t="shared" si="53"/>
        <v>#VALUE!</v>
      </c>
      <c r="I167" s="119" t="s">
        <v>198</v>
      </c>
      <c r="J167" s="119" t="s">
        <v>198</v>
      </c>
      <c r="K167" s="113" t="e">
        <f t="shared" si="54"/>
        <v>#VALUE!</v>
      </c>
      <c r="L167" s="120" t="e">
        <f t="shared" si="55"/>
        <v>#VALUE!</v>
      </c>
      <c r="M167" s="121" t="e">
        <f t="shared" si="62"/>
        <v>#VALUE!</v>
      </c>
      <c r="N167" s="111" t="e">
        <f t="shared" si="56"/>
        <v>#VALUE!</v>
      </c>
      <c r="O167" s="119" t="s">
        <v>198</v>
      </c>
      <c r="P167" s="119" t="s">
        <v>198</v>
      </c>
      <c r="Q167" s="113" t="e">
        <f t="shared" si="57"/>
        <v>#VALUE!</v>
      </c>
      <c r="R167" s="120" t="e">
        <f t="shared" si="58"/>
        <v>#VALUE!</v>
      </c>
      <c r="S167" s="121" t="e">
        <f t="shared" si="63"/>
        <v>#VALUE!</v>
      </c>
      <c r="T167" s="121" t="e">
        <f>+VLOOKUP(A167,#REF!,10,0)</f>
        <v>#REF!</v>
      </c>
      <c r="U167" s="116"/>
      <c r="V167" s="160" t="str">
        <f t="shared" si="59"/>
        <v>#REF!</v>
      </c>
      <c r="W167" s="161" t="e">
        <f t="shared" si="60"/>
        <v>#VALUE!</v>
      </c>
      <c r="X167" s="162"/>
      <c r="Y167" s="162"/>
      <c r="Z167" s="163"/>
      <c r="AA167" s="162"/>
      <c r="AB167" s="162"/>
      <c r="AC167" s="162"/>
      <c r="AD167" s="162"/>
      <c r="AE167" s="162"/>
      <c r="AF167" s="162"/>
      <c r="AG167" s="162"/>
    </row>
    <row r="168" spans="1:33" ht="11.25" hidden="1" customHeight="1" outlineLevel="1" x14ac:dyDescent="0.3">
      <c r="A168" s="156" t="s">
        <v>198</v>
      </c>
      <c r="B168" s="111" t="e">
        <f t="shared" si="50"/>
        <v>#VALUE!</v>
      </c>
      <c r="C168" s="119" t="s">
        <v>198</v>
      </c>
      <c r="D168" s="165" t="e">
        <f>ROUND(D167-AVERAGE(G162:G166)/1000,3)</f>
        <v>#VALUE!</v>
      </c>
      <c r="E168" s="113" t="e">
        <f t="shared" si="51"/>
        <v>#VALUE!</v>
      </c>
      <c r="F168" s="120" t="e">
        <f t="shared" si="52"/>
        <v>#VALUE!</v>
      </c>
      <c r="G168" s="121" t="e">
        <f t="shared" si="61"/>
        <v>#VALUE!</v>
      </c>
      <c r="H168" s="111" t="e">
        <f t="shared" si="53"/>
        <v>#VALUE!</v>
      </c>
      <c r="I168" s="119" t="s">
        <v>198</v>
      </c>
      <c r="J168" s="165" t="e">
        <f>ROUND(J167-AVERAGE(M162:M166)/1000,3)</f>
        <v>#VALUE!</v>
      </c>
      <c r="K168" s="113" t="e">
        <f t="shared" si="54"/>
        <v>#VALUE!</v>
      </c>
      <c r="L168" s="120" t="e">
        <f t="shared" si="55"/>
        <v>#VALUE!</v>
      </c>
      <c r="M168" s="121" t="e">
        <f t="shared" si="62"/>
        <v>#VALUE!</v>
      </c>
      <c r="N168" s="111" t="e">
        <f t="shared" si="56"/>
        <v>#VALUE!</v>
      </c>
      <c r="O168" s="119" t="s">
        <v>198</v>
      </c>
      <c r="P168" s="165" t="e">
        <f>ROUND(P167-AVERAGE(S162:S166)/1000,3)</f>
        <v>#VALUE!</v>
      </c>
      <c r="Q168" s="113" t="e">
        <f t="shared" si="57"/>
        <v>#VALUE!</v>
      </c>
      <c r="R168" s="120" t="e">
        <f t="shared" si="58"/>
        <v>#VALUE!</v>
      </c>
      <c r="S168" s="121" t="e">
        <f t="shared" si="63"/>
        <v>#VALUE!</v>
      </c>
      <c r="T168" s="121" t="e">
        <f>+VLOOKUP(A168,#REF!,10,0)</f>
        <v>#REF!</v>
      </c>
      <c r="U168" s="116"/>
      <c r="V168" s="160"/>
      <c r="W168" s="161"/>
      <c r="X168" s="162"/>
      <c r="Y168" s="162"/>
      <c r="Z168" s="163"/>
      <c r="AA168" s="162"/>
      <c r="AB168" s="162"/>
      <c r="AC168" s="162"/>
      <c r="AD168" s="162"/>
      <c r="AE168" s="162"/>
      <c r="AF168" s="162"/>
      <c r="AG168" s="162"/>
    </row>
    <row r="169" spans="1:33" ht="11.25" hidden="1" customHeight="1" outlineLevel="1" x14ac:dyDescent="0.3">
      <c r="A169" s="156"/>
      <c r="B169" s="111"/>
      <c r="C169" s="119"/>
      <c r="D169" s="119" t="s">
        <v>198</v>
      </c>
      <c r="E169" s="113"/>
      <c r="F169" s="120"/>
      <c r="G169" s="121"/>
      <c r="H169" s="111"/>
      <c r="I169" s="119"/>
      <c r="J169" s="119" t="s">
        <v>198</v>
      </c>
      <c r="K169" s="113"/>
      <c r="L169" s="120"/>
      <c r="M169" s="121"/>
      <c r="N169" s="111"/>
      <c r="O169" s="119"/>
      <c r="P169" s="119" t="s">
        <v>198</v>
      </c>
      <c r="Q169" s="113"/>
      <c r="R169" s="120"/>
      <c r="S169" s="121"/>
      <c r="T169" s="121"/>
      <c r="U169" s="116"/>
      <c r="V169" s="160"/>
      <c r="W169" s="161"/>
      <c r="X169" s="162"/>
      <c r="Y169" s="162"/>
      <c r="Z169" s="163"/>
      <c r="AA169" s="162"/>
      <c r="AB169" s="162"/>
      <c r="AC169" s="162"/>
      <c r="AD169" s="162"/>
      <c r="AE169" s="162"/>
      <c r="AF169" s="162"/>
      <c r="AG169" s="162"/>
    </row>
    <row r="170" spans="1:33" ht="11.25" customHeight="1" outlineLevel="1" x14ac:dyDescent="0.3">
      <c r="A170" s="156" t="s">
        <v>198</v>
      </c>
      <c r="B170" s="111" t="e">
        <f t="shared" ref="B170:B214" si="64">+A170-$A$27</f>
        <v>#VALUE!</v>
      </c>
      <c r="C170" s="119" t="s">
        <v>198</v>
      </c>
      <c r="D170" s="119" t="s">
        <v>198</v>
      </c>
      <c r="E170" s="113" t="e">
        <f t="shared" ref="E170:E214" si="65">+C170-($H$15)+F170</f>
        <v>#VALUE!</v>
      </c>
      <c r="F170" s="120" t="e">
        <f t="shared" ref="F170:F214" si="66">$F$168+$D$169-D170</f>
        <v>#VALUE!</v>
      </c>
      <c r="G170" s="121" t="e">
        <f>+(F170-F168)/(A170-A168)*1000</f>
        <v>#VALUE!</v>
      </c>
      <c r="H170" s="111" t="e">
        <f t="shared" ref="H170:H214" si="67">+A170-$A$27</f>
        <v>#VALUE!</v>
      </c>
      <c r="I170" s="119" t="s">
        <v>198</v>
      </c>
      <c r="J170" s="119" t="s">
        <v>198</v>
      </c>
      <c r="K170" s="113" t="e">
        <f t="shared" ref="K170:K214" si="68">+I170-($H$16)+L170</f>
        <v>#VALUE!</v>
      </c>
      <c r="L170" s="120" t="e">
        <f t="shared" ref="L170:L214" si="69">$L$168+$J$169-J170</f>
        <v>#VALUE!</v>
      </c>
      <c r="M170" s="121" t="e">
        <f>+(L170-L168)/(A170-A168)*1000</f>
        <v>#VALUE!</v>
      </c>
      <c r="N170" s="111" t="e">
        <f t="shared" ref="N170:N214" si="70">+A170-$A$27</f>
        <v>#VALUE!</v>
      </c>
      <c r="O170" s="119" t="s">
        <v>198</v>
      </c>
      <c r="P170" s="119" t="s">
        <v>198</v>
      </c>
      <c r="Q170" s="113" t="e">
        <f t="shared" ref="Q170:Q214" si="71">+(O170-$H$17+R170)</f>
        <v>#VALUE!</v>
      </c>
      <c r="R170" s="120" t="e">
        <f t="shared" ref="R170:R214" si="72">$R$168+$P$169-P170</f>
        <v>#VALUE!</v>
      </c>
      <c r="S170" s="121" t="e">
        <f>+(R170-R168)/(A170-A168)*1000</f>
        <v>#VALUE!</v>
      </c>
      <c r="T170" s="121" t="e">
        <f>+VLOOKUP(A170,#REF!,10,0)</f>
        <v>#REF!</v>
      </c>
      <c r="U170" s="116" t="s">
        <v>209</v>
      </c>
      <c r="V170" s="117" t="str">
        <f t="shared" ref="V170:V205" si="73">+A170</f>
        <v>#REF!</v>
      </c>
      <c r="W170" s="90" t="e">
        <f t="shared" ref="W170:W252" si="74">+(E170+2*K170+Q170)/4</f>
        <v>#VALUE!</v>
      </c>
      <c r="X170" s="89"/>
      <c r="Y170" s="89"/>
      <c r="Z170" s="118"/>
      <c r="AA170" s="89"/>
      <c r="AB170" s="89"/>
      <c r="AC170" s="89"/>
      <c r="AD170" s="89"/>
      <c r="AE170" s="89"/>
      <c r="AF170" s="89"/>
      <c r="AG170" s="89"/>
    </row>
    <row r="171" spans="1:33" ht="11.25" customHeight="1" outlineLevel="1" x14ac:dyDescent="0.3">
      <c r="A171" s="156" t="s">
        <v>198</v>
      </c>
      <c r="B171" s="111" t="e">
        <f t="shared" si="64"/>
        <v>#VALUE!</v>
      </c>
      <c r="C171" s="119" t="s">
        <v>198</v>
      </c>
      <c r="D171" s="119" t="s">
        <v>198</v>
      </c>
      <c r="E171" s="113" t="e">
        <f t="shared" si="65"/>
        <v>#VALUE!</v>
      </c>
      <c r="F171" s="120" t="e">
        <f t="shared" si="66"/>
        <v>#VALUE!</v>
      </c>
      <c r="G171" s="121" t="e">
        <f t="shared" ref="G171:G214" si="75">+(F171-F170)/(A171-A170)*1000</f>
        <v>#VALUE!</v>
      </c>
      <c r="H171" s="111" t="e">
        <f t="shared" si="67"/>
        <v>#VALUE!</v>
      </c>
      <c r="I171" s="119" t="s">
        <v>198</v>
      </c>
      <c r="J171" s="119" t="s">
        <v>198</v>
      </c>
      <c r="K171" s="113" t="e">
        <f t="shared" si="68"/>
        <v>#VALUE!</v>
      </c>
      <c r="L171" s="120" t="e">
        <f t="shared" si="69"/>
        <v>#VALUE!</v>
      </c>
      <c r="M171" s="121" t="e">
        <f t="shared" ref="M171:M214" si="76">+(L171-L170)/(A171-A170)*1000</f>
        <v>#VALUE!</v>
      </c>
      <c r="N171" s="111" t="e">
        <f t="shared" si="70"/>
        <v>#VALUE!</v>
      </c>
      <c r="O171" s="119" t="s">
        <v>198</v>
      </c>
      <c r="P171" s="119" t="s">
        <v>198</v>
      </c>
      <c r="Q171" s="113" t="e">
        <f t="shared" si="71"/>
        <v>#VALUE!</v>
      </c>
      <c r="R171" s="120" t="e">
        <f t="shared" si="72"/>
        <v>#VALUE!</v>
      </c>
      <c r="S171" s="121" t="e">
        <f t="shared" ref="S171:S214" si="77">+(R171-R170)/(A171-A170)*1000</f>
        <v>#VALUE!</v>
      </c>
      <c r="T171" s="121" t="e">
        <f>+VLOOKUP(A171,#REF!,10,0)</f>
        <v>#REF!</v>
      </c>
      <c r="U171" s="116"/>
      <c r="V171" s="117" t="str">
        <f t="shared" si="73"/>
        <v>#REF!</v>
      </c>
      <c r="W171" s="90" t="e">
        <f t="shared" si="74"/>
        <v>#VALUE!</v>
      </c>
      <c r="X171" s="89"/>
      <c r="Y171" s="89"/>
      <c r="Z171" s="118"/>
      <c r="AA171" s="89"/>
      <c r="AB171" s="89"/>
      <c r="AC171" s="89"/>
      <c r="AD171" s="89"/>
      <c r="AE171" s="89"/>
      <c r="AF171" s="89"/>
      <c r="AG171" s="89"/>
    </row>
    <row r="172" spans="1:33" ht="11.25" customHeight="1" outlineLevel="1" x14ac:dyDescent="0.3">
      <c r="A172" s="156" t="s">
        <v>198</v>
      </c>
      <c r="B172" s="111" t="e">
        <f t="shared" si="64"/>
        <v>#VALUE!</v>
      </c>
      <c r="C172" s="119" t="s">
        <v>198</v>
      </c>
      <c r="D172" s="119" t="s">
        <v>198</v>
      </c>
      <c r="E172" s="113" t="e">
        <f t="shared" si="65"/>
        <v>#VALUE!</v>
      </c>
      <c r="F172" s="120" t="e">
        <f t="shared" si="66"/>
        <v>#VALUE!</v>
      </c>
      <c r="G172" s="121" t="e">
        <f t="shared" si="75"/>
        <v>#VALUE!</v>
      </c>
      <c r="H172" s="111" t="e">
        <f t="shared" si="67"/>
        <v>#VALUE!</v>
      </c>
      <c r="I172" s="119" t="s">
        <v>198</v>
      </c>
      <c r="J172" s="119" t="s">
        <v>198</v>
      </c>
      <c r="K172" s="113" t="e">
        <f t="shared" si="68"/>
        <v>#VALUE!</v>
      </c>
      <c r="L172" s="120" t="e">
        <f t="shared" si="69"/>
        <v>#VALUE!</v>
      </c>
      <c r="M172" s="121" t="e">
        <f t="shared" si="76"/>
        <v>#VALUE!</v>
      </c>
      <c r="N172" s="111" t="e">
        <f t="shared" si="70"/>
        <v>#VALUE!</v>
      </c>
      <c r="O172" s="119" t="s">
        <v>198</v>
      </c>
      <c r="P172" s="119" t="s">
        <v>198</v>
      </c>
      <c r="Q172" s="113" t="e">
        <f t="shared" si="71"/>
        <v>#VALUE!</v>
      </c>
      <c r="R172" s="120" t="e">
        <f t="shared" si="72"/>
        <v>#VALUE!</v>
      </c>
      <c r="S172" s="121" t="e">
        <f t="shared" si="77"/>
        <v>#VALUE!</v>
      </c>
      <c r="T172" s="121" t="e">
        <f>+VLOOKUP(A172,#REF!,10,0)</f>
        <v>#REF!</v>
      </c>
      <c r="U172" s="116"/>
      <c r="V172" s="117" t="str">
        <f t="shared" si="73"/>
        <v>#REF!</v>
      </c>
      <c r="W172" s="90" t="e">
        <f t="shared" si="74"/>
        <v>#VALUE!</v>
      </c>
      <c r="X172" s="89"/>
      <c r="Y172" s="89"/>
      <c r="Z172" s="118"/>
      <c r="AA172" s="89"/>
      <c r="AB172" s="89"/>
      <c r="AC172" s="89"/>
      <c r="AD172" s="89"/>
      <c r="AE172" s="89"/>
      <c r="AF172" s="89"/>
      <c r="AG172" s="89"/>
    </row>
    <row r="173" spans="1:33" ht="11.25" customHeight="1" outlineLevel="1" x14ac:dyDescent="0.3">
      <c r="A173" s="156" t="s">
        <v>198</v>
      </c>
      <c r="B173" s="111" t="e">
        <f t="shared" si="64"/>
        <v>#VALUE!</v>
      </c>
      <c r="C173" s="119" t="s">
        <v>198</v>
      </c>
      <c r="D173" s="119" t="s">
        <v>198</v>
      </c>
      <c r="E173" s="113" t="e">
        <f t="shared" si="65"/>
        <v>#VALUE!</v>
      </c>
      <c r="F173" s="120" t="e">
        <f t="shared" si="66"/>
        <v>#VALUE!</v>
      </c>
      <c r="G173" s="121" t="e">
        <f t="shared" si="75"/>
        <v>#VALUE!</v>
      </c>
      <c r="H173" s="111" t="e">
        <f t="shared" si="67"/>
        <v>#VALUE!</v>
      </c>
      <c r="I173" s="119" t="s">
        <v>198</v>
      </c>
      <c r="J173" s="119" t="s">
        <v>198</v>
      </c>
      <c r="K173" s="113" t="e">
        <f t="shared" si="68"/>
        <v>#VALUE!</v>
      </c>
      <c r="L173" s="120" t="e">
        <f t="shared" si="69"/>
        <v>#VALUE!</v>
      </c>
      <c r="M173" s="121" t="e">
        <f t="shared" si="76"/>
        <v>#VALUE!</v>
      </c>
      <c r="N173" s="111" t="e">
        <f t="shared" si="70"/>
        <v>#VALUE!</v>
      </c>
      <c r="O173" s="119" t="s">
        <v>198</v>
      </c>
      <c r="P173" s="119" t="s">
        <v>198</v>
      </c>
      <c r="Q173" s="113" t="e">
        <f t="shared" si="71"/>
        <v>#VALUE!</v>
      </c>
      <c r="R173" s="120" t="e">
        <f t="shared" si="72"/>
        <v>#VALUE!</v>
      </c>
      <c r="S173" s="121" t="e">
        <f t="shared" si="77"/>
        <v>#VALUE!</v>
      </c>
      <c r="T173" s="121" t="e">
        <f>+VLOOKUP(A173,#REF!,10,0)</f>
        <v>#REF!</v>
      </c>
      <c r="U173" s="116"/>
      <c r="V173" s="117" t="str">
        <f t="shared" si="73"/>
        <v>#REF!</v>
      </c>
      <c r="W173" s="90" t="e">
        <f t="shared" si="74"/>
        <v>#VALUE!</v>
      </c>
      <c r="X173" s="89"/>
      <c r="Y173" s="89"/>
      <c r="Z173" s="118"/>
      <c r="AA173" s="89"/>
      <c r="AB173" s="89"/>
      <c r="AC173" s="89"/>
      <c r="AD173" s="89"/>
      <c r="AE173" s="89"/>
      <c r="AF173" s="89"/>
      <c r="AG173" s="89"/>
    </row>
    <row r="174" spans="1:33" ht="11.25" customHeight="1" outlineLevel="1" x14ac:dyDescent="0.3">
      <c r="A174" s="156" t="s">
        <v>198</v>
      </c>
      <c r="B174" s="111" t="e">
        <f t="shared" si="64"/>
        <v>#VALUE!</v>
      </c>
      <c r="C174" s="119" t="s">
        <v>198</v>
      </c>
      <c r="D174" s="119" t="s">
        <v>198</v>
      </c>
      <c r="E174" s="113" t="e">
        <f t="shared" si="65"/>
        <v>#VALUE!</v>
      </c>
      <c r="F174" s="120" t="e">
        <f t="shared" si="66"/>
        <v>#VALUE!</v>
      </c>
      <c r="G174" s="121" t="e">
        <f t="shared" si="75"/>
        <v>#VALUE!</v>
      </c>
      <c r="H174" s="111" t="e">
        <f t="shared" si="67"/>
        <v>#VALUE!</v>
      </c>
      <c r="I174" s="119" t="s">
        <v>198</v>
      </c>
      <c r="J174" s="119" t="s">
        <v>198</v>
      </c>
      <c r="K174" s="113" t="e">
        <f t="shared" si="68"/>
        <v>#VALUE!</v>
      </c>
      <c r="L174" s="120" t="e">
        <f t="shared" si="69"/>
        <v>#VALUE!</v>
      </c>
      <c r="M174" s="121" t="e">
        <f t="shared" si="76"/>
        <v>#VALUE!</v>
      </c>
      <c r="N174" s="111" t="e">
        <f t="shared" si="70"/>
        <v>#VALUE!</v>
      </c>
      <c r="O174" s="119" t="s">
        <v>198</v>
      </c>
      <c r="P174" s="119" t="s">
        <v>198</v>
      </c>
      <c r="Q174" s="113" t="e">
        <f t="shared" si="71"/>
        <v>#VALUE!</v>
      </c>
      <c r="R174" s="120" t="e">
        <f t="shared" si="72"/>
        <v>#VALUE!</v>
      </c>
      <c r="S174" s="121" t="e">
        <f t="shared" si="77"/>
        <v>#VALUE!</v>
      </c>
      <c r="T174" s="121" t="e">
        <f>+VLOOKUP(A174,#REF!,10,0)</f>
        <v>#REF!</v>
      </c>
      <c r="U174" s="116"/>
      <c r="V174" s="117" t="str">
        <f t="shared" si="73"/>
        <v>#REF!</v>
      </c>
      <c r="W174" s="90" t="e">
        <f t="shared" si="74"/>
        <v>#VALUE!</v>
      </c>
      <c r="X174" s="89"/>
      <c r="Y174" s="89"/>
      <c r="Z174" s="118"/>
      <c r="AA174" s="89"/>
      <c r="AB174" s="89"/>
      <c r="AC174" s="89"/>
      <c r="AD174" s="89"/>
      <c r="AE174" s="89"/>
      <c r="AF174" s="89"/>
      <c r="AG174" s="89"/>
    </row>
    <row r="175" spans="1:33" ht="11.25" customHeight="1" outlineLevel="1" x14ac:dyDescent="0.3">
      <c r="A175" s="156" t="s">
        <v>198</v>
      </c>
      <c r="B175" s="111" t="e">
        <f t="shared" si="64"/>
        <v>#VALUE!</v>
      </c>
      <c r="C175" s="119" t="s">
        <v>198</v>
      </c>
      <c r="D175" s="119" t="s">
        <v>198</v>
      </c>
      <c r="E175" s="113" t="e">
        <f t="shared" si="65"/>
        <v>#VALUE!</v>
      </c>
      <c r="F175" s="120" t="e">
        <f t="shared" si="66"/>
        <v>#VALUE!</v>
      </c>
      <c r="G175" s="121" t="e">
        <f t="shared" si="75"/>
        <v>#VALUE!</v>
      </c>
      <c r="H175" s="111" t="e">
        <f t="shared" si="67"/>
        <v>#VALUE!</v>
      </c>
      <c r="I175" s="119" t="s">
        <v>198</v>
      </c>
      <c r="J175" s="119" t="s">
        <v>198</v>
      </c>
      <c r="K175" s="113" t="e">
        <f t="shared" si="68"/>
        <v>#VALUE!</v>
      </c>
      <c r="L175" s="120" t="e">
        <f t="shared" si="69"/>
        <v>#VALUE!</v>
      </c>
      <c r="M175" s="121" t="e">
        <f t="shared" si="76"/>
        <v>#VALUE!</v>
      </c>
      <c r="N175" s="111" t="e">
        <f t="shared" si="70"/>
        <v>#VALUE!</v>
      </c>
      <c r="O175" s="119" t="s">
        <v>198</v>
      </c>
      <c r="P175" s="119" t="s">
        <v>198</v>
      </c>
      <c r="Q175" s="113" t="e">
        <f t="shared" si="71"/>
        <v>#VALUE!</v>
      </c>
      <c r="R175" s="120" t="e">
        <f t="shared" si="72"/>
        <v>#VALUE!</v>
      </c>
      <c r="S175" s="121" t="e">
        <f t="shared" si="77"/>
        <v>#VALUE!</v>
      </c>
      <c r="T175" s="121" t="e">
        <f>+VLOOKUP(A175,#REF!,10,0)</f>
        <v>#REF!</v>
      </c>
      <c r="U175" s="116"/>
      <c r="V175" s="117" t="str">
        <f t="shared" si="73"/>
        <v>#REF!</v>
      </c>
      <c r="W175" s="90" t="e">
        <f t="shared" si="74"/>
        <v>#VALUE!</v>
      </c>
      <c r="X175" s="89"/>
      <c r="Y175" s="89"/>
      <c r="Z175" s="118"/>
      <c r="AA175" s="89"/>
      <c r="AB175" s="89"/>
      <c r="AC175" s="89"/>
      <c r="AD175" s="89"/>
      <c r="AE175" s="89"/>
      <c r="AF175" s="89"/>
      <c r="AG175" s="89"/>
    </row>
    <row r="176" spans="1:33" ht="11.25" customHeight="1" outlineLevel="1" x14ac:dyDescent="0.3">
      <c r="A176" s="156" t="s">
        <v>198</v>
      </c>
      <c r="B176" s="111" t="e">
        <f t="shared" si="64"/>
        <v>#VALUE!</v>
      </c>
      <c r="C176" s="119" t="s">
        <v>198</v>
      </c>
      <c r="D176" s="119" t="s">
        <v>198</v>
      </c>
      <c r="E176" s="113" t="e">
        <f t="shared" si="65"/>
        <v>#VALUE!</v>
      </c>
      <c r="F176" s="120" t="e">
        <f t="shared" si="66"/>
        <v>#VALUE!</v>
      </c>
      <c r="G176" s="121" t="e">
        <f t="shared" si="75"/>
        <v>#VALUE!</v>
      </c>
      <c r="H176" s="111" t="e">
        <f t="shared" si="67"/>
        <v>#VALUE!</v>
      </c>
      <c r="I176" s="119" t="s">
        <v>198</v>
      </c>
      <c r="J176" s="119" t="s">
        <v>198</v>
      </c>
      <c r="K176" s="113" t="e">
        <f t="shared" si="68"/>
        <v>#VALUE!</v>
      </c>
      <c r="L176" s="120" t="e">
        <f t="shared" si="69"/>
        <v>#VALUE!</v>
      </c>
      <c r="M176" s="121" t="e">
        <f t="shared" si="76"/>
        <v>#VALUE!</v>
      </c>
      <c r="N176" s="111" t="e">
        <f t="shared" si="70"/>
        <v>#VALUE!</v>
      </c>
      <c r="O176" s="119" t="s">
        <v>198</v>
      </c>
      <c r="P176" s="119" t="s">
        <v>198</v>
      </c>
      <c r="Q176" s="113" t="e">
        <f t="shared" si="71"/>
        <v>#VALUE!</v>
      </c>
      <c r="R176" s="120" t="e">
        <f t="shared" si="72"/>
        <v>#VALUE!</v>
      </c>
      <c r="S176" s="121" t="e">
        <f t="shared" si="77"/>
        <v>#VALUE!</v>
      </c>
      <c r="T176" s="121" t="e">
        <f>+VLOOKUP(A176,#REF!,10,0)</f>
        <v>#REF!</v>
      </c>
      <c r="U176" s="116"/>
      <c r="V176" s="160" t="str">
        <f t="shared" si="73"/>
        <v>#REF!</v>
      </c>
      <c r="W176" s="161" t="e">
        <f t="shared" si="74"/>
        <v>#VALUE!</v>
      </c>
      <c r="X176" s="162"/>
      <c r="Y176" s="162"/>
      <c r="Z176" s="163"/>
      <c r="AA176" s="162"/>
      <c r="AB176" s="162"/>
      <c r="AC176" s="162"/>
      <c r="AD176" s="162"/>
      <c r="AE176" s="162"/>
      <c r="AF176" s="162"/>
      <c r="AG176" s="162"/>
    </row>
    <row r="177" spans="1:33" ht="11.25" customHeight="1" outlineLevel="1" x14ac:dyDescent="0.3">
      <c r="A177" s="156" t="s">
        <v>198</v>
      </c>
      <c r="B177" s="111" t="e">
        <f t="shared" si="64"/>
        <v>#VALUE!</v>
      </c>
      <c r="C177" s="119" t="s">
        <v>198</v>
      </c>
      <c r="D177" s="119" t="s">
        <v>198</v>
      </c>
      <c r="E177" s="113" t="e">
        <f t="shared" si="65"/>
        <v>#VALUE!</v>
      </c>
      <c r="F177" s="120" t="e">
        <f t="shared" si="66"/>
        <v>#VALUE!</v>
      </c>
      <c r="G177" s="121" t="e">
        <f t="shared" si="75"/>
        <v>#VALUE!</v>
      </c>
      <c r="H177" s="111" t="e">
        <f t="shared" si="67"/>
        <v>#VALUE!</v>
      </c>
      <c r="I177" s="119" t="s">
        <v>198</v>
      </c>
      <c r="J177" s="119" t="s">
        <v>198</v>
      </c>
      <c r="K177" s="113" t="e">
        <f t="shared" si="68"/>
        <v>#VALUE!</v>
      </c>
      <c r="L177" s="120" t="e">
        <f t="shared" si="69"/>
        <v>#VALUE!</v>
      </c>
      <c r="M177" s="121" t="e">
        <f t="shared" si="76"/>
        <v>#VALUE!</v>
      </c>
      <c r="N177" s="111" t="e">
        <f t="shared" si="70"/>
        <v>#VALUE!</v>
      </c>
      <c r="O177" s="119" t="s">
        <v>198</v>
      </c>
      <c r="P177" s="119" t="s">
        <v>198</v>
      </c>
      <c r="Q177" s="113" t="e">
        <f t="shared" si="71"/>
        <v>#VALUE!</v>
      </c>
      <c r="R177" s="120" t="e">
        <f t="shared" si="72"/>
        <v>#VALUE!</v>
      </c>
      <c r="S177" s="121" t="e">
        <f t="shared" si="77"/>
        <v>#VALUE!</v>
      </c>
      <c r="T177" s="121" t="e">
        <f>+VLOOKUP(A177,#REF!,10,0)</f>
        <v>#REF!</v>
      </c>
      <c r="U177" s="116"/>
      <c r="V177" s="117" t="str">
        <f t="shared" si="73"/>
        <v>#REF!</v>
      </c>
      <c r="W177" s="90" t="e">
        <f t="shared" si="74"/>
        <v>#VALUE!</v>
      </c>
      <c r="X177" s="89"/>
      <c r="Y177" s="89"/>
      <c r="Z177" s="118"/>
      <c r="AA177" s="89"/>
      <c r="AB177" s="89"/>
      <c r="AC177" s="89"/>
      <c r="AD177" s="89"/>
      <c r="AE177" s="89"/>
      <c r="AF177" s="89"/>
      <c r="AG177" s="89"/>
    </row>
    <row r="178" spans="1:33" ht="11.25" customHeight="1" outlineLevel="1" x14ac:dyDescent="0.3">
      <c r="A178" s="156" t="s">
        <v>198</v>
      </c>
      <c r="B178" s="111" t="e">
        <f t="shared" si="64"/>
        <v>#VALUE!</v>
      </c>
      <c r="C178" s="119" t="s">
        <v>198</v>
      </c>
      <c r="D178" s="119" t="s">
        <v>198</v>
      </c>
      <c r="E178" s="113" t="e">
        <f t="shared" si="65"/>
        <v>#VALUE!</v>
      </c>
      <c r="F178" s="120" t="e">
        <f t="shared" si="66"/>
        <v>#VALUE!</v>
      </c>
      <c r="G178" s="121" t="e">
        <f t="shared" si="75"/>
        <v>#VALUE!</v>
      </c>
      <c r="H178" s="111" t="e">
        <f t="shared" si="67"/>
        <v>#VALUE!</v>
      </c>
      <c r="I178" s="119" t="s">
        <v>198</v>
      </c>
      <c r="J178" s="119" t="s">
        <v>198</v>
      </c>
      <c r="K178" s="113" t="e">
        <f t="shared" si="68"/>
        <v>#VALUE!</v>
      </c>
      <c r="L178" s="120" t="e">
        <f t="shared" si="69"/>
        <v>#VALUE!</v>
      </c>
      <c r="M178" s="121" t="e">
        <f t="shared" si="76"/>
        <v>#VALUE!</v>
      </c>
      <c r="N178" s="111" t="e">
        <f t="shared" si="70"/>
        <v>#VALUE!</v>
      </c>
      <c r="O178" s="119" t="s">
        <v>198</v>
      </c>
      <c r="P178" s="119" t="s">
        <v>198</v>
      </c>
      <c r="Q178" s="113" t="e">
        <f t="shared" si="71"/>
        <v>#VALUE!</v>
      </c>
      <c r="R178" s="120" t="e">
        <f t="shared" si="72"/>
        <v>#VALUE!</v>
      </c>
      <c r="S178" s="121" t="e">
        <f t="shared" si="77"/>
        <v>#VALUE!</v>
      </c>
      <c r="T178" s="121" t="e">
        <f>+VLOOKUP(A178,#REF!,10,0)</f>
        <v>#REF!</v>
      </c>
      <c r="U178" s="116"/>
      <c r="V178" s="117" t="str">
        <f t="shared" si="73"/>
        <v>#REF!</v>
      </c>
      <c r="W178" s="90" t="e">
        <f t="shared" si="74"/>
        <v>#VALUE!</v>
      </c>
      <c r="X178" s="89"/>
      <c r="Y178" s="89"/>
      <c r="Z178" s="118"/>
      <c r="AA178" s="89"/>
      <c r="AB178" s="89"/>
      <c r="AC178" s="89"/>
      <c r="AD178" s="89"/>
      <c r="AE178" s="89"/>
      <c r="AF178" s="89"/>
      <c r="AG178" s="89"/>
    </row>
    <row r="179" spans="1:33" ht="11.25" customHeight="1" outlineLevel="1" x14ac:dyDescent="0.3">
      <c r="A179" s="156" t="s">
        <v>198</v>
      </c>
      <c r="B179" s="111" t="e">
        <f t="shared" si="64"/>
        <v>#VALUE!</v>
      </c>
      <c r="C179" s="119" t="s">
        <v>198</v>
      </c>
      <c r="D179" s="119" t="s">
        <v>198</v>
      </c>
      <c r="E179" s="113" t="e">
        <f t="shared" si="65"/>
        <v>#VALUE!</v>
      </c>
      <c r="F179" s="120" t="e">
        <f t="shared" si="66"/>
        <v>#VALUE!</v>
      </c>
      <c r="G179" s="121" t="e">
        <f t="shared" si="75"/>
        <v>#VALUE!</v>
      </c>
      <c r="H179" s="111" t="e">
        <f t="shared" si="67"/>
        <v>#VALUE!</v>
      </c>
      <c r="I179" s="119" t="s">
        <v>198</v>
      </c>
      <c r="J179" s="119" t="s">
        <v>198</v>
      </c>
      <c r="K179" s="113" t="e">
        <f t="shared" si="68"/>
        <v>#VALUE!</v>
      </c>
      <c r="L179" s="120" t="e">
        <f t="shared" si="69"/>
        <v>#VALUE!</v>
      </c>
      <c r="M179" s="121" t="e">
        <f t="shared" si="76"/>
        <v>#VALUE!</v>
      </c>
      <c r="N179" s="111" t="e">
        <f t="shared" si="70"/>
        <v>#VALUE!</v>
      </c>
      <c r="O179" s="119" t="s">
        <v>198</v>
      </c>
      <c r="P179" s="119" t="s">
        <v>198</v>
      </c>
      <c r="Q179" s="113" t="e">
        <f t="shared" si="71"/>
        <v>#VALUE!</v>
      </c>
      <c r="R179" s="120" t="e">
        <f t="shared" si="72"/>
        <v>#VALUE!</v>
      </c>
      <c r="S179" s="121" t="e">
        <f t="shared" si="77"/>
        <v>#VALUE!</v>
      </c>
      <c r="T179" s="121" t="e">
        <f>+VLOOKUP(A179,#REF!,10,0)</f>
        <v>#REF!</v>
      </c>
      <c r="U179" s="116"/>
      <c r="V179" s="117" t="str">
        <f t="shared" si="73"/>
        <v>#REF!</v>
      </c>
      <c r="W179" s="90" t="e">
        <f t="shared" si="74"/>
        <v>#VALUE!</v>
      </c>
      <c r="X179" s="89"/>
      <c r="Y179" s="89"/>
      <c r="Z179" s="118"/>
      <c r="AA179" s="89"/>
      <c r="AB179" s="89"/>
      <c r="AC179" s="89"/>
      <c r="AD179" s="89"/>
      <c r="AE179" s="89"/>
      <c r="AF179" s="89"/>
      <c r="AG179" s="89"/>
    </row>
    <row r="180" spans="1:33" ht="11.25" customHeight="1" outlineLevel="1" x14ac:dyDescent="0.3">
      <c r="A180" s="156" t="s">
        <v>198</v>
      </c>
      <c r="B180" s="111" t="e">
        <f t="shared" si="64"/>
        <v>#VALUE!</v>
      </c>
      <c r="C180" s="119" t="s">
        <v>198</v>
      </c>
      <c r="D180" s="119" t="s">
        <v>198</v>
      </c>
      <c r="E180" s="113" t="e">
        <f t="shared" si="65"/>
        <v>#VALUE!</v>
      </c>
      <c r="F180" s="120" t="e">
        <f t="shared" si="66"/>
        <v>#VALUE!</v>
      </c>
      <c r="G180" s="121" t="e">
        <f t="shared" si="75"/>
        <v>#VALUE!</v>
      </c>
      <c r="H180" s="111" t="e">
        <f t="shared" si="67"/>
        <v>#VALUE!</v>
      </c>
      <c r="I180" s="119" t="s">
        <v>198</v>
      </c>
      <c r="J180" s="119" t="s">
        <v>198</v>
      </c>
      <c r="K180" s="113" t="e">
        <f t="shared" si="68"/>
        <v>#VALUE!</v>
      </c>
      <c r="L180" s="120" t="e">
        <f t="shared" si="69"/>
        <v>#VALUE!</v>
      </c>
      <c r="M180" s="121" t="e">
        <f t="shared" si="76"/>
        <v>#VALUE!</v>
      </c>
      <c r="N180" s="111" t="e">
        <f t="shared" si="70"/>
        <v>#VALUE!</v>
      </c>
      <c r="O180" s="119" t="s">
        <v>198</v>
      </c>
      <c r="P180" s="119" t="s">
        <v>198</v>
      </c>
      <c r="Q180" s="113" t="e">
        <f t="shared" si="71"/>
        <v>#VALUE!</v>
      </c>
      <c r="R180" s="120" t="e">
        <f t="shared" si="72"/>
        <v>#VALUE!</v>
      </c>
      <c r="S180" s="121" t="e">
        <f t="shared" si="77"/>
        <v>#VALUE!</v>
      </c>
      <c r="T180" s="121" t="e">
        <f>+VLOOKUP(A180,#REF!,10,0)</f>
        <v>#REF!</v>
      </c>
      <c r="U180" s="116"/>
      <c r="V180" s="117" t="str">
        <f t="shared" si="73"/>
        <v>#REF!</v>
      </c>
      <c r="W180" s="90" t="e">
        <f t="shared" si="74"/>
        <v>#VALUE!</v>
      </c>
      <c r="X180" s="89"/>
      <c r="Y180" s="89"/>
      <c r="Z180" s="118"/>
      <c r="AA180" s="89"/>
      <c r="AB180" s="89"/>
      <c r="AC180" s="89"/>
      <c r="AD180" s="89"/>
      <c r="AE180" s="89"/>
      <c r="AF180" s="89"/>
      <c r="AG180" s="89"/>
    </row>
    <row r="181" spans="1:33" ht="11.25" customHeight="1" outlineLevel="1" x14ac:dyDescent="0.3">
      <c r="A181" s="156" t="s">
        <v>198</v>
      </c>
      <c r="B181" s="111" t="e">
        <f t="shared" si="64"/>
        <v>#VALUE!</v>
      </c>
      <c r="C181" s="119" t="s">
        <v>198</v>
      </c>
      <c r="D181" s="119" t="s">
        <v>198</v>
      </c>
      <c r="E181" s="113" t="e">
        <f t="shared" si="65"/>
        <v>#VALUE!</v>
      </c>
      <c r="F181" s="120" t="e">
        <f t="shared" si="66"/>
        <v>#VALUE!</v>
      </c>
      <c r="G181" s="121" t="e">
        <f t="shared" si="75"/>
        <v>#VALUE!</v>
      </c>
      <c r="H181" s="111" t="e">
        <f t="shared" si="67"/>
        <v>#VALUE!</v>
      </c>
      <c r="I181" s="119" t="s">
        <v>198</v>
      </c>
      <c r="J181" s="119" t="s">
        <v>198</v>
      </c>
      <c r="K181" s="113" t="e">
        <f t="shared" si="68"/>
        <v>#VALUE!</v>
      </c>
      <c r="L181" s="120" t="e">
        <f t="shared" si="69"/>
        <v>#VALUE!</v>
      </c>
      <c r="M181" s="121" t="e">
        <f t="shared" si="76"/>
        <v>#VALUE!</v>
      </c>
      <c r="N181" s="111" t="e">
        <f t="shared" si="70"/>
        <v>#VALUE!</v>
      </c>
      <c r="O181" s="119" t="s">
        <v>198</v>
      </c>
      <c r="P181" s="119" t="s">
        <v>198</v>
      </c>
      <c r="Q181" s="113" t="e">
        <f t="shared" si="71"/>
        <v>#VALUE!</v>
      </c>
      <c r="R181" s="120" t="e">
        <f t="shared" si="72"/>
        <v>#VALUE!</v>
      </c>
      <c r="S181" s="121" t="e">
        <f t="shared" si="77"/>
        <v>#VALUE!</v>
      </c>
      <c r="T181" s="121" t="e">
        <f>+VLOOKUP(A181,#REF!,10,0)</f>
        <v>#REF!</v>
      </c>
      <c r="U181" s="116"/>
      <c r="V181" s="117" t="str">
        <f t="shared" si="73"/>
        <v>#REF!</v>
      </c>
      <c r="W181" s="90" t="e">
        <f t="shared" si="74"/>
        <v>#VALUE!</v>
      </c>
      <c r="X181" s="89"/>
      <c r="Y181" s="89"/>
      <c r="Z181" s="118"/>
      <c r="AA181" s="89"/>
      <c r="AB181" s="89"/>
      <c r="AC181" s="89"/>
      <c r="AD181" s="89"/>
      <c r="AE181" s="89"/>
      <c r="AF181" s="89"/>
      <c r="AG181" s="89"/>
    </row>
    <row r="182" spans="1:33" ht="11.25" customHeight="1" outlineLevel="1" x14ac:dyDescent="0.3">
      <c r="A182" s="156" t="s">
        <v>198</v>
      </c>
      <c r="B182" s="111" t="e">
        <f t="shared" si="64"/>
        <v>#VALUE!</v>
      </c>
      <c r="C182" s="119" t="s">
        <v>198</v>
      </c>
      <c r="D182" s="119" t="s">
        <v>198</v>
      </c>
      <c r="E182" s="113" t="e">
        <f t="shared" si="65"/>
        <v>#VALUE!</v>
      </c>
      <c r="F182" s="120" t="e">
        <f t="shared" si="66"/>
        <v>#VALUE!</v>
      </c>
      <c r="G182" s="121" t="e">
        <f t="shared" si="75"/>
        <v>#VALUE!</v>
      </c>
      <c r="H182" s="111" t="e">
        <f t="shared" si="67"/>
        <v>#VALUE!</v>
      </c>
      <c r="I182" s="119" t="s">
        <v>198</v>
      </c>
      <c r="J182" s="119" t="s">
        <v>198</v>
      </c>
      <c r="K182" s="113" t="e">
        <f t="shared" si="68"/>
        <v>#VALUE!</v>
      </c>
      <c r="L182" s="120" t="e">
        <f t="shared" si="69"/>
        <v>#VALUE!</v>
      </c>
      <c r="M182" s="121" t="e">
        <f t="shared" si="76"/>
        <v>#VALUE!</v>
      </c>
      <c r="N182" s="111" t="e">
        <f t="shared" si="70"/>
        <v>#VALUE!</v>
      </c>
      <c r="O182" s="119" t="s">
        <v>198</v>
      </c>
      <c r="P182" s="119" t="s">
        <v>198</v>
      </c>
      <c r="Q182" s="113" t="e">
        <f t="shared" si="71"/>
        <v>#VALUE!</v>
      </c>
      <c r="R182" s="120" t="e">
        <f t="shared" si="72"/>
        <v>#VALUE!</v>
      </c>
      <c r="S182" s="121" t="e">
        <f t="shared" si="77"/>
        <v>#VALUE!</v>
      </c>
      <c r="T182" s="121" t="e">
        <f>+VLOOKUP(A182,#REF!,10,0)</f>
        <v>#REF!</v>
      </c>
      <c r="U182" s="116"/>
      <c r="V182" s="117" t="str">
        <f t="shared" si="73"/>
        <v>#REF!</v>
      </c>
      <c r="W182" s="90" t="e">
        <f t="shared" si="74"/>
        <v>#VALUE!</v>
      </c>
      <c r="X182" s="89"/>
      <c r="Y182" s="89"/>
      <c r="Z182" s="118"/>
      <c r="AA182" s="89"/>
      <c r="AB182" s="89"/>
      <c r="AC182" s="89"/>
      <c r="AD182" s="89"/>
      <c r="AE182" s="89"/>
      <c r="AF182" s="89"/>
      <c r="AG182" s="89"/>
    </row>
    <row r="183" spans="1:33" ht="11.25" customHeight="1" outlineLevel="1" x14ac:dyDescent="0.3">
      <c r="A183" s="156" t="s">
        <v>198</v>
      </c>
      <c r="B183" s="111" t="e">
        <f t="shared" si="64"/>
        <v>#VALUE!</v>
      </c>
      <c r="C183" s="119" t="s">
        <v>198</v>
      </c>
      <c r="D183" s="119" t="s">
        <v>198</v>
      </c>
      <c r="E183" s="113" t="e">
        <f t="shared" si="65"/>
        <v>#VALUE!</v>
      </c>
      <c r="F183" s="120" t="e">
        <f t="shared" si="66"/>
        <v>#VALUE!</v>
      </c>
      <c r="G183" s="121" t="e">
        <f t="shared" si="75"/>
        <v>#VALUE!</v>
      </c>
      <c r="H183" s="111" t="e">
        <f t="shared" si="67"/>
        <v>#VALUE!</v>
      </c>
      <c r="I183" s="119" t="s">
        <v>198</v>
      </c>
      <c r="J183" s="119" t="s">
        <v>198</v>
      </c>
      <c r="K183" s="113" t="e">
        <f t="shared" si="68"/>
        <v>#VALUE!</v>
      </c>
      <c r="L183" s="120" t="e">
        <f t="shared" si="69"/>
        <v>#VALUE!</v>
      </c>
      <c r="M183" s="121" t="e">
        <f t="shared" si="76"/>
        <v>#VALUE!</v>
      </c>
      <c r="N183" s="111" t="e">
        <f t="shared" si="70"/>
        <v>#VALUE!</v>
      </c>
      <c r="O183" s="119" t="s">
        <v>198</v>
      </c>
      <c r="P183" s="119" t="s">
        <v>198</v>
      </c>
      <c r="Q183" s="113" t="e">
        <f t="shared" si="71"/>
        <v>#VALUE!</v>
      </c>
      <c r="R183" s="120" t="e">
        <f t="shared" si="72"/>
        <v>#VALUE!</v>
      </c>
      <c r="S183" s="121" t="e">
        <f t="shared" si="77"/>
        <v>#VALUE!</v>
      </c>
      <c r="T183" s="121" t="e">
        <f>+VLOOKUP(A183,#REF!,10,0)</f>
        <v>#REF!</v>
      </c>
      <c r="U183" s="116"/>
      <c r="V183" s="160" t="str">
        <f t="shared" si="73"/>
        <v>#REF!</v>
      </c>
      <c r="W183" s="161" t="e">
        <f t="shared" si="74"/>
        <v>#VALUE!</v>
      </c>
      <c r="X183" s="162"/>
      <c r="Y183" s="162"/>
      <c r="Z183" s="163"/>
      <c r="AA183" s="162"/>
      <c r="AB183" s="162"/>
      <c r="AC183" s="162"/>
      <c r="AD183" s="162"/>
      <c r="AE183" s="162"/>
      <c r="AF183" s="162"/>
      <c r="AG183" s="162"/>
    </row>
    <row r="184" spans="1:33" ht="11.25" customHeight="1" outlineLevel="1" x14ac:dyDescent="0.3">
      <c r="A184" s="156" t="s">
        <v>198</v>
      </c>
      <c r="B184" s="111" t="e">
        <f t="shared" si="64"/>
        <v>#VALUE!</v>
      </c>
      <c r="C184" s="119" t="s">
        <v>198</v>
      </c>
      <c r="D184" s="119" t="s">
        <v>198</v>
      </c>
      <c r="E184" s="113" t="e">
        <f t="shared" si="65"/>
        <v>#VALUE!</v>
      </c>
      <c r="F184" s="120" t="e">
        <f t="shared" si="66"/>
        <v>#VALUE!</v>
      </c>
      <c r="G184" s="121" t="e">
        <f t="shared" si="75"/>
        <v>#VALUE!</v>
      </c>
      <c r="H184" s="111" t="e">
        <f t="shared" si="67"/>
        <v>#VALUE!</v>
      </c>
      <c r="I184" s="119" t="s">
        <v>198</v>
      </c>
      <c r="J184" s="119" t="s">
        <v>198</v>
      </c>
      <c r="K184" s="113" t="e">
        <f t="shared" si="68"/>
        <v>#VALUE!</v>
      </c>
      <c r="L184" s="120" t="e">
        <f t="shared" si="69"/>
        <v>#VALUE!</v>
      </c>
      <c r="M184" s="121" t="e">
        <f t="shared" si="76"/>
        <v>#VALUE!</v>
      </c>
      <c r="N184" s="111" t="e">
        <f t="shared" si="70"/>
        <v>#VALUE!</v>
      </c>
      <c r="O184" s="119" t="s">
        <v>198</v>
      </c>
      <c r="P184" s="119" t="s">
        <v>198</v>
      </c>
      <c r="Q184" s="113" t="e">
        <f t="shared" si="71"/>
        <v>#VALUE!</v>
      </c>
      <c r="R184" s="120" t="e">
        <f t="shared" si="72"/>
        <v>#VALUE!</v>
      </c>
      <c r="S184" s="121" t="e">
        <f t="shared" si="77"/>
        <v>#VALUE!</v>
      </c>
      <c r="T184" s="121" t="e">
        <f>+VLOOKUP(A184,#REF!,10,0)</f>
        <v>#REF!</v>
      </c>
      <c r="U184" s="116"/>
      <c r="V184" s="117" t="str">
        <f t="shared" si="73"/>
        <v>#REF!</v>
      </c>
      <c r="W184" s="90" t="e">
        <f t="shared" si="74"/>
        <v>#VALUE!</v>
      </c>
      <c r="X184" s="89"/>
      <c r="Y184" s="89"/>
      <c r="Z184" s="118"/>
      <c r="AA184" s="89"/>
      <c r="AB184" s="89"/>
      <c r="AC184" s="89"/>
      <c r="AD184" s="89"/>
      <c r="AE184" s="89"/>
      <c r="AF184" s="89"/>
      <c r="AG184" s="89"/>
    </row>
    <row r="185" spans="1:33" ht="11.25" customHeight="1" outlineLevel="1" x14ac:dyDescent="0.3">
      <c r="A185" s="156" t="s">
        <v>198</v>
      </c>
      <c r="B185" s="111" t="e">
        <f t="shared" si="64"/>
        <v>#VALUE!</v>
      </c>
      <c r="C185" s="119" t="s">
        <v>198</v>
      </c>
      <c r="D185" s="119" t="s">
        <v>198</v>
      </c>
      <c r="E185" s="113" t="e">
        <f t="shared" si="65"/>
        <v>#VALUE!</v>
      </c>
      <c r="F185" s="120" t="e">
        <f t="shared" si="66"/>
        <v>#VALUE!</v>
      </c>
      <c r="G185" s="121" t="e">
        <f t="shared" si="75"/>
        <v>#VALUE!</v>
      </c>
      <c r="H185" s="111" t="e">
        <f t="shared" si="67"/>
        <v>#VALUE!</v>
      </c>
      <c r="I185" s="119" t="s">
        <v>198</v>
      </c>
      <c r="J185" s="119" t="s">
        <v>198</v>
      </c>
      <c r="K185" s="113" t="e">
        <f t="shared" si="68"/>
        <v>#VALUE!</v>
      </c>
      <c r="L185" s="120" t="e">
        <f t="shared" si="69"/>
        <v>#VALUE!</v>
      </c>
      <c r="M185" s="121" t="e">
        <f t="shared" si="76"/>
        <v>#VALUE!</v>
      </c>
      <c r="N185" s="111" t="e">
        <f t="shared" si="70"/>
        <v>#VALUE!</v>
      </c>
      <c r="O185" s="119" t="s">
        <v>198</v>
      </c>
      <c r="P185" s="119" t="s">
        <v>198</v>
      </c>
      <c r="Q185" s="113" t="e">
        <f t="shared" si="71"/>
        <v>#VALUE!</v>
      </c>
      <c r="R185" s="120" t="e">
        <f t="shared" si="72"/>
        <v>#VALUE!</v>
      </c>
      <c r="S185" s="121" t="e">
        <f t="shared" si="77"/>
        <v>#VALUE!</v>
      </c>
      <c r="T185" s="121" t="e">
        <f>+VLOOKUP(A185,#REF!,10,0)</f>
        <v>#REF!</v>
      </c>
      <c r="U185" s="116"/>
      <c r="V185" s="117" t="str">
        <f t="shared" si="73"/>
        <v>#REF!</v>
      </c>
      <c r="W185" s="90" t="e">
        <f t="shared" si="74"/>
        <v>#VALUE!</v>
      </c>
      <c r="X185" s="89"/>
      <c r="Y185" s="89"/>
      <c r="Z185" s="118"/>
      <c r="AA185" s="89"/>
      <c r="AB185" s="89"/>
      <c r="AC185" s="89"/>
      <c r="AD185" s="89"/>
      <c r="AE185" s="89"/>
      <c r="AF185" s="89"/>
      <c r="AG185" s="89"/>
    </row>
    <row r="186" spans="1:33" ht="11.25" customHeight="1" outlineLevel="1" x14ac:dyDescent="0.3">
      <c r="A186" s="156" t="s">
        <v>198</v>
      </c>
      <c r="B186" s="111" t="e">
        <f t="shared" si="64"/>
        <v>#VALUE!</v>
      </c>
      <c r="C186" s="119" t="s">
        <v>198</v>
      </c>
      <c r="D186" s="119" t="s">
        <v>198</v>
      </c>
      <c r="E186" s="113" t="e">
        <f t="shared" si="65"/>
        <v>#VALUE!</v>
      </c>
      <c r="F186" s="120" t="e">
        <f t="shared" si="66"/>
        <v>#VALUE!</v>
      </c>
      <c r="G186" s="121" t="e">
        <f t="shared" si="75"/>
        <v>#VALUE!</v>
      </c>
      <c r="H186" s="111" t="e">
        <f t="shared" si="67"/>
        <v>#VALUE!</v>
      </c>
      <c r="I186" s="119" t="s">
        <v>198</v>
      </c>
      <c r="J186" s="119" t="s">
        <v>198</v>
      </c>
      <c r="K186" s="113" t="e">
        <f t="shared" si="68"/>
        <v>#VALUE!</v>
      </c>
      <c r="L186" s="120" t="e">
        <f t="shared" si="69"/>
        <v>#VALUE!</v>
      </c>
      <c r="M186" s="121" t="e">
        <f t="shared" si="76"/>
        <v>#VALUE!</v>
      </c>
      <c r="N186" s="111" t="e">
        <f t="shared" si="70"/>
        <v>#VALUE!</v>
      </c>
      <c r="O186" s="119" t="s">
        <v>198</v>
      </c>
      <c r="P186" s="119" t="s">
        <v>198</v>
      </c>
      <c r="Q186" s="113" t="e">
        <f t="shared" si="71"/>
        <v>#VALUE!</v>
      </c>
      <c r="R186" s="120" t="e">
        <f t="shared" si="72"/>
        <v>#VALUE!</v>
      </c>
      <c r="S186" s="121" t="e">
        <f t="shared" si="77"/>
        <v>#VALUE!</v>
      </c>
      <c r="T186" s="121" t="e">
        <f>+VLOOKUP(A186,#REF!,10,0)</f>
        <v>#REF!</v>
      </c>
      <c r="U186" s="116"/>
      <c r="V186" s="117" t="str">
        <f t="shared" si="73"/>
        <v>#REF!</v>
      </c>
      <c r="W186" s="90" t="e">
        <f t="shared" si="74"/>
        <v>#VALUE!</v>
      </c>
      <c r="X186" s="89"/>
      <c r="Y186" s="89"/>
      <c r="Z186" s="118"/>
      <c r="AA186" s="89"/>
      <c r="AB186" s="89"/>
      <c r="AC186" s="89"/>
      <c r="AD186" s="89"/>
      <c r="AE186" s="89"/>
      <c r="AF186" s="89"/>
      <c r="AG186" s="89"/>
    </row>
    <row r="187" spans="1:33" ht="11.25" customHeight="1" outlineLevel="1" x14ac:dyDescent="0.3">
      <c r="A187" s="156" t="s">
        <v>198</v>
      </c>
      <c r="B187" s="111" t="e">
        <f t="shared" si="64"/>
        <v>#VALUE!</v>
      </c>
      <c r="C187" s="119" t="s">
        <v>198</v>
      </c>
      <c r="D187" s="119" t="s">
        <v>198</v>
      </c>
      <c r="E187" s="113" t="e">
        <f t="shared" si="65"/>
        <v>#VALUE!</v>
      </c>
      <c r="F187" s="120" t="e">
        <f t="shared" si="66"/>
        <v>#VALUE!</v>
      </c>
      <c r="G187" s="121" t="e">
        <f t="shared" si="75"/>
        <v>#VALUE!</v>
      </c>
      <c r="H187" s="111" t="e">
        <f t="shared" si="67"/>
        <v>#VALUE!</v>
      </c>
      <c r="I187" s="119" t="s">
        <v>198</v>
      </c>
      <c r="J187" s="119" t="s">
        <v>198</v>
      </c>
      <c r="K187" s="113" t="e">
        <f t="shared" si="68"/>
        <v>#VALUE!</v>
      </c>
      <c r="L187" s="120" t="e">
        <f t="shared" si="69"/>
        <v>#VALUE!</v>
      </c>
      <c r="M187" s="121" t="e">
        <f t="shared" si="76"/>
        <v>#VALUE!</v>
      </c>
      <c r="N187" s="111" t="e">
        <f t="shared" si="70"/>
        <v>#VALUE!</v>
      </c>
      <c r="O187" s="119" t="s">
        <v>198</v>
      </c>
      <c r="P187" s="119" t="s">
        <v>198</v>
      </c>
      <c r="Q187" s="113" t="e">
        <f t="shared" si="71"/>
        <v>#VALUE!</v>
      </c>
      <c r="R187" s="120" t="e">
        <f t="shared" si="72"/>
        <v>#VALUE!</v>
      </c>
      <c r="S187" s="121" t="e">
        <f t="shared" si="77"/>
        <v>#VALUE!</v>
      </c>
      <c r="T187" s="121" t="e">
        <f>+VLOOKUP(A187,#REF!,10,0)</f>
        <v>#REF!</v>
      </c>
      <c r="U187" s="116"/>
      <c r="V187" s="117" t="str">
        <f t="shared" si="73"/>
        <v>#REF!</v>
      </c>
      <c r="W187" s="90" t="e">
        <f t="shared" si="74"/>
        <v>#VALUE!</v>
      </c>
      <c r="X187" s="89"/>
      <c r="Y187" s="89"/>
      <c r="Z187" s="118"/>
      <c r="AA187" s="89"/>
      <c r="AB187" s="89"/>
      <c r="AC187" s="89"/>
      <c r="AD187" s="89"/>
      <c r="AE187" s="89"/>
      <c r="AF187" s="89"/>
      <c r="AG187" s="89"/>
    </row>
    <row r="188" spans="1:33" ht="11.25" customHeight="1" outlineLevel="1" x14ac:dyDescent="0.3">
      <c r="A188" s="156" t="s">
        <v>198</v>
      </c>
      <c r="B188" s="111" t="e">
        <f t="shared" si="64"/>
        <v>#VALUE!</v>
      </c>
      <c r="C188" s="119" t="s">
        <v>198</v>
      </c>
      <c r="D188" s="119" t="s">
        <v>198</v>
      </c>
      <c r="E188" s="113" t="e">
        <f t="shared" si="65"/>
        <v>#VALUE!</v>
      </c>
      <c r="F188" s="120" t="e">
        <f t="shared" si="66"/>
        <v>#VALUE!</v>
      </c>
      <c r="G188" s="121" t="e">
        <f t="shared" si="75"/>
        <v>#VALUE!</v>
      </c>
      <c r="H188" s="111" t="e">
        <f t="shared" si="67"/>
        <v>#VALUE!</v>
      </c>
      <c r="I188" s="119" t="s">
        <v>198</v>
      </c>
      <c r="J188" s="119" t="s">
        <v>198</v>
      </c>
      <c r="K188" s="113" t="e">
        <f t="shared" si="68"/>
        <v>#VALUE!</v>
      </c>
      <c r="L188" s="120" t="e">
        <f t="shared" si="69"/>
        <v>#VALUE!</v>
      </c>
      <c r="M188" s="121" t="e">
        <f t="shared" si="76"/>
        <v>#VALUE!</v>
      </c>
      <c r="N188" s="111" t="e">
        <f t="shared" si="70"/>
        <v>#VALUE!</v>
      </c>
      <c r="O188" s="119" t="s">
        <v>198</v>
      </c>
      <c r="P188" s="119" t="s">
        <v>198</v>
      </c>
      <c r="Q188" s="113" t="e">
        <f t="shared" si="71"/>
        <v>#VALUE!</v>
      </c>
      <c r="R188" s="120" t="e">
        <f t="shared" si="72"/>
        <v>#VALUE!</v>
      </c>
      <c r="S188" s="121" t="e">
        <f t="shared" si="77"/>
        <v>#VALUE!</v>
      </c>
      <c r="T188" s="121" t="e">
        <f>+VLOOKUP(A188,#REF!,10,0)</f>
        <v>#REF!</v>
      </c>
      <c r="U188" s="164"/>
      <c r="V188" s="117" t="str">
        <f t="shared" si="73"/>
        <v>#REF!</v>
      </c>
      <c r="W188" s="90" t="e">
        <f t="shared" si="74"/>
        <v>#VALUE!</v>
      </c>
      <c r="X188" s="89"/>
      <c r="Y188" s="89"/>
      <c r="Z188" s="118"/>
      <c r="AA188" s="89"/>
      <c r="AB188" s="89"/>
      <c r="AC188" s="89"/>
      <c r="AD188" s="89"/>
      <c r="AE188" s="89"/>
      <c r="AF188" s="89"/>
      <c r="AG188" s="89"/>
    </row>
    <row r="189" spans="1:33" ht="11.25" customHeight="1" outlineLevel="1" x14ac:dyDescent="0.3">
      <c r="A189" s="156" t="s">
        <v>198</v>
      </c>
      <c r="B189" s="111" t="e">
        <f t="shared" si="64"/>
        <v>#VALUE!</v>
      </c>
      <c r="C189" s="119" t="s">
        <v>198</v>
      </c>
      <c r="D189" s="119" t="s">
        <v>198</v>
      </c>
      <c r="E189" s="113" t="e">
        <f t="shared" si="65"/>
        <v>#VALUE!</v>
      </c>
      <c r="F189" s="120" t="e">
        <f t="shared" si="66"/>
        <v>#VALUE!</v>
      </c>
      <c r="G189" s="121" t="e">
        <f t="shared" si="75"/>
        <v>#VALUE!</v>
      </c>
      <c r="H189" s="111" t="e">
        <f t="shared" si="67"/>
        <v>#VALUE!</v>
      </c>
      <c r="I189" s="119" t="s">
        <v>198</v>
      </c>
      <c r="J189" s="119" t="s">
        <v>198</v>
      </c>
      <c r="K189" s="113" t="e">
        <f t="shared" si="68"/>
        <v>#VALUE!</v>
      </c>
      <c r="L189" s="120" t="e">
        <f t="shared" si="69"/>
        <v>#VALUE!</v>
      </c>
      <c r="M189" s="121" t="e">
        <f t="shared" si="76"/>
        <v>#VALUE!</v>
      </c>
      <c r="N189" s="111" t="e">
        <f t="shared" si="70"/>
        <v>#VALUE!</v>
      </c>
      <c r="O189" s="119" t="s">
        <v>198</v>
      </c>
      <c r="P189" s="119" t="s">
        <v>198</v>
      </c>
      <c r="Q189" s="113" t="e">
        <f t="shared" si="71"/>
        <v>#VALUE!</v>
      </c>
      <c r="R189" s="120" t="e">
        <f t="shared" si="72"/>
        <v>#VALUE!</v>
      </c>
      <c r="S189" s="121" t="e">
        <f t="shared" si="77"/>
        <v>#VALUE!</v>
      </c>
      <c r="T189" s="121" t="e">
        <f>+VLOOKUP(A189,#REF!,10,0)</f>
        <v>#REF!</v>
      </c>
      <c r="U189" s="116"/>
      <c r="V189" s="117" t="str">
        <f t="shared" si="73"/>
        <v>#REF!</v>
      </c>
      <c r="W189" s="90" t="e">
        <f t="shared" si="74"/>
        <v>#VALUE!</v>
      </c>
      <c r="X189" s="89"/>
      <c r="Y189" s="89"/>
      <c r="Z189" s="118"/>
      <c r="AA189" s="89"/>
      <c r="AB189" s="89"/>
      <c r="AC189" s="89"/>
      <c r="AD189" s="89"/>
      <c r="AE189" s="89"/>
      <c r="AF189" s="89"/>
      <c r="AG189" s="89"/>
    </row>
    <row r="190" spans="1:33" ht="11.25" customHeight="1" outlineLevel="1" x14ac:dyDescent="0.3">
      <c r="A190" s="156" t="s">
        <v>198</v>
      </c>
      <c r="B190" s="111" t="e">
        <f t="shared" si="64"/>
        <v>#VALUE!</v>
      </c>
      <c r="C190" s="119" t="s">
        <v>198</v>
      </c>
      <c r="D190" s="119" t="s">
        <v>198</v>
      </c>
      <c r="E190" s="113" t="e">
        <f t="shared" si="65"/>
        <v>#VALUE!</v>
      </c>
      <c r="F190" s="120" t="e">
        <f t="shared" si="66"/>
        <v>#VALUE!</v>
      </c>
      <c r="G190" s="121" t="e">
        <f t="shared" si="75"/>
        <v>#VALUE!</v>
      </c>
      <c r="H190" s="111" t="e">
        <f t="shared" si="67"/>
        <v>#VALUE!</v>
      </c>
      <c r="I190" s="119" t="s">
        <v>198</v>
      </c>
      <c r="J190" s="119" t="s">
        <v>198</v>
      </c>
      <c r="K190" s="113" t="e">
        <f t="shared" si="68"/>
        <v>#VALUE!</v>
      </c>
      <c r="L190" s="120" t="e">
        <f t="shared" si="69"/>
        <v>#VALUE!</v>
      </c>
      <c r="M190" s="121" t="e">
        <f t="shared" si="76"/>
        <v>#VALUE!</v>
      </c>
      <c r="N190" s="111" t="e">
        <f t="shared" si="70"/>
        <v>#VALUE!</v>
      </c>
      <c r="O190" s="119" t="s">
        <v>198</v>
      </c>
      <c r="P190" s="119" t="s">
        <v>198</v>
      </c>
      <c r="Q190" s="113" t="e">
        <f t="shared" si="71"/>
        <v>#VALUE!</v>
      </c>
      <c r="R190" s="120" t="e">
        <f t="shared" si="72"/>
        <v>#VALUE!</v>
      </c>
      <c r="S190" s="121" t="e">
        <f t="shared" si="77"/>
        <v>#VALUE!</v>
      </c>
      <c r="T190" s="121" t="e">
        <f>+VLOOKUP(A190,#REF!,10,0)</f>
        <v>#REF!</v>
      </c>
      <c r="U190" s="116"/>
      <c r="V190" s="117" t="str">
        <f t="shared" si="73"/>
        <v>#REF!</v>
      </c>
      <c r="W190" s="90" t="e">
        <f t="shared" si="74"/>
        <v>#VALUE!</v>
      </c>
      <c r="X190" s="89"/>
      <c r="Y190" s="89"/>
      <c r="Z190" s="118"/>
      <c r="AA190" s="89"/>
      <c r="AB190" s="89"/>
      <c r="AC190" s="89"/>
      <c r="AD190" s="89"/>
      <c r="AE190" s="89"/>
      <c r="AF190" s="89"/>
      <c r="AG190" s="89"/>
    </row>
    <row r="191" spans="1:33" ht="11.25" customHeight="1" outlineLevel="1" x14ac:dyDescent="0.3">
      <c r="A191" s="156" t="s">
        <v>198</v>
      </c>
      <c r="B191" s="111" t="e">
        <f t="shared" si="64"/>
        <v>#VALUE!</v>
      </c>
      <c r="C191" s="119" t="s">
        <v>198</v>
      </c>
      <c r="D191" s="119" t="s">
        <v>198</v>
      </c>
      <c r="E191" s="113" t="e">
        <f t="shared" si="65"/>
        <v>#VALUE!</v>
      </c>
      <c r="F191" s="120" t="e">
        <f t="shared" si="66"/>
        <v>#VALUE!</v>
      </c>
      <c r="G191" s="121" t="e">
        <f t="shared" si="75"/>
        <v>#VALUE!</v>
      </c>
      <c r="H191" s="111" t="e">
        <f t="shared" si="67"/>
        <v>#VALUE!</v>
      </c>
      <c r="I191" s="119" t="s">
        <v>198</v>
      </c>
      <c r="J191" s="119" t="s">
        <v>198</v>
      </c>
      <c r="K191" s="113" t="e">
        <f t="shared" si="68"/>
        <v>#VALUE!</v>
      </c>
      <c r="L191" s="120" t="e">
        <f t="shared" si="69"/>
        <v>#VALUE!</v>
      </c>
      <c r="M191" s="121" t="e">
        <f t="shared" si="76"/>
        <v>#VALUE!</v>
      </c>
      <c r="N191" s="111" t="e">
        <f t="shared" si="70"/>
        <v>#VALUE!</v>
      </c>
      <c r="O191" s="119" t="s">
        <v>198</v>
      </c>
      <c r="P191" s="119" t="s">
        <v>198</v>
      </c>
      <c r="Q191" s="113" t="e">
        <f t="shared" si="71"/>
        <v>#VALUE!</v>
      </c>
      <c r="R191" s="120" t="e">
        <f t="shared" si="72"/>
        <v>#VALUE!</v>
      </c>
      <c r="S191" s="121" t="e">
        <f t="shared" si="77"/>
        <v>#VALUE!</v>
      </c>
      <c r="T191" s="121" t="e">
        <f>+VLOOKUP(A191,#REF!,10,0)</f>
        <v>#REF!</v>
      </c>
      <c r="U191" s="116"/>
      <c r="V191" s="117" t="str">
        <f t="shared" si="73"/>
        <v>#REF!</v>
      </c>
      <c r="W191" s="90" t="e">
        <f t="shared" si="74"/>
        <v>#VALUE!</v>
      </c>
      <c r="X191" s="89"/>
      <c r="Y191" s="89"/>
      <c r="Z191" s="118"/>
      <c r="AA191" s="89"/>
      <c r="AB191" s="89"/>
      <c r="AC191" s="89"/>
      <c r="AD191" s="89"/>
      <c r="AE191" s="89"/>
      <c r="AF191" s="89"/>
      <c r="AG191" s="89"/>
    </row>
    <row r="192" spans="1:33" ht="11.25" customHeight="1" outlineLevel="1" x14ac:dyDescent="0.3">
      <c r="A192" s="156" t="s">
        <v>198</v>
      </c>
      <c r="B192" s="111" t="e">
        <f t="shared" si="64"/>
        <v>#VALUE!</v>
      </c>
      <c r="C192" s="119" t="s">
        <v>198</v>
      </c>
      <c r="D192" s="119" t="s">
        <v>198</v>
      </c>
      <c r="E192" s="113" t="e">
        <f t="shared" si="65"/>
        <v>#VALUE!</v>
      </c>
      <c r="F192" s="120" t="e">
        <f t="shared" si="66"/>
        <v>#VALUE!</v>
      </c>
      <c r="G192" s="121" t="e">
        <f t="shared" si="75"/>
        <v>#VALUE!</v>
      </c>
      <c r="H192" s="111" t="e">
        <f t="shared" si="67"/>
        <v>#VALUE!</v>
      </c>
      <c r="I192" s="119" t="s">
        <v>198</v>
      </c>
      <c r="J192" s="119" t="s">
        <v>198</v>
      </c>
      <c r="K192" s="113" t="e">
        <f t="shared" si="68"/>
        <v>#VALUE!</v>
      </c>
      <c r="L192" s="120" t="e">
        <f t="shared" si="69"/>
        <v>#VALUE!</v>
      </c>
      <c r="M192" s="121" t="e">
        <f t="shared" si="76"/>
        <v>#VALUE!</v>
      </c>
      <c r="N192" s="111" t="e">
        <f t="shared" si="70"/>
        <v>#VALUE!</v>
      </c>
      <c r="O192" s="119" t="s">
        <v>198</v>
      </c>
      <c r="P192" s="119" t="s">
        <v>198</v>
      </c>
      <c r="Q192" s="113" t="e">
        <f t="shared" si="71"/>
        <v>#VALUE!</v>
      </c>
      <c r="R192" s="120" t="e">
        <f t="shared" si="72"/>
        <v>#VALUE!</v>
      </c>
      <c r="S192" s="121" t="e">
        <f t="shared" si="77"/>
        <v>#VALUE!</v>
      </c>
      <c r="T192" s="121" t="e">
        <f>+VLOOKUP(A192,#REF!,10,0)</f>
        <v>#REF!</v>
      </c>
      <c r="U192" s="116"/>
      <c r="V192" s="117" t="str">
        <f t="shared" si="73"/>
        <v>#REF!</v>
      </c>
      <c r="W192" s="90" t="e">
        <f t="shared" si="74"/>
        <v>#VALUE!</v>
      </c>
      <c r="X192" s="89"/>
      <c r="Y192" s="89"/>
      <c r="Z192" s="118"/>
      <c r="AA192" s="89"/>
      <c r="AB192" s="89"/>
      <c r="AC192" s="89"/>
      <c r="AD192" s="89"/>
      <c r="AE192" s="89"/>
      <c r="AF192" s="89"/>
      <c r="AG192" s="89"/>
    </row>
    <row r="193" spans="1:33" ht="11.25" customHeight="1" outlineLevel="1" x14ac:dyDescent="0.3">
      <c r="A193" s="156" t="s">
        <v>198</v>
      </c>
      <c r="B193" s="111" t="e">
        <f t="shared" si="64"/>
        <v>#VALUE!</v>
      </c>
      <c r="C193" s="119" t="s">
        <v>198</v>
      </c>
      <c r="D193" s="119" t="s">
        <v>198</v>
      </c>
      <c r="E193" s="113" t="e">
        <f t="shared" si="65"/>
        <v>#VALUE!</v>
      </c>
      <c r="F193" s="120" t="e">
        <f t="shared" si="66"/>
        <v>#VALUE!</v>
      </c>
      <c r="G193" s="121" t="e">
        <f t="shared" si="75"/>
        <v>#VALUE!</v>
      </c>
      <c r="H193" s="111" t="e">
        <f t="shared" si="67"/>
        <v>#VALUE!</v>
      </c>
      <c r="I193" s="119" t="s">
        <v>198</v>
      </c>
      <c r="J193" s="119" t="s">
        <v>198</v>
      </c>
      <c r="K193" s="113" t="e">
        <f t="shared" si="68"/>
        <v>#VALUE!</v>
      </c>
      <c r="L193" s="120" t="e">
        <f t="shared" si="69"/>
        <v>#VALUE!</v>
      </c>
      <c r="M193" s="121" t="e">
        <f t="shared" si="76"/>
        <v>#VALUE!</v>
      </c>
      <c r="N193" s="111" t="e">
        <f t="shared" si="70"/>
        <v>#VALUE!</v>
      </c>
      <c r="O193" s="119" t="s">
        <v>198</v>
      </c>
      <c r="P193" s="119" t="s">
        <v>198</v>
      </c>
      <c r="Q193" s="113" t="e">
        <f t="shared" si="71"/>
        <v>#VALUE!</v>
      </c>
      <c r="R193" s="120" t="e">
        <f t="shared" si="72"/>
        <v>#VALUE!</v>
      </c>
      <c r="S193" s="121" t="e">
        <f t="shared" si="77"/>
        <v>#VALUE!</v>
      </c>
      <c r="T193" s="121" t="e">
        <f>+VLOOKUP(A193,#REF!,10,0)</f>
        <v>#REF!</v>
      </c>
      <c r="U193" s="116"/>
      <c r="V193" s="117" t="str">
        <f t="shared" si="73"/>
        <v>#REF!</v>
      </c>
      <c r="W193" s="90" t="e">
        <f t="shared" si="74"/>
        <v>#VALUE!</v>
      </c>
      <c r="X193" s="89"/>
      <c r="Y193" s="89"/>
      <c r="Z193" s="118"/>
      <c r="AA193" s="89"/>
      <c r="AB193" s="89"/>
      <c r="AC193" s="89"/>
      <c r="AD193" s="89"/>
      <c r="AE193" s="89"/>
      <c r="AF193" s="89"/>
      <c r="AG193" s="89"/>
    </row>
    <row r="194" spans="1:33" ht="11.25" customHeight="1" outlineLevel="1" x14ac:dyDescent="0.3">
      <c r="A194" s="156" t="s">
        <v>198</v>
      </c>
      <c r="B194" s="111" t="e">
        <f t="shared" si="64"/>
        <v>#VALUE!</v>
      </c>
      <c r="C194" s="119" t="s">
        <v>198</v>
      </c>
      <c r="D194" s="119" t="s">
        <v>198</v>
      </c>
      <c r="E194" s="113" t="e">
        <f t="shared" si="65"/>
        <v>#VALUE!</v>
      </c>
      <c r="F194" s="120" t="e">
        <f t="shared" si="66"/>
        <v>#VALUE!</v>
      </c>
      <c r="G194" s="121" t="e">
        <f t="shared" si="75"/>
        <v>#VALUE!</v>
      </c>
      <c r="H194" s="111" t="e">
        <f t="shared" si="67"/>
        <v>#VALUE!</v>
      </c>
      <c r="I194" s="119" t="s">
        <v>198</v>
      </c>
      <c r="J194" s="119" t="s">
        <v>198</v>
      </c>
      <c r="K194" s="113" t="e">
        <f t="shared" si="68"/>
        <v>#VALUE!</v>
      </c>
      <c r="L194" s="120" t="e">
        <f t="shared" si="69"/>
        <v>#VALUE!</v>
      </c>
      <c r="M194" s="121" t="e">
        <f t="shared" si="76"/>
        <v>#VALUE!</v>
      </c>
      <c r="N194" s="111" t="e">
        <f t="shared" si="70"/>
        <v>#VALUE!</v>
      </c>
      <c r="O194" s="119" t="s">
        <v>198</v>
      </c>
      <c r="P194" s="119" t="s">
        <v>198</v>
      </c>
      <c r="Q194" s="113" t="e">
        <f t="shared" si="71"/>
        <v>#VALUE!</v>
      </c>
      <c r="R194" s="120" t="e">
        <f t="shared" si="72"/>
        <v>#VALUE!</v>
      </c>
      <c r="S194" s="121" t="e">
        <f t="shared" si="77"/>
        <v>#VALUE!</v>
      </c>
      <c r="T194" s="121" t="e">
        <f>+VLOOKUP(A194,#REF!,10,0)</f>
        <v>#REF!</v>
      </c>
      <c r="U194" s="116"/>
      <c r="V194" s="117" t="str">
        <f t="shared" si="73"/>
        <v>#REF!</v>
      </c>
      <c r="W194" s="90" t="e">
        <f t="shared" si="74"/>
        <v>#VALUE!</v>
      </c>
      <c r="X194" s="89"/>
      <c r="Y194" s="89"/>
      <c r="Z194" s="118"/>
      <c r="AA194" s="89"/>
      <c r="AB194" s="89"/>
      <c r="AC194" s="89"/>
      <c r="AD194" s="89"/>
      <c r="AE194" s="89"/>
      <c r="AF194" s="89"/>
      <c r="AG194" s="89"/>
    </row>
    <row r="195" spans="1:33" ht="11.25" customHeight="1" outlineLevel="1" x14ac:dyDescent="0.3">
      <c r="A195" s="156" t="s">
        <v>198</v>
      </c>
      <c r="B195" s="111" t="e">
        <f t="shared" si="64"/>
        <v>#VALUE!</v>
      </c>
      <c r="C195" s="119" t="s">
        <v>198</v>
      </c>
      <c r="D195" s="119" t="s">
        <v>198</v>
      </c>
      <c r="E195" s="113" t="e">
        <f t="shared" si="65"/>
        <v>#VALUE!</v>
      </c>
      <c r="F195" s="120" t="e">
        <f t="shared" si="66"/>
        <v>#VALUE!</v>
      </c>
      <c r="G195" s="121" t="e">
        <f t="shared" si="75"/>
        <v>#VALUE!</v>
      </c>
      <c r="H195" s="111" t="e">
        <f t="shared" si="67"/>
        <v>#VALUE!</v>
      </c>
      <c r="I195" s="119" t="s">
        <v>198</v>
      </c>
      <c r="J195" s="119" t="s">
        <v>198</v>
      </c>
      <c r="K195" s="113" t="e">
        <f t="shared" si="68"/>
        <v>#VALUE!</v>
      </c>
      <c r="L195" s="120" t="e">
        <f t="shared" si="69"/>
        <v>#VALUE!</v>
      </c>
      <c r="M195" s="121" t="e">
        <f t="shared" si="76"/>
        <v>#VALUE!</v>
      </c>
      <c r="N195" s="111" t="e">
        <f t="shared" si="70"/>
        <v>#VALUE!</v>
      </c>
      <c r="O195" s="119" t="s">
        <v>198</v>
      </c>
      <c r="P195" s="119" t="s">
        <v>198</v>
      </c>
      <c r="Q195" s="113" t="e">
        <f t="shared" si="71"/>
        <v>#VALUE!</v>
      </c>
      <c r="R195" s="120" t="e">
        <f t="shared" si="72"/>
        <v>#VALUE!</v>
      </c>
      <c r="S195" s="121" t="e">
        <f t="shared" si="77"/>
        <v>#VALUE!</v>
      </c>
      <c r="T195" s="121" t="e">
        <f>+VLOOKUP(A195,#REF!,10,0)</f>
        <v>#REF!</v>
      </c>
      <c r="U195" s="116"/>
      <c r="V195" s="117" t="str">
        <f t="shared" si="73"/>
        <v>#REF!</v>
      </c>
      <c r="W195" s="90" t="e">
        <f t="shared" si="74"/>
        <v>#VALUE!</v>
      </c>
      <c r="X195" s="89"/>
      <c r="Y195" s="89"/>
      <c r="Z195" s="118"/>
      <c r="AA195" s="89"/>
      <c r="AB195" s="89"/>
      <c r="AC195" s="89"/>
      <c r="AD195" s="89"/>
      <c r="AE195" s="89"/>
      <c r="AF195" s="89"/>
      <c r="AG195" s="89"/>
    </row>
    <row r="196" spans="1:33" ht="11.25" customHeight="1" outlineLevel="1" x14ac:dyDescent="0.3">
      <c r="A196" s="156" t="s">
        <v>198</v>
      </c>
      <c r="B196" s="111" t="e">
        <f t="shared" si="64"/>
        <v>#VALUE!</v>
      </c>
      <c r="C196" s="119" t="s">
        <v>198</v>
      </c>
      <c r="D196" s="119" t="s">
        <v>198</v>
      </c>
      <c r="E196" s="113" t="e">
        <f t="shared" si="65"/>
        <v>#VALUE!</v>
      </c>
      <c r="F196" s="120" t="e">
        <f t="shared" si="66"/>
        <v>#VALUE!</v>
      </c>
      <c r="G196" s="121" t="e">
        <f t="shared" si="75"/>
        <v>#VALUE!</v>
      </c>
      <c r="H196" s="111" t="e">
        <f t="shared" si="67"/>
        <v>#VALUE!</v>
      </c>
      <c r="I196" s="119" t="s">
        <v>198</v>
      </c>
      <c r="J196" s="119" t="s">
        <v>198</v>
      </c>
      <c r="K196" s="113" t="e">
        <f t="shared" si="68"/>
        <v>#VALUE!</v>
      </c>
      <c r="L196" s="120" t="e">
        <f t="shared" si="69"/>
        <v>#VALUE!</v>
      </c>
      <c r="M196" s="121" t="e">
        <f t="shared" si="76"/>
        <v>#VALUE!</v>
      </c>
      <c r="N196" s="111" t="e">
        <f t="shared" si="70"/>
        <v>#VALUE!</v>
      </c>
      <c r="O196" s="119" t="s">
        <v>198</v>
      </c>
      <c r="P196" s="119" t="s">
        <v>198</v>
      </c>
      <c r="Q196" s="113" t="e">
        <f t="shared" si="71"/>
        <v>#VALUE!</v>
      </c>
      <c r="R196" s="120" t="e">
        <f t="shared" si="72"/>
        <v>#VALUE!</v>
      </c>
      <c r="S196" s="121" t="e">
        <f t="shared" si="77"/>
        <v>#VALUE!</v>
      </c>
      <c r="T196" s="121" t="e">
        <f>+VLOOKUP(A196,#REF!,10,0)</f>
        <v>#REF!</v>
      </c>
      <c r="U196" s="116"/>
      <c r="V196" s="117" t="str">
        <f t="shared" si="73"/>
        <v>#REF!</v>
      </c>
      <c r="W196" s="90" t="e">
        <f t="shared" si="74"/>
        <v>#VALUE!</v>
      </c>
      <c r="X196" s="89"/>
      <c r="Y196" s="89"/>
      <c r="Z196" s="118"/>
      <c r="AA196" s="89"/>
      <c r="AB196" s="89"/>
      <c r="AC196" s="89"/>
      <c r="AD196" s="89"/>
      <c r="AE196" s="89"/>
      <c r="AF196" s="89"/>
      <c r="AG196" s="89"/>
    </row>
    <row r="197" spans="1:33" ht="11.25" customHeight="1" outlineLevel="1" x14ac:dyDescent="0.3">
      <c r="A197" s="156" t="s">
        <v>198</v>
      </c>
      <c r="B197" s="111" t="e">
        <f t="shared" si="64"/>
        <v>#VALUE!</v>
      </c>
      <c r="C197" s="119" t="s">
        <v>198</v>
      </c>
      <c r="D197" s="119" t="s">
        <v>198</v>
      </c>
      <c r="E197" s="113" t="e">
        <f t="shared" si="65"/>
        <v>#VALUE!</v>
      </c>
      <c r="F197" s="120" t="e">
        <f t="shared" si="66"/>
        <v>#VALUE!</v>
      </c>
      <c r="G197" s="121" t="e">
        <f t="shared" si="75"/>
        <v>#VALUE!</v>
      </c>
      <c r="H197" s="111" t="e">
        <f t="shared" si="67"/>
        <v>#VALUE!</v>
      </c>
      <c r="I197" s="119" t="s">
        <v>198</v>
      </c>
      <c r="J197" s="119" t="s">
        <v>198</v>
      </c>
      <c r="K197" s="113" t="e">
        <f t="shared" si="68"/>
        <v>#VALUE!</v>
      </c>
      <c r="L197" s="120" t="e">
        <f t="shared" si="69"/>
        <v>#VALUE!</v>
      </c>
      <c r="M197" s="121" t="e">
        <f t="shared" si="76"/>
        <v>#VALUE!</v>
      </c>
      <c r="N197" s="111" t="e">
        <f t="shared" si="70"/>
        <v>#VALUE!</v>
      </c>
      <c r="O197" s="119" t="s">
        <v>198</v>
      </c>
      <c r="P197" s="119" t="s">
        <v>198</v>
      </c>
      <c r="Q197" s="113" t="e">
        <f t="shared" si="71"/>
        <v>#VALUE!</v>
      </c>
      <c r="R197" s="120" t="e">
        <f t="shared" si="72"/>
        <v>#VALUE!</v>
      </c>
      <c r="S197" s="121" t="e">
        <f t="shared" si="77"/>
        <v>#VALUE!</v>
      </c>
      <c r="T197" s="121" t="e">
        <f>+VLOOKUP(A197,#REF!,10,0)</f>
        <v>#REF!</v>
      </c>
      <c r="U197" s="116"/>
      <c r="V197" s="117" t="str">
        <f t="shared" si="73"/>
        <v>#REF!</v>
      </c>
      <c r="W197" s="90" t="e">
        <f t="shared" si="74"/>
        <v>#VALUE!</v>
      </c>
      <c r="X197" s="89"/>
      <c r="Y197" s="89"/>
      <c r="Z197" s="118"/>
      <c r="AA197" s="89"/>
      <c r="AB197" s="89"/>
      <c r="AC197" s="89"/>
      <c r="AD197" s="89"/>
      <c r="AE197" s="89"/>
      <c r="AF197" s="89"/>
      <c r="AG197" s="89"/>
    </row>
    <row r="198" spans="1:33" ht="11.25" customHeight="1" outlineLevel="1" x14ac:dyDescent="0.3">
      <c r="A198" s="156" t="s">
        <v>198</v>
      </c>
      <c r="B198" s="111" t="e">
        <f t="shared" si="64"/>
        <v>#VALUE!</v>
      </c>
      <c r="C198" s="119" t="s">
        <v>198</v>
      </c>
      <c r="D198" s="119" t="s">
        <v>198</v>
      </c>
      <c r="E198" s="113" t="e">
        <f t="shared" si="65"/>
        <v>#VALUE!</v>
      </c>
      <c r="F198" s="120" t="e">
        <f t="shared" si="66"/>
        <v>#VALUE!</v>
      </c>
      <c r="G198" s="121" t="e">
        <f t="shared" si="75"/>
        <v>#VALUE!</v>
      </c>
      <c r="H198" s="111" t="e">
        <f t="shared" si="67"/>
        <v>#VALUE!</v>
      </c>
      <c r="I198" s="119" t="s">
        <v>198</v>
      </c>
      <c r="J198" s="119" t="s">
        <v>198</v>
      </c>
      <c r="K198" s="113" t="e">
        <f t="shared" si="68"/>
        <v>#VALUE!</v>
      </c>
      <c r="L198" s="120" t="e">
        <f t="shared" si="69"/>
        <v>#VALUE!</v>
      </c>
      <c r="M198" s="121" t="e">
        <f t="shared" si="76"/>
        <v>#VALUE!</v>
      </c>
      <c r="N198" s="111" t="e">
        <f t="shared" si="70"/>
        <v>#VALUE!</v>
      </c>
      <c r="O198" s="119" t="s">
        <v>198</v>
      </c>
      <c r="P198" s="119" t="s">
        <v>198</v>
      </c>
      <c r="Q198" s="113" t="e">
        <f t="shared" si="71"/>
        <v>#VALUE!</v>
      </c>
      <c r="R198" s="120" t="e">
        <f t="shared" si="72"/>
        <v>#VALUE!</v>
      </c>
      <c r="S198" s="121" t="e">
        <f t="shared" si="77"/>
        <v>#VALUE!</v>
      </c>
      <c r="T198" s="121" t="e">
        <f>+VLOOKUP(A198,#REF!,10,0)</f>
        <v>#REF!</v>
      </c>
      <c r="U198" s="116"/>
      <c r="V198" s="117" t="str">
        <f t="shared" si="73"/>
        <v>#REF!</v>
      </c>
      <c r="W198" s="90" t="e">
        <f t="shared" si="74"/>
        <v>#VALUE!</v>
      </c>
      <c r="X198" s="89"/>
      <c r="Y198" s="89"/>
      <c r="Z198" s="118"/>
      <c r="AA198" s="89"/>
      <c r="AB198" s="89"/>
      <c r="AC198" s="89"/>
      <c r="AD198" s="89"/>
      <c r="AE198" s="89"/>
      <c r="AF198" s="89"/>
      <c r="AG198" s="89"/>
    </row>
    <row r="199" spans="1:33" ht="11.25" customHeight="1" outlineLevel="1" x14ac:dyDescent="0.3">
      <c r="A199" s="156" t="s">
        <v>198</v>
      </c>
      <c r="B199" s="111" t="e">
        <f t="shared" si="64"/>
        <v>#VALUE!</v>
      </c>
      <c r="C199" s="119" t="s">
        <v>198</v>
      </c>
      <c r="D199" s="119" t="s">
        <v>198</v>
      </c>
      <c r="E199" s="113" t="e">
        <f t="shared" si="65"/>
        <v>#VALUE!</v>
      </c>
      <c r="F199" s="120" t="e">
        <f t="shared" si="66"/>
        <v>#VALUE!</v>
      </c>
      <c r="G199" s="121" t="e">
        <f t="shared" si="75"/>
        <v>#VALUE!</v>
      </c>
      <c r="H199" s="111" t="e">
        <f t="shared" si="67"/>
        <v>#VALUE!</v>
      </c>
      <c r="I199" s="119" t="s">
        <v>198</v>
      </c>
      <c r="J199" s="119" t="s">
        <v>198</v>
      </c>
      <c r="K199" s="113" t="e">
        <f t="shared" si="68"/>
        <v>#VALUE!</v>
      </c>
      <c r="L199" s="120" t="e">
        <f t="shared" si="69"/>
        <v>#VALUE!</v>
      </c>
      <c r="M199" s="121" t="e">
        <f t="shared" si="76"/>
        <v>#VALUE!</v>
      </c>
      <c r="N199" s="111" t="e">
        <f t="shared" si="70"/>
        <v>#VALUE!</v>
      </c>
      <c r="O199" s="119" t="s">
        <v>198</v>
      </c>
      <c r="P199" s="119" t="s">
        <v>198</v>
      </c>
      <c r="Q199" s="113" t="e">
        <f t="shared" si="71"/>
        <v>#VALUE!</v>
      </c>
      <c r="R199" s="120" t="e">
        <f t="shared" si="72"/>
        <v>#VALUE!</v>
      </c>
      <c r="S199" s="121" t="e">
        <f t="shared" si="77"/>
        <v>#VALUE!</v>
      </c>
      <c r="T199" s="121" t="e">
        <f>+VLOOKUP(A199,#REF!,10,0)</f>
        <v>#REF!</v>
      </c>
      <c r="U199" s="116"/>
      <c r="V199" s="117" t="str">
        <f t="shared" si="73"/>
        <v>#REF!</v>
      </c>
      <c r="W199" s="90" t="e">
        <f t="shared" si="74"/>
        <v>#VALUE!</v>
      </c>
      <c r="X199" s="89"/>
      <c r="Y199" s="89"/>
      <c r="Z199" s="118"/>
      <c r="AA199" s="89"/>
      <c r="AB199" s="89"/>
      <c r="AC199" s="89"/>
      <c r="AD199" s="89"/>
      <c r="AE199" s="89"/>
      <c r="AF199" s="89"/>
      <c r="AG199" s="89"/>
    </row>
    <row r="200" spans="1:33" ht="11.25" customHeight="1" outlineLevel="1" x14ac:dyDescent="0.3">
      <c r="A200" s="156" t="s">
        <v>198</v>
      </c>
      <c r="B200" s="111" t="e">
        <f t="shared" si="64"/>
        <v>#VALUE!</v>
      </c>
      <c r="C200" s="119" t="s">
        <v>198</v>
      </c>
      <c r="D200" s="119" t="s">
        <v>198</v>
      </c>
      <c r="E200" s="113" t="e">
        <f t="shared" si="65"/>
        <v>#VALUE!</v>
      </c>
      <c r="F200" s="120" t="e">
        <f t="shared" si="66"/>
        <v>#VALUE!</v>
      </c>
      <c r="G200" s="121" t="e">
        <f t="shared" si="75"/>
        <v>#VALUE!</v>
      </c>
      <c r="H200" s="111" t="e">
        <f t="shared" si="67"/>
        <v>#VALUE!</v>
      </c>
      <c r="I200" s="119" t="s">
        <v>198</v>
      </c>
      <c r="J200" s="119" t="s">
        <v>198</v>
      </c>
      <c r="K200" s="113" t="e">
        <f t="shared" si="68"/>
        <v>#VALUE!</v>
      </c>
      <c r="L200" s="120" t="e">
        <f t="shared" si="69"/>
        <v>#VALUE!</v>
      </c>
      <c r="M200" s="121" t="e">
        <f t="shared" si="76"/>
        <v>#VALUE!</v>
      </c>
      <c r="N200" s="111" t="e">
        <f t="shared" si="70"/>
        <v>#VALUE!</v>
      </c>
      <c r="O200" s="119" t="s">
        <v>198</v>
      </c>
      <c r="P200" s="119" t="s">
        <v>198</v>
      </c>
      <c r="Q200" s="113" t="e">
        <f t="shared" si="71"/>
        <v>#VALUE!</v>
      </c>
      <c r="R200" s="120" t="e">
        <f t="shared" si="72"/>
        <v>#VALUE!</v>
      </c>
      <c r="S200" s="121" t="e">
        <f t="shared" si="77"/>
        <v>#VALUE!</v>
      </c>
      <c r="T200" s="121" t="e">
        <f>+VLOOKUP(A200,#REF!,10,0)</f>
        <v>#REF!</v>
      </c>
      <c r="U200" s="116"/>
      <c r="V200" s="117" t="str">
        <f t="shared" si="73"/>
        <v>#REF!</v>
      </c>
      <c r="W200" s="90" t="e">
        <f t="shared" si="74"/>
        <v>#VALUE!</v>
      </c>
      <c r="X200" s="89"/>
      <c r="Y200" s="89"/>
      <c r="Z200" s="118"/>
      <c r="AA200" s="89"/>
      <c r="AB200" s="89"/>
      <c r="AC200" s="89"/>
      <c r="AD200" s="89"/>
      <c r="AE200" s="89"/>
      <c r="AF200" s="89"/>
      <c r="AG200" s="89"/>
    </row>
    <row r="201" spans="1:33" ht="11.25" customHeight="1" outlineLevel="1" x14ac:dyDescent="0.3">
      <c r="A201" s="156" t="s">
        <v>198</v>
      </c>
      <c r="B201" s="111" t="e">
        <f t="shared" si="64"/>
        <v>#VALUE!</v>
      </c>
      <c r="C201" s="119" t="s">
        <v>198</v>
      </c>
      <c r="D201" s="119" t="s">
        <v>198</v>
      </c>
      <c r="E201" s="113" t="e">
        <f t="shared" si="65"/>
        <v>#VALUE!</v>
      </c>
      <c r="F201" s="120" t="e">
        <f t="shared" si="66"/>
        <v>#VALUE!</v>
      </c>
      <c r="G201" s="121" t="e">
        <f t="shared" si="75"/>
        <v>#VALUE!</v>
      </c>
      <c r="H201" s="111" t="e">
        <f t="shared" si="67"/>
        <v>#VALUE!</v>
      </c>
      <c r="I201" s="119" t="s">
        <v>198</v>
      </c>
      <c r="J201" s="119" t="s">
        <v>198</v>
      </c>
      <c r="K201" s="113" t="e">
        <f t="shared" si="68"/>
        <v>#VALUE!</v>
      </c>
      <c r="L201" s="120" t="e">
        <f t="shared" si="69"/>
        <v>#VALUE!</v>
      </c>
      <c r="M201" s="121" t="e">
        <f t="shared" si="76"/>
        <v>#VALUE!</v>
      </c>
      <c r="N201" s="111" t="e">
        <f t="shared" si="70"/>
        <v>#VALUE!</v>
      </c>
      <c r="O201" s="119" t="s">
        <v>198</v>
      </c>
      <c r="P201" s="119" t="s">
        <v>198</v>
      </c>
      <c r="Q201" s="113" t="e">
        <f t="shared" si="71"/>
        <v>#VALUE!</v>
      </c>
      <c r="R201" s="120" t="e">
        <f t="shared" si="72"/>
        <v>#VALUE!</v>
      </c>
      <c r="S201" s="121" t="e">
        <f t="shared" si="77"/>
        <v>#VALUE!</v>
      </c>
      <c r="T201" s="121" t="e">
        <f>+VLOOKUP(A201,#REF!,10,0)</f>
        <v>#REF!</v>
      </c>
      <c r="U201" s="116"/>
      <c r="V201" s="117" t="str">
        <f t="shared" si="73"/>
        <v>#REF!</v>
      </c>
      <c r="W201" s="90" t="e">
        <f t="shared" si="74"/>
        <v>#VALUE!</v>
      </c>
      <c r="X201" s="89"/>
      <c r="Y201" s="89"/>
      <c r="Z201" s="118"/>
      <c r="AA201" s="89"/>
      <c r="AB201" s="89"/>
      <c r="AC201" s="89"/>
      <c r="AD201" s="89"/>
      <c r="AE201" s="89"/>
      <c r="AF201" s="89"/>
      <c r="AG201" s="89"/>
    </row>
    <row r="202" spans="1:33" ht="11.25" customHeight="1" outlineLevel="1" x14ac:dyDescent="0.3">
      <c r="A202" s="156" t="s">
        <v>198</v>
      </c>
      <c r="B202" s="111" t="e">
        <f t="shared" si="64"/>
        <v>#VALUE!</v>
      </c>
      <c r="C202" s="119" t="s">
        <v>198</v>
      </c>
      <c r="D202" s="119" t="s">
        <v>198</v>
      </c>
      <c r="E202" s="113" t="e">
        <f t="shared" si="65"/>
        <v>#VALUE!</v>
      </c>
      <c r="F202" s="120" t="e">
        <f t="shared" si="66"/>
        <v>#VALUE!</v>
      </c>
      <c r="G202" s="121" t="e">
        <f t="shared" si="75"/>
        <v>#VALUE!</v>
      </c>
      <c r="H202" s="111" t="e">
        <f t="shared" si="67"/>
        <v>#VALUE!</v>
      </c>
      <c r="I202" s="119" t="s">
        <v>198</v>
      </c>
      <c r="J202" s="119" t="s">
        <v>198</v>
      </c>
      <c r="K202" s="113" t="e">
        <f t="shared" si="68"/>
        <v>#VALUE!</v>
      </c>
      <c r="L202" s="120" t="e">
        <f t="shared" si="69"/>
        <v>#VALUE!</v>
      </c>
      <c r="M202" s="121" t="e">
        <f t="shared" si="76"/>
        <v>#VALUE!</v>
      </c>
      <c r="N202" s="111" t="e">
        <f t="shared" si="70"/>
        <v>#VALUE!</v>
      </c>
      <c r="O202" s="119" t="s">
        <v>198</v>
      </c>
      <c r="P202" s="119" t="s">
        <v>198</v>
      </c>
      <c r="Q202" s="113" t="e">
        <f t="shared" si="71"/>
        <v>#VALUE!</v>
      </c>
      <c r="R202" s="120" t="e">
        <f t="shared" si="72"/>
        <v>#VALUE!</v>
      </c>
      <c r="S202" s="121" t="e">
        <f t="shared" si="77"/>
        <v>#VALUE!</v>
      </c>
      <c r="T202" s="121" t="e">
        <f>+VLOOKUP(A202,#REF!,10,0)</f>
        <v>#REF!</v>
      </c>
      <c r="U202" s="116"/>
      <c r="V202" s="117" t="str">
        <f t="shared" si="73"/>
        <v>#REF!</v>
      </c>
      <c r="W202" s="90" t="e">
        <f t="shared" si="74"/>
        <v>#VALUE!</v>
      </c>
      <c r="X202" s="89"/>
      <c r="Y202" s="89"/>
      <c r="Z202" s="118"/>
      <c r="AA202" s="89"/>
      <c r="AB202" s="89"/>
      <c r="AC202" s="89"/>
      <c r="AD202" s="89"/>
      <c r="AE202" s="89"/>
      <c r="AF202" s="89"/>
      <c r="AG202" s="89"/>
    </row>
    <row r="203" spans="1:33" ht="11.25" customHeight="1" outlineLevel="1" x14ac:dyDescent="0.3">
      <c r="A203" s="156" t="s">
        <v>198</v>
      </c>
      <c r="B203" s="111" t="e">
        <f t="shared" si="64"/>
        <v>#VALUE!</v>
      </c>
      <c r="C203" s="119" t="s">
        <v>198</v>
      </c>
      <c r="D203" s="119" t="s">
        <v>198</v>
      </c>
      <c r="E203" s="113" t="e">
        <f t="shared" si="65"/>
        <v>#VALUE!</v>
      </c>
      <c r="F203" s="120" t="e">
        <f t="shared" si="66"/>
        <v>#VALUE!</v>
      </c>
      <c r="G203" s="121" t="e">
        <f t="shared" si="75"/>
        <v>#VALUE!</v>
      </c>
      <c r="H203" s="111" t="e">
        <f t="shared" si="67"/>
        <v>#VALUE!</v>
      </c>
      <c r="I203" s="119" t="s">
        <v>198</v>
      </c>
      <c r="J203" s="119" t="s">
        <v>198</v>
      </c>
      <c r="K203" s="113" t="e">
        <f t="shared" si="68"/>
        <v>#VALUE!</v>
      </c>
      <c r="L203" s="120" t="e">
        <f t="shared" si="69"/>
        <v>#VALUE!</v>
      </c>
      <c r="M203" s="121" t="e">
        <f t="shared" si="76"/>
        <v>#VALUE!</v>
      </c>
      <c r="N203" s="111" t="e">
        <f t="shared" si="70"/>
        <v>#VALUE!</v>
      </c>
      <c r="O203" s="119" t="s">
        <v>198</v>
      </c>
      <c r="P203" s="119" t="s">
        <v>198</v>
      </c>
      <c r="Q203" s="113" t="e">
        <f t="shared" si="71"/>
        <v>#VALUE!</v>
      </c>
      <c r="R203" s="120" t="e">
        <f t="shared" si="72"/>
        <v>#VALUE!</v>
      </c>
      <c r="S203" s="121" t="e">
        <f t="shared" si="77"/>
        <v>#VALUE!</v>
      </c>
      <c r="T203" s="121" t="e">
        <f>+VLOOKUP(A203,#REF!,10,0)</f>
        <v>#REF!</v>
      </c>
      <c r="U203" s="116"/>
      <c r="V203" s="117" t="str">
        <f t="shared" si="73"/>
        <v>#REF!</v>
      </c>
      <c r="W203" s="90" t="e">
        <f t="shared" si="74"/>
        <v>#VALUE!</v>
      </c>
      <c r="X203" s="89"/>
      <c r="Y203" s="89"/>
      <c r="Z203" s="118"/>
      <c r="AA203" s="89"/>
      <c r="AB203" s="89"/>
      <c r="AC203" s="89"/>
      <c r="AD203" s="89"/>
      <c r="AE203" s="89"/>
      <c r="AF203" s="89"/>
      <c r="AG203" s="89"/>
    </row>
    <row r="204" spans="1:33" ht="11.25" customHeight="1" outlineLevel="1" x14ac:dyDescent="0.3">
      <c r="A204" s="156" t="s">
        <v>198</v>
      </c>
      <c r="B204" s="111" t="e">
        <f t="shared" si="64"/>
        <v>#VALUE!</v>
      </c>
      <c r="C204" s="119" t="s">
        <v>198</v>
      </c>
      <c r="D204" s="119" t="s">
        <v>198</v>
      </c>
      <c r="E204" s="113" t="e">
        <f t="shared" si="65"/>
        <v>#VALUE!</v>
      </c>
      <c r="F204" s="120" t="e">
        <f t="shared" si="66"/>
        <v>#VALUE!</v>
      </c>
      <c r="G204" s="121" t="e">
        <f t="shared" si="75"/>
        <v>#VALUE!</v>
      </c>
      <c r="H204" s="111" t="e">
        <f t="shared" si="67"/>
        <v>#VALUE!</v>
      </c>
      <c r="I204" s="119" t="s">
        <v>198</v>
      </c>
      <c r="J204" s="119" t="s">
        <v>198</v>
      </c>
      <c r="K204" s="113" t="e">
        <f t="shared" si="68"/>
        <v>#VALUE!</v>
      </c>
      <c r="L204" s="120" t="e">
        <f t="shared" si="69"/>
        <v>#VALUE!</v>
      </c>
      <c r="M204" s="121" t="e">
        <f t="shared" si="76"/>
        <v>#VALUE!</v>
      </c>
      <c r="N204" s="111" t="e">
        <f t="shared" si="70"/>
        <v>#VALUE!</v>
      </c>
      <c r="O204" s="119" t="s">
        <v>198</v>
      </c>
      <c r="P204" s="119" t="s">
        <v>198</v>
      </c>
      <c r="Q204" s="113" t="e">
        <f t="shared" si="71"/>
        <v>#VALUE!</v>
      </c>
      <c r="R204" s="120" t="e">
        <f t="shared" si="72"/>
        <v>#VALUE!</v>
      </c>
      <c r="S204" s="121" t="e">
        <f t="shared" si="77"/>
        <v>#VALUE!</v>
      </c>
      <c r="T204" s="121" t="e">
        <f>+VLOOKUP(A204,#REF!,10,0)</f>
        <v>#REF!</v>
      </c>
      <c r="U204" s="116"/>
      <c r="V204" s="117" t="str">
        <f t="shared" si="73"/>
        <v>#REF!</v>
      </c>
      <c r="W204" s="90" t="e">
        <f t="shared" si="74"/>
        <v>#VALUE!</v>
      </c>
      <c r="X204" s="89"/>
      <c r="Y204" s="89"/>
      <c r="Z204" s="118"/>
      <c r="AA204" s="89"/>
      <c r="AB204" s="89"/>
      <c r="AC204" s="89"/>
      <c r="AD204" s="89"/>
      <c r="AE204" s="89"/>
      <c r="AF204" s="89"/>
      <c r="AG204" s="89"/>
    </row>
    <row r="205" spans="1:33" ht="11.25" customHeight="1" outlineLevel="1" x14ac:dyDescent="0.3">
      <c r="A205" s="156" t="s">
        <v>198</v>
      </c>
      <c r="B205" s="111" t="e">
        <f t="shared" si="64"/>
        <v>#VALUE!</v>
      </c>
      <c r="C205" s="119" t="s">
        <v>198</v>
      </c>
      <c r="D205" s="119" t="s">
        <v>198</v>
      </c>
      <c r="E205" s="113" t="e">
        <f t="shared" si="65"/>
        <v>#VALUE!</v>
      </c>
      <c r="F205" s="120" t="e">
        <f t="shared" si="66"/>
        <v>#VALUE!</v>
      </c>
      <c r="G205" s="121" t="e">
        <f t="shared" si="75"/>
        <v>#VALUE!</v>
      </c>
      <c r="H205" s="111" t="e">
        <f t="shared" si="67"/>
        <v>#VALUE!</v>
      </c>
      <c r="I205" s="119" t="s">
        <v>198</v>
      </c>
      <c r="J205" s="119" t="s">
        <v>198</v>
      </c>
      <c r="K205" s="113" t="e">
        <f t="shared" si="68"/>
        <v>#VALUE!</v>
      </c>
      <c r="L205" s="120" t="e">
        <f t="shared" si="69"/>
        <v>#VALUE!</v>
      </c>
      <c r="M205" s="121" t="e">
        <f t="shared" si="76"/>
        <v>#VALUE!</v>
      </c>
      <c r="N205" s="111" t="e">
        <f t="shared" si="70"/>
        <v>#VALUE!</v>
      </c>
      <c r="O205" s="119" t="s">
        <v>198</v>
      </c>
      <c r="P205" s="119" t="s">
        <v>198</v>
      </c>
      <c r="Q205" s="113" t="e">
        <f t="shared" si="71"/>
        <v>#VALUE!</v>
      </c>
      <c r="R205" s="120" t="e">
        <f t="shared" si="72"/>
        <v>#VALUE!</v>
      </c>
      <c r="S205" s="121" t="e">
        <f t="shared" si="77"/>
        <v>#VALUE!</v>
      </c>
      <c r="T205" s="121" t="e">
        <f>+VLOOKUP(A205,#REF!,10,0)</f>
        <v>#REF!</v>
      </c>
      <c r="U205" s="116"/>
      <c r="V205" s="117" t="str">
        <f t="shared" si="73"/>
        <v>#REF!</v>
      </c>
      <c r="W205" s="90" t="e">
        <f t="shared" si="74"/>
        <v>#VALUE!</v>
      </c>
      <c r="X205" s="89"/>
      <c r="Y205" s="89"/>
      <c r="Z205" s="118"/>
      <c r="AA205" s="89"/>
      <c r="AB205" s="89"/>
      <c r="AC205" s="89"/>
      <c r="AD205" s="89"/>
      <c r="AE205" s="89"/>
      <c r="AF205" s="89"/>
      <c r="AG205" s="89"/>
    </row>
    <row r="206" spans="1:33" ht="11.25" customHeight="1" outlineLevel="1" x14ac:dyDescent="0.3">
      <c r="A206" s="156" t="s">
        <v>198</v>
      </c>
      <c r="B206" s="111" t="e">
        <f t="shared" si="64"/>
        <v>#VALUE!</v>
      </c>
      <c r="C206" s="119" t="s">
        <v>198</v>
      </c>
      <c r="D206" s="119" t="s">
        <v>198</v>
      </c>
      <c r="E206" s="113" t="e">
        <f t="shared" si="65"/>
        <v>#VALUE!</v>
      </c>
      <c r="F206" s="120" t="e">
        <f t="shared" si="66"/>
        <v>#VALUE!</v>
      </c>
      <c r="G206" s="121" t="e">
        <f t="shared" si="75"/>
        <v>#VALUE!</v>
      </c>
      <c r="H206" s="111" t="e">
        <f t="shared" si="67"/>
        <v>#VALUE!</v>
      </c>
      <c r="I206" s="119" t="s">
        <v>198</v>
      </c>
      <c r="J206" s="119" t="s">
        <v>198</v>
      </c>
      <c r="K206" s="113" t="e">
        <f t="shared" si="68"/>
        <v>#VALUE!</v>
      </c>
      <c r="L206" s="120" t="e">
        <f t="shared" si="69"/>
        <v>#VALUE!</v>
      </c>
      <c r="M206" s="121" t="e">
        <f t="shared" si="76"/>
        <v>#VALUE!</v>
      </c>
      <c r="N206" s="111" t="e">
        <f t="shared" si="70"/>
        <v>#VALUE!</v>
      </c>
      <c r="O206" s="119" t="s">
        <v>198</v>
      </c>
      <c r="P206" s="119" t="s">
        <v>198</v>
      </c>
      <c r="Q206" s="113" t="e">
        <f t="shared" si="71"/>
        <v>#VALUE!</v>
      </c>
      <c r="R206" s="120" t="e">
        <f t="shared" si="72"/>
        <v>#VALUE!</v>
      </c>
      <c r="S206" s="121" t="e">
        <f t="shared" si="77"/>
        <v>#VALUE!</v>
      </c>
      <c r="T206" s="121" t="e">
        <f>+VLOOKUP(A206,#REF!,10,0)</f>
        <v>#REF!</v>
      </c>
      <c r="U206" s="116"/>
      <c r="V206" s="117"/>
      <c r="W206" s="90" t="e">
        <f t="shared" si="74"/>
        <v>#VALUE!</v>
      </c>
      <c r="X206" s="89"/>
      <c r="Y206" s="89"/>
      <c r="Z206" s="118"/>
      <c r="AA206" s="89"/>
      <c r="AB206" s="89"/>
      <c r="AC206" s="89"/>
      <c r="AD206" s="89"/>
      <c r="AE206" s="89"/>
      <c r="AF206" s="89"/>
      <c r="AG206" s="89"/>
    </row>
    <row r="207" spans="1:33" ht="11.25" customHeight="1" outlineLevel="1" x14ac:dyDescent="0.3">
      <c r="A207" s="156" t="s">
        <v>198</v>
      </c>
      <c r="B207" s="111" t="e">
        <f t="shared" si="64"/>
        <v>#VALUE!</v>
      </c>
      <c r="C207" s="119" t="s">
        <v>198</v>
      </c>
      <c r="D207" s="119" t="s">
        <v>198</v>
      </c>
      <c r="E207" s="113" t="e">
        <f t="shared" si="65"/>
        <v>#VALUE!</v>
      </c>
      <c r="F207" s="120" t="e">
        <f t="shared" si="66"/>
        <v>#VALUE!</v>
      </c>
      <c r="G207" s="121" t="e">
        <f t="shared" si="75"/>
        <v>#VALUE!</v>
      </c>
      <c r="H207" s="111" t="e">
        <f t="shared" si="67"/>
        <v>#VALUE!</v>
      </c>
      <c r="I207" s="119" t="s">
        <v>198</v>
      </c>
      <c r="J207" s="119" t="s">
        <v>198</v>
      </c>
      <c r="K207" s="113" t="e">
        <f t="shared" si="68"/>
        <v>#VALUE!</v>
      </c>
      <c r="L207" s="120" t="e">
        <f t="shared" si="69"/>
        <v>#VALUE!</v>
      </c>
      <c r="M207" s="121" t="e">
        <f t="shared" si="76"/>
        <v>#VALUE!</v>
      </c>
      <c r="N207" s="111" t="e">
        <f t="shared" si="70"/>
        <v>#VALUE!</v>
      </c>
      <c r="O207" s="119" t="s">
        <v>198</v>
      </c>
      <c r="P207" s="119" t="s">
        <v>198</v>
      </c>
      <c r="Q207" s="113" t="e">
        <f t="shared" si="71"/>
        <v>#VALUE!</v>
      </c>
      <c r="R207" s="120" t="e">
        <f t="shared" si="72"/>
        <v>#VALUE!</v>
      </c>
      <c r="S207" s="121" t="e">
        <f t="shared" si="77"/>
        <v>#VALUE!</v>
      </c>
      <c r="T207" s="121" t="e">
        <f>+VLOOKUP(A207,#REF!,10,0)</f>
        <v>#REF!</v>
      </c>
      <c r="U207" s="116"/>
      <c r="V207" s="117"/>
      <c r="W207" s="90" t="e">
        <f t="shared" si="74"/>
        <v>#VALUE!</v>
      </c>
      <c r="X207" s="89"/>
      <c r="Y207" s="89"/>
      <c r="Z207" s="118"/>
      <c r="AA207" s="89"/>
      <c r="AB207" s="89"/>
      <c r="AC207" s="89"/>
      <c r="AD207" s="89"/>
      <c r="AE207" s="89"/>
      <c r="AF207" s="89"/>
      <c r="AG207" s="89"/>
    </row>
    <row r="208" spans="1:33" ht="11.25" customHeight="1" outlineLevel="1" x14ac:dyDescent="0.3">
      <c r="A208" s="156" t="s">
        <v>198</v>
      </c>
      <c r="B208" s="111" t="e">
        <f t="shared" si="64"/>
        <v>#VALUE!</v>
      </c>
      <c r="C208" s="119" t="s">
        <v>198</v>
      </c>
      <c r="D208" s="119" t="s">
        <v>198</v>
      </c>
      <c r="E208" s="113" t="e">
        <f t="shared" si="65"/>
        <v>#VALUE!</v>
      </c>
      <c r="F208" s="120" t="e">
        <f t="shared" si="66"/>
        <v>#VALUE!</v>
      </c>
      <c r="G208" s="121" t="e">
        <f t="shared" si="75"/>
        <v>#VALUE!</v>
      </c>
      <c r="H208" s="111" t="e">
        <f t="shared" si="67"/>
        <v>#VALUE!</v>
      </c>
      <c r="I208" s="119" t="s">
        <v>198</v>
      </c>
      <c r="J208" s="119" t="s">
        <v>198</v>
      </c>
      <c r="K208" s="113" t="e">
        <f t="shared" si="68"/>
        <v>#VALUE!</v>
      </c>
      <c r="L208" s="120" t="e">
        <f t="shared" si="69"/>
        <v>#VALUE!</v>
      </c>
      <c r="M208" s="121" t="e">
        <f t="shared" si="76"/>
        <v>#VALUE!</v>
      </c>
      <c r="N208" s="111" t="e">
        <f t="shared" si="70"/>
        <v>#VALUE!</v>
      </c>
      <c r="O208" s="119" t="s">
        <v>198</v>
      </c>
      <c r="P208" s="119" t="s">
        <v>198</v>
      </c>
      <c r="Q208" s="113" t="e">
        <f t="shared" si="71"/>
        <v>#VALUE!</v>
      </c>
      <c r="R208" s="120" t="e">
        <f t="shared" si="72"/>
        <v>#VALUE!</v>
      </c>
      <c r="S208" s="121" t="e">
        <f t="shared" si="77"/>
        <v>#VALUE!</v>
      </c>
      <c r="T208" s="121" t="e">
        <f>+VLOOKUP(A208,#REF!,10,0)</f>
        <v>#REF!</v>
      </c>
      <c r="U208" s="116"/>
      <c r="V208" s="117"/>
      <c r="W208" s="90" t="e">
        <f t="shared" si="74"/>
        <v>#VALUE!</v>
      </c>
      <c r="X208" s="89"/>
      <c r="Y208" s="89"/>
      <c r="Z208" s="118"/>
      <c r="AA208" s="89"/>
      <c r="AB208" s="89"/>
      <c r="AC208" s="89"/>
      <c r="AD208" s="89"/>
      <c r="AE208" s="89"/>
      <c r="AF208" s="89"/>
      <c r="AG208" s="89"/>
    </row>
    <row r="209" spans="1:33" ht="11.25" customHeight="1" outlineLevel="1" x14ac:dyDescent="0.3">
      <c r="A209" s="156" t="s">
        <v>198</v>
      </c>
      <c r="B209" s="111" t="e">
        <f t="shared" si="64"/>
        <v>#VALUE!</v>
      </c>
      <c r="C209" s="119" t="s">
        <v>198</v>
      </c>
      <c r="D209" s="119" t="s">
        <v>198</v>
      </c>
      <c r="E209" s="113" t="e">
        <f t="shared" si="65"/>
        <v>#VALUE!</v>
      </c>
      <c r="F209" s="120" t="e">
        <f t="shared" si="66"/>
        <v>#VALUE!</v>
      </c>
      <c r="G209" s="121" t="e">
        <f t="shared" si="75"/>
        <v>#VALUE!</v>
      </c>
      <c r="H209" s="111" t="e">
        <f t="shared" si="67"/>
        <v>#VALUE!</v>
      </c>
      <c r="I209" s="119" t="s">
        <v>198</v>
      </c>
      <c r="J209" s="119" t="s">
        <v>198</v>
      </c>
      <c r="K209" s="113" t="e">
        <f t="shared" si="68"/>
        <v>#VALUE!</v>
      </c>
      <c r="L209" s="120" t="e">
        <f t="shared" si="69"/>
        <v>#VALUE!</v>
      </c>
      <c r="M209" s="121" t="e">
        <f t="shared" si="76"/>
        <v>#VALUE!</v>
      </c>
      <c r="N209" s="111" t="e">
        <f t="shared" si="70"/>
        <v>#VALUE!</v>
      </c>
      <c r="O209" s="119" t="s">
        <v>198</v>
      </c>
      <c r="P209" s="119" t="s">
        <v>198</v>
      </c>
      <c r="Q209" s="113" t="e">
        <f t="shared" si="71"/>
        <v>#VALUE!</v>
      </c>
      <c r="R209" s="120" t="e">
        <f t="shared" si="72"/>
        <v>#VALUE!</v>
      </c>
      <c r="S209" s="121" t="e">
        <f t="shared" si="77"/>
        <v>#VALUE!</v>
      </c>
      <c r="T209" s="121" t="e">
        <f>+VLOOKUP(A209,#REF!,10,0)</f>
        <v>#REF!</v>
      </c>
      <c r="U209" s="116"/>
      <c r="V209" s="117"/>
      <c r="W209" s="90" t="e">
        <f t="shared" si="74"/>
        <v>#VALUE!</v>
      </c>
      <c r="X209" s="89"/>
      <c r="Y209" s="89"/>
      <c r="Z209" s="118"/>
      <c r="AA209" s="89"/>
      <c r="AB209" s="89"/>
      <c r="AC209" s="89"/>
      <c r="AD209" s="89"/>
      <c r="AE209" s="89"/>
      <c r="AF209" s="89"/>
      <c r="AG209" s="89"/>
    </row>
    <row r="210" spans="1:33" ht="11.25" customHeight="1" outlineLevel="1" x14ac:dyDescent="0.3">
      <c r="A210" s="156" t="s">
        <v>198</v>
      </c>
      <c r="B210" s="111" t="e">
        <f t="shared" si="64"/>
        <v>#VALUE!</v>
      </c>
      <c r="C210" s="119" t="s">
        <v>198</v>
      </c>
      <c r="D210" s="119" t="s">
        <v>198</v>
      </c>
      <c r="E210" s="113" t="e">
        <f t="shared" si="65"/>
        <v>#VALUE!</v>
      </c>
      <c r="F210" s="120" t="e">
        <f t="shared" si="66"/>
        <v>#VALUE!</v>
      </c>
      <c r="G210" s="121" t="e">
        <f t="shared" si="75"/>
        <v>#VALUE!</v>
      </c>
      <c r="H210" s="111" t="e">
        <f t="shared" si="67"/>
        <v>#VALUE!</v>
      </c>
      <c r="I210" s="119" t="s">
        <v>198</v>
      </c>
      <c r="J210" s="119" t="s">
        <v>198</v>
      </c>
      <c r="K210" s="113" t="e">
        <f t="shared" si="68"/>
        <v>#VALUE!</v>
      </c>
      <c r="L210" s="120" t="e">
        <f t="shared" si="69"/>
        <v>#VALUE!</v>
      </c>
      <c r="M210" s="121" t="e">
        <f t="shared" si="76"/>
        <v>#VALUE!</v>
      </c>
      <c r="N210" s="111" t="e">
        <f t="shared" si="70"/>
        <v>#VALUE!</v>
      </c>
      <c r="O210" s="119" t="s">
        <v>198</v>
      </c>
      <c r="P210" s="119" t="s">
        <v>198</v>
      </c>
      <c r="Q210" s="113" t="e">
        <f t="shared" si="71"/>
        <v>#VALUE!</v>
      </c>
      <c r="R210" s="120" t="e">
        <f t="shared" si="72"/>
        <v>#VALUE!</v>
      </c>
      <c r="S210" s="121" t="e">
        <f t="shared" si="77"/>
        <v>#VALUE!</v>
      </c>
      <c r="T210" s="121" t="e">
        <f>+VLOOKUP(A210,#REF!,10,0)</f>
        <v>#REF!</v>
      </c>
      <c r="U210" s="116"/>
      <c r="V210" s="117"/>
      <c r="W210" s="90" t="e">
        <f t="shared" si="74"/>
        <v>#VALUE!</v>
      </c>
      <c r="X210" s="89"/>
      <c r="Y210" s="89"/>
      <c r="Z210" s="118"/>
      <c r="AA210" s="89"/>
      <c r="AB210" s="89"/>
      <c r="AC210" s="89"/>
      <c r="AD210" s="89"/>
      <c r="AE210" s="89"/>
      <c r="AF210" s="89"/>
      <c r="AG210" s="89"/>
    </row>
    <row r="211" spans="1:33" ht="11.25" customHeight="1" outlineLevel="1" x14ac:dyDescent="0.3">
      <c r="A211" s="156" t="s">
        <v>198</v>
      </c>
      <c r="B211" s="111" t="e">
        <f t="shared" si="64"/>
        <v>#VALUE!</v>
      </c>
      <c r="C211" s="119" t="s">
        <v>198</v>
      </c>
      <c r="D211" s="119" t="s">
        <v>198</v>
      </c>
      <c r="E211" s="113" t="e">
        <f t="shared" si="65"/>
        <v>#VALUE!</v>
      </c>
      <c r="F211" s="120" t="e">
        <f t="shared" si="66"/>
        <v>#VALUE!</v>
      </c>
      <c r="G211" s="121" t="e">
        <f t="shared" si="75"/>
        <v>#VALUE!</v>
      </c>
      <c r="H211" s="111" t="e">
        <f t="shared" si="67"/>
        <v>#VALUE!</v>
      </c>
      <c r="I211" s="119" t="s">
        <v>198</v>
      </c>
      <c r="J211" s="119" t="s">
        <v>198</v>
      </c>
      <c r="K211" s="113" t="e">
        <f t="shared" si="68"/>
        <v>#VALUE!</v>
      </c>
      <c r="L211" s="120" t="e">
        <f t="shared" si="69"/>
        <v>#VALUE!</v>
      </c>
      <c r="M211" s="121" t="e">
        <f t="shared" si="76"/>
        <v>#VALUE!</v>
      </c>
      <c r="N211" s="111" t="e">
        <f t="shared" si="70"/>
        <v>#VALUE!</v>
      </c>
      <c r="O211" s="119" t="s">
        <v>198</v>
      </c>
      <c r="P211" s="119" t="s">
        <v>198</v>
      </c>
      <c r="Q211" s="113" t="e">
        <f t="shared" si="71"/>
        <v>#VALUE!</v>
      </c>
      <c r="R211" s="120" t="e">
        <f t="shared" si="72"/>
        <v>#VALUE!</v>
      </c>
      <c r="S211" s="121" t="e">
        <f t="shared" si="77"/>
        <v>#VALUE!</v>
      </c>
      <c r="T211" s="121" t="e">
        <f>+VLOOKUP(A211,#REF!,10,0)</f>
        <v>#REF!</v>
      </c>
      <c r="U211" s="116"/>
      <c r="V211" s="117"/>
      <c r="W211" s="90" t="e">
        <f t="shared" si="74"/>
        <v>#VALUE!</v>
      </c>
      <c r="X211" s="89"/>
      <c r="Y211" s="89"/>
      <c r="Z211" s="118"/>
      <c r="AA211" s="89"/>
      <c r="AB211" s="89"/>
      <c r="AC211" s="89"/>
      <c r="AD211" s="89"/>
      <c r="AE211" s="89"/>
      <c r="AF211" s="89"/>
      <c r="AG211" s="89"/>
    </row>
    <row r="212" spans="1:33" ht="11.25" customHeight="1" outlineLevel="1" x14ac:dyDescent="0.3">
      <c r="A212" s="156" t="s">
        <v>198</v>
      </c>
      <c r="B212" s="111" t="e">
        <f t="shared" si="64"/>
        <v>#VALUE!</v>
      </c>
      <c r="C212" s="119" t="s">
        <v>198</v>
      </c>
      <c r="D212" s="119" t="s">
        <v>198</v>
      </c>
      <c r="E212" s="113" t="e">
        <f t="shared" si="65"/>
        <v>#VALUE!</v>
      </c>
      <c r="F212" s="120" t="e">
        <f t="shared" si="66"/>
        <v>#VALUE!</v>
      </c>
      <c r="G212" s="121" t="e">
        <f t="shared" si="75"/>
        <v>#VALUE!</v>
      </c>
      <c r="H212" s="111" t="e">
        <f t="shared" si="67"/>
        <v>#VALUE!</v>
      </c>
      <c r="I212" s="119" t="s">
        <v>198</v>
      </c>
      <c r="J212" s="119" t="s">
        <v>198</v>
      </c>
      <c r="K212" s="113" t="e">
        <f t="shared" si="68"/>
        <v>#VALUE!</v>
      </c>
      <c r="L212" s="120" t="e">
        <f t="shared" si="69"/>
        <v>#VALUE!</v>
      </c>
      <c r="M212" s="121" t="e">
        <f t="shared" si="76"/>
        <v>#VALUE!</v>
      </c>
      <c r="N212" s="111" t="e">
        <f t="shared" si="70"/>
        <v>#VALUE!</v>
      </c>
      <c r="O212" s="119" t="s">
        <v>198</v>
      </c>
      <c r="P212" s="119" t="s">
        <v>198</v>
      </c>
      <c r="Q212" s="113" t="e">
        <f t="shared" si="71"/>
        <v>#VALUE!</v>
      </c>
      <c r="R212" s="120" t="e">
        <f t="shared" si="72"/>
        <v>#VALUE!</v>
      </c>
      <c r="S212" s="121" t="e">
        <f t="shared" si="77"/>
        <v>#VALUE!</v>
      </c>
      <c r="T212" s="121" t="e">
        <f>+VLOOKUP(A212,#REF!,10,0)</f>
        <v>#REF!</v>
      </c>
      <c r="U212" s="116"/>
      <c r="V212" s="117"/>
      <c r="W212" s="90" t="e">
        <f t="shared" si="74"/>
        <v>#VALUE!</v>
      </c>
      <c r="X212" s="89"/>
      <c r="Y212" s="89"/>
      <c r="Z212" s="118"/>
      <c r="AA212" s="89"/>
      <c r="AB212" s="89"/>
      <c r="AC212" s="89"/>
      <c r="AD212" s="89"/>
      <c r="AE212" s="89"/>
      <c r="AF212" s="89"/>
      <c r="AG212" s="89"/>
    </row>
    <row r="213" spans="1:33" ht="11.25" customHeight="1" outlineLevel="1" x14ac:dyDescent="0.3">
      <c r="A213" s="156" t="s">
        <v>198</v>
      </c>
      <c r="B213" s="111" t="e">
        <f t="shared" si="64"/>
        <v>#VALUE!</v>
      </c>
      <c r="C213" s="119" t="s">
        <v>198</v>
      </c>
      <c r="D213" s="119" t="s">
        <v>198</v>
      </c>
      <c r="E213" s="113" t="e">
        <f t="shared" si="65"/>
        <v>#VALUE!</v>
      </c>
      <c r="F213" s="120" t="e">
        <f t="shared" si="66"/>
        <v>#VALUE!</v>
      </c>
      <c r="G213" s="121" t="e">
        <f t="shared" si="75"/>
        <v>#VALUE!</v>
      </c>
      <c r="H213" s="111" t="e">
        <f t="shared" si="67"/>
        <v>#VALUE!</v>
      </c>
      <c r="I213" s="119" t="s">
        <v>198</v>
      </c>
      <c r="J213" s="119" t="s">
        <v>198</v>
      </c>
      <c r="K213" s="113" t="e">
        <f t="shared" si="68"/>
        <v>#VALUE!</v>
      </c>
      <c r="L213" s="120" t="e">
        <f t="shared" si="69"/>
        <v>#VALUE!</v>
      </c>
      <c r="M213" s="121" t="e">
        <f t="shared" si="76"/>
        <v>#VALUE!</v>
      </c>
      <c r="N213" s="111" t="e">
        <f t="shared" si="70"/>
        <v>#VALUE!</v>
      </c>
      <c r="O213" s="119" t="s">
        <v>198</v>
      </c>
      <c r="P213" s="119" t="s">
        <v>198</v>
      </c>
      <c r="Q213" s="113" t="e">
        <f t="shared" si="71"/>
        <v>#VALUE!</v>
      </c>
      <c r="R213" s="120" t="e">
        <f t="shared" si="72"/>
        <v>#VALUE!</v>
      </c>
      <c r="S213" s="121" t="e">
        <f t="shared" si="77"/>
        <v>#VALUE!</v>
      </c>
      <c r="T213" s="121" t="e">
        <f>+VLOOKUP(A213,#REF!,10,0)</f>
        <v>#REF!</v>
      </c>
      <c r="U213" s="116"/>
      <c r="V213" s="117"/>
      <c r="W213" s="90" t="e">
        <f t="shared" si="74"/>
        <v>#VALUE!</v>
      </c>
      <c r="X213" s="89"/>
      <c r="Y213" s="89"/>
      <c r="Z213" s="118"/>
      <c r="AA213" s="89"/>
      <c r="AB213" s="89"/>
      <c r="AC213" s="89"/>
      <c r="AD213" s="89"/>
      <c r="AE213" s="89"/>
      <c r="AF213" s="89"/>
      <c r="AG213" s="89"/>
    </row>
    <row r="214" spans="1:33" ht="11.25" customHeight="1" outlineLevel="1" x14ac:dyDescent="0.3">
      <c r="A214" s="156" t="s">
        <v>198</v>
      </c>
      <c r="B214" s="111" t="e">
        <f t="shared" si="64"/>
        <v>#VALUE!</v>
      </c>
      <c r="C214" s="119" t="s">
        <v>198</v>
      </c>
      <c r="D214" s="119" t="s">
        <v>198</v>
      </c>
      <c r="E214" s="113" t="e">
        <f t="shared" si="65"/>
        <v>#VALUE!</v>
      </c>
      <c r="F214" s="120" t="e">
        <f t="shared" si="66"/>
        <v>#VALUE!</v>
      </c>
      <c r="G214" s="121" t="e">
        <f t="shared" si="75"/>
        <v>#VALUE!</v>
      </c>
      <c r="H214" s="111" t="e">
        <f t="shared" si="67"/>
        <v>#VALUE!</v>
      </c>
      <c r="I214" s="119" t="s">
        <v>198</v>
      </c>
      <c r="J214" s="119" t="s">
        <v>198</v>
      </c>
      <c r="K214" s="113" t="e">
        <f t="shared" si="68"/>
        <v>#VALUE!</v>
      </c>
      <c r="L214" s="120" t="e">
        <f t="shared" si="69"/>
        <v>#VALUE!</v>
      </c>
      <c r="M214" s="121" t="e">
        <f t="shared" si="76"/>
        <v>#VALUE!</v>
      </c>
      <c r="N214" s="111" t="e">
        <f t="shared" si="70"/>
        <v>#VALUE!</v>
      </c>
      <c r="O214" s="119" t="s">
        <v>198</v>
      </c>
      <c r="P214" s="119" t="s">
        <v>198</v>
      </c>
      <c r="Q214" s="113" t="e">
        <f t="shared" si="71"/>
        <v>#VALUE!</v>
      </c>
      <c r="R214" s="120" t="e">
        <f t="shared" si="72"/>
        <v>#VALUE!</v>
      </c>
      <c r="S214" s="121" t="e">
        <f t="shared" si="77"/>
        <v>#VALUE!</v>
      </c>
      <c r="T214" s="121" t="e">
        <f>+VLOOKUP(A214,#REF!,10,0)</f>
        <v>#REF!</v>
      </c>
      <c r="U214" s="116"/>
      <c r="V214" s="117"/>
      <c r="W214" s="90" t="e">
        <f t="shared" si="74"/>
        <v>#VALUE!</v>
      </c>
      <c r="X214" s="89"/>
      <c r="Y214" s="89"/>
      <c r="Z214" s="118"/>
      <c r="AA214" s="89"/>
      <c r="AB214" s="89"/>
      <c r="AC214" s="89"/>
      <c r="AD214" s="89"/>
      <c r="AE214" s="89"/>
      <c r="AF214" s="89"/>
      <c r="AG214" s="89"/>
    </row>
    <row r="215" spans="1:33" ht="11.25" customHeight="1" outlineLevel="1" x14ac:dyDescent="0.3">
      <c r="A215" s="110"/>
      <c r="B215" s="111"/>
      <c r="C215" s="119"/>
      <c r="D215" s="119"/>
      <c r="E215" s="113"/>
      <c r="F215" s="120"/>
      <c r="G215" s="121"/>
      <c r="H215" s="111"/>
      <c r="I215" s="119"/>
      <c r="J215" s="119"/>
      <c r="K215" s="113"/>
      <c r="L215" s="120"/>
      <c r="M215" s="121"/>
      <c r="N215" s="111"/>
      <c r="O215" s="119"/>
      <c r="P215" s="119"/>
      <c r="Q215" s="113"/>
      <c r="R215" s="120"/>
      <c r="S215" s="121"/>
      <c r="T215" s="121"/>
      <c r="U215" s="116"/>
      <c r="V215" s="117"/>
      <c r="W215" s="90">
        <f t="shared" si="74"/>
        <v>0</v>
      </c>
      <c r="X215" s="89"/>
      <c r="Y215" s="89"/>
      <c r="Z215" s="118"/>
      <c r="AA215" s="89"/>
      <c r="AB215" s="89"/>
      <c r="AC215" s="89"/>
      <c r="AD215" s="89"/>
      <c r="AE215" s="89"/>
      <c r="AF215" s="89"/>
      <c r="AG215" s="89"/>
    </row>
    <row r="216" spans="1:33" ht="11.25" customHeight="1" outlineLevel="1" x14ac:dyDescent="0.3">
      <c r="A216" s="110"/>
      <c r="B216" s="111"/>
      <c r="C216" s="119"/>
      <c r="D216" s="119"/>
      <c r="E216" s="113"/>
      <c r="F216" s="120"/>
      <c r="G216" s="121"/>
      <c r="H216" s="111"/>
      <c r="I216" s="119"/>
      <c r="J216" s="119"/>
      <c r="K216" s="113"/>
      <c r="L216" s="120"/>
      <c r="M216" s="121"/>
      <c r="N216" s="111"/>
      <c r="O216" s="119"/>
      <c r="P216" s="119"/>
      <c r="Q216" s="113"/>
      <c r="R216" s="120"/>
      <c r="S216" s="121"/>
      <c r="T216" s="121"/>
      <c r="U216" s="116"/>
      <c r="V216" s="117"/>
      <c r="W216" s="90">
        <f t="shared" si="74"/>
        <v>0</v>
      </c>
      <c r="X216" s="89"/>
      <c r="Y216" s="89"/>
      <c r="Z216" s="118"/>
      <c r="AA216" s="89"/>
      <c r="AB216" s="89"/>
      <c r="AC216" s="89"/>
      <c r="AD216" s="89"/>
      <c r="AE216" s="89"/>
      <c r="AF216" s="89"/>
      <c r="AG216" s="89"/>
    </row>
    <row r="217" spans="1:33" ht="11.25" customHeight="1" outlineLevel="1" x14ac:dyDescent="0.3">
      <c r="A217" s="110"/>
      <c r="B217" s="111"/>
      <c r="C217" s="119"/>
      <c r="D217" s="119"/>
      <c r="E217" s="113"/>
      <c r="F217" s="120"/>
      <c r="G217" s="121"/>
      <c r="H217" s="111"/>
      <c r="I217" s="119"/>
      <c r="J217" s="119"/>
      <c r="K217" s="113"/>
      <c r="L217" s="120"/>
      <c r="M217" s="121"/>
      <c r="N217" s="111"/>
      <c r="O217" s="119"/>
      <c r="P217" s="119"/>
      <c r="Q217" s="113"/>
      <c r="R217" s="120"/>
      <c r="S217" s="121"/>
      <c r="T217" s="121"/>
      <c r="U217" s="116"/>
      <c r="V217" s="117"/>
      <c r="W217" s="90">
        <f t="shared" si="74"/>
        <v>0</v>
      </c>
      <c r="X217" s="89"/>
      <c r="Y217" s="89"/>
      <c r="Z217" s="118"/>
      <c r="AA217" s="89"/>
      <c r="AB217" s="89"/>
      <c r="AC217" s="89"/>
      <c r="AD217" s="89"/>
      <c r="AE217" s="89"/>
      <c r="AF217" s="89"/>
      <c r="AG217" s="89"/>
    </row>
    <row r="218" spans="1:33" ht="11.25" customHeight="1" outlineLevel="1" x14ac:dyDescent="0.3">
      <c r="A218" s="110"/>
      <c r="B218" s="111"/>
      <c r="C218" s="119"/>
      <c r="D218" s="119"/>
      <c r="E218" s="113"/>
      <c r="F218" s="120"/>
      <c r="G218" s="121"/>
      <c r="H218" s="111"/>
      <c r="I218" s="119"/>
      <c r="J218" s="119"/>
      <c r="K218" s="113"/>
      <c r="L218" s="120"/>
      <c r="M218" s="121"/>
      <c r="N218" s="111"/>
      <c r="O218" s="119"/>
      <c r="P218" s="119"/>
      <c r="Q218" s="113"/>
      <c r="R218" s="120"/>
      <c r="S218" s="121"/>
      <c r="T218" s="121"/>
      <c r="U218" s="116"/>
      <c r="V218" s="117"/>
      <c r="W218" s="90">
        <f t="shared" si="74"/>
        <v>0</v>
      </c>
      <c r="X218" s="89"/>
      <c r="Y218" s="89"/>
      <c r="Z218" s="118"/>
      <c r="AA218" s="89"/>
      <c r="AB218" s="89"/>
      <c r="AC218" s="89"/>
      <c r="AD218" s="89"/>
      <c r="AE218" s="89"/>
      <c r="AF218" s="89"/>
      <c r="AG218" s="89"/>
    </row>
    <row r="219" spans="1:33" ht="11.25" customHeight="1" outlineLevel="1" x14ac:dyDescent="0.3">
      <c r="A219" s="110"/>
      <c r="B219" s="111"/>
      <c r="C219" s="119"/>
      <c r="D219" s="119"/>
      <c r="E219" s="113"/>
      <c r="F219" s="120"/>
      <c r="G219" s="121"/>
      <c r="H219" s="111"/>
      <c r="I219" s="119"/>
      <c r="J219" s="119"/>
      <c r="K219" s="113"/>
      <c r="L219" s="120"/>
      <c r="M219" s="121"/>
      <c r="N219" s="111"/>
      <c r="O219" s="119"/>
      <c r="P219" s="119"/>
      <c r="Q219" s="113"/>
      <c r="R219" s="120"/>
      <c r="S219" s="121"/>
      <c r="T219" s="121"/>
      <c r="U219" s="116"/>
      <c r="V219" s="117"/>
      <c r="W219" s="90">
        <f t="shared" si="74"/>
        <v>0</v>
      </c>
      <c r="X219" s="89"/>
      <c r="Y219" s="89"/>
      <c r="Z219" s="118"/>
      <c r="AA219" s="89"/>
      <c r="AB219" s="89"/>
      <c r="AC219" s="89"/>
      <c r="AD219" s="89"/>
      <c r="AE219" s="89"/>
      <c r="AF219" s="89"/>
      <c r="AG219" s="89"/>
    </row>
    <row r="220" spans="1:33" ht="11.25" customHeight="1" outlineLevel="1" x14ac:dyDescent="0.3">
      <c r="A220" s="110"/>
      <c r="B220" s="111"/>
      <c r="C220" s="119"/>
      <c r="D220" s="119"/>
      <c r="E220" s="113"/>
      <c r="F220" s="120"/>
      <c r="G220" s="121"/>
      <c r="H220" s="111"/>
      <c r="I220" s="119"/>
      <c r="J220" s="119"/>
      <c r="K220" s="113"/>
      <c r="L220" s="120"/>
      <c r="M220" s="121"/>
      <c r="N220" s="111"/>
      <c r="O220" s="119"/>
      <c r="P220" s="119"/>
      <c r="Q220" s="113"/>
      <c r="R220" s="120"/>
      <c r="S220" s="121"/>
      <c r="T220" s="121"/>
      <c r="U220" s="116"/>
      <c r="V220" s="117"/>
      <c r="W220" s="90">
        <f t="shared" si="74"/>
        <v>0</v>
      </c>
      <c r="X220" s="89"/>
      <c r="Y220" s="89"/>
      <c r="Z220" s="118"/>
      <c r="AA220" s="89"/>
      <c r="AB220" s="89"/>
      <c r="AC220" s="89"/>
      <c r="AD220" s="89"/>
      <c r="AE220" s="89"/>
      <c r="AF220" s="89"/>
      <c r="AG220" s="89"/>
    </row>
    <row r="221" spans="1:33" ht="11.25" customHeight="1" outlineLevel="1" x14ac:dyDescent="0.3">
      <c r="A221" s="110"/>
      <c r="B221" s="111"/>
      <c r="C221" s="119"/>
      <c r="D221" s="119"/>
      <c r="E221" s="113"/>
      <c r="F221" s="120"/>
      <c r="G221" s="121"/>
      <c r="H221" s="111"/>
      <c r="I221" s="119"/>
      <c r="J221" s="119"/>
      <c r="K221" s="113"/>
      <c r="L221" s="120"/>
      <c r="M221" s="121"/>
      <c r="N221" s="111"/>
      <c r="O221" s="119"/>
      <c r="P221" s="119"/>
      <c r="Q221" s="113"/>
      <c r="R221" s="120"/>
      <c r="S221" s="121"/>
      <c r="T221" s="121"/>
      <c r="U221" s="116"/>
      <c r="V221" s="117"/>
      <c r="W221" s="90">
        <f t="shared" si="74"/>
        <v>0</v>
      </c>
      <c r="X221" s="89"/>
      <c r="Y221" s="89"/>
      <c r="Z221" s="118"/>
      <c r="AA221" s="89"/>
      <c r="AB221" s="89"/>
      <c r="AC221" s="89"/>
      <c r="AD221" s="89"/>
      <c r="AE221" s="89"/>
      <c r="AF221" s="89"/>
      <c r="AG221" s="89"/>
    </row>
    <row r="222" spans="1:33" ht="11.25" customHeight="1" outlineLevel="1" x14ac:dyDescent="0.3">
      <c r="A222" s="110"/>
      <c r="B222" s="111"/>
      <c r="C222" s="119"/>
      <c r="D222" s="119"/>
      <c r="E222" s="113"/>
      <c r="F222" s="120"/>
      <c r="G222" s="121"/>
      <c r="H222" s="111"/>
      <c r="I222" s="119"/>
      <c r="J222" s="119"/>
      <c r="K222" s="113"/>
      <c r="L222" s="120"/>
      <c r="M222" s="121"/>
      <c r="N222" s="111"/>
      <c r="O222" s="119"/>
      <c r="P222" s="119"/>
      <c r="Q222" s="113"/>
      <c r="R222" s="120"/>
      <c r="S222" s="121"/>
      <c r="T222" s="121"/>
      <c r="U222" s="116"/>
      <c r="V222" s="117"/>
      <c r="W222" s="90">
        <f t="shared" si="74"/>
        <v>0</v>
      </c>
      <c r="X222" s="89"/>
      <c r="Y222" s="89"/>
      <c r="Z222" s="118"/>
      <c r="AA222" s="89"/>
      <c r="AB222" s="89"/>
      <c r="AC222" s="89"/>
      <c r="AD222" s="89"/>
      <c r="AE222" s="89"/>
      <c r="AF222" s="89"/>
      <c r="AG222" s="89"/>
    </row>
    <row r="223" spans="1:33" ht="11.25" customHeight="1" outlineLevel="1" x14ac:dyDescent="0.3">
      <c r="A223" s="110"/>
      <c r="B223" s="111"/>
      <c r="C223" s="119"/>
      <c r="D223" s="119"/>
      <c r="E223" s="113"/>
      <c r="F223" s="120"/>
      <c r="G223" s="121"/>
      <c r="H223" s="111"/>
      <c r="I223" s="119"/>
      <c r="J223" s="119"/>
      <c r="K223" s="113"/>
      <c r="L223" s="120"/>
      <c r="M223" s="121"/>
      <c r="N223" s="111"/>
      <c r="O223" s="119"/>
      <c r="P223" s="119"/>
      <c r="Q223" s="113"/>
      <c r="R223" s="120"/>
      <c r="S223" s="121"/>
      <c r="T223" s="121"/>
      <c r="U223" s="116"/>
      <c r="V223" s="117"/>
      <c r="W223" s="90">
        <f t="shared" si="74"/>
        <v>0</v>
      </c>
      <c r="X223" s="89"/>
      <c r="Y223" s="89"/>
      <c r="Z223" s="118"/>
      <c r="AA223" s="89"/>
      <c r="AB223" s="89"/>
      <c r="AC223" s="89"/>
      <c r="AD223" s="89"/>
      <c r="AE223" s="89"/>
      <c r="AF223" s="89"/>
      <c r="AG223" s="89"/>
    </row>
    <row r="224" spans="1:33" ht="11.25" customHeight="1" outlineLevel="1" x14ac:dyDescent="0.3">
      <c r="A224" s="110"/>
      <c r="B224" s="111"/>
      <c r="C224" s="119"/>
      <c r="D224" s="119"/>
      <c r="E224" s="113"/>
      <c r="F224" s="120"/>
      <c r="G224" s="121"/>
      <c r="H224" s="111"/>
      <c r="I224" s="119"/>
      <c r="J224" s="119"/>
      <c r="K224" s="113"/>
      <c r="L224" s="120"/>
      <c r="M224" s="121"/>
      <c r="N224" s="111"/>
      <c r="O224" s="119"/>
      <c r="P224" s="119"/>
      <c r="Q224" s="113"/>
      <c r="R224" s="120"/>
      <c r="S224" s="121"/>
      <c r="T224" s="121"/>
      <c r="U224" s="116"/>
      <c r="V224" s="117"/>
      <c r="W224" s="90">
        <f t="shared" si="74"/>
        <v>0</v>
      </c>
      <c r="X224" s="89"/>
      <c r="Y224" s="89"/>
      <c r="Z224" s="118"/>
      <c r="AA224" s="89"/>
      <c r="AB224" s="89"/>
      <c r="AC224" s="89"/>
      <c r="AD224" s="89"/>
      <c r="AE224" s="89"/>
      <c r="AF224" s="89"/>
      <c r="AG224" s="89"/>
    </row>
    <row r="225" spans="1:33" ht="11.25" customHeight="1" outlineLevel="1" x14ac:dyDescent="0.3">
      <c r="A225" s="110"/>
      <c r="B225" s="111"/>
      <c r="C225" s="119"/>
      <c r="D225" s="119"/>
      <c r="E225" s="113"/>
      <c r="F225" s="120"/>
      <c r="G225" s="121"/>
      <c r="H225" s="111"/>
      <c r="I225" s="119"/>
      <c r="J225" s="119"/>
      <c r="K225" s="113"/>
      <c r="L225" s="120"/>
      <c r="M225" s="121"/>
      <c r="N225" s="111"/>
      <c r="O225" s="119"/>
      <c r="P225" s="119"/>
      <c r="Q225" s="113"/>
      <c r="R225" s="120"/>
      <c r="S225" s="121"/>
      <c r="T225" s="121"/>
      <c r="U225" s="116"/>
      <c r="V225" s="117"/>
      <c r="W225" s="90">
        <f t="shared" si="74"/>
        <v>0</v>
      </c>
      <c r="X225" s="89"/>
      <c r="Y225" s="89"/>
      <c r="Z225" s="118"/>
      <c r="AA225" s="89"/>
      <c r="AB225" s="89"/>
      <c r="AC225" s="89"/>
      <c r="AD225" s="89"/>
      <c r="AE225" s="89"/>
      <c r="AF225" s="89"/>
      <c r="AG225" s="89"/>
    </row>
    <row r="226" spans="1:33" ht="11.25" customHeight="1" outlineLevel="1" x14ac:dyDescent="0.3">
      <c r="A226" s="110"/>
      <c r="B226" s="111"/>
      <c r="C226" s="119"/>
      <c r="D226" s="119"/>
      <c r="E226" s="113"/>
      <c r="F226" s="120"/>
      <c r="G226" s="121"/>
      <c r="H226" s="111"/>
      <c r="I226" s="119"/>
      <c r="J226" s="119"/>
      <c r="K226" s="113"/>
      <c r="L226" s="120"/>
      <c r="M226" s="121"/>
      <c r="N226" s="111"/>
      <c r="O226" s="119"/>
      <c r="P226" s="119"/>
      <c r="Q226" s="113"/>
      <c r="R226" s="120"/>
      <c r="S226" s="121"/>
      <c r="T226" s="121"/>
      <c r="U226" s="116"/>
      <c r="V226" s="117"/>
      <c r="W226" s="90">
        <f t="shared" si="74"/>
        <v>0</v>
      </c>
      <c r="X226" s="89"/>
      <c r="Y226" s="89"/>
      <c r="Z226" s="118"/>
      <c r="AA226" s="89"/>
      <c r="AB226" s="89"/>
      <c r="AC226" s="89"/>
      <c r="AD226" s="89"/>
      <c r="AE226" s="89"/>
      <c r="AF226" s="89"/>
      <c r="AG226" s="89"/>
    </row>
    <row r="227" spans="1:33" ht="11.25" customHeight="1" outlineLevel="1" x14ac:dyDescent="0.3">
      <c r="A227" s="110"/>
      <c r="B227" s="111"/>
      <c r="C227" s="119"/>
      <c r="D227" s="119"/>
      <c r="E227" s="113"/>
      <c r="F227" s="120"/>
      <c r="G227" s="121"/>
      <c r="H227" s="111"/>
      <c r="I227" s="119"/>
      <c r="J227" s="119"/>
      <c r="K227" s="113"/>
      <c r="L227" s="120"/>
      <c r="M227" s="121"/>
      <c r="N227" s="111"/>
      <c r="O227" s="119"/>
      <c r="P227" s="119"/>
      <c r="Q227" s="113"/>
      <c r="R227" s="120"/>
      <c r="S227" s="121"/>
      <c r="T227" s="121"/>
      <c r="U227" s="116"/>
      <c r="V227" s="117"/>
      <c r="W227" s="90">
        <f t="shared" si="74"/>
        <v>0</v>
      </c>
      <c r="X227" s="89"/>
      <c r="Y227" s="89"/>
      <c r="Z227" s="118"/>
      <c r="AA227" s="89"/>
      <c r="AB227" s="89"/>
      <c r="AC227" s="89"/>
      <c r="AD227" s="89"/>
      <c r="AE227" s="89"/>
      <c r="AF227" s="89"/>
      <c r="AG227" s="89"/>
    </row>
    <row r="228" spans="1:33" ht="11.25" customHeight="1" outlineLevel="1" x14ac:dyDescent="0.3">
      <c r="A228" s="110"/>
      <c r="B228" s="111"/>
      <c r="C228" s="119"/>
      <c r="D228" s="119"/>
      <c r="E228" s="113"/>
      <c r="F228" s="120"/>
      <c r="G228" s="121"/>
      <c r="H228" s="111"/>
      <c r="I228" s="119"/>
      <c r="J228" s="119"/>
      <c r="K228" s="113"/>
      <c r="L228" s="120"/>
      <c r="M228" s="121"/>
      <c r="N228" s="111"/>
      <c r="O228" s="119"/>
      <c r="P228" s="119"/>
      <c r="Q228" s="113"/>
      <c r="R228" s="120"/>
      <c r="S228" s="121"/>
      <c r="T228" s="121"/>
      <c r="U228" s="116"/>
      <c r="V228" s="117"/>
      <c r="W228" s="90">
        <f t="shared" si="74"/>
        <v>0</v>
      </c>
      <c r="X228" s="89"/>
      <c r="Y228" s="89"/>
      <c r="Z228" s="118"/>
      <c r="AA228" s="89"/>
      <c r="AB228" s="89"/>
      <c r="AC228" s="89"/>
      <c r="AD228" s="89"/>
      <c r="AE228" s="89"/>
      <c r="AF228" s="89"/>
      <c r="AG228" s="89"/>
    </row>
    <row r="229" spans="1:33" ht="11.25" customHeight="1" outlineLevel="1" x14ac:dyDescent="0.3">
      <c r="A229" s="110"/>
      <c r="B229" s="111"/>
      <c r="C229" s="119"/>
      <c r="D229" s="119"/>
      <c r="E229" s="113"/>
      <c r="F229" s="120"/>
      <c r="G229" s="121"/>
      <c r="H229" s="111"/>
      <c r="I229" s="119"/>
      <c r="J229" s="119"/>
      <c r="K229" s="113"/>
      <c r="L229" s="120"/>
      <c r="M229" s="121"/>
      <c r="N229" s="111"/>
      <c r="O229" s="119"/>
      <c r="P229" s="119"/>
      <c r="Q229" s="113"/>
      <c r="R229" s="120"/>
      <c r="S229" s="121"/>
      <c r="T229" s="121"/>
      <c r="U229" s="116"/>
      <c r="V229" s="117"/>
      <c r="W229" s="90">
        <f t="shared" si="74"/>
        <v>0</v>
      </c>
      <c r="X229" s="89"/>
      <c r="Y229" s="89"/>
      <c r="Z229" s="118"/>
      <c r="AA229" s="89"/>
      <c r="AB229" s="89"/>
      <c r="AC229" s="89"/>
      <c r="AD229" s="89"/>
      <c r="AE229" s="89"/>
      <c r="AF229" s="89"/>
      <c r="AG229" s="89"/>
    </row>
    <row r="230" spans="1:33" ht="11.25" customHeight="1" outlineLevel="1" x14ac:dyDescent="0.3">
      <c r="A230" s="110"/>
      <c r="B230" s="111"/>
      <c r="C230" s="119"/>
      <c r="D230" s="119"/>
      <c r="E230" s="113"/>
      <c r="F230" s="120"/>
      <c r="G230" s="121"/>
      <c r="H230" s="111"/>
      <c r="I230" s="119"/>
      <c r="J230" s="119"/>
      <c r="K230" s="113"/>
      <c r="L230" s="120"/>
      <c r="M230" s="121"/>
      <c r="N230" s="111"/>
      <c r="O230" s="119"/>
      <c r="P230" s="119"/>
      <c r="Q230" s="113"/>
      <c r="R230" s="120"/>
      <c r="S230" s="121"/>
      <c r="T230" s="121"/>
      <c r="U230" s="116"/>
      <c r="V230" s="117"/>
      <c r="W230" s="90">
        <f t="shared" si="74"/>
        <v>0</v>
      </c>
      <c r="X230" s="89"/>
      <c r="Y230" s="89"/>
      <c r="Z230" s="118"/>
      <c r="AA230" s="89"/>
      <c r="AB230" s="89"/>
      <c r="AC230" s="89"/>
      <c r="AD230" s="89"/>
      <c r="AE230" s="89"/>
      <c r="AF230" s="89"/>
      <c r="AG230" s="89"/>
    </row>
    <row r="231" spans="1:33" ht="11.25" customHeight="1" outlineLevel="1" x14ac:dyDescent="0.3">
      <c r="A231" s="110"/>
      <c r="B231" s="111"/>
      <c r="C231" s="119"/>
      <c r="D231" s="119"/>
      <c r="E231" s="113"/>
      <c r="F231" s="120"/>
      <c r="G231" s="121"/>
      <c r="H231" s="111"/>
      <c r="I231" s="119"/>
      <c r="J231" s="119"/>
      <c r="K231" s="113"/>
      <c r="L231" s="120"/>
      <c r="M231" s="121"/>
      <c r="N231" s="111"/>
      <c r="O231" s="119"/>
      <c r="P231" s="119"/>
      <c r="Q231" s="113"/>
      <c r="R231" s="120"/>
      <c r="S231" s="121"/>
      <c r="T231" s="121"/>
      <c r="U231" s="116"/>
      <c r="V231" s="117"/>
      <c r="W231" s="90">
        <f t="shared" si="74"/>
        <v>0</v>
      </c>
      <c r="X231" s="89"/>
      <c r="Y231" s="89"/>
      <c r="Z231" s="118"/>
      <c r="AA231" s="89"/>
      <c r="AB231" s="89"/>
      <c r="AC231" s="89"/>
      <c r="AD231" s="89"/>
      <c r="AE231" s="89"/>
      <c r="AF231" s="89"/>
      <c r="AG231" s="89"/>
    </row>
    <row r="232" spans="1:33" ht="11.25" customHeight="1" outlineLevel="1" x14ac:dyDescent="0.3">
      <c r="A232" s="110"/>
      <c r="B232" s="111"/>
      <c r="C232" s="119"/>
      <c r="D232" s="119"/>
      <c r="E232" s="113"/>
      <c r="F232" s="120"/>
      <c r="G232" s="121"/>
      <c r="H232" s="111"/>
      <c r="I232" s="119"/>
      <c r="J232" s="119"/>
      <c r="K232" s="113"/>
      <c r="L232" s="120"/>
      <c r="M232" s="121"/>
      <c r="N232" s="111"/>
      <c r="O232" s="119"/>
      <c r="P232" s="119"/>
      <c r="Q232" s="113"/>
      <c r="R232" s="120"/>
      <c r="S232" s="121"/>
      <c r="T232" s="121"/>
      <c r="U232" s="116"/>
      <c r="V232" s="117"/>
      <c r="W232" s="90">
        <f t="shared" si="74"/>
        <v>0</v>
      </c>
      <c r="X232" s="89"/>
      <c r="Y232" s="89"/>
      <c r="Z232" s="118"/>
      <c r="AA232" s="89"/>
      <c r="AB232" s="89"/>
      <c r="AC232" s="89"/>
      <c r="AD232" s="89"/>
      <c r="AE232" s="89"/>
      <c r="AF232" s="89"/>
      <c r="AG232" s="89"/>
    </row>
    <row r="233" spans="1:33" ht="11.25" customHeight="1" outlineLevel="1" x14ac:dyDescent="0.3">
      <c r="A233" s="110"/>
      <c r="B233" s="111"/>
      <c r="C233" s="119"/>
      <c r="D233" s="119"/>
      <c r="E233" s="113"/>
      <c r="F233" s="120"/>
      <c r="G233" s="121"/>
      <c r="H233" s="111"/>
      <c r="I233" s="119"/>
      <c r="J233" s="119"/>
      <c r="K233" s="113"/>
      <c r="L233" s="120"/>
      <c r="M233" s="121"/>
      <c r="N233" s="111"/>
      <c r="O233" s="119"/>
      <c r="P233" s="119"/>
      <c r="Q233" s="113"/>
      <c r="R233" s="120"/>
      <c r="S233" s="121"/>
      <c r="T233" s="121"/>
      <c r="U233" s="116"/>
      <c r="V233" s="117"/>
      <c r="W233" s="90">
        <f t="shared" si="74"/>
        <v>0</v>
      </c>
      <c r="X233" s="89"/>
      <c r="Y233" s="89"/>
      <c r="Z233" s="118"/>
      <c r="AA233" s="89"/>
      <c r="AB233" s="89"/>
      <c r="AC233" s="89"/>
      <c r="AD233" s="89"/>
      <c r="AE233" s="89"/>
      <c r="AF233" s="89"/>
      <c r="AG233" s="89"/>
    </row>
    <row r="234" spans="1:33" ht="11.25" customHeight="1" outlineLevel="1" x14ac:dyDescent="0.3">
      <c r="A234" s="110"/>
      <c r="B234" s="111"/>
      <c r="C234" s="119"/>
      <c r="D234" s="119"/>
      <c r="E234" s="113"/>
      <c r="F234" s="120"/>
      <c r="G234" s="121"/>
      <c r="H234" s="111"/>
      <c r="I234" s="119"/>
      <c r="J234" s="119"/>
      <c r="K234" s="113"/>
      <c r="L234" s="120"/>
      <c r="M234" s="121"/>
      <c r="N234" s="111"/>
      <c r="O234" s="119"/>
      <c r="P234" s="119"/>
      <c r="Q234" s="113"/>
      <c r="R234" s="120"/>
      <c r="S234" s="121"/>
      <c r="T234" s="121"/>
      <c r="U234" s="116"/>
      <c r="V234" s="117"/>
      <c r="W234" s="90">
        <f t="shared" si="74"/>
        <v>0</v>
      </c>
      <c r="X234" s="89"/>
      <c r="Y234" s="89"/>
      <c r="Z234" s="118"/>
      <c r="AA234" s="89"/>
      <c r="AB234" s="89"/>
      <c r="AC234" s="89"/>
      <c r="AD234" s="89"/>
      <c r="AE234" s="89"/>
      <c r="AF234" s="89"/>
      <c r="AG234" s="89"/>
    </row>
    <row r="235" spans="1:33" ht="11.25" customHeight="1" outlineLevel="1" x14ac:dyDescent="0.3">
      <c r="A235" s="110"/>
      <c r="B235" s="111"/>
      <c r="C235" s="119"/>
      <c r="D235" s="119"/>
      <c r="E235" s="113"/>
      <c r="F235" s="120"/>
      <c r="G235" s="121"/>
      <c r="H235" s="111"/>
      <c r="I235" s="119"/>
      <c r="J235" s="119"/>
      <c r="K235" s="113"/>
      <c r="L235" s="120"/>
      <c r="M235" s="121"/>
      <c r="N235" s="111"/>
      <c r="O235" s="119"/>
      <c r="P235" s="119"/>
      <c r="Q235" s="113"/>
      <c r="R235" s="120"/>
      <c r="S235" s="121"/>
      <c r="T235" s="121"/>
      <c r="U235" s="116"/>
      <c r="V235" s="117"/>
      <c r="W235" s="90">
        <f t="shared" si="74"/>
        <v>0</v>
      </c>
      <c r="X235" s="89"/>
      <c r="Y235" s="89"/>
      <c r="Z235" s="118"/>
      <c r="AA235" s="89"/>
      <c r="AB235" s="89"/>
      <c r="AC235" s="89"/>
      <c r="AD235" s="89"/>
      <c r="AE235" s="89"/>
      <c r="AF235" s="89"/>
      <c r="AG235" s="89"/>
    </row>
    <row r="236" spans="1:33" ht="11.25" customHeight="1" outlineLevel="1" x14ac:dyDescent="0.3">
      <c r="A236" s="110"/>
      <c r="B236" s="111"/>
      <c r="C236" s="119"/>
      <c r="D236" s="119"/>
      <c r="E236" s="113"/>
      <c r="F236" s="120"/>
      <c r="G236" s="121"/>
      <c r="H236" s="111"/>
      <c r="I236" s="119"/>
      <c r="J236" s="119"/>
      <c r="K236" s="113"/>
      <c r="L236" s="120"/>
      <c r="M236" s="121"/>
      <c r="N236" s="111"/>
      <c r="O236" s="119"/>
      <c r="P236" s="119"/>
      <c r="Q236" s="113"/>
      <c r="R236" s="120"/>
      <c r="S236" s="121"/>
      <c r="T236" s="121"/>
      <c r="U236" s="116"/>
      <c r="V236" s="117">
        <f t="shared" ref="V236:V252" si="78">+A236</f>
        <v>0</v>
      </c>
      <c r="W236" s="90">
        <f t="shared" si="74"/>
        <v>0</v>
      </c>
      <c r="X236" s="89"/>
      <c r="Y236" s="89"/>
      <c r="Z236" s="118"/>
      <c r="AA236" s="89"/>
      <c r="AB236" s="89"/>
      <c r="AC236" s="89"/>
      <c r="AD236" s="89"/>
      <c r="AE236" s="89"/>
      <c r="AF236" s="89"/>
      <c r="AG236" s="89"/>
    </row>
    <row r="237" spans="1:33" ht="11.25" customHeight="1" outlineLevel="1" x14ac:dyDescent="0.3">
      <c r="A237" s="110"/>
      <c r="B237" s="111"/>
      <c r="C237" s="119"/>
      <c r="D237" s="119"/>
      <c r="E237" s="113"/>
      <c r="F237" s="120"/>
      <c r="G237" s="121"/>
      <c r="H237" s="111"/>
      <c r="I237" s="119"/>
      <c r="J237" s="119"/>
      <c r="K237" s="113"/>
      <c r="L237" s="120"/>
      <c r="M237" s="121"/>
      <c r="N237" s="111"/>
      <c r="O237" s="119"/>
      <c r="P237" s="119"/>
      <c r="Q237" s="113"/>
      <c r="R237" s="120"/>
      <c r="S237" s="121"/>
      <c r="T237" s="121"/>
      <c r="U237" s="116"/>
      <c r="V237" s="117">
        <f t="shared" si="78"/>
        <v>0</v>
      </c>
      <c r="W237" s="90">
        <f t="shared" si="74"/>
        <v>0</v>
      </c>
      <c r="X237" s="89"/>
      <c r="Y237" s="89"/>
      <c r="Z237" s="118"/>
      <c r="AA237" s="89"/>
      <c r="AB237" s="89"/>
      <c r="AC237" s="89"/>
      <c r="AD237" s="89"/>
      <c r="AE237" s="89"/>
      <c r="AF237" s="89"/>
      <c r="AG237" s="89"/>
    </row>
    <row r="238" spans="1:33" ht="11.25" customHeight="1" outlineLevel="1" x14ac:dyDescent="0.3">
      <c r="A238" s="110"/>
      <c r="B238" s="111"/>
      <c r="C238" s="119"/>
      <c r="D238" s="119"/>
      <c r="E238" s="113"/>
      <c r="F238" s="120"/>
      <c r="G238" s="121"/>
      <c r="H238" s="111"/>
      <c r="I238" s="119"/>
      <c r="J238" s="119"/>
      <c r="K238" s="113"/>
      <c r="L238" s="120"/>
      <c r="M238" s="121"/>
      <c r="N238" s="111"/>
      <c r="O238" s="119"/>
      <c r="P238" s="119"/>
      <c r="Q238" s="113"/>
      <c r="R238" s="120"/>
      <c r="S238" s="121"/>
      <c r="T238" s="121"/>
      <c r="U238" s="116"/>
      <c r="V238" s="117">
        <f t="shared" si="78"/>
        <v>0</v>
      </c>
      <c r="W238" s="90">
        <f t="shared" si="74"/>
        <v>0</v>
      </c>
      <c r="X238" s="89"/>
      <c r="Y238" s="89"/>
      <c r="Z238" s="118"/>
      <c r="AA238" s="89"/>
      <c r="AB238" s="89"/>
      <c r="AC238" s="89"/>
      <c r="AD238" s="89"/>
      <c r="AE238" s="89"/>
      <c r="AF238" s="89"/>
      <c r="AG238" s="89"/>
    </row>
    <row r="239" spans="1:33" ht="11.25" customHeight="1" outlineLevel="1" x14ac:dyDescent="0.3">
      <c r="A239" s="110"/>
      <c r="B239" s="111"/>
      <c r="C239" s="119"/>
      <c r="D239" s="119"/>
      <c r="E239" s="113"/>
      <c r="F239" s="120"/>
      <c r="G239" s="121"/>
      <c r="H239" s="111"/>
      <c r="I239" s="119"/>
      <c r="J239" s="119"/>
      <c r="K239" s="113"/>
      <c r="L239" s="120"/>
      <c r="M239" s="121"/>
      <c r="N239" s="111"/>
      <c r="O239" s="119"/>
      <c r="P239" s="119"/>
      <c r="Q239" s="113"/>
      <c r="R239" s="120"/>
      <c r="S239" s="121"/>
      <c r="T239" s="121"/>
      <c r="U239" s="116"/>
      <c r="V239" s="117">
        <f t="shared" si="78"/>
        <v>0</v>
      </c>
      <c r="W239" s="90">
        <f t="shared" si="74"/>
        <v>0</v>
      </c>
      <c r="X239" s="89"/>
      <c r="Y239" s="89"/>
      <c r="Z239" s="118"/>
      <c r="AA239" s="89"/>
      <c r="AB239" s="89"/>
      <c r="AC239" s="89"/>
      <c r="AD239" s="89"/>
      <c r="AE239" s="89"/>
      <c r="AF239" s="89"/>
      <c r="AG239" s="89"/>
    </row>
    <row r="240" spans="1:33" ht="11.25" customHeight="1" outlineLevel="1" x14ac:dyDescent="0.3">
      <c r="A240" s="110"/>
      <c r="B240" s="111"/>
      <c r="C240" s="119"/>
      <c r="D240" s="119"/>
      <c r="E240" s="113"/>
      <c r="F240" s="120"/>
      <c r="G240" s="121"/>
      <c r="H240" s="111"/>
      <c r="I240" s="119"/>
      <c r="J240" s="119"/>
      <c r="K240" s="113"/>
      <c r="L240" s="120"/>
      <c r="M240" s="121"/>
      <c r="N240" s="111"/>
      <c r="O240" s="119"/>
      <c r="P240" s="119"/>
      <c r="Q240" s="113"/>
      <c r="R240" s="120"/>
      <c r="S240" s="121"/>
      <c r="T240" s="121"/>
      <c r="U240" s="116"/>
      <c r="V240" s="117">
        <f t="shared" si="78"/>
        <v>0</v>
      </c>
      <c r="W240" s="90">
        <f t="shared" si="74"/>
        <v>0</v>
      </c>
      <c r="X240" s="89"/>
      <c r="Y240" s="89"/>
      <c r="Z240" s="118"/>
      <c r="AA240" s="89"/>
      <c r="AB240" s="89"/>
      <c r="AC240" s="89"/>
      <c r="AD240" s="89"/>
      <c r="AE240" s="89"/>
      <c r="AF240" s="89"/>
      <c r="AG240" s="89"/>
    </row>
    <row r="241" spans="1:33" ht="11.25" customHeight="1" outlineLevel="1" x14ac:dyDescent="0.3">
      <c r="A241" s="110"/>
      <c r="B241" s="111"/>
      <c r="C241" s="119"/>
      <c r="D241" s="119"/>
      <c r="E241" s="113"/>
      <c r="F241" s="120"/>
      <c r="G241" s="121"/>
      <c r="H241" s="111"/>
      <c r="I241" s="119"/>
      <c r="J241" s="119"/>
      <c r="K241" s="113"/>
      <c r="L241" s="120"/>
      <c r="M241" s="121"/>
      <c r="N241" s="111"/>
      <c r="O241" s="119"/>
      <c r="P241" s="119"/>
      <c r="Q241" s="113"/>
      <c r="R241" s="120"/>
      <c r="S241" s="121"/>
      <c r="T241" s="121"/>
      <c r="U241" s="116"/>
      <c r="V241" s="117">
        <f t="shared" si="78"/>
        <v>0</v>
      </c>
      <c r="W241" s="90">
        <f t="shared" si="74"/>
        <v>0</v>
      </c>
      <c r="X241" s="89"/>
      <c r="Y241" s="89"/>
      <c r="Z241" s="118"/>
      <c r="AA241" s="89"/>
      <c r="AB241" s="89"/>
      <c r="AC241" s="89"/>
      <c r="AD241" s="89"/>
      <c r="AE241" s="89"/>
      <c r="AF241" s="89"/>
      <c r="AG241" s="89"/>
    </row>
    <row r="242" spans="1:33" ht="11.25" customHeight="1" outlineLevel="1" x14ac:dyDescent="0.3">
      <c r="A242" s="110"/>
      <c r="B242" s="111"/>
      <c r="C242" s="119"/>
      <c r="D242" s="119"/>
      <c r="E242" s="113"/>
      <c r="F242" s="120"/>
      <c r="G242" s="121"/>
      <c r="H242" s="111"/>
      <c r="I242" s="119"/>
      <c r="J242" s="119"/>
      <c r="K242" s="113"/>
      <c r="L242" s="120"/>
      <c r="M242" s="121"/>
      <c r="N242" s="111"/>
      <c r="O242" s="119"/>
      <c r="P242" s="119"/>
      <c r="Q242" s="113"/>
      <c r="R242" s="120"/>
      <c r="S242" s="121"/>
      <c r="T242" s="121"/>
      <c r="U242" s="116"/>
      <c r="V242" s="117">
        <f t="shared" si="78"/>
        <v>0</v>
      </c>
      <c r="W242" s="90">
        <f t="shared" si="74"/>
        <v>0</v>
      </c>
      <c r="X242" s="89"/>
      <c r="Y242" s="89"/>
      <c r="Z242" s="118"/>
      <c r="AA242" s="89"/>
      <c r="AB242" s="89"/>
      <c r="AC242" s="89"/>
      <c r="AD242" s="89"/>
      <c r="AE242" s="89"/>
      <c r="AF242" s="89"/>
      <c r="AG242" s="89"/>
    </row>
    <row r="243" spans="1:33" ht="11.25" customHeight="1" outlineLevel="1" x14ac:dyDescent="0.3">
      <c r="A243" s="110"/>
      <c r="B243" s="111"/>
      <c r="C243" s="119"/>
      <c r="D243" s="119"/>
      <c r="E243" s="113"/>
      <c r="F243" s="120"/>
      <c r="G243" s="121"/>
      <c r="H243" s="111"/>
      <c r="I243" s="119"/>
      <c r="J243" s="119"/>
      <c r="K243" s="113"/>
      <c r="L243" s="120"/>
      <c r="M243" s="121"/>
      <c r="N243" s="111"/>
      <c r="O243" s="119"/>
      <c r="P243" s="119"/>
      <c r="Q243" s="113"/>
      <c r="R243" s="120"/>
      <c r="S243" s="121"/>
      <c r="T243" s="121"/>
      <c r="U243" s="116"/>
      <c r="V243" s="117">
        <f t="shared" si="78"/>
        <v>0</v>
      </c>
      <c r="W243" s="90">
        <f t="shared" si="74"/>
        <v>0</v>
      </c>
      <c r="X243" s="89"/>
      <c r="Y243" s="89"/>
      <c r="Z243" s="118"/>
      <c r="AA243" s="89"/>
      <c r="AB243" s="89"/>
      <c r="AC243" s="89"/>
      <c r="AD243" s="89"/>
      <c r="AE243" s="89"/>
      <c r="AF243" s="89"/>
      <c r="AG243" s="89"/>
    </row>
    <row r="244" spans="1:33" ht="11.25" customHeight="1" outlineLevel="1" x14ac:dyDescent="0.3">
      <c r="A244" s="110"/>
      <c r="B244" s="111"/>
      <c r="C244" s="119"/>
      <c r="D244" s="119"/>
      <c r="E244" s="113"/>
      <c r="F244" s="120"/>
      <c r="G244" s="121"/>
      <c r="H244" s="111"/>
      <c r="I244" s="119"/>
      <c r="J244" s="119"/>
      <c r="K244" s="113"/>
      <c r="L244" s="120"/>
      <c r="M244" s="121"/>
      <c r="N244" s="111"/>
      <c r="O244" s="119"/>
      <c r="P244" s="119"/>
      <c r="Q244" s="113"/>
      <c r="R244" s="120"/>
      <c r="S244" s="121"/>
      <c r="T244" s="121"/>
      <c r="U244" s="116"/>
      <c r="V244" s="117">
        <f t="shared" si="78"/>
        <v>0</v>
      </c>
      <c r="W244" s="90">
        <f t="shared" si="74"/>
        <v>0</v>
      </c>
      <c r="X244" s="89"/>
      <c r="Y244" s="89"/>
      <c r="Z244" s="118"/>
      <c r="AA244" s="89"/>
      <c r="AB244" s="89"/>
      <c r="AC244" s="89"/>
      <c r="AD244" s="89"/>
      <c r="AE244" s="89"/>
      <c r="AF244" s="89"/>
      <c r="AG244" s="89"/>
    </row>
    <row r="245" spans="1:33" ht="11.25" customHeight="1" outlineLevel="1" x14ac:dyDescent="0.3">
      <c r="A245" s="110"/>
      <c r="B245" s="111"/>
      <c r="C245" s="119"/>
      <c r="D245" s="119"/>
      <c r="E245" s="113"/>
      <c r="F245" s="120"/>
      <c r="G245" s="121"/>
      <c r="H245" s="111"/>
      <c r="I245" s="119"/>
      <c r="J245" s="119"/>
      <c r="K245" s="113"/>
      <c r="L245" s="120"/>
      <c r="M245" s="121"/>
      <c r="N245" s="111"/>
      <c r="O245" s="119"/>
      <c r="P245" s="119"/>
      <c r="Q245" s="113"/>
      <c r="R245" s="120"/>
      <c r="S245" s="121"/>
      <c r="T245" s="121"/>
      <c r="U245" s="116"/>
      <c r="V245" s="117">
        <f t="shared" si="78"/>
        <v>0</v>
      </c>
      <c r="W245" s="90">
        <f t="shared" si="74"/>
        <v>0</v>
      </c>
      <c r="X245" s="89"/>
      <c r="Y245" s="89"/>
      <c r="Z245" s="118"/>
      <c r="AA245" s="89"/>
      <c r="AB245" s="89"/>
      <c r="AC245" s="89"/>
      <c r="AD245" s="89"/>
      <c r="AE245" s="89"/>
      <c r="AF245" s="89"/>
      <c r="AG245" s="89"/>
    </row>
    <row r="246" spans="1:33" ht="11.25" customHeight="1" outlineLevel="1" x14ac:dyDescent="0.3">
      <c r="A246" s="110"/>
      <c r="B246" s="111"/>
      <c r="C246" s="119"/>
      <c r="D246" s="119"/>
      <c r="E246" s="113"/>
      <c r="F246" s="120"/>
      <c r="G246" s="121"/>
      <c r="H246" s="111"/>
      <c r="I246" s="119"/>
      <c r="J246" s="119"/>
      <c r="K246" s="113"/>
      <c r="L246" s="120"/>
      <c r="M246" s="121"/>
      <c r="N246" s="111"/>
      <c r="O246" s="119"/>
      <c r="P246" s="119"/>
      <c r="Q246" s="113"/>
      <c r="R246" s="120"/>
      <c r="S246" s="121"/>
      <c r="T246" s="121"/>
      <c r="U246" s="116"/>
      <c r="V246" s="117">
        <f t="shared" si="78"/>
        <v>0</v>
      </c>
      <c r="W246" s="90">
        <f t="shared" si="74"/>
        <v>0</v>
      </c>
      <c r="X246" s="89"/>
      <c r="Y246" s="89"/>
      <c r="Z246" s="118"/>
      <c r="AA246" s="89"/>
      <c r="AB246" s="89"/>
      <c r="AC246" s="89"/>
      <c r="AD246" s="89"/>
      <c r="AE246" s="89"/>
      <c r="AF246" s="89"/>
      <c r="AG246" s="89"/>
    </row>
    <row r="247" spans="1:33" ht="11.25" customHeight="1" outlineLevel="1" x14ac:dyDescent="0.3">
      <c r="A247" s="110"/>
      <c r="B247" s="111"/>
      <c r="C247" s="119"/>
      <c r="D247" s="119"/>
      <c r="E247" s="113"/>
      <c r="F247" s="120"/>
      <c r="G247" s="121"/>
      <c r="H247" s="111"/>
      <c r="I247" s="119"/>
      <c r="J247" s="119"/>
      <c r="K247" s="113"/>
      <c r="L247" s="120"/>
      <c r="M247" s="121"/>
      <c r="N247" s="111"/>
      <c r="O247" s="119"/>
      <c r="P247" s="119"/>
      <c r="Q247" s="113"/>
      <c r="R247" s="120"/>
      <c r="S247" s="121"/>
      <c r="T247" s="121"/>
      <c r="U247" s="116"/>
      <c r="V247" s="117">
        <f t="shared" si="78"/>
        <v>0</v>
      </c>
      <c r="W247" s="90">
        <f t="shared" si="74"/>
        <v>0</v>
      </c>
      <c r="X247" s="89"/>
      <c r="Y247" s="89"/>
      <c r="Z247" s="118"/>
      <c r="AA247" s="89"/>
      <c r="AB247" s="89"/>
      <c r="AC247" s="89"/>
      <c r="AD247" s="89"/>
      <c r="AE247" s="89"/>
      <c r="AF247" s="89"/>
      <c r="AG247" s="89"/>
    </row>
    <row r="248" spans="1:33" ht="11.25" customHeight="1" outlineLevel="1" x14ac:dyDescent="0.3">
      <c r="A248" s="110"/>
      <c r="B248" s="111"/>
      <c r="C248" s="119"/>
      <c r="D248" s="119"/>
      <c r="E248" s="113"/>
      <c r="F248" s="120"/>
      <c r="G248" s="121"/>
      <c r="H248" s="111"/>
      <c r="I248" s="119"/>
      <c r="J248" s="119"/>
      <c r="K248" s="113"/>
      <c r="L248" s="120"/>
      <c r="M248" s="121"/>
      <c r="N248" s="111"/>
      <c r="O248" s="119"/>
      <c r="P248" s="119"/>
      <c r="Q248" s="113"/>
      <c r="R248" s="120"/>
      <c r="S248" s="121"/>
      <c r="T248" s="121"/>
      <c r="U248" s="116"/>
      <c r="V248" s="117">
        <f t="shared" si="78"/>
        <v>0</v>
      </c>
      <c r="W248" s="90">
        <f t="shared" si="74"/>
        <v>0</v>
      </c>
      <c r="X248" s="89"/>
      <c r="Y248" s="89"/>
      <c r="Z248" s="118"/>
      <c r="AA248" s="89"/>
      <c r="AB248" s="89"/>
      <c r="AC248" s="89"/>
      <c r="AD248" s="89"/>
      <c r="AE248" s="89"/>
      <c r="AF248" s="89"/>
      <c r="AG248" s="89"/>
    </row>
    <row r="249" spans="1:33" ht="11.25" customHeight="1" outlineLevel="1" x14ac:dyDescent="0.3">
      <c r="A249" s="110"/>
      <c r="B249" s="111"/>
      <c r="C249" s="119"/>
      <c r="D249" s="119"/>
      <c r="E249" s="113"/>
      <c r="F249" s="120"/>
      <c r="G249" s="121"/>
      <c r="H249" s="111"/>
      <c r="I249" s="119"/>
      <c r="J249" s="119"/>
      <c r="K249" s="113"/>
      <c r="L249" s="120"/>
      <c r="M249" s="121"/>
      <c r="N249" s="111"/>
      <c r="O249" s="119"/>
      <c r="P249" s="119"/>
      <c r="Q249" s="113"/>
      <c r="R249" s="120"/>
      <c r="S249" s="121"/>
      <c r="T249" s="121"/>
      <c r="U249" s="116"/>
      <c r="V249" s="117">
        <f t="shared" si="78"/>
        <v>0</v>
      </c>
      <c r="W249" s="90">
        <f t="shared" si="74"/>
        <v>0</v>
      </c>
      <c r="X249" s="89"/>
      <c r="Y249" s="89"/>
      <c r="Z249" s="118"/>
      <c r="AA249" s="89"/>
      <c r="AB249" s="89"/>
      <c r="AC249" s="89"/>
      <c r="AD249" s="89"/>
      <c r="AE249" s="89"/>
      <c r="AF249" s="89"/>
      <c r="AG249" s="89"/>
    </row>
    <row r="250" spans="1:33" ht="11.25" customHeight="1" outlineLevel="1" x14ac:dyDescent="0.3">
      <c r="A250" s="110"/>
      <c r="B250" s="111"/>
      <c r="C250" s="119"/>
      <c r="D250" s="119"/>
      <c r="E250" s="113"/>
      <c r="F250" s="120"/>
      <c r="G250" s="121"/>
      <c r="H250" s="111"/>
      <c r="I250" s="119"/>
      <c r="J250" s="119"/>
      <c r="K250" s="113"/>
      <c r="L250" s="120"/>
      <c r="M250" s="121"/>
      <c r="N250" s="111"/>
      <c r="O250" s="119"/>
      <c r="P250" s="119"/>
      <c r="Q250" s="113"/>
      <c r="R250" s="120"/>
      <c r="S250" s="121"/>
      <c r="T250" s="121"/>
      <c r="U250" s="116"/>
      <c r="V250" s="117">
        <f t="shared" si="78"/>
        <v>0</v>
      </c>
      <c r="W250" s="90">
        <f t="shared" si="74"/>
        <v>0</v>
      </c>
      <c r="X250" s="89"/>
      <c r="Y250" s="89"/>
      <c r="Z250" s="118"/>
      <c r="AA250" s="89"/>
      <c r="AB250" s="89"/>
      <c r="AC250" s="89"/>
      <c r="AD250" s="89"/>
      <c r="AE250" s="89"/>
      <c r="AF250" s="89"/>
      <c r="AG250" s="89"/>
    </row>
    <row r="251" spans="1:33" ht="11.25" customHeight="1" outlineLevel="1" x14ac:dyDescent="0.3">
      <c r="A251" s="166"/>
      <c r="B251" s="167"/>
      <c r="C251" s="168"/>
      <c r="D251" s="169"/>
      <c r="E251" s="170"/>
      <c r="F251" s="171"/>
      <c r="G251" s="171"/>
      <c r="H251" s="167"/>
      <c r="I251" s="172"/>
      <c r="J251" s="167"/>
      <c r="K251" s="167"/>
      <c r="L251" s="171"/>
      <c r="M251" s="171"/>
      <c r="N251" s="172"/>
      <c r="O251" s="172"/>
      <c r="P251" s="167"/>
      <c r="Q251" s="173"/>
      <c r="R251" s="172"/>
      <c r="S251" s="172"/>
      <c r="T251" s="174"/>
      <c r="U251" s="175"/>
      <c r="V251" s="117">
        <f t="shared" si="78"/>
        <v>0</v>
      </c>
      <c r="W251" s="90">
        <f t="shared" si="74"/>
        <v>0</v>
      </c>
      <c r="X251" s="89"/>
      <c r="Y251" s="89"/>
      <c r="Z251" s="118"/>
      <c r="AA251" s="89"/>
      <c r="AB251" s="89"/>
      <c r="AC251" s="89"/>
      <c r="AD251" s="89"/>
      <c r="AE251" s="89"/>
      <c r="AF251" s="89"/>
      <c r="AG251" s="89"/>
    </row>
    <row r="252" spans="1:33" ht="11.25" customHeight="1" outlineLevel="1" x14ac:dyDescent="0.3">
      <c r="A252" s="176"/>
      <c r="B252" s="177"/>
      <c r="C252" s="178"/>
      <c r="D252" s="178"/>
      <c r="E252" s="179"/>
      <c r="F252" s="180"/>
      <c r="G252" s="181"/>
      <c r="H252" s="177"/>
      <c r="I252" s="178"/>
      <c r="J252" s="178"/>
      <c r="K252" s="179"/>
      <c r="L252" s="180"/>
      <c r="M252" s="181"/>
      <c r="N252" s="177"/>
      <c r="O252" s="178"/>
      <c r="P252" s="178"/>
      <c r="Q252" s="179"/>
      <c r="R252" s="180"/>
      <c r="S252" s="180"/>
      <c r="T252" s="181"/>
      <c r="U252" s="182"/>
      <c r="V252" s="117">
        <f t="shared" si="78"/>
        <v>0</v>
      </c>
      <c r="W252" s="90">
        <f t="shared" si="74"/>
        <v>0</v>
      </c>
      <c r="X252" s="89"/>
      <c r="Y252" s="89"/>
      <c r="Z252" s="118"/>
      <c r="AA252" s="89"/>
      <c r="AB252" s="89"/>
      <c r="AC252" s="89"/>
      <c r="AD252" s="89"/>
      <c r="AE252" s="89"/>
      <c r="AF252" s="89"/>
      <c r="AG252" s="89"/>
    </row>
    <row r="253" spans="1:33" ht="29.25" customHeight="1" x14ac:dyDescent="0.3">
      <c r="A253" s="355" t="s">
        <v>325</v>
      </c>
      <c r="B253" s="210"/>
      <c r="C253" s="334" t="s">
        <v>326</v>
      </c>
      <c r="D253" s="211"/>
      <c r="E253" s="211"/>
      <c r="F253" s="211"/>
      <c r="G253" s="211"/>
      <c r="H253" s="211"/>
      <c r="I253" s="211"/>
      <c r="J253" s="213"/>
      <c r="K253" s="355" t="s">
        <v>327</v>
      </c>
      <c r="L253" s="211"/>
      <c r="M253" s="210"/>
      <c r="N253" s="334" t="s">
        <v>328</v>
      </c>
      <c r="O253" s="211"/>
      <c r="P253" s="211"/>
      <c r="Q253" s="211"/>
      <c r="R253" s="211"/>
      <c r="S253" s="211"/>
      <c r="T253" s="211"/>
      <c r="U253" s="213"/>
      <c r="V253" s="117"/>
      <c r="W253" s="90"/>
      <c r="X253" s="89"/>
      <c r="Y253" s="89"/>
      <c r="Z253" s="118"/>
      <c r="AA253" s="89"/>
      <c r="AB253" s="89"/>
      <c r="AC253" s="89"/>
      <c r="AD253" s="89"/>
      <c r="AE253" s="89"/>
      <c r="AF253" s="89"/>
      <c r="AG253" s="89"/>
    </row>
    <row r="254" spans="1:33" ht="27.75" customHeight="1" x14ac:dyDescent="0.3">
      <c r="A254" s="356" t="s">
        <v>329</v>
      </c>
      <c r="B254" s="210"/>
      <c r="C254" s="357" t="s">
        <v>330</v>
      </c>
      <c r="D254" s="211"/>
      <c r="E254" s="211"/>
      <c r="F254" s="211"/>
      <c r="G254" s="357" t="s">
        <v>331</v>
      </c>
      <c r="H254" s="211"/>
      <c r="I254" s="211"/>
      <c r="J254" s="213"/>
      <c r="K254" s="356" t="s">
        <v>332</v>
      </c>
      <c r="L254" s="211"/>
      <c r="M254" s="210"/>
      <c r="N254" s="358" t="s">
        <v>333</v>
      </c>
      <c r="O254" s="211"/>
      <c r="P254" s="211"/>
      <c r="Q254" s="210"/>
      <c r="R254" s="357" t="s">
        <v>334</v>
      </c>
      <c r="S254" s="211"/>
      <c r="T254" s="211"/>
      <c r="U254" s="213"/>
      <c r="V254" s="89"/>
      <c r="W254" s="90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</row>
    <row r="255" spans="1:33" ht="19.5" customHeight="1" x14ac:dyDescent="0.3">
      <c r="A255" s="356" t="s">
        <v>335</v>
      </c>
      <c r="B255" s="210"/>
      <c r="C255" s="361" t="s">
        <v>48</v>
      </c>
      <c r="D255" s="211"/>
      <c r="E255" s="211"/>
      <c r="F255" s="211"/>
      <c r="G255" s="361" t="s">
        <v>221</v>
      </c>
      <c r="H255" s="211"/>
      <c r="I255" s="211"/>
      <c r="J255" s="213"/>
      <c r="K255" s="356" t="s">
        <v>336</v>
      </c>
      <c r="L255" s="211"/>
      <c r="M255" s="210"/>
      <c r="N255" s="361" t="s">
        <v>49</v>
      </c>
      <c r="O255" s="211"/>
      <c r="P255" s="211"/>
      <c r="Q255" s="210"/>
      <c r="R255" s="361" t="s">
        <v>50</v>
      </c>
      <c r="S255" s="211"/>
      <c r="T255" s="211"/>
      <c r="U255" s="213"/>
      <c r="V255" s="89"/>
      <c r="W255" s="90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</row>
    <row r="256" spans="1:33" ht="19.5" customHeight="1" x14ac:dyDescent="0.3">
      <c r="A256" s="359" t="s">
        <v>337</v>
      </c>
      <c r="B256" s="212"/>
      <c r="C256" s="360"/>
      <c r="D256" s="262"/>
      <c r="E256" s="262"/>
      <c r="F256" s="212"/>
      <c r="G256" s="360"/>
      <c r="H256" s="262"/>
      <c r="I256" s="262"/>
      <c r="J256" s="231"/>
      <c r="K256" s="359" t="s">
        <v>338</v>
      </c>
      <c r="L256" s="262"/>
      <c r="M256" s="212"/>
      <c r="N256" s="360"/>
      <c r="O256" s="262"/>
      <c r="P256" s="262"/>
      <c r="Q256" s="212"/>
      <c r="R256" s="360"/>
      <c r="S256" s="262"/>
      <c r="T256" s="262"/>
      <c r="U256" s="231"/>
      <c r="V256" s="89"/>
      <c r="W256" s="90"/>
      <c r="X256" s="336"/>
      <c r="Y256" s="216"/>
      <c r="Z256" s="216"/>
      <c r="AA256" s="216"/>
      <c r="AB256" s="216"/>
      <c r="AC256" s="216"/>
      <c r="AD256" s="89"/>
      <c r="AE256" s="89"/>
      <c r="AF256" s="89"/>
      <c r="AG256" s="89"/>
    </row>
    <row r="257" spans="1:33" ht="19.5" customHeight="1" x14ac:dyDescent="0.3">
      <c r="A257" s="236"/>
      <c r="B257" s="294"/>
      <c r="C257" s="293"/>
      <c r="D257" s="234"/>
      <c r="E257" s="234"/>
      <c r="F257" s="294"/>
      <c r="G257" s="293"/>
      <c r="H257" s="234"/>
      <c r="I257" s="234"/>
      <c r="J257" s="235"/>
      <c r="K257" s="236"/>
      <c r="L257" s="234"/>
      <c r="M257" s="294"/>
      <c r="N257" s="293"/>
      <c r="O257" s="234"/>
      <c r="P257" s="234"/>
      <c r="Q257" s="294"/>
      <c r="R257" s="293"/>
      <c r="S257" s="234"/>
      <c r="T257" s="234"/>
      <c r="U257" s="235"/>
      <c r="V257" s="89"/>
      <c r="W257" s="90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</row>
    <row r="258" spans="1:33" ht="11.25" customHeight="1" x14ac:dyDescent="0.3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</row>
    <row r="259" spans="1:33" ht="11.25" customHeight="1" x14ac:dyDescent="0.3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</row>
    <row r="260" spans="1:33" ht="11.25" customHeight="1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</row>
    <row r="261" spans="1:33" ht="11.25" customHeight="1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</row>
    <row r="262" spans="1:33" ht="11.25" customHeight="1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</row>
    <row r="263" spans="1:33" ht="11.25" customHeight="1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</row>
    <row r="264" spans="1:33" ht="11.25" customHeight="1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</row>
    <row r="265" spans="1:33" ht="11.25" customHeight="1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</row>
    <row r="266" spans="1:33" ht="11.25" customHeight="1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</row>
    <row r="267" spans="1:33" ht="11.25" customHeight="1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</row>
    <row r="268" spans="1:33" ht="11.25" customHeight="1" x14ac:dyDescent="0.3">
      <c r="A268" s="323"/>
      <c r="B268" s="216"/>
      <c r="C268" s="324"/>
      <c r="D268" s="216"/>
      <c r="E268" s="216"/>
      <c r="F268" s="216"/>
      <c r="G268" s="216"/>
      <c r="H268" s="216"/>
      <c r="I268" s="216"/>
      <c r="J268" s="216"/>
      <c r="K268" s="323"/>
      <c r="L268" s="216"/>
      <c r="M268" s="324"/>
      <c r="N268" s="216"/>
      <c r="O268" s="216"/>
      <c r="P268" s="216"/>
      <c r="Q268" s="216"/>
      <c r="R268" s="216"/>
      <c r="S268" s="216"/>
      <c r="T268" s="216"/>
      <c r="U268" s="216"/>
      <c r="V268" s="89"/>
      <c r="W268" s="90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</row>
    <row r="269" spans="1:33" ht="11.25" customHeight="1" x14ac:dyDescent="0.3">
      <c r="A269" s="326"/>
      <c r="B269" s="216"/>
      <c r="C269" s="325"/>
      <c r="D269" s="216"/>
      <c r="E269" s="216"/>
      <c r="F269" s="216"/>
      <c r="G269" s="216"/>
      <c r="H269" s="216"/>
      <c r="I269" s="216"/>
      <c r="J269" s="216"/>
      <c r="K269" s="326"/>
      <c r="L269" s="216"/>
      <c r="M269" s="325"/>
      <c r="N269" s="216"/>
      <c r="O269" s="216"/>
      <c r="P269" s="216"/>
      <c r="Q269" s="216"/>
      <c r="R269" s="216"/>
      <c r="S269" s="216"/>
      <c r="T269" s="216"/>
      <c r="U269" s="216"/>
      <c r="V269" s="89"/>
      <c r="W269" s="90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</row>
    <row r="270" spans="1:33" ht="11.25" customHeight="1" x14ac:dyDescent="0.3">
      <c r="A270" s="326"/>
      <c r="B270" s="216"/>
      <c r="C270" s="325"/>
      <c r="D270" s="216"/>
      <c r="E270" s="216"/>
      <c r="F270" s="216"/>
      <c r="G270" s="216"/>
      <c r="H270" s="216"/>
      <c r="I270" s="216"/>
      <c r="J270" s="216"/>
      <c r="K270" s="326"/>
      <c r="L270" s="216"/>
      <c r="M270" s="325"/>
      <c r="N270" s="216"/>
      <c r="O270" s="216"/>
      <c r="P270" s="216"/>
      <c r="Q270" s="216"/>
      <c r="R270" s="216"/>
      <c r="S270" s="216"/>
      <c r="T270" s="216"/>
      <c r="U270" s="216"/>
      <c r="V270" s="89"/>
      <c r="W270" s="90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</row>
    <row r="271" spans="1:33" ht="11.25" customHeight="1" x14ac:dyDescent="0.3">
      <c r="A271" s="326"/>
      <c r="B271" s="216"/>
      <c r="C271" s="325"/>
      <c r="D271" s="216"/>
      <c r="E271" s="216"/>
      <c r="F271" s="216"/>
      <c r="G271" s="216"/>
      <c r="H271" s="216"/>
      <c r="I271" s="216"/>
      <c r="J271" s="216"/>
      <c r="K271" s="326"/>
      <c r="L271" s="216"/>
      <c r="M271" s="325"/>
      <c r="N271" s="216"/>
      <c r="O271" s="216"/>
      <c r="P271" s="216"/>
      <c r="Q271" s="216"/>
      <c r="R271" s="216"/>
      <c r="S271" s="216"/>
      <c r="T271" s="216"/>
      <c r="U271" s="216"/>
      <c r="V271" s="89"/>
      <c r="W271" s="90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</row>
    <row r="272" spans="1:33" ht="11.25" customHeight="1" x14ac:dyDescent="0.3">
      <c r="A272" s="326"/>
      <c r="B272" s="216"/>
      <c r="C272" s="325"/>
      <c r="D272" s="216"/>
      <c r="E272" s="216"/>
      <c r="F272" s="216"/>
      <c r="G272" s="216"/>
      <c r="H272" s="216"/>
      <c r="I272" s="216"/>
      <c r="J272" s="216"/>
      <c r="K272" s="326"/>
      <c r="L272" s="216"/>
      <c r="M272" s="325"/>
      <c r="N272" s="216"/>
      <c r="O272" s="216"/>
      <c r="P272" s="216"/>
      <c r="Q272" s="216"/>
      <c r="R272" s="216"/>
      <c r="S272" s="216"/>
      <c r="T272" s="216"/>
      <c r="U272" s="216"/>
      <c r="V272" s="89"/>
      <c r="W272" s="90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</row>
    <row r="273" spans="1:33" ht="11.25" customHeight="1" x14ac:dyDescent="0.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</row>
    <row r="274" spans="1:33" ht="11.25" customHeight="1" x14ac:dyDescent="0.3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</row>
    <row r="275" spans="1:33" ht="11.25" customHeight="1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</row>
    <row r="276" spans="1:33" ht="11.25" customHeight="1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</row>
    <row r="277" spans="1:33" ht="11.25" customHeight="1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</row>
    <row r="278" spans="1:33" ht="11.25" customHeight="1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</row>
    <row r="279" spans="1:33" ht="11.25" customHeight="1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</row>
    <row r="280" spans="1:33" ht="11.25" customHeight="1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</row>
    <row r="281" spans="1:33" ht="11.2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</row>
    <row r="282" spans="1:33" ht="11.25" customHeight="1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</row>
    <row r="283" spans="1:33" ht="11.25" customHeight="1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</row>
    <row r="284" spans="1:33" ht="11.2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</row>
    <row r="285" spans="1:33" ht="11.25" customHeight="1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</row>
    <row r="286" spans="1:33" ht="11.25" customHeight="1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</row>
    <row r="287" spans="1:33" ht="11.2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</row>
    <row r="288" spans="1:33" ht="11.25" customHeight="1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</row>
    <row r="289" spans="1:33" ht="11.25" customHeight="1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</row>
    <row r="290" spans="1:33" ht="11.2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</row>
    <row r="291" spans="1:33" ht="11.25" customHeight="1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</row>
    <row r="292" spans="1:33" ht="11.25" customHeight="1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</row>
    <row r="293" spans="1:33" ht="11.25" customHeight="1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</row>
    <row r="294" spans="1:33" ht="11.25" customHeight="1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</row>
    <row r="295" spans="1:33" ht="11.25" customHeight="1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</row>
    <row r="296" spans="1:33" ht="11.25" customHeight="1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</row>
    <row r="297" spans="1:33" ht="11.25" customHeight="1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</row>
    <row r="298" spans="1:33" ht="11.25" customHeight="1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</row>
    <row r="299" spans="1:33" ht="11.25" customHeight="1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</row>
    <row r="300" spans="1:33" ht="11.25" customHeight="1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</row>
    <row r="301" spans="1:33" ht="11.25" customHeight="1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</row>
    <row r="302" spans="1:33" ht="11.25" customHeight="1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</row>
    <row r="303" spans="1:33" ht="11.25" customHeight="1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</row>
    <row r="304" spans="1:33" ht="11.25" customHeight="1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</row>
    <row r="305" spans="1:33" ht="11.25" customHeight="1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</row>
    <row r="306" spans="1:33" ht="11.25" customHeight="1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</row>
    <row r="307" spans="1:33" ht="11.25" customHeight="1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</row>
    <row r="308" spans="1:33" ht="11.25" customHeight="1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</row>
    <row r="309" spans="1:33" ht="11.25" customHeight="1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</row>
    <row r="310" spans="1:33" ht="11.25" customHeight="1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</row>
    <row r="311" spans="1:33" ht="11.25" customHeight="1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</row>
    <row r="312" spans="1:33" ht="11.25" customHeight="1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</row>
    <row r="313" spans="1:33" ht="11.25" customHeight="1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</row>
    <row r="314" spans="1:33" ht="11.25" customHeight="1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</row>
    <row r="315" spans="1:33" ht="11.25" customHeight="1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</row>
    <row r="316" spans="1:33" ht="11.25" customHeight="1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</row>
    <row r="317" spans="1:33" ht="11.25" customHeight="1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</row>
    <row r="318" spans="1:33" ht="11.25" customHeight="1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</row>
    <row r="319" spans="1:33" ht="11.25" customHeight="1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</row>
    <row r="320" spans="1:33" ht="11.25" customHeight="1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</row>
    <row r="321" spans="1:33" ht="11.25" customHeight="1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</row>
    <row r="322" spans="1:33" ht="11.25" customHeight="1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</row>
    <row r="323" spans="1:33" ht="11.25" customHeight="1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</row>
    <row r="324" spans="1:33" ht="11.25" customHeight="1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</row>
    <row r="325" spans="1:33" ht="11.25" customHeight="1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</row>
    <row r="326" spans="1:33" ht="11.25" customHeight="1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</row>
    <row r="327" spans="1:33" ht="11.25" customHeight="1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</row>
    <row r="328" spans="1:33" ht="11.25" customHeight="1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</row>
    <row r="329" spans="1:33" ht="11.25" customHeight="1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</row>
    <row r="330" spans="1:33" ht="11.25" customHeight="1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</row>
    <row r="331" spans="1:33" ht="11.25" customHeight="1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</row>
    <row r="332" spans="1:33" ht="11.25" customHeight="1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</row>
    <row r="333" spans="1:33" ht="11.25" customHeight="1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</row>
    <row r="334" spans="1:33" ht="11.25" customHeight="1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</row>
    <row r="335" spans="1:33" ht="11.25" customHeight="1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</row>
    <row r="336" spans="1:33" ht="11.25" customHeight="1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</row>
    <row r="337" spans="1:33" ht="11.25" customHeight="1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</row>
    <row r="338" spans="1:33" ht="11.25" customHeight="1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</row>
    <row r="339" spans="1:33" ht="11.25" customHeight="1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</row>
    <row r="340" spans="1:33" ht="11.25" customHeight="1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</row>
    <row r="341" spans="1:33" ht="11.25" customHeight="1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</row>
    <row r="342" spans="1:33" ht="11.25" customHeight="1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</row>
    <row r="343" spans="1:33" ht="11.25" customHeight="1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</row>
    <row r="344" spans="1:33" ht="11.25" customHeight="1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</row>
    <row r="345" spans="1:33" ht="11.25" customHeight="1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</row>
    <row r="346" spans="1:33" ht="11.25" customHeight="1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</row>
    <row r="347" spans="1:33" ht="11.25" customHeight="1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</row>
    <row r="348" spans="1:33" ht="11.25" customHeight="1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</row>
    <row r="349" spans="1:33" ht="11.25" customHeight="1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</row>
    <row r="350" spans="1:33" ht="11.25" customHeight="1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</row>
    <row r="351" spans="1:33" ht="11.25" customHeight="1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</row>
    <row r="352" spans="1:33" ht="11.25" customHeight="1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</row>
    <row r="353" spans="1:33" ht="11.25" customHeight="1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</row>
    <row r="354" spans="1:33" ht="11.25" customHeight="1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</row>
    <row r="355" spans="1:33" ht="11.25" customHeight="1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</row>
    <row r="356" spans="1:33" ht="11.25" customHeight="1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</row>
    <row r="357" spans="1:33" ht="11.25" customHeight="1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</row>
    <row r="358" spans="1:33" ht="11.25" customHeight="1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</row>
    <row r="359" spans="1:33" ht="11.25" customHeight="1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</row>
    <row r="360" spans="1:33" ht="11.25" customHeight="1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</row>
    <row r="361" spans="1:33" ht="11.25" customHeight="1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</row>
    <row r="362" spans="1:33" ht="11.25" customHeight="1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</row>
    <row r="363" spans="1:33" ht="11.25" customHeight="1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</row>
    <row r="364" spans="1:33" ht="11.25" customHeight="1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</row>
    <row r="365" spans="1:33" ht="11.25" customHeight="1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</row>
    <row r="366" spans="1:33" ht="11.25" customHeight="1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</row>
    <row r="367" spans="1:33" ht="11.25" customHeight="1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</row>
    <row r="368" spans="1:33" ht="11.25" customHeight="1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</row>
    <row r="369" spans="1:33" ht="11.25" customHeight="1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</row>
    <row r="370" spans="1:33" ht="11.25" customHeight="1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</row>
    <row r="371" spans="1:33" ht="11.25" customHeight="1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</row>
    <row r="372" spans="1:33" ht="11.25" customHeight="1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</row>
    <row r="373" spans="1:33" ht="11.25" customHeight="1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</row>
    <row r="374" spans="1:33" ht="11.25" customHeight="1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</row>
    <row r="375" spans="1:33" ht="11.25" customHeight="1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</row>
    <row r="376" spans="1:33" ht="11.25" customHeight="1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</row>
    <row r="377" spans="1:33" ht="11.25" customHeight="1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</row>
    <row r="378" spans="1:33" ht="11.25" customHeight="1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</row>
    <row r="379" spans="1:33" ht="11.25" customHeight="1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</row>
    <row r="380" spans="1:33" ht="11.25" customHeight="1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</row>
    <row r="381" spans="1:33" ht="11.25" customHeight="1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</row>
    <row r="382" spans="1:33" ht="11.25" customHeight="1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</row>
    <row r="383" spans="1:33" ht="11.25" customHeight="1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</row>
    <row r="384" spans="1:33" ht="11.25" customHeight="1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</row>
    <row r="385" spans="1:33" ht="11.25" customHeight="1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</row>
    <row r="386" spans="1:33" ht="11.25" customHeight="1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</row>
    <row r="387" spans="1:33" ht="11.25" customHeight="1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</row>
    <row r="388" spans="1:33" ht="11.25" customHeight="1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</row>
    <row r="389" spans="1:33" ht="11.25" customHeight="1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</row>
    <row r="390" spans="1:33" ht="11.25" customHeight="1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</row>
    <row r="391" spans="1:33" ht="11.25" customHeight="1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</row>
    <row r="392" spans="1:33" ht="11.25" customHeight="1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</row>
    <row r="393" spans="1:33" ht="11.25" customHeight="1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</row>
    <row r="394" spans="1:33" ht="11.25" customHeight="1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</row>
    <row r="395" spans="1:33" ht="11.25" customHeight="1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</row>
    <row r="396" spans="1:33" ht="11.25" customHeight="1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</row>
    <row r="397" spans="1:33" ht="11.25" customHeight="1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</row>
    <row r="398" spans="1:33" ht="11.25" customHeight="1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</row>
    <row r="399" spans="1:33" ht="11.25" customHeight="1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</row>
    <row r="400" spans="1:33" ht="11.25" customHeight="1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</row>
    <row r="401" spans="1:33" ht="11.25" customHeight="1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</row>
    <row r="402" spans="1:33" ht="11.25" customHeight="1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</row>
    <row r="403" spans="1:33" ht="11.25" customHeight="1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</row>
    <row r="404" spans="1:33" ht="11.25" customHeight="1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</row>
    <row r="405" spans="1:33" ht="11.25" customHeight="1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</row>
    <row r="406" spans="1:33" ht="11.25" customHeight="1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</row>
    <row r="407" spans="1:33" ht="11.25" customHeight="1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</row>
    <row r="408" spans="1:33" ht="11.25" customHeight="1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</row>
    <row r="409" spans="1:33" ht="11.25" customHeight="1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</row>
    <row r="410" spans="1:33" ht="11.25" customHeight="1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</row>
    <row r="411" spans="1:33" ht="11.25" customHeight="1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</row>
    <row r="412" spans="1:33" ht="11.25" customHeight="1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</row>
    <row r="413" spans="1:33" ht="11.25" customHeight="1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</row>
    <row r="414" spans="1:33" ht="11.25" customHeight="1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</row>
    <row r="415" spans="1:33" ht="11.25" customHeight="1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</row>
    <row r="416" spans="1:33" ht="11.25" customHeight="1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</row>
    <row r="417" spans="1:33" ht="11.25" customHeight="1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</row>
    <row r="418" spans="1:33" ht="11.25" customHeight="1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</row>
    <row r="419" spans="1:33" ht="11.25" customHeight="1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</row>
    <row r="420" spans="1:33" ht="11.25" customHeight="1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</row>
    <row r="421" spans="1:33" ht="11.25" customHeight="1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</row>
    <row r="422" spans="1:33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</row>
    <row r="423" spans="1:33" ht="11.25" customHeight="1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</row>
    <row r="424" spans="1:33" ht="11.25" customHeight="1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</row>
    <row r="425" spans="1:33" ht="11.25" customHeight="1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</row>
    <row r="426" spans="1:33" ht="11.25" customHeight="1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</row>
    <row r="427" spans="1:33" ht="11.25" customHeight="1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</row>
    <row r="428" spans="1:33" ht="11.25" customHeight="1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</row>
    <row r="429" spans="1:33" ht="11.25" customHeight="1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</row>
    <row r="430" spans="1:33" ht="11.25" customHeight="1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</row>
    <row r="431" spans="1:33" ht="11.25" customHeight="1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</row>
    <row r="432" spans="1:33" ht="11.25" customHeight="1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</row>
    <row r="433" spans="1:33" ht="11.25" customHeight="1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</row>
    <row r="434" spans="1:33" ht="11.25" customHeight="1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</row>
    <row r="435" spans="1:33" ht="11.25" customHeight="1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</row>
    <row r="436" spans="1:33" ht="11.25" customHeight="1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</row>
    <row r="437" spans="1:33" ht="11.25" customHeight="1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</row>
    <row r="438" spans="1:33" ht="11.25" customHeight="1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</row>
    <row r="439" spans="1:33" ht="11.25" customHeight="1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</row>
    <row r="440" spans="1:33" ht="11.25" customHeight="1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</row>
    <row r="441" spans="1:33" ht="11.25" customHeight="1" x14ac:dyDescent="0.3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</row>
    <row r="442" spans="1:33" ht="11.25" customHeight="1" x14ac:dyDescent="0.3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</row>
    <row r="443" spans="1:33" ht="11.25" customHeight="1" x14ac:dyDescent="0.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</row>
    <row r="444" spans="1:33" ht="11.25" customHeight="1" x14ac:dyDescent="0.3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</row>
    <row r="445" spans="1:33" ht="11.25" customHeight="1" x14ac:dyDescent="0.3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</row>
    <row r="446" spans="1:33" ht="11.25" customHeight="1" x14ac:dyDescent="0.3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</row>
    <row r="447" spans="1:33" ht="11.25" customHeight="1" x14ac:dyDescent="0.3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</row>
    <row r="448" spans="1:33" ht="11.25" customHeight="1" x14ac:dyDescent="0.3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</row>
    <row r="449" spans="1:33" ht="11.25" customHeight="1" x14ac:dyDescent="0.3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</row>
    <row r="450" spans="1:33" ht="11.25" customHeight="1" x14ac:dyDescent="0.3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</row>
    <row r="451" spans="1:33" ht="11.25" customHeight="1" x14ac:dyDescent="0.3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</row>
    <row r="452" spans="1:33" ht="11.25" customHeight="1" x14ac:dyDescent="0.3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</row>
    <row r="453" spans="1:33" ht="11.25" customHeight="1" x14ac:dyDescent="0.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</row>
    <row r="454" spans="1:33" ht="11.25" customHeight="1" x14ac:dyDescent="0.3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</row>
    <row r="455" spans="1:33" ht="11.25" customHeight="1" x14ac:dyDescent="0.3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</row>
    <row r="456" spans="1:33" ht="11.25" customHeight="1" x14ac:dyDescent="0.3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</row>
    <row r="457" spans="1:33" ht="15.75" customHeight="1" x14ac:dyDescent="0.3"/>
    <row r="458" spans="1:33" ht="15.75" customHeight="1" x14ac:dyDescent="0.3"/>
    <row r="459" spans="1:33" ht="15.75" customHeight="1" x14ac:dyDescent="0.3"/>
    <row r="460" spans="1:33" ht="15.75" customHeight="1" x14ac:dyDescent="0.3"/>
    <row r="461" spans="1:33" ht="15.75" customHeight="1" x14ac:dyDescent="0.3"/>
    <row r="462" spans="1:33" ht="15.75" customHeight="1" x14ac:dyDescent="0.3"/>
    <row r="463" spans="1:33" ht="15.75" customHeight="1" x14ac:dyDescent="0.3"/>
    <row r="464" spans="1:33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3">
    <mergeCell ref="X256:AC256"/>
    <mergeCell ref="M269:U269"/>
    <mergeCell ref="M270:U270"/>
    <mergeCell ref="M271:U271"/>
    <mergeCell ref="M272:U272"/>
    <mergeCell ref="A255:B255"/>
    <mergeCell ref="C255:F255"/>
    <mergeCell ref="G255:J255"/>
    <mergeCell ref="K255:M255"/>
    <mergeCell ref="N255:Q255"/>
    <mergeCell ref="R255:U255"/>
    <mergeCell ref="M268:U268"/>
    <mergeCell ref="N253:U253"/>
    <mergeCell ref="N254:Q254"/>
    <mergeCell ref="R254:U254"/>
    <mergeCell ref="A256:B257"/>
    <mergeCell ref="C256:F257"/>
    <mergeCell ref="G256:J257"/>
    <mergeCell ref="K256:M257"/>
    <mergeCell ref="N256:Q257"/>
    <mergeCell ref="R256:U257"/>
    <mergeCell ref="K271:L271"/>
    <mergeCell ref="K272:L272"/>
    <mergeCell ref="K21:K22"/>
    <mergeCell ref="L21:L22"/>
    <mergeCell ref="K253:M253"/>
    <mergeCell ref="K254:M254"/>
    <mergeCell ref="K268:L268"/>
    <mergeCell ref="K269:L269"/>
    <mergeCell ref="K270:L270"/>
    <mergeCell ref="M21:M22"/>
    <mergeCell ref="A253:B253"/>
    <mergeCell ref="C253:J253"/>
    <mergeCell ref="A254:B254"/>
    <mergeCell ref="C254:F254"/>
    <mergeCell ref="G254:J254"/>
    <mergeCell ref="A271:B271"/>
    <mergeCell ref="A272:B272"/>
    <mergeCell ref="A268:B268"/>
    <mergeCell ref="C268:J268"/>
    <mergeCell ref="A269:B269"/>
    <mergeCell ref="C269:J269"/>
    <mergeCell ref="A270:B270"/>
    <mergeCell ref="C270:J270"/>
    <mergeCell ref="C271:J271"/>
    <mergeCell ref="C272:J272"/>
    <mergeCell ref="Q21:Q22"/>
    <mergeCell ref="R21:R22"/>
    <mergeCell ref="A20:A23"/>
    <mergeCell ref="B20:G20"/>
    <mergeCell ref="H20:M20"/>
    <mergeCell ref="N20:S20"/>
    <mergeCell ref="T20:T22"/>
    <mergeCell ref="U20:U23"/>
    <mergeCell ref="B21:B22"/>
    <mergeCell ref="S21:S22"/>
    <mergeCell ref="I21:I22"/>
    <mergeCell ref="J21:J22"/>
    <mergeCell ref="C21:C22"/>
    <mergeCell ref="D21:D22"/>
    <mergeCell ref="E21:E22"/>
    <mergeCell ref="F21:F22"/>
    <mergeCell ref="G21:G22"/>
    <mergeCell ref="H21:H22"/>
    <mergeCell ref="N21:N22"/>
    <mergeCell ref="O21:O22"/>
    <mergeCell ref="P21:P22"/>
    <mergeCell ref="R16:U16"/>
    <mergeCell ref="H14:I14"/>
    <mergeCell ref="J14:K14"/>
    <mergeCell ref="H15:I15"/>
    <mergeCell ref="J15:K15"/>
    <mergeCell ref="H16:I16"/>
    <mergeCell ref="J16:K16"/>
    <mergeCell ref="L16:M16"/>
    <mergeCell ref="B13:C14"/>
    <mergeCell ref="D13:E14"/>
    <mergeCell ref="B15:C15"/>
    <mergeCell ref="D15:E15"/>
    <mergeCell ref="B16:C16"/>
    <mergeCell ref="D16:E16"/>
    <mergeCell ref="R15:U15"/>
    <mergeCell ref="B8:H8"/>
    <mergeCell ref="K8:U8"/>
    <mergeCell ref="A9:I9"/>
    <mergeCell ref="J9:U9"/>
    <mergeCell ref="A10:U10"/>
    <mergeCell ref="A11:U11"/>
    <mergeCell ref="R13:U14"/>
    <mergeCell ref="P14:Q14"/>
    <mergeCell ref="A15:A17"/>
    <mergeCell ref="F13:M13"/>
    <mergeCell ref="N13:Q13"/>
    <mergeCell ref="A13:A14"/>
    <mergeCell ref="F14:G14"/>
    <mergeCell ref="F15:G15"/>
    <mergeCell ref="F16:G16"/>
    <mergeCell ref="L14:M14"/>
    <mergeCell ref="N14:O14"/>
    <mergeCell ref="L15:M15"/>
    <mergeCell ref="N15:O15"/>
    <mergeCell ref="P15:Q15"/>
    <mergeCell ref="N16:O16"/>
    <mergeCell ref="P16:Q16"/>
    <mergeCell ref="P17:Q17"/>
    <mergeCell ref="R17:U17"/>
    <mergeCell ref="B17:C17"/>
    <mergeCell ref="D17:E17"/>
    <mergeCell ref="F17:G17"/>
    <mergeCell ref="H17:I17"/>
    <mergeCell ref="J17:K17"/>
    <mergeCell ref="L17:M17"/>
    <mergeCell ref="N17:O17"/>
  </mergeCells>
  <conditionalFormatting sqref="G27 M27 S27">
    <cfRule type="cellIs" dxfId="9" priority="1" operator="notBetween">
      <formula>10</formula>
      <formula>40</formula>
    </cfRule>
  </conditionalFormatting>
  <conditionalFormatting sqref="G66:G67 M66:M67 S66:S67">
    <cfRule type="cellIs" dxfId="8" priority="2" operator="notBetween">
      <formula>10</formula>
      <formula>40</formula>
    </cfRule>
  </conditionalFormatting>
  <conditionalFormatting sqref="T10:T15">
    <cfRule type="cellIs" dxfId="7" priority="3" operator="lessThan">
      <formula>60</formula>
    </cfRule>
  </conditionalFormatting>
  <conditionalFormatting sqref="T18:T252">
    <cfRule type="cellIs" dxfId="6" priority="4" operator="lessThan">
      <formula>60</formula>
    </cfRule>
  </conditionalFormatting>
  <conditionalFormatting sqref="T258:T1000">
    <cfRule type="cellIs" dxfId="5" priority="5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tabColor rgb="FF00FF00"/>
  </sheetPr>
  <dimension ref="A1:AG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outlineLevelRow="1" x14ac:dyDescent="0.3"/>
  <cols>
    <col min="1" max="1" width="12.109375" customWidth="1"/>
    <col min="2" max="20" width="8.6640625" customWidth="1"/>
    <col min="21" max="21" width="12.109375" customWidth="1"/>
    <col min="22" max="22" width="12.44140625" customWidth="1"/>
    <col min="23" max="33" width="10.44140625" customWidth="1"/>
  </cols>
  <sheetData>
    <row r="1" spans="1:33" ht="18" customHeight="1" x14ac:dyDescent="0.3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1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3" ht="15" customHeight="1" x14ac:dyDescent="0.3">
      <c r="A2" s="14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4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3" ht="15" customHeight="1" x14ac:dyDescent="0.3">
      <c r="A3" s="1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6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</row>
    <row r="4" spans="1:33" ht="15" customHeight="1" x14ac:dyDescent="0.3">
      <c r="A4" s="1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6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</row>
    <row r="5" spans="1:33" ht="15" customHeight="1" x14ac:dyDescent="0.3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4"/>
      <c r="V5" s="89"/>
      <c r="W5" s="90"/>
      <c r="X5" s="89"/>
      <c r="Y5" s="89"/>
      <c r="Z5" s="89"/>
      <c r="AA5" s="89"/>
      <c r="AB5" s="89"/>
      <c r="AC5" s="89"/>
      <c r="AD5" s="89"/>
      <c r="AE5" s="89"/>
      <c r="AF5" s="89"/>
      <c r="AG5" s="89"/>
    </row>
    <row r="6" spans="1:33" ht="15" customHeight="1" x14ac:dyDescent="0.3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4"/>
      <c r="V6" s="89"/>
      <c r="W6" s="90"/>
      <c r="X6" s="89"/>
      <c r="Y6" s="89"/>
      <c r="Z6" s="89"/>
      <c r="AA6" s="89"/>
      <c r="AB6" s="89"/>
      <c r="AC6" s="89"/>
      <c r="AD6" s="89"/>
      <c r="AE6" s="89"/>
      <c r="AF6" s="89"/>
      <c r="AG6" s="89"/>
    </row>
    <row r="7" spans="1:33" ht="15" customHeight="1" x14ac:dyDescent="0.3">
      <c r="A7" s="147"/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9"/>
      <c r="V7" s="89"/>
      <c r="W7" s="90"/>
      <c r="X7" s="89"/>
      <c r="Y7" s="89"/>
      <c r="Z7" s="89"/>
      <c r="AA7" s="89"/>
      <c r="AB7" s="89"/>
      <c r="AC7" s="89"/>
      <c r="AD7" s="89"/>
      <c r="AE7" s="89"/>
      <c r="AF7" s="89"/>
      <c r="AG7" s="89"/>
    </row>
    <row r="8" spans="1:33" ht="15" customHeight="1" x14ac:dyDescent="0.3">
      <c r="A8" s="150"/>
      <c r="B8" s="350" t="s">
        <v>193</v>
      </c>
      <c r="C8" s="216"/>
      <c r="D8" s="216"/>
      <c r="E8" s="216"/>
      <c r="F8" s="216"/>
      <c r="G8" s="216"/>
      <c r="H8" s="216"/>
      <c r="I8" s="151"/>
      <c r="J8" s="151"/>
      <c r="K8" s="350" t="s">
        <v>194</v>
      </c>
      <c r="L8" s="216"/>
      <c r="M8" s="216"/>
      <c r="N8" s="216"/>
      <c r="O8" s="216"/>
      <c r="P8" s="216"/>
      <c r="Q8" s="216"/>
      <c r="R8" s="216"/>
      <c r="S8" s="216"/>
      <c r="T8" s="216"/>
      <c r="U8" s="217"/>
      <c r="V8" s="89"/>
      <c r="W8" s="90"/>
      <c r="X8" s="89"/>
      <c r="Y8" s="89"/>
      <c r="Z8" s="89"/>
      <c r="AA8" s="89"/>
      <c r="AB8" s="89"/>
      <c r="AC8" s="89"/>
      <c r="AD8" s="89"/>
      <c r="AE8" s="89"/>
      <c r="AF8" s="89"/>
      <c r="AG8" s="89"/>
    </row>
    <row r="9" spans="1:33" ht="19.5" customHeight="1" x14ac:dyDescent="0.3">
      <c r="A9" s="351" t="s">
        <v>195</v>
      </c>
      <c r="B9" s="216"/>
      <c r="C9" s="216"/>
      <c r="D9" s="216"/>
      <c r="E9" s="216"/>
      <c r="F9" s="216"/>
      <c r="G9" s="216"/>
      <c r="H9" s="216"/>
      <c r="I9" s="216"/>
      <c r="J9" s="232" t="s">
        <v>196</v>
      </c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7"/>
      <c r="V9" s="89"/>
      <c r="W9" s="90"/>
      <c r="X9" s="89"/>
      <c r="Y9" s="89"/>
      <c r="Z9" s="89"/>
      <c r="AA9" s="89"/>
      <c r="AB9" s="89"/>
      <c r="AC9" s="89"/>
      <c r="AD9" s="89"/>
      <c r="AE9" s="89"/>
      <c r="AF9" s="89"/>
      <c r="AG9" s="89"/>
    </row>
    <row r="10" spans="1:33" ht="19.5" customHeight="1" x14ac:dyDescent="0.3">
      <c r="A10" s="352" t="s">
        <v>18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7"/>
      <c r="V10" s="89"/>
      <c r="W10" s="90"/>
      <c r="X10" s="89"/>
      <c r="Y10" s="89"/>
      <c r="Z10" s="89"/>
      <c r="AA10" s="89"/>
      <c r="AB10" s="89"/>
      <c r="AC10" s="89"/>
      <c r="AD10" s="89"/>
      <c r="AE10" s="89"/>
      <c r="AF10" s="89"/>
      <c r="AG10" s="89"/>
    </row>
    <row r="11" spans="1:33" ht="19.5" customHeight="1" x14ac:dyDescent="0.3">
      <c r="A11" s="353" t="str">
        <f>+""&amp;B15&amp;", "&amp;B16&amp;", "&amp;B17&amp;" - "&amp;A15&amp;""</f>
        <v>SSP2-19, SSP2-20, SSP2-21 - VÙNG 2A (ĐƯỜNG N1)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89"/>
      <c r="W11" s="90"/>
      <c r="X11" s="89"/>
      <c r="Y11" s="89"/>
      <c r="Z11" s="89"/>
      <c r="AA11" s="89"/>
      <c r="AB11" s="89"/>
      <c r="AC11" s="89"/>
      <c r="AD11" s="89"/>
      <c r="AE11" s="89"/>
      <c r="AF11" s="89"/>
      <c r="AG11" s="89"/>
    </row>
    <row r="12" spans="1:33" ht="11.25" customHeight="1" x14ac:dyDescent="0.3">
      <c r="A12" s="152" t="s">
        <v>19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92"/>
      <c r="V12" s="89"/>
      <c r="W12" s="90"/>
      <c r="X12" s="89"/>
      <c r="Y12" s="89"/>
      <c r="Z12" s="89"/>
      <c r="AA12" s="89"/>
      <c r="AB12" s="89"/>
      <c r="AC12" s="89"/>
      <c r="AD12" s="89"/>
      <c r="AE12" s="89"/>
      <c r="AF12" s="89"/>
      <c r="AG12" s="89"/>
    </row>
    <row r="13" spans="1:33" ht="12" customHeight="1" x14ac:dyDescent="0.3">
      <c r="A13" s="346" t="s">
        <v>20</v>
      </c>
      <c r="B13" s="309" t="s">
        <v>21</v>
      </c>
      <c r="C13" s="212"/>
      <c r="D13" s="309" t="s">
        <v>22</v>
      </c>
      <c r="E13" s="262"/>
      <c r="F13" s="344" t="str">
        <f>+"Cao trình nghiệm thu [m] ("&amp;TEXT(A27,"dd/mm/yy")&amp;")"</f>
        <v>Cao trình nghiệm thu [m] (#REF!)</v>
      </c>
      <c r="G13" s="211"/>
      <c r="H13" s="211"/>
      <c r="I13" s="211"/>
      <c r="J13" s="211"/>
      <c r="K13" s="211"/>
      <c r="L13" s="211"/>
      <c r="M13" s="210"/>
      <c r="N13" s="345" t="s">
        <v>23</v>
      </c>
      <c r="O13" s="211"/>
      <c r="P13" s="211"/>
      <c r="Q13" s="211"/>
      <c r="R13" s="309" t="s">
        <v>24</v>
      </c>
      <c r="S13" s="262"/>
      <c r="T13" s="262"/>
      <c r="U13" s="231"/>
      <c r="V13" s="89"/>
      <c r="W13" s="90"/>
      <c r="X13" s="89"/>
      <c r="Y13" s="89"/>
      <c r="Z13" s="89"/>
      <c r="AA13" s="89"/>
      <c r="AB13" s="89"/>
      <c r="AC13" s="89"/>
      <c r="AD13" s="89"/>
      <c r="AE13" s="89"/>
      <c r="AF13" s="89"/>
      <c r="AG13" s="89"/>
    </row>
    <row r="14" spans="1:33" ht="34.5" customHeight="1" x14ac:dyDescent="0.3">
      <c r="A14" s="233"/>
      <c r="B14" s="229"/>
      <c r="C14" s="230"/>
      <c r="D14" s="229"/>
      <c r="E14" s="219"/>
      <c r="F14" s="347" t="s">
        <v>25</v>
      </c>
      <c r="G14" s="210"/>
      <c r="H14" s="347" t="s">
        <v>26</v>
      </c>
      <c r="I14" s="210"/>
      <c r="J14" s="347" t="s">
        <v>27</v>
      </c>
      <c r="K14" s="210"/>
      <c r="L14" s="347" t="s">
        <v>28</v>
      </c>
      <c r="M14" s="210"/>
      <c r="N14" s="345" t="s">
        <v>29</v>
      </c>
      <c r="O14" s="210"/>
      <c r="P14" s="345" t="s">
        <v>30</v>
      </c>
      <c r="Q14" s="211"/>
      <c r="R14" s="229"/>
      <c r="S14" s="219"/>
      <c r="T14" s="219"/>
      <c r="U14" s="220"/>
      <c r="V14" s="89" t="s">
        <v>136</v>
      </c>
      <c r="W14" s="90" t="s">
        <v>137</v>
      </c>
      <c r="X14" s="89"/>
      <c r="Y14" s="89"/>
      <c r="Z14" s="89"/>
      <c r="AA14" s="89"/>
      <c r="AB14" s="89"/>
      <c r="AC14" s="89"/>
      <c r="AD14" s="89"/>
      <c r="AE14" s="89"/>
      <c r="AF14" s="89"/>
      <c r="AG14" s="89"/>
    </row>
    <row r="15" spans="1:33" ht="12.75" customHeight="1" x14ac:dyDescent="0.3">
      <c r="A15" s="354" t="s">
        <v>31</v>
      </c>
      <c r="B15" s="327" t="s">
        <v>339</v>
      </c>
      <c r="C15" s="255"/>
      <c r="D15" s="328" t="s">
        <v>198</v>
      </c>
      <c r="E15" s="255"/>
      <c r="F15" s="348" t="s">
        <v>198</v>
      </c>
      <c r="G15" s="255"/>
      <c r="H15" s="302" t="str">
        <f>+C27</f>
        <v>#REF!</v>
      </c>
      <c r="I15" s="255"/>
      <c r="J15" s="302" t="s">
        <v>198</v>
      </c>
      <c r="K15" s="255"/>
      <c r="L15" s="302" t="s">
        <v>198</v>
      </c>
      <c r="M15" s="255"/>
      <c r="N15" s="303" t="s">
        <v>198</v>
      </c>
      <c r="O15" s="255"/>
      <c r="P15" s="303" t="s">
        <v>198</v>
      </c>
      <c r="Q15" s="255"/>
      <c r="R15" s="304" t="s">
        <v>33</v>
      </c>
      <c r="S15" s="257"/>
      <c r="T15" s="257"/>
      <c r="U15" s="258"/>
      <c r="V15" s="89">
        <v>1</v>
      </c>
      <c r="W15" s="90">
        <v>1</v>
      </c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 spans="1:33" ht="12.75" customHeight="1" x14ac:dyDescent="0.3">
      <c r="A16" s="275"/>
      <c r="B16" s="329" t="s">
        <v>340</v>
      </c>
      <c r="C16" s="265"/>
      <c r="D16" s="310" t="s">
        <v>198</v>
      </c>
      <c r="E16" s="265"/>
      <c r="F16" s="349" t="s">
        <v>198</v>
      </c>
      <c r="G16" s="265"/>
      <c r="H16" s="311" t="str">
        <f>+I27</f>
        <v>#REF!</v>
      </c>
      <c r="I16" s="265"/>
      <c r="J16" s="311" t="s">
        <v>198</v>
      </c>
      <c r="K16" s="265"/>
      <c r="L16" s="311" t="s">
        <v>198</v>
      </c>
      <c r="M16" s="265"/>
      <c r="N16" s="312" t="s">
        <v>198</v>
      </c>
      <c r="O16" s="265"/>
      <c r="P16" s="312" t="s">
        <v>198</v>
      </c>
      <c r="Q16" s="265"/>
      <c r="R16" s="310" t="s">
        <v>341</v>
      </c>
      <c r="S16" s="270"/>
      <c r="T16" s="270"/>
      <c r="U16" s="271"/>
      <c r="V16" s="89"/>
      <c r="W16" s="90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 spans="1:33" ht="12.75" customHeight="1" x14ac:dyDescent="0.3">
      <c r="A17" s="276"/>
      <c r="B17" s="315" t="s">
        <v>342</v>
      </c>
      <c r="C17" s="238"/>
      <c r="D17" s="316" t="s">
        <v>198</v>
      </c>
      <c r="E17" s="238"/>
      <c r="F17" s="343" t="s">
        <v>198</v>
      </c>
      <c r="G17" s="238"/>
      <c r="H17" s="317" t="str">
        <f>+O27</f>
        <v>#REF!</v>
      </c>
      <c r="I17" s="238"/>
      <c r="J17" s="317" t="s">
        <v>198</v>
      </c>
      <c r="K17" s="238"/>
      <c r="L17" s="317" t="s">
        <v>198</v>
      </c>
      <c r="M17" s="238"/>
      <c r="N17" s="318" t="s">
        <v>198</v>
      </c>
      <c r="O17" s="238"/>
      <c r="P17" s="318" t="s">
        <v>198</v>
      </c>
      <c r="Q17" s="238"/>
      <c r="R17" s="342" t="s">
        <v>198</v>
      </c>
      <c r="S17" s="242"/>
      <c r="T17" s="242"/>
      <c r="U17" s="243"/>
      <c r="V17" s="89"/>
      <c r="W17" s="90"/>
      <c r="X17" s="89"/>
      <c r="Y17" s="89"/>
      <c r="Z17" s="89"/>
      <c r="AA17" s="89"/>
      <c r="AB17" s="89"/>
      <c r="AC17" s="89"/>
      <c r="AD17" s="89"/>
      <c r="AE17" s="89"/>
      <c r="AF17" s="89"/>
      <c r="AG17" s="89"/>
    </row>
    <row r="18" spans="1:33" ht="11.25" customHeight="1" x14ac:dyDescent="0.3">
      <c r="A18" s="100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92"/>
      <c r="V18" s="89"/>
      <c r="W18" s="90"/>
      <c r="X18" s="89"/>
      <c r="Y18" s="89"/>
      <c r="Z18" s="89"/>
      <c r="AA18" s="89"/>
      <c r="AB18" s="89"/>
      <c r="AC18" s="89"/>
      <c r="AD18" s="89"/>
      <c r="AE18" s="89"/>
      <c r="AF18" s="89"/>
      <c r="AG18" s="89"/>
    </row>
    <row r="19" spans="1:33" ht="11.25" customHeight="1" x14ac:dyDescent="0.3">
      <c r="A19" s="152" t="s">
        <v>36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92"/>
      <c r="V19" s="89"/>
      <c r="W19" s="90"/>
      <c r="X19" s="89"/>
      <c r="Y19" s="89"/>
      <c r="Z19" s="89"/>
      <c r="AA19" s="89"/>
      <c r="AB19" s="89"/>
      <c r="AC19" s="89"/>
      <c r="AD19" s="89"/>
      <c r="AE19" s="89"/>
      <c r="AF19" s="89"/>
      <c r="AG19" s="89"/>
    </row>
    <row r="20" spans="1:33" ht="12" customHeight="1" x14ac:dyDescent="0.3">
      <c r="A20" s="314" t="s">
        <v>37</v>
      </c>
      <c r="B20" s="320" t="str">
        <f>IF(B15="","",B15)</f>
        <v>SSP2-19</v>
      </c>
      <c r="C20" s="211"/>
      <c r="D20" s="211"/>
      <c r="E20" s="211"/>
      <c r="F20" s="211"/>
      <c r="G20" s="210"/>
      <c r="H20" s="320" t="str">
        <f>+B16</f>
        <v>SSP2-20</v>
      </c>
      <c r="I20" s="211"/>
      <c r="J20" s="211"/>
      <c r="K20" s="211"/>
      <c r="L20" s="211"/>
      <c r="M20" s="210"/>
      <c r="N20" s="320" t="str">
        <f>+B17</f>
        <v>SSP2-21</v>
      </c>
      <c r="O20" s="211"/>
      <c r="P20" s="211"/>
      <c r="Q20" s="211"/>
      <c r="R20" s="211"/>
      <c r="S20" s="210"/>
      <c r="T20" s="321" t="s">
        <v>343</v>
      </c>
      <c r="U20" s="322" t="s">
        <v>344</v>
      </c>
      <c r="V20" s="89"/>
      <c r="W20" s="90"/>
      <c r="X20" s="89"/>
      <c r="Y20" s="89"/>
      <c r="Z20" s="89"/>
      <c r="AA20" s="89"/>
      <c r="AB20" s="89"/>
      <c r="AC20" s="89"/>
      <c r="AD20" s="89"/>
      <c r="AE20" s="89"/>
      <c r="AF20" s="89"/>
      <c r="AG20" s="89"/>
    </row>
    <row r="21" spans="1:33" ht="19.5" customHeight="1" x14ac:dyDescent="0.3">
      <c r="A21" s="275"/>
      <c r="B21" s="321" t="s">
        <v>41</v>
      </c>
      <c r="C21" s="321" t="s">
        <v>26</v>
      </c>
      <c r="D21" s="321" t="s">
        <v>204</v>
      </c>
      <c r="E21" s="321" t="s">
        <v>55</v>
      </c>
      <c r="F21" s="321" t="s">
        <v>43</v>
      </c>
      <c r="G21" s="321" t="s">
        <v>205</v>
      </c>
      <c r="H21" s="321" t="s">
        <v>41</v>
      </c>
      <c r="I21" s="321" t="s">
        <v>26</v>
      </c>
      <c r="J21" s="321" t="s">
        <v>206</v>
      </c>
      <c r="K21" s="321" t="s">
        <v>55</v>
      </c>
      <c r="L21" s="321" t="s">
        <v>43</v>
      </c>
      <c r="M21" s="321" t="s">
        <v>205</v>
      </c>
      <c r="N21" s="321" t="s">
        <v>41</v>
      </c>
      <c r="O21" s="321" t="s">
        <v>26</v>
      </c>
      <c r="P21" s="321" t="s">
        <v>204</v>
      </c>
      <c r="Q21" s="321" t="s">
        <v>55</v>
      </c>
      <c r="R21" s="321" t="s">
        <v>345</v>
      </c>
      <c r="S21" s="321" t="s">
        <v>205</v>
      </c>
      <c r="T21" s="249"/>
      <c r="U21" s="251"/>
      <c r="V21" s="89"/>
      <c r="W21" s="90"/>
      <c r="X21" s="89"/>
      <c r="Y21" s="89"/>
      <c r="Z21" s="89"/>
      <c r="AA21" s="89"/>
      <c r="AB21" s="89"/>
      <c r="AC21" s="89"/>
      <c r="AD21" s="89"/>
      <c r="AE21" s="89"/>
      <c r="AF21" s="89"/>
      <c r="AG21" s="89"/>
    </row>
    <row r="22" spans="1:33" ht="24.75" customHeight="1" x14ac:dyDescent="0.3">
      <c r="A22" s="275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51"/>
      <c r="V22" s="89"/>
      <c r="W22" s="90"/>
      <c r="X22" s="89"/>
      <c r="Y22" s="89"/>
      <c r="Z22" s="89"/>
      <c r="AA22" s="89"/>
      <c r="AB22" s="89"/>
      <c r="AC22" s="89"/>
      <c r="AD22" s="89"/>
      <c r="AE22" s="89"/>
      <c r="AF22" s="89"/>
      <c r="AG22" s="89"/>
    </row>
    <row r="23" spans="1:33" ht="11.25" customHeight="1" x14ac:dyDescent="0.3">
      <c r="A23" s="276"/>
      <c r="B23" s="101" t="s">
        <v>46</v>
      </c>
      <c r="C23" s="102" t="s">
        <v>187</v>
      </c>
      <c r="D23" s="102" t="s">
        <v>187</v>
      </c>
      <c r="E23" s="102" t="s">
        <v>187</v>
      </c>
      <c r="F23" s="102" t="s">
        <v>187</v>
      </c>
      <c r="G23" s="103" t="s">
        <v>188</v>
      </c>
      <c r="H23" s="101" t="s">
        <v>46</v>
      </c>
      <c r="I23" s="102" t="s">
        <v>187</v>
      </c>
      <c r="J23" s="102" t="s">
        <v>187</v>
      </c>
      <c r="K23" s="102" t="s">
        <v>187</v>
      </c>
      <c r="L23" s="102" t="s">
        <v>187</v>
      </c>
      <c r="M23" s="103" t="s">
        <v>188</v>
      </c>
      <c r="N23" s="101" t="s">
        <v>46</v>
      </c>
      <c r="O23" s="102" t="s">
        <v>187</v>
      </c>
      <c r="P23" s="102" t="s">
        <v>187</v>
      </c>
      <c r="Q23" s="102" t="s">
        <v>187</v>
      </c>
      <c r="R23" s="93" t="s">
        <v>187</v>
      </c>
      <c r="S23" s="103" t="s">
        <v>188</v>
      </c>
      <c r="T23" s="104" t="s">
        <v>47</v>
      </c>
      <c r="U23" s="252"/>
      <c r="V23" s="89"/>
      <c r="W23" s="90"/>
      <c r="X23" s="90"/>
      <c r="Y23" s="90"/>
      <c r="Z23" s="90"/>
      <c r="AA23" s="89"/>
      <c r="AB23" s="89"/>
      <c r="AC23" s="89"/>
      <c r="AD23" s="89"/>
      <c r="AE23" s="89"/>
      <c r="AF23" s="89"/>
      <c r="AG23" s="89"/>
    </row>
    <row r="24" spans="1:33" ht="11.25" customHeight="1" x14ac:dyDescent="0.3">
      <c r="A24" s="105"/>
      <c r="B24" s="106"/>
      <c r="C24" s="106" t="s">
        <v>198</v>
      </c>
      <c r="D24" s="106" t="e">
        <f>+C24+1</f>
        <v>#VALUE!</v>
      </c>
      <c r="E24" s="106"/>
      <c r="F24" s="106"/>
      <c r="G24" s="106"/>
      <c r="H24" s="106"/>
      <c r="I24" s="106" t="s">
        <v>198</v>
      </c>
      <c r="J24" s="106" t="e">
        <f>+I24+1</f>
        <v>#VALUE!</v>
      </c>
      <c r="K24" s="106"/>
      <c r="L24" s="106"/>
      <c r="M24" s="106"/>
      <c r="N24" s="106"/>
      <c r="O24" s="106" t="s">
        <v>198</v>
      </c>
      <c r="P24" s="106" t="e">
        <f>+O24+1</f>
        <v>#VALUE!</v>
      </c>
      <c r="Q24" s="106"/>
      <c r="R24" s="106"/>
      <c r="S24" s="106"/>
      <c r="T24" s="106"/>
      <c r="U24" s="107"/>
      <c r="V24" s="108"/>
      <c r="W24" s="109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</row>
    <row r="25" spans="1:33" ht="11.25" customHeight="1" x14ac:dyDescent="0.3">
      <c r="A25" s="153"/>
      <c r="B25" s="154"/>
      <c r="C25" s="154"/>
      <c r="D25" s="154"/>
      <c r="E25" s="154"/>
      <c r="F25" s="154" t="str">
        <f>+B20</f>
        <v>SSP2-19</v>
      </c>
      <c r="G25" s="154"/>
      <c r="H25" s="154"/>
      <c r="I25" s="154"/>
      <c r="J25" s="154"/>
      <c r="K25" s="154"/>
      <c r="L25" s="154" t="str">
        <f>+H20</f>
        <v>SSP2-20</v>
      </c>
      <c r="M25" s="154"/>
      <c r="N25" s="154"/>
      <c r="O25" s="154"/>
      <c r="P25" s="154"/>
      <c r="Q25" s="154"/>
      <c r="R25" s="154" t="str">
        <f>+N20</f>
        <v>SSP2-21</v>
      </c>
      <c r="S25" s="154"/>
      <c r="T25" s="154"/>
      <c r="U25" s="155"/>
      <c r="V25" s="108"/>
      <c r="W25" s="109" t="s">
        <v>208</v>
      </c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</row>
    <row r="26" spans="1:33" ht="11.25" customHeight="1" x14ac:dyDescent="0.3">
      <c r="A26" s="153">
        <v>1</v>
      </c>
      <c r="B26" s="154">
        <f t="shared" ref="B26:W26" si="0">+A26+1</f>
        <v>2</v>
      </c>
      <c r="C26" s="154">
        <f t="shared" si="0"/>
        <v>3</v>
      </c>
      <c r="D26" s="154">
        <f t="shared" si="0"/>
        <v>4</v>
      </c>
      <c r="E26" s="154">
        <f t="shared" si="0"/>
        <v>5</v>
      </c>
      <c r="F26" s="154">
        <f t="shared" si="0"/>
        <v>6</v>
      </c>
      <c r="G26" s="154">
        <f t="shared" si="0"/>
        <v>7</v>
      </c>
      <c r="H26" s="154">
        <f t="shared" si="0"/>
        <v>8</v>
      </c>
      <c r="I26" s="154">
        <f t="shared" si="0"/>
        <v>9</v>
      </c>
      <c r="J26" s="154">
        <f t="shared" si="0"/>
        <v>10</v>
      </c>
      <c r="K26" s="154">
        <f t="shared" si="0"/>
        <v>11</v>
      </c>
      <c r="L26" s="154">
        <f t="shared" si="0"/>
        <v>12</v>
      </c>
      <c r="M26" s="154">
        <f t="shared" si="0"/>
        <v>13</v>
      </c>
      <c r="N26" s="154">
        <f t="shared" si="0"/>
        <v>14</v>
      </c>
      <c r="O26" s="154">
        <f t="shared" si="0"/>
        <v>15</v>
      </c>
      <c r="P26" s="154">
        <f t="shared" si="0"/>
        <v>16</v>
      </c>
      <c r="Q26" s="154">
        <f t="shared" si="0"/>
        <v>17</v>
      </c>
      <c r="R26" s="154">
        <f t="shared" si="0"/>
        <v>18</v>
      </c>
      <c r="S26" s="154">
        <f t="shared" si="0"/>
        <v>19</v>
      </c>
      <c r="T26" s="154">
        <f t="shared" si="0"/>
        <v>20</v>
      </c>
      <c r="U26" s="155">
        <f t="shared" si="0"/>
        <v>21</v>
      </c>
      <c r="V26" s="108">
        <f t="shared" si="0"/>
        <v>22</v>
      </c>
      <c r="W26" s="109">
        <f t="shared" si="0"/>
        <v>23</v>
      </c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</row>
    <row r="27" spans="1:33" ht="11.25" customHeight="1" outlineLevel="1" x14ac:dyDescent="0.3">
      <c r="A27" s="156" t="s">
        <v>198</v>
      </c>
      <c r="B27" s="111" t="e">
        <f t="shared" ref="B27:B60" si="1">+A27-$A$27</f>
        <v>#VALUE!</v>
      </c>
      <c r="C27" s="112" t="s">
        <v>198</v>
      </c>
      <c r="D27" s="112" t="s">
        <v>198</v>
      </c>
      <c r="E27" s="113" t="e">
        <f t="shared" ref="E27:E60" si="2">+C27-($H$15)+F27</f>
        <v>#VALUE!</v>
      </c>
      <c r="F27" s="114" t="e">
        <f t="shared" ref="F27:F45" si="3">+$D$27-D27</f>
        <v>#VALUE!</v>
      </c>
      <c r="G27" s="115">
        <v>0</v>
      </c>
      <c r="H27" s="111" t="e">
        <f t="shared" ref="H27:H60" si="4">+A27-$A$27</f>
        <v>#VALUE!</v>
      </c>
      <c r="I27" s="112" t="s">
        <v>198</v>
      </c>
      <c r="J27" s="112" t="s">
        <v>198</v>
      </c>
      <c r="K27" s="113" t="e">
        <f t="shared" ref="K27:K60" si="5">+I27-($H$16)+L27</f>
        <v>#VALUE!</v>
      </c>
      <c r="L27" s="114" t="e">
        <f t="shared" ref="L27:L60" si="6">+$J$27-J27</f>
        <v>#VALUE!</v>
      </c>
      <c r="M27" s="115">
        <v>0</v>
      </c>
      <c r="N27" s="111" t="e">
        <f t="shared" ref="N27:N60" si="7">+A27-$A$27</f>
        <v>#VALUE!</v>
      </c>
      <c r="O27" s="112" t="s">
        <v>198</v>
      </c>
      <c r="P27" s="112" t="s">
        <v>198</v>
      </c>
      <c r="Q27" s="113" t="e">
        <f t="shared" ref="Q27:Q60" si="8">+(O27-$H$17+R27)</f>
        <v>#VALUE!</v>
      </c>
      <c r="R27" s="114" t="e">
        <f>+$O$27-O27</f>
        <v>#VALUE!</v>
      </c>
      <c r="S27" s="115">
        <v>0</v>
      </c>
      <c r="T27" s="115" t="e">
        <f>+VLOOKUP(A27,#REF!,10,0)</f>
        <v>#REF!</v>
      </c>
      <c r="U27" s="116"/>
      <c r="V27" s="117" t="str">
        <f t="shared" ref="V27:V99" si="9">+A27</f>
        <v>#REF!</v>
      </c>
      <c r="W27" s="90" t="e">
        <f t="shared" ref="W27:W99" si="10">+(E27+2*K27+Q27)/4</f>
        <v>#VALUE!</v>
      </c>
      <c r="X27" s="89"/>
      <c r="Y27" s="89"/>
      <c r="Z27" s="118"/>
      <c r="AA27" s="89"/>
      <c r="AB27" s="89"/>
      <c r="AC27" s="89"/>
      <c r="AD27" s="89"/>
      <c r="AE27" s="89"/>
      <c r="AF27" s="89"/>
      <c r="AG27" s="89"/>
    </row>
    <row r="28" spans="1:33" ht="11.25" customHeight="1" outlineLevel="1" x14ac:dyDescent="0.3">
      <c r="A28" s="156" t="s">
        <v>198</v>
      </c>
      <c r="B28" s="111" t="e">
        <f t="shared" si="1"/>
        <v>#VALUE!</v>
      </c>
      <c r="C28" s="157" t="s">
        <v>198</v>
      </c>
      <c r="D28" s="157" t="s">
        <v>198</v>
      </c>
      <c r="E28" s="113" t="e">
        <f t="shared" si="2"/>
        <v>#VALUE!</v>
      </c>
      <c r="F28" s="114" t="e">
        <f t="shared" si="3"/>
        <v>#VALUE!</v>
      </c>
      <c r="G28" s="115" t="e">
        <f t="shared" ref="G28:G60" si="11">+(F28-F27)/(A28-A27)*1000</f>
        <v>#VALUE!</v>
      </c>
      <c r="H28" s="111" t="e">
        <f t="shared" si="4"/>
        <v>#VALUE!</v>
      </c>
      <c r="I28" s="157" t="s">
        <v>198</v>
      </c>
      <c r="J28" s="157" t="s">
        <v>198</v>
      </c>
      <c r="K28" s="113" t="e">
        <f t="shared" si="5"/>
        <v>#VALUE!</v>
      </c>
      <c r="L28" s="114" t="e">
        <f t="shared" si="6"/>
        <v>#VALUE!</v>
      </c>
      <c r="M28" s="115" t="e">
        <f t="shared" ref="M28:M60" si="12">+(L28-L27)/(A28-A27)*1000</f>
        <v>#VALUE!</v>
      </c>
      <c r="N28" s="111" t="e">
        <f t="shared" si="7"/>
        <v>#VALUE!</v>
      </c>
      <c r="O28" s="157" t="s">
        <v>198</v>
      </c>
      <c r="P28" s="157" t="s">
        <v>198</v>
      </c>
      <c r="Q28" s="113" t="e">
        <f t="shared" si="8"/>
        <v>#VALUE!</v>
      </c>
      <c r="R28" s="114" t="e">
        <f t="shared" ref="R28:R60" si="13">+$P$27-P28</f>
        <v>#VALUE!</v>
      </c>
      <c r="S28" s="115" t="e">
        <f t="shared" ref="S28:S60" si="14">+(R28-R27)/(A28-A27)*1000</f>
        <v>#VALUE!</v>
      </c>
      <c r="T28" s="115" t="e">
        <f>+VLOOKUP(A28,#REF!,10,0)</f>
        <v>#REF!</v>
      </c>
      <c r="U28" s="116"/>
      <c r="V28" s="117" t="str">
        <f t="shared" si="9"/>
        <v>#REF!</v>
      </c>
      <c r="W28" s="90" t="e">
        <f t="shared" si="10"/>
        <v>#VALUE!</v>
      </c>
      <c r="X28" s="89"/>
      <c r="Y28" s="158"/>
      <c r="Z28" s="159"/>
      <c r="AA28" s="158"/>
      <c r="AB28" s="158"/>
      <c r="AC28" s="158"/>
      <c r="AD28" s="158"/>
      <c r="AE28" s="89"/>
      <c r="AF28" s="89"/>
      <c r="AG28" s="89"/>
    </row>
    <row r="29" spans="1:33" ht="11.25" customHeight="1" outlineLevel="1" x14ac:dyDescent="0.3">
      <c r="A29" s="156" t="s">
        <v>198</v>
      </c>
      <c r="B29" s="111" t="e">
        <f t="shared" si="1"/>
        <v>#VALUE!</v>
      </c>
      <c r="C29" s="157" t="s">
        <v>198</v>
      </c>
      <c r="D29" s="157" t="s">
        <v>198</v>
      </c>
      <c r="E29" s="113" t="e">
        <f t="shared" si="2"/>
        <v>#VALUE!</v>
      </c>
      <c r="F29" s="114" t="e">
        <f t="shared" si="3"/>
        <v>#VALUE!</v>
      </c>
      <c r="G29" s="115" t="e">
        <f t="shared" si="11"/>
        <v>#VALUE!</v>
      </c>
      <c r="H29" s="111" t="e">
        <f t="shared" si="4"/>
        <v>#VALUE!</v>
      </c>
      <c r="I29" s="157" t="s">
        <v>198</v>
      </c>
      <c r="J29" s="157" t="s">
        <v>198</v>
      </c>
      <c r="K29" s="113" t="e">
        <f t="shared" si="5"/>
        <v>#VALUE!</v>
      </c>
      <c r="L29" s="114" t="e">
        <f t="shared" si="6"/>
        <v>#VALUE!</v>
      </c>
      <c r="M29" s="115" t="e">
        <f t="shared" si="12"/>
        <v>#VALUE!</v>
      </c>
      <c r="N29" s="111" t="e">
        <f t="shared" si="7"/>
        <v>#VALUE!</v>
      </c>
      <c r="O29" s="157" t="s">
        <v>198</v>
      </c>
      <c r="P29" s="157" t="s">
        <v>198</v>
      </c>
      <c r="Q29" s="113" t="e">
        <f t="shared" si="8"/>
        <v>#VALUE!</v>
      </c>
      <c r="R29" s="114" t="e">
        <f t="shared" si="13"/>
        <v>#VALUE!</v>
      </c>
      <c r="S29" s="115" t="e">
        <f t="shared" si="14"/>
        <v>#VALUE!</v>
      </c>
      <c r="T29" s="115" t="e">
        <f>+VLOOKUP(A29,#REF!,10,0)</f>
        <v>#REF!</v>
      </c>
      <c r="U29" s="116"/>
      <c r="V29" s="117" t="str">
        <f t="shared" si="9"/>
        <v>#REF!</v>
      </c>
      <c r="W29" s="90" t="e">
        <f t="shared" si="10"/>
        <v>#VALUE!</v>
      </c>
      <c r="X29" s="89"/>
      <c r="Y29" s="158"/>
      <c r="Z29" s="159"/>
      <c r="AA29" s="158"/>
      <c r="AB29" s="158"/>
      <c r="AC29" s="158"/>
      <c r="AD29" s="158"/>
      <c r="AE29" s="89"/>
      <c r="AF29" s="89"/>
      <c r="AG29" s="89"/>
    </row>
    <row r="30" spans="1:33" ht="11.25" customHeight="1" outlineLevel="1" x14ac:dyDescent="0.3">
      <c r="A30" s="156" t="s">
        <v>198</v>
      </c>
      <c r="B30" s="111" t="e">
        <f t="shared" si="1"/>
        <v>#VALUE!</v>
      </c>
      <c r="C30" s="157" t="s">
        <v>198</v>
      </c>
      <c r="D30" s="157" t="s">
        <v>198</v>
      </c>
      <c r="E30" s="113" t="e">
        <f t="shared" si="2"/>
        <v>#VALUE!</v>
      </c>
      <c r="F30" s="114" t="e">
        <f t="shared" si="3"/>
        <v>#VALUE!</v>
      </c>
      <c r="G30" s="115" t="e">
        <f t="shared" si="11"/>
        <v>#VALUE!</v>
      </c>
      <c r="H30" s="111" t="e">
        <f t="shared" si="4"/>
        <v>#VALUE!</v>
      </c>
      <c r="I30" s="157" t="s">
        <v>198</v>
      </c>
      <c r="J30" s="157" t="s">
        <v>198</v>
      </c>
      <c r="K30" s="113" t="e">
        <f t="shared" si="5"/>
        <v>#VALUE!</v>
      </c>
      <c r="L30" s="114" t="e">
        <f t="shared" si="6"/>
        <v>#VALUE!</v>
      </c>
      <c r="M30" s="115" t="e">
        <f t="shared" si="12"/>
        <v>#VALUE!</v>
      </c>
      <c r="N30" s="111" t="e">
        <f t="shared" si="7"/>
        <v>#VALUE!</v>
      </c>
      <c r="O30" s="157" t="s">
        <v>198</v>
      </c>
      <c r="P30" s="157" t="s">
        <v>198</v>
      </c>
      <c r="Q30" s="113" t="e">
        <f t="shared" si="8"/>
        <v>#VALUE!</v>
      </c>
      <c r="R30" s="114" t="e">
        <f t="shared" si="13"/>
        <v>#VALUE!</v>
      </c>
      <c r="S30" s="115" t="e">
        <f t="shared" si="14"/>
        <v>#VALUE!</v>
      </c>
      <c r="T30" s="115" t="e">
        <f>+VLOOKUP(A30,#REF!,10,0)</f>
        <v>#REF!</v>
      </c>
      <c r="U30" s="116"/>
      <c r="V30" s="117" t="str">
        <f t="shared" si="9"/>
        <v>#REF!</v>
      </c>
      <c r="W30" s="90" t="e">
        <f t="shared" si="10"/>
        <v>#VALUE!</v>
      </c>
      <c r="X30" s="89"/>
      <c r="Y30" s="158"/>
      <c r="Z30" s="159"/>
      <c r="AA30" s="158"/>
      <c r="AB30" s="158"/>
      <c r="AC30" s="158"/>
      <c r="AD30" s="158"/>
      <c r="AE30" s="89"/>
      <c r="AF30" s="89"/>
      <c r="AG30" s="89"/>
    </row>
    <row r="31" spans="1:33" ht="11.25" customHeight="1" outlineLevel="1" x14ac:dyDescent="0.3">
      <c r="A31" s="156" t="s">
        <v>198</v>
      </c>
      <c r="B31" s="111" t="e">
        <f t="shared" si="1"/>
        <v>#VALUE!</v>
      </c>
      <c r="C31" s="157" t="s">
        <v>198</v>
      </c>
      <c r="D31" s="157" t="s">
        <v>198</v>
      </c>
      <c r="E31" s="113" t="e">
        <f t="shared" si="2"/>
        <v>#VALUE!</v>
      </c>
      <c r="F31" s="114" t="e">
        <f t="shared" si="3"/>
        <v>#VALUE!</v>
      </c>
      <c r="G31" s="115" t="e">
        <f t="shared" si="11"/>
        <v>#VALUE!</v>
      </c>
      <c r="H31" s="111" t="e">
        <f t="shared" si="4"/>
        <v>#VALUE!</v>
      </c>
      <c r="I31" s="157" t="s">
        <v>198</v>
      </c>
      <c r="J31" s="157" t="s">
        <v>198</v>
      </c>
      <c r="K31" s="113" t="e">
        <f t="shared" si="5"/>
        <v>#VALUE!</v>
      </c>
      <c r="L31" s="114" t="e">
        <f t="shared" si="6"/>
        <v>#VALUE!</v>
      </c>
      <c r="M31" s="115" t="e">
        <f t="shared" si="12"/>
        <v>#VALUE!</v>
      </c>
      <c r="N31" s="111" t="e">
        <f t="shared" si="7"/>
        <v>#VALUE!</v>
      </c>
      <c r="O31" s="157" t="s">
        <v>198</v>
      </c>
      <c r="P31" s="157" t="s">
        <v>198</v>
      </c>
      <c r="Q31" s="113" t="e">
        <f t="shared" si="8"/>
        <v>#VALUE!</v>
      </c>
      <c r="R31" s="114" t="e">
        <f t="shared" si="13"/>
        <v>#VALUE!</v>
      </c>
      <c r="S31" s="115" t="e">
        <f t="shared" si="14"/>
        <v>#VALUE!</v>
      </c>
      <c r="T31" s="115" t="e">
        <f>+VLOOKUP(A31,#REF!,10,0)</f>
        <v>#REF!</v>
      </c>
      <c r="U31" s="116"/>
      <c r="V31" s="117" t="str">
        <f t="shared" si="9"/>
        <v>#REF!</v>
      </c>
      <c r="W31" s="90" t="e">
        <f t="shared" si="10"/>
        <v>#VALUE!</v>
      </c>
      <c r="X31" s="89"/>
      <c r="Y31" s="158"/>
      <c r="Z31" s="159"/>
      <c r="AA31" s="158"/>
      <c r="AB31" s="158"/>
      <c r="AC31" s="158"/>
      <c r="AD31" s="158"/>
      <c r="AE31" s="89"/>
      <c r="AF31" s="89"/>
      <c r="AG31" s="89"/>
    </row>
    <row r="32" spans="1:33" ht="11.25" customHeight="1" outlineLevel="1" x14ac:dyDescent="0.3">
      <c r="A32" s="156" t="s">
        <v>198</v>
      </c>
      <c r="B32" s="111" t="e">
        <f t="shared" si="1"/>
        <v>#VALUE!</v>
      </c>
      <c r="C32" s="157" t="s">
        <v>198</v>
      </c>
      <c r="D32" s="157" t="s">
        <v>198</v>
      </c>
      <c r="E32" s="113" t="e">
        <f t="shared" si="2"/>
        <v>#VALUE!</v>
      </c>
      <c r="F32" s="114" t="e">
        <f t="shared" si="3"/>
        <v>#VALUE!</v>
      </c>
      <c r="G32" s="115" t="e">
        <f t="shared" si="11"/>
        <v>#VALUE!</v>
      </c>
      <c r="H32" s="111" t="e">
        <f t="shared" si="4"/>
        <v>#VALUE!</v>
      </c>
      <c r="I32" s="157" t="s">
        <v>198</v>
      </c>
      <c r="J32" s="157" t="s">
        <v>198</v>
      </c>
      <c r="K32" s="113" t="e">
        <f t="shared" si="5"/>
        <v>#VALUE!</v>
      </c>
      <c r="L32" s="114" t="e">
        <f t="shared" si="6"/>
        <v>#VALUE!</v>
      </c>
      <c r="M32" s="115" t="e">
        <f t="shared" si="12"/>
        <v>#VALUE!</v>
      </c>
      <c r="N32" s="111" t="e">
        <f t="shared" si="7"/>
        <v>#VALUE!</v>
      </c>
      <c r="O32" s="157" t="s">
        <v>198</v>
      </c>
      <c r="P32" s="157" t="s">
        <v>198</v>
      </c>
      <c r="Q32" s="113" t="e">
        <f t="shared" si="8"/>
        <v>#VALUE!</v>
      </c>
      <c r="R32" s="114" t="e">
        <f t="shared" si="13"/>
        <v>#VALUE!</v>
      </c>
      <c r="S32" s="115" t="e">
        <f t="shared" si="14"/>
        <v>#VALUE!</v>
      </c>
      <c r="T32" s="115" t="e">
        <f>+VLOOKUP(A32,#REF!,10,0)</f>
        <v>#REF!</v>
      </c>
      <c r="U32" s="116"/>
      <c r="V32" s="117" t="str">
        <f t="shared" si="9"/>
        <v>#REF!</v>
      </c>
      <c r="W32" s="90" t="e">
        <f t="shared" si="10"/>
        <v>#VALUE!</v>
      </c>
      <c r="X32" s="89"/>
      <c r="Y32" s="158"/>
      <c r="Z32" s="159"/>
      <c r="AA32" s="158"/>
      <c r="AB32" s="158"/>
      <c r="AC32" s="158"/>
      <c r="AD32" s="158"/>
      <c r="AE32" s="89"/>
      <c r="AF32" s="89"/>
      <c r="AG32" s="89"/>
    </row>
    <row r="33" spans="1:33" ht="11.25" customHeight="1" outlineLevel="1" x14ac:dyDescent="0.3">
      <c r="A33" s="156" t="s">
        <v>198</v>
      </c>
      <c r="B33" s="111" t="e">
        <f t="shared" si="1"/>
        <v>#VALUE!</v>
      </c>
      <c r="C33" s="157" t="s">
        <v>198</v>
      </c>
      <c r="D33" s="157" t="s">
        <v>198</v>
      </c>
      <c r="E33" s="113" t="e">
        <f t="shared" si="2"/>
        <v>#VALUE!</v>
      </c>
      <c r="F33" s="114" t="e">
        <f t="shared" si="3"/>
        <v>#VALUE!</v>
      </c>
      <c r="G33" s="115" t="e">
        <f t="shared" si="11"/>
        <v>#VALUE!</v>
      </c>
      <c r="H33" s="111" t="e">
        <f t="shared" si="4"/>
        <v>#VALUE!</v>
      </c>
      <c r="I33" s="157" t="s">
        <v>198</v>
      </c>
      <c r="J33" s="157" t="s">
        <v>198</v>
      </c>
      <c r="K33" s="113" t="e">
        <f t="shared" si="5"/>
        <v>#VALUE!</v>
      </c>
      <c r="L33" s="114" t="e">
        <f t="shared" si="6"/>
        <v>#VALUE!</v>
      </c>
      <c r="M33" s="115" t="e">
        <f t="shared" si="12"/>
        <v>#VALUE!</v>
      </c>
      <c r="N33" s="111" t="e">
        <f t="shared" si="7"/>
        <v>#VALUE!</v>
      </c>
      <c r="O33" s="157" t="s">
        <v>198</v>
      </c>
      <c r="P33" s="157" t="s">
        <v>198</v>
      </c>
      <c r="Q33" s="113" t="e">
        <f t="shared" si="8"/>
        <v>#VALUE!</v>
      </c>
      <c r="R33" s="114" t="e">
        <f t="shared" si="13"/>
        <v>#VALUE!</v>
      </c>
      <c r="S33" s="115" t="e">
        <f t="shared" si="14"/>
        <v>#VALUE!</v>
      </c>
      <c r="T33" s="115" t="e">
        <f>+VLOOKUP(A33,#REF!,10,0)</f>
        <v>#REF!</v>
      </c>
      <c r="U33" s="116"/>
      <c r="V33" s="117" t="str">
        <f t="shared" si="9"/>
        <v>#REF!</v>
      </c>
      <c r="W33" s="90" t="e">
        <f t="shared" si="10"/>
        <v>#VALUE!</v>
      </c>
      <c r="X33" s="89"/>
      <c r="Y33" s="158"/>
      <c r="Z33" s="159"/>
      <c r="AA33" s="158"/>
      <c r="AB33" s="158"/>
      <c r="AC33" s="158"/>
      <c r="AD33" s="158"/>
      <c r="AE33" s="89"/>
      <c r="AF33" s="89"/>
      <c r="AG33" s="89"/>
    </row>
    <row r="34" spans="1:33" ht="11.25" customHeight="1" outlineLevel="1" x14ac:dyDescent="0.3">
      <c r="A34" s="156" t="s">
        <v>198</v>
      </c>
      <c r="B34" s="111" t="e">
        <f t="shared" si="1"/>
        <v>#VALUE!</v>
      </c>
      <c r="C34" s="157" t="s">
        <v>198</v>
      </c>
      <c r="D34" s="157" t="s">
        <v>198</v>
      </c>
      <c r="E34" s="113" t="e">
        <f t="shared" si="2"/>
        <v>#VALUE!</v>
      </c>
      <c r="F34" s="114" t="e">
        <f t="shared" si="3"/>
        <v>#VALUE!</v>
      </c>
      <c r="G34" s="115" t="e">
        <f t="shared" si="11"/>
        <v>#VALUE!</v>
      </c>
      <c r="H34" s="111" t="e">
        <f t="shared" si="4"/>
        <v>#VALUE!</v>
      </c>
      <c r="I34" s="157" t="s">
        <v>198</v>
      </c>
      <c r="J34" s="157" t="s">
        <v>198</v>
      </c>
      <c r="K34" s="113" t="e">
        <f t="shared" si="5"/>
        <v>#VALUE!</v>
      </c>
      <c r="L34" s="114" t="e">
        <f t="shared" si="6"/>
        <v>#VALUE!</v>
      </c>
      <c r="M34" s="115" t="e">
        <f t="shared" si="12"/>
        <v>#VALUE!</v>
      </c>
      <c r="N34" s="111" t="e">
        <f t="shared" si="7"/>
        <v>#VALUE!</v>
      </c>
      <c r="O34" s="157" t="s">
        <v>198</v>
      </c>
      <c r="P34" s="157" t="s">
        <v>198</v>
      </c>
      <c r="Q34" s="113" t="e">
        <f t="shared" si="8"/>
        <v>#VALUE!</v>
      </c>
      <c r="R34" s="114" t="e">
        <f t="shared" si="13"/>
        <v>#VALUE!</v>
      </c>
      <c r="S34" s="115" t="e">
        <f t="shared" si="14"/>
        <v>#VALUE!</v>
      </c>
      <c r="T34" s="115" t="e">
        <f>+VLOOKUP(A34,#REF!,10,0)</f>
        <v>#REF!</v>
      </c>
      <c r="U34" s="116"/>
      <c r="V34" s="117" t="str">
        <f t="shared" si="9"/>
        <v>#REF!</v>
      </c>
      <c r="W34" s="90" t="e">
        <f t="shared" si="10"/>
        <v>#VALUE!</v>
      </c>
      <c r="X34" s="89"/>
      <c r="Y34" s="158"/>
      <c r="Z34" s="159"/>
      <c r="AA34" s="158"/>
      <c r="AB34" s="158"/>
      <c r="AC34" s="158"/>
      <c r="AD34" s="158"/>
      <c r="AE34" s="89"/>
      <c r="AF34" s="89"/>
      <c r="AG34" s="89"/>
    </row>
    <row r="35" spans="1:33" ht="11.25" customHeight="1" outlineLevel="1" x14ac:dyDescent="0.3">
      <c r="A35" s="156" t="s">
        <v>198</v>
      </c>
      <c r="B35" s="111" t="e">
        <f t="shared" si="1"/>
        <v>#VALUE!</v>
      </c>
      <c r="C35" s="157" t="s">
        <v>198</v>
      </c>
      <c r="D35" s="157" t="s">
        <v>198</v>
      </c>
      <c r="E35" s="113" t="e">
        <f t="shared" si="2"/>
        <v>#VALUE!</v>
      </c>
      <c r="F35" s="114" t="e">
        <f t="shared" si="3"/>
        <v>#VALUE!</v>
      </c>
      <c r="G35" s="115" t="e">
        <f t="shared" si="11"/>
        <v>#VALUE!</v>
      </c>
      <c r="H35" s="111" t="e">
        <f t="shared" si="4"/>
        <v>#VALUE!</v>
      </c>
      <c r="I35" s="157" t="s">
        <v>198</v>
      </c>
      <c r="J35" s="157" t="s">
        <v>198</v>
      </c>
      <c r="K35" s="113" t="e">
        <f t="shared" si="5"/>
        <v>#VALUE!</v>
      </c>
      <c r="L35" s="114" t="e">
        <f t="shared" si="6"/>
        <v>#VALUE!</v>
      </c>
      <c r="M35" s="115" t="e">
        <f t="shared" si="12"/>
        <v>#VALUE!</v>
      </c>
      <c r="N35" s="111" t="e">
        <f t="shared" si="7"/>
        <v>#VALUE!</v>
      </c>
      <c r="O35" s="157" t="s">
        <v>198</v>
      </c>
      <c r="P35" s="157" t="s">
        <v>198</v>
      </c>
      <c r="Q35" s="113" t="e">
        <f t="shared" si="8"/>
        <v>#VALUE!</v>
      </c>
      <c r="R35" s="114" t="e">
        <f t="shared" si="13"/>
        <v>#VALUE!</v>
      </c>
      <c r="S35" s="115" t="e">
        <f t="shared" si="14"/>
        <v>#VALUE!</v>
      </c>
      <c r="T35" s="115" t="e">
        <f>+VLOOKUP(A35,#REF!,10,0)</f>
        <v>#REF!</v>
      </c>
      <c r="U35" s="116"/>
      <c r="V35" s="117" t="str">
        <f t="shared" si="9"/>
        <v>#REF!</v>
      </c>
      <c r="W35" s="90" t="e">
        <f t="shared" si="10"/>
        <v>#VALUE!</v>
      </c>
      <c r="X35" s="89"/>
      <c r="Y35" s="158"/>
      <c r="Z35" s="159"/>
      <c r="AA35" s="158"/>
      <c r="AB35" s="158"/>
      <c r="AC35" s="158"/>
      <c r="AD35" s="158"/>
      <c r="AE35" s="89"/>
      <c r="AF35" s="89"/>
      <c r="AG35" s="89"/>
    </row>
    <row r="36" spans="1:33" ht="11.25" customHeight="1" outlineLevel="1" x14ac:dyDescent="0.3">
      <c r="A36" s="156" t="s">
        <v>198</v>
      </c>
      <c r="B36" s="111" t="e">
        <f t="shared" si="1"/>
        <v>#VALUE!</v>
      </c>
      <c r="C36" s="157" t="s">
        <v>198</v>
      </c>
      <c r="D36" s="157" t="s">
        <v>198</v>
      </c>
      <c r="E36" s="113" t="e">
        <f t="shared" si="2"/>
        <v>#VALUE!</v>
      </c>
      <c r="F36" s="114" t="e">
        <f t="shared" si="3"/>
        <v>#VALUE!</v>
      </c>
      <c r="G36" s="115" t="e">
        <f t="shared" si="11"/>
        <v>#VALUE!</v>
      </c>
      <c r="H36" s="111" t="e">
        <f t="shared" si="4"/>
        <v>#VALUE!</v>
      </c>
      <c r="I36" s="157" t="s">
        <v>198</v>
      </c>
      <c r="J36" s="157" t="s">
        <v>198</v>
      </c>
      <c r="K36" s="113" t="e">
        <f t="shared" si="5"/>
        <v>#VALUE!</v>
      </c>
      <c r="L36" s="114" t="e">
        <f t="shared" si="6"/>
        <v>#VALUE!</v>
      </c>
      <c r="M36" s="115" t="e">
        <f t="shared" si="12"/>
        <v>#VALUE!</v>
      </c>
      <c r="N36" s="111" t="e">
        <f t="shared" si="7"/>
        <v>#VALUE!</v>
      </c>
      <c r="O36" s="157" t="s">
        <v>198</v>
      </c>
      <c r="P36" s="157" t="s">
        <v>198</v>
      </c>
      <c r="Q36" s="113" t="e">
        <f t="shared" si="8"/>
        <v>#VALUE!</v>
      </c>
      <c r="R36" s="114" t="e">
        <f t="shared" si="13"/>
        <v>#VALUE!</v>
      </c>
      <c r="S36" s="115" t="e">
        <f t="shared" si="14"/>
        <v>#VALUE!</v>
      </c>
      <c r="T36" s="115" t="e">
        <f>+VLOOKUP(A36,#REF!,10,0)</f>
        <v>#REF!</v>
      </c>
      <c r="U36" s="116"/>
      <c r="V36" s="117" t="str">
        <f t="shared" si="9"/>
        <v>#REF!</v>
      </c>
      <c r="W36" s="90" t="e">
        <f t="shared" si="10"/>
        <v>#VALUE!</v>
      </c>
      <c r="X36" s="89"/>
      <c r="Y36" s="158"/>
      <c r="Z36" s="159"/>
      <c r="AA36" s="158"/>
      <c r="AB36" s="158"/>
      <c r="AC36" s="158"/>
      <c r="AD36" s="158"/>
      <c r="AE36" s="89"/>
      <c r="AF36" s="89"/>
      <c r="AG36" s="89"/>
    </row>
    <row r="37" spans="1:33" ht="11.25" customHeight="1" outlineLevel="1" x14ac:dyDescent="0.3">
      <c r="A37" s="156" t="s">
        <v>198</v>
      </c>
      <c r="B37" s="111" t="e">
        <f t="shared" si="1"/>
        <v>#VALUE!</v>
      </c>
      <c r="C37" s="157" t="s">
        <v>198</v>
      </c>
      <c r="D37" s="157" t="s">
        <v>198</v>
      </c>
      <c r="E37" s="113" t="e">
        <f t="shared" si="2"/>
        <v>#VALUE!</v>
      </c>
      <c r="F37" s="114" t="e">
        <f t="shared" si="3"/>
        <v>#VALUE!</v>
      </c>
      <c r="G37" s="115" t="e">
        <f t="shared" si="11"/>
        <v>#VALUE!</v>
      </c>
      <c r="H37" s="111" t="e">
        <f t="shared" si="4"/>
        <v>#VALUE!</v>
      </c>
      <c r="I37" s="157" t="s">
        <v>198</v>
      </c>
      <c r="J37" s="157" t="s">
        <v>198</v>
      </c>
      <c r="K37" s="113" t="e">
        <f t="shared" si="5"/>
        <v>#VALUE!</v>
      </c>
      <c r="L37" s="114" t="e">
        <f t="shared" si="6"/>
        <v>#VALUE!</v>
      </c>
      <c r="M37" s="115" t="e">
        <f t="shared" si="12"/>
        <v>#VALUE!</v>
      </c>
      <c r="N37" s="111" t="e">
        <f t="shared" si="7"/>
        <v>#VALUE!</v>
      </c>
      <c r="O37" s="157" t="s">
        <v>198</v>
      </c>
      <c r="P37" s="157" t="s">
        <v>198</v>
      </c>
      <c r="Q37" s="113" t="e">
        <f t="shared" si="8"/>
        <v>#VALUE!</v>
      </c>
      <c r="R37" s="114" t="e">
        <f t="shared" si="13"/>
        <v>#VALUE!</v>
      </c>
      <c r="S37" s="115" t="e">
        <f t="shared" si="14"/>
        <v>#VALUE!</v>
      </c>
      <c r="T37" s="115" t="e">
        <f>+VLOOKUP(A37,#REF!,10,0)</f>
        <v>#REF!</v>
      </c>
      <c r="U37" s="116"/>
      <c r="V37" s="117" t="str">
        <f t="shared" si="9"/>
        <v>#REF!</v>
      </c>
      <c r="W37" s="90" t="e">
        <f t="shared" si="10"/>
        <v>#VALUE!</v>
      </c>
      <c r="X37" s="89"/>
      <c r="Y37" s="158"/>
      <c r="Z37" s="159"/>
      <c r="AA37" s="158"/>
      <c r="AB37" s="158"/>
      <c r="AC37" s="158"/>
      <c r="AD37" s="158"/>
      <c r="AE37" s="89"/>
      <c r="AF37" s="89"/>
      <c r="AG37" s="89"/>
    </row>
    <row r="38" spans="1:33" ht="11.25" customHeight="1" outlineLevel="1" x14ac:dyDescent="0.3">
      <c r="A38" s="156" t="s">
        <v>198</v>
      </c>
      <c r="B38" s="111" t="e">
        <f t="shared" si="1"/>
        <v>#VALUE!</v>
      </c>
      <c r="C38" s="157" t="s">
        <v>198</v>
      </c>
      <c r="D38" s="157" t="s">
        <v>198</v>
      </c>
      <c r="E38" s="113" t="e">
        <f t="shared" si="2"/>
        <v>#VALUE!</v>
      </c>
      <c r="F38" s="114" t="e">
        <f t="shared" si="3"/>
        <v>#VALUE!</v>
      </c>
      <c r="G38" s="115" t="e">
        <f t="shared" si="11"/>
        <v>#VALUE!</v>
      </c>
      <c r="H38" s="111" t="e">
        <f t="shared" si="4"/>
        <v>#VALUE!</v>
      </c>
      <c r="I38" s="157" t="s">
        <v>198</v>
      </c>
      <c r="J38" s="157" t="s">
        <v>198</v>
      </c>
      <c r="K38" s="113" t="e">
        <f t="shared" si="5"/>
        <v>#VALUE!</v>
      </c>
      <c r="L38" s="114" t="e">
        <f t="shared" si="6"/>
        <v>#VALUE!</v>
      </c>
      <c r="M38" s="115" t="e">
        <f t="shared" si="12"/>
        <v>#VALUE!</v>
      </c>
      <c r="N38" s="111" t="e">
        <f t="shared" si="7"/>
        <v>#VALUE!</v>
      </c>
      <c r="O38" s="157" t="s">
        <v>198</v>
      </c>
      <c r="P38" s="157" t="s">
        <v>198</v>
      </c>
      <c r="Q38" s="113" t="e">
        <f t="shared" si="8"/>
        <v>#VALUE!</v>
      </c>
      <c r="R38" s="114" t="e">
        <f t="shared" si="13"/>
        <v>#VALUE!</v>
      </c>
      <c r="S38" s="115" t="e">
        <f t="shared" si="14"/>
        <v>#VALUE!</v>
      </c>
      <c r="T38" s="115" t="e">
        <f>+VLOOKUP(A38,#REF!,10,0)</f>
        <v>#REF!</v>
      </c>
      <c r="U38" s="116"/>
      <c r="V38" s="117" t="str">
        <f t="shared" si="9"/>
        <v>#REF!</v>
      </c>
      <c r="W38" s="90" t="e">
        <f t="shared" si="10"/>
        <v>#VALUE!</v>
      </c>
      <c r="X38" s="89"/>
      <c r="Y38" s="158"/>
      <c r="Z38" s="159"/>
      <c r="AA38" s="158"/>
      <c r="AB38" s="158"/>
      <c r="AC38" s="158"/>
      <c r="AD38" s="158"/>
      <c r="AE38" s="89"/>
      <c r="AF38" s="89"/>
      <c r="AG38" s="89"/>
    </row>
    <row r="39" spans="1:33" ht="11.25" customHeight="1" outlineLevel="1" x14ac:dyDescent="0.3">
      <c r="A39" s="156" t="s">
        <v>198</v>
      </c>
      <c r="B39" s="111" t="e">
        <f t="shared" si="1"/>
        <v>#VALUE!</v>
      </c>
      <c r="C39" s="157" t="s">
        <v>198</v>
      </c>
      <c r="D39" s="157" t="s">
        <v>198</v>
      </c>
      <c r="E39" s="113" t="e">
        <f t="shared" si="2"/>
        <v>#VALUE!</v>
      </c>
      <c r="F39" s="114" t="e">
        <f t="shared" si="3"/>
        <v>#VALUE!</v>
      </c>
      <c r="G39" s="115" t="e">
        <f t="shared" si="11"/>
        <v>#VALUE!</v>
      </c>
      <c r="H39" s="111" t="e">
        <f t="shared" si="4"/>
        <v>#VALUE!</v>
      </c>
      <c r="I39" s="157" t="s">
        <v>198</v>
      </c>
      <c r="J39" s="157" t="s">
        <v>198</v>
      </c>
      <c r="K39" s="113" t="e">
        <f t="shared" si="5"/>
        <v>#VALUE!</v>
      </c>
      <c r="L39" s="114" t="e">
        <f t="shared" si="6"/>
        <v>#VALUE!</v>
      </c>
      <c r="M39" s="115" t="e">
        <f t="shared" si="12"/>
        <v>#VALUE!</v>
      </c>
      <c r="N39" s="111" t="e">
        <f t="shared" si="7"/>
        <v>#VALUE!</v>
      </c>
      <c r="O39" s="157" t="s">
        <v>198</v>
      </c>
      <c r="P39" s="157" t="s">
        <v>198</v>
      </c>
      <c r="Q39" s="113" t="e">
        <f t="shared" si="8"/>
        <v>#VALUE!</v>
      </c>
      <c r="R39" s="114" t="e">
        <f t="shared" si="13"/>
        <v>#VALUE!</v>
      </c>
      <c r="S39" s="115" t="e">
        <f t="shared" si="14"/>
        <v>#VALUE!</v>
      </c>
      <c r="T39" s="115" t="e">
        <f>+VLOOKUP(A39,#REF!,10,0)</f>
        <v>#REF!</v>
      </c>
      <c r="U39" s="116"/>
      <c r="V39" s="117" t="str">
        <f t="shared" si="9"/>
        <v>#REF!</v>
      </c>
      <c r="W39" s="90" t="e">
        <f t="shared" si="10"/>
        <v>#VALUE!</v>
      </c>
      <c r="X39" s="89"/>
      <c r="Y39" s="158"/>
      <c r="Z39" s="159"/>
      <c r="AA39" s="158"/>
      <c r="AB39" s="158"/>
      <c r="AC39" s="158"/>
      <c r="AD39" s="158"/>
      <c r="AE39" s="89"/>
      <c r="AF39" s="89"/>
      <c r="AG39" s="89"/>
    </row>
    <row r="40" spans="1:33" ht="11.25" customHeight="1" outlineLevel="1" x14ac:dyDescent="0.3">
      <c r="A40" s="156" t="s">
        <v>198</v>
      </c>
      <c r="B40" s="111" t="e">
        <f t="shared" si="1"/>
        <v>#VALUE!</v>
      </c>
      <c r="C40" s="157" t="s">
        <v>198</v>
      </c>
      <c r="D40" s="157" t="s">
        <v>198</v>
      </c>
      <c r="E40" s="113" t="e">
        <f t="shared" si="2"/>
        <v>#VALUE!</v>
      </c>
      <c r="F40" s="114" t="e">
        <f t="shared" si="3"/>
        <v>#VALUE!</v>
      </c>
      <c r="G40" s="115" t="e">
        <f t="shared" si="11"/>
        <v>#VALUE!</v>
      </c>
      <c r="H40" s="111" t="e">
        <f t="shared" si="4"/>
        <v>#VALUE!</v>
      </c>
      <c r="I40" s="157" t="s">
        <v>198</v>
      </c>
      <c r="J40" s="157" t="s">
        <v>198</v>
      </c>
      <c r="K40" s="113" t="e">
        <f t="shared" si="5"/>
        <v>#VALUE!</v>
      </c>
      <c r="L40" s="114" t="e">
        <f t="shared" si="6"/>
        <v>#VALUE!</v>
      </c>
      <c r="M40" s="115" t="e">
        <f t="shared" si="12"/>
        <v>#VALUE!</v>
      </c>
      <c r="N40" s="111" t="e">
        <f t="shared" si="7"/>
        <v>#VALUE!</v>
      </c>
      <c r="O40" s="157" t="s">
        <v>198</v>
      </c>
      <c r="P40" s="157" t="s">
        <v>198</v>
      </c>
      <c r="Q40" s="113" t="e">
        <f t="shared" si="8"/>
        <v>#VALUE!</v>
      </c>
      <c r="R40" s="114" t="e">
        <f t="shared" si="13"/>
        <v>#VALUE!</v>
      </c>
      <c r="S40" s="115" t="e">
        <f t="shared" si="14"/>
        <v>#VALUE!</v>
      </c>
      <c r="T40" s="115" t="e">
        <f>+VLOOKUP(A40,#REF!,10,0)</f>
        <v>#REF!</v>
      </c>
      <c r="U40" s="116"/>
      <c r="V40" s="117" t="str">
        <f t="shared" si="9"/>
        <v>#REF!</v>
      </c>
      <c r="W40" s="90" t="e">
        <f t="shared" si="10"/>
        <v>#VALUE!</v>
      </c>
      <c r="X40" s="89"/>
      <c r="Y40" s="158"/>
      <c r="Z40" s="159"/>
      <c r="AA40" s="158"/>
      <c r="AB40" s="158"/>
      <c r="AC40" s="158"/>
      <c r="AD40" s="158"/>
      <c r="AE40" s="89"/>
      <c r="AF40" s="89"/>
      <c r="AG40" s="89"/>
    </row>
    <row r="41" spans="1:33" ht="11.25" customHeight="1" outlineLevel="1" x14ac:dyDescent="0.3">
      <c r="A41" s="156" t="s">
        <v>198</v>
      </c>
      <c r="B41" s="111" t="e">
        <f t="shared" si="1"/>
        <v>#VALUE!</v>
      </c>
      <c r="C41" s="157" t="s">
        <v>198</v>
      </c>
      <c r="D41" s="157" t="s">
        <v>198</v>
      </c>
      <c r="E41" s="113" t="e">
        <f t="shared" si="2"/>
        <v>#VALUE!</v>
      </c>
      <c r="F41" s="114" t="e">
        <f t="shared" si="3"/>
        <v>#VALUE!</v>
      </c>
      <c r="G41" s="115" t="e">
        <f t="shared" si="11"/>
        <v>#VALUE!</v>
      </c>
      <c r="H41" s="111" t="e">
        <f t="shared" si="4"/>
        <v>#VALUE!</v>
      </c>
      <c r="I41" s="157" t="s">
        <v>198</v>
      </c>
      <c r="J41" s="157" t="s">
        <v>198</v>
      </c>
      <c r="K41" s="113" t="e">
        <f t="shared" si="5"/>
        <v>#VALUE!</v>
      </c>
      <c r="L41" s="114" t="e">
        <f t="shared" si="6"/>
        <v>#VALUE!</v>
      </c>
      <c r="M41" s="115" t="e">
        <f t="shared" si="12"/>
        <v>#VALUE!</v>
      </c>
      <c r="N41" s="111" t="e">
        <f t="shared" si="7"/>
        <v>#VALUE!</v>
      </c>
      <c r="O41" s="157" t="s">
        <v>198</v>
      </c>
      <c r="P41" s="157" t="s">
        <v>198</v>
      </c>
      <c r="Q41" s="113" t="e">
        <f t="shared" si="8"/>
        <v>#VALUE!</v>
      </c>
      <c r="R41" s="114" t="e">
        <f t="shared" si="13"/>
        <v>#VALUE!</v>
      </c>
      <c r="S41" s="115" t="e">
        <f t="shared" si="14"/>
        <v>#VALUE!</v>
      </c>
      <c r="T41" s="115" t="e">
        <f>+VLOOKUP(A41,#REF!,10,0)</f>
        <v>#REF!</v>
      </c>
      <c r="U41" s="116"/>
      <c r="V41" s="117" t="str">
        <f t="shared" si="9"/>
        <v>#REF!</v>
      </c>
      <c r="W41" s="90" t="e">
        <f t="shared" si="10"/>
        <v>#VALUE!</v>
      </c>
      <c r="X41" s="89"/>
      <c r="Y41" s="158"/>
      <c r="Z41" s="159"/>
      <c r="AA41" s="158"/>
      <c r="AB41" s="158"/>
      <c r="AC41" s="158"/>
      <c r="AD41" s="158"/>
      <c r="AE41" s="89"/>
      <c r="AF41" s="89"/>
      <c r="AG41" s="89"/>
    </row>
    <row r="42" spans="1:33" ht="11.25" customHeight="1" outlineLevel="1" x14ac:dyDescent="0.3">
      <c r="A42" s="156" t="s">
        <v>198</v>
      </c>
      <c r="B42" s="111" t="e">
        <f t="shared" si="1"/>
        <v>#VALUE!</v>
      </c>
      <c r="C42" s="157" t="s">
        <v>198</v>
      </c>
      <c r="D42" s="157" t="s">
        <v>198</v>
      </c>
      <c r="E42" s="113" t="e">
        <f t="shared" si="2"/>
        <v>#VALUE!</v>
      </c>
      <c r="F42" s="114" t="e">
        <f t="shared" si="3"/>
        <v>#VALUE!</v>
      </c>
      <c r="G42" s="115" t="e">
        <f t="shared" si="11"/>
        <v>#VALUE!</v>
      </c>
      <c r="H42" s="111" t="e">
        <f t="shared" si="4"/>
        <v>#VALUE!</v>
      </c>
      <c r="I42" s="157" t="s">
        <v>198</v>
      </c>
      <c r="J42" s="157" t="s">
        <v>198</v>
      </c>
      <c r="K42" s="113" t="e">
        <f t="shared" si="5"/>
        <v>#VALUE!</v>
      </c>
      <c r="L42" s="114" t="e">
        <f t="shared" si="6"/>
        <v>#VALUE!</v>
      </c>
      <c r="M42" s="115" t="e">
        <f t="shared" si="12"/>
        <v>#VALUE!</v>
      </c>
      <c r="N42" s="111" t="e">
        <f t="shared" si="7"/>
        <v>#VALUE!</v>
      </c>
      <c r="O42" s="157" t="s">
        <v>198</v>
      </c>
      <c r="P42" s="157" t="s">
        <v>198</v>
      </c>
      <c r="Q42" s="113" t="e">
        <f t="shared" si="8"/>
        <v>#VALUE!</v>
      </c>
      <c r="R42" s="114" t="e">
        <f t="shared" si="13"/>
        <v>#VALUE!</v>
      </c>
      <c r="S42" s="115" t="e">
        <f t="shared" si="14"/>
        <v>#VALUE!</v>
      </c>
      <c r="T42" s="115" t="e">
        <f>+VLOOKUP(A42,#REF!,10,0)</f>
        <v>#REF!</v>
      </c>
      <c r="U42" s="116"/>
      <c r="V42" s="117" t="str">
        <f t="shared" si="9"/>
        <v>#REF!</v>
      </c>
      <c r="W42" s="90" t="e">
        <f t="shared" si="10"/>
        <v>#VALUE!</v>
      </c>
      <c r="X42" s="89"/>
      <c r="Y42" s="158"/>
      <c r="Z42" s="159"/>
      <c r="AA42" s="158"/>
      <c r="AB42" s="158"/>
      <c r="AC42" s="158"/>
      <c r="AD42" s="158"/>
      <c r="AE42" s="89"/>
      <c r="AF42" s="89"/>
      <c r="AG42" s="89"/>
    </row>
    <row r="43" spans="1:33" ht="11.25" customHeight="1" outlineLevel="1" x14ac:dyDescent="0.3">
      <c r="A43" s="156" t="s">
        <v>198</v>
      </c>
      <c r="B43" s="111" t="e">
        <f t="shared" si="1"/>
        <v>#VALUE!</v>
      </c>
      <c r="C43" s="157" t="s">
        <v>198</v>
      </c>
      <c r="D43" s="157" t="s">
        <v>198</v>
      </c>
      <c r="E43" s="113" t="e">
        <f t="shared" si="2"/>
        <v>#VALUE!</v>
      </c>
      <c r="F43" s="114" t="e">
        <f t="shared" si="3"/>
        <v>#VALUE!</v>
      </c>
      <c r="G43" s="115" t="e">
        <f t="shared" si="11"/>
        <v>#VALUE!</v>
      </c>
      <c r="H43" s="111" t="e">
        <f t="shared" si="4"/>
        <v>#VALUE!</v>
      </c>
      <c r="I43" s="157" t="s">
        <v>198</v>
      </c>
      <c r="J43" s="157" t="s">
        <v>198</v>
      </c>
      <c r="K43" s="113" t="e">
        <f t="shared" si="5"/>
        <v>#VALUE!</v>
      </c>
      <c r="L43" s="114" t="e">
        <f t="shared" si="6"/>
        <v>#VALUE!</v>
      </c>
      <c r="M43" s="115" t="e">
        <f t="shared" si="12"/>
        <v>#VALUE!</v>
      </c>
      <c r="N43" s="111" t="e">
        <f t="shared" si="7"/>
        <v>#VALUE!</v>
      </c>
      <c r="O43" s="157" t="s">
        <v>198</v>
      </c>
      <c r="P43" s="157" t="s">
        <v>198</v>
      </c>
      <c r="Q43" s="113" t="e">
        <f t="shared" si="8"/>
        <v>#VALUE!</v>
      </c>
      <c r="R43" s="114" t="e">
        <f t="shared" si="13"/>
        <v>#VALUE!</v>
      </c>
      <c r="S43" s="115" t="e">
        <f t="shared" si="14"/>
        <v>#VALUE!</v>
      </c>
      <c r="T43" s="115" t="e">
        <f>+VLOOKUP(A43,#REF!,10,0)</f>
        <v>#REF!</v>
      </c>
      <c r="U43" s="116"/>
      <c r="V43" s="117" t="str">
        <f t="shared" si="9"/>
        <v>#REF!</v>
      </c>
      <c r="W43" s="90" t="e">
        <f t="shared" si="10"/>
        <v>#VALUE!</v>
      </c>
      <c r="X43" s="89"/>
      <c r="Y43" s="158"/>
      <c r="Z43" s="159"/>
      <c r="AA43" s="158"/>
      <c r="AB43" s="158"/>
      <c r="AC43" s="158"/>
      <c r="AD43" s="158"/>
      <c r="AE43" s="89"/>
      <c r="AF43" s="89"/>
      <c r="AG43" s="89"/>
    </row>
    <row r="44" spans="1:33" ht="11.25" customHeight="1" outlineLevel="1" x14ac:dyDescent="0.3">
      <c r="A44" s="156" t="s">
        <v>198</v>
      </c>
      <c r="B44" s="111" t="e">
        <f t="shared" si="1"/>
        <v>#VALUE!</v>
      </c>
      <c r="C44" s="157" t="s">
        <v>198</v>
      </c>
      <c r="D44" s="157" t="s">
        <v>198</v>
      </c>
      <c r="E44" s="113" t="e">
        <f t="shared" si="2"/>
        <v>#VALUE!</v>
      </c>
      <c r="F44" s="114" t="e">
        <f t="shared" si="3"/>
        <v>#VALUE!</v>
      </c>
      <c r="G44" s="115" t="e">
        <f t="shared" si="11"/>
        <v>#VALUE!</v>
      </c>
      <c r="H44" s="111" t="e">
        <f t="shared" si="4"/>
        <v>#VALUE!</v>
      </c>
      <c r="I44" s="157" t="s">
        <v>198</v>
      </c>
      <c r="J44" s="157" t="s">
        <v>198</v>
      </c>
      <c r="K44" s="113" t="e">
        <f t="shared" si="5"/>
        <v>#VALUE!</v>
      </c>
      <c r="L44" s="114" t="e">
        <f t="shared" si="6"/>
        <v>#VALUE!</v>
      </c>
      <c r="M44" s="115" t="e">
        <f t="shared" si="12"/>
        <v>#VALUE!</v>
      </c>
      <c r="N44" s="111" t="e">
        <f t="shared" si="7"/>
        <v>#VALUE!</v>
      </c>
      <c r="O44" s="157" t="s">
        <v>198</v>
      </c>
      <c r="P44" s="157" t="s">
        <v>198</v>
      </c>
      <c r="Q44" s="113" t="e">
        <f t="shared" si="8"/>
        <v>#VALUE!</v>
      </c>
      <c r="R44" s="114" t="e">
        <f t="shared" si="13"/>
        <v>#VALUE!</v>
      </c>
      <c r="S44" s="115" t="e">
        <f t="shared" si="14"/>
        <v>#VALUE!</v>
      </c>
      <c r="T44" s="115" t="e">
        <f>+VLOOKUP(A44,#REF!,10,0)</f>
        <v>#REF!</v>
      </c>
      <c r="U44" s="116"/>
      <c r="V44" s="117" t="str">
        <f t="shared" si="9"/>
        <v>#REF!</v>
      </c>
      <c r="W44" s="90" t="e">
        <f t="shared" si="10"/>
        <v>#VALUE!</v>
      </c>
      <c r="X44" s="89"/>
      <c r="Y44" s="158"/>
      <c r="Z44" s="159"/>
      <c r="AA44" s="158"/>
      <c r="AB44" s="158"/>
      <c r="AC44" s="158"/>
      <c r="AD44" s="158"/>
      <c r="AE44" s="89"/>
      <c r="AF44" s="89"/>
      <c r="AG44" s="89"/>
    </row>
    <row r="45" spans="1:33" ht="11.25" customHeight="1" outlineLevel="1" x14ac:dyDescent="0.3">
      <c r="A45" s="156">
        <v>42396</v>
      </c>
      <c r="B45" s="111" t="e">
        <f t="shared" si="1"/>
        <v>#VALUE!</v>
      </c>
      <c r="C45" s="157" t="s">
        <v>198</v>
      </c>
      <c r="D45" s="157" t="s">
        <v>198</v>
      </c>
      <c r="E45" s="113" t="e">
        <f t="shared" si="2"/>
        <v>#VALUE!</v>
      </c>
      <c r="F45" s="114" t="e">
        <f t="shared" si="3"/>
        <v>#VALUE!</v>
      </c>
      <c r="G45" s="115" t="e">
        <f t="shared" si="11"/>
        <v>#VALUE!</v>
      </c>
      <c r="H45" s="111" t="e">
        <f t="shared" si="4"/>
        <v>#VALUE!</v>
      </c>
      <c r="I45" s="157" t="e">
        <f t="shared" ref="I45:I46" si="15">+NA()</f>
        <v>#N/A</v>
      </c>
      <c r="J45" s="157" t="s">
        <v>198</v>
      </c>
      <c r="K45" s="113" t="e">
        <f t="shared" si="5"/>
        <v>#N/A</v>
      </c>
      <c r="L45" s="114" t="e">
        <f t="shared" si="6"/>
        <v>#VALUE!</v>
      </c>
      <c r="M45" s="115" t="e">
        <f t="shared" si="12"/>
        <v>#VALUE!</v>
      </c>
      <c r="N45" s="111" t="e">
        <f t="shared" si="7"/>
        <v>#VALUE!</v>
      </c>
      <c r="O45" s="157" t="s">
        <v>198</v>
      </c>
      <c r="P45" s="157" t="s">
        <v>198</v>
      </c>
      <c r="Q45" s="113" t="e">
        <f t="shared" si="8"/>
        <v>#VALUE!</v>
      </c>
      <c r="R45" s="114" t="e">
        <f t="shared" si="13"/>
        <v>#VALUE!</v>
      </c>
      <c r="S45" s="115" t="e">
        <f t="shared" si="14"/>
        <v>#VALUE!</v>
      </c>
      <c r="T45" s="115" t="e">
        <f>+VLOOKUP(A45,#REF!,10,0)</f>
        <v>#REF!</v>
      </c>
      <c r="U45" s="116"/>
      <c r="V45" s="117">
        <f t="shared" si="9"/>
        <v>42396</v>
      </c>
      <c r="W45" s="90" t="e">
        <f t="shared" si="10"/>
        <v>#VALUE!</v>
      </c>
      <c r="X45" s="89"/>
      <c r="Y45" s="158"/>
      <c r="Z45" s="159"/>
      <c r="AA45" s="158"/>
      <c r="AB45" s="158"/>
      <c r="AC45" s="158"/>
      <c r="AD45" s="158"/>
      <c r="AE45" s="89"/>
      <c r="AF45" s="89"/>
      <c r="AG45" s="89"/>
    </row>
    <row r="46" spans="1:33" ht="11.25" customHeight="1" outlineLevel="1" x14ac:dyDescent="0.3">
      <c r="A46" s="156">
        <v>42397</v>
      </c>
      <c r="B46" s="111" t="e">
        <f t="shared" si="1"/>
        <v>#VALUE!</v>
      </c>
      <c r="C46" s="157" t="s">
        <v>198</v>
      </c>
      <c r="D46" s="157" t="s">
        <v>198</v>
      </c>
      <c r="E46" s="113" t="e">
        <f t="shared" si="2"/>
        <v>#VALUE!</v>
      </c>
      <c r="F46" s="114" t="e">
        <f t="shared" ref="F46:F60" si="16">+$F$45+$D$45-D46</f>
        <v>#VALUE!</v>
      </c>
      <c r="G46" s="115" t="e">
        <f t="shared" si="11"/>
        <v>#VALUE!</v>
      </c>
      <c r="H46" s="111" t="e">
        <f t="shared" si="4"/>
        <v>#VALUE!</v>
      </c>
      <c r="I46" s="157" t="e">
        <f t="shared" si="15"/>
        <v>#N/A</v>
      </c>
      <c r="J46" s="157" t="s">
        <v>198</v>
      </c>
      <c r="K46" s="113" t="e">
        <f t="shared" si="5"/>
        <v>#N/A</v>
      </c>
      <c r="L46" s="114" t="e">
        <f t="shared" si="6"/>
        <v>#VALUE!</v>
      </c>
      <c r="M46" s="115" t="e">
        <f t="shared" si="12"/>
        <v>#VALUE!</v>
      </c>
      <c r="N46" s="111" t="e">
        <f t="shared" si="7"/>
        <v>#VALUE!</v>
      </c>
      <c r="O46" s="157" t="s">
        <v>198</v>
      </c>
      <c r="P46" s="157" t="s">
        <v>198</v>
      </c>
      <c r="Q46" s="113" t="e">
        <f t="shared" si="8"/>
        <v>#VALUE!</v>
      </c>
      <c r="R46" s="114" t="e">
        <f t="shared" si="13"/>
        <v>#VALUE!</v>
      </c>
      <c r="S46" s="115" t="e">
        <f t="shared" si="14"/>
        <v>#VALUE!</v>
      </c>
      <c r="T46" s="115" t="e">
        <f>+VLOOKUP(A46,#REF!,10,0)</f>
        <v>#REF!</v>
      </c>
      <c r="U46" s="116"/>
      <c r="V46" s="117">
        <f t="shared" si="9"/>
        <v>42397</v>
      </c>
      <c r="W46" s="90" t="e">
        <f t="shared" si="10"/>
        <v>#VALUE!</v>
      </c>
      <c r="X46" s="89"/>
      <c r="Y46" s="158"/>
      <c r="Z46" s="159"/>
      <c r="AA46" s="158"/>
      <c r="AB46" s="158"/>
      <c r="AC46" s="158"/>
      <c r="AD46" s="158"/>
      <c r="AE46" s="89"/>
      <c r="AF46" s="89"/>
      <c r="AG46" s="89"/>
    </row>
    <row r="47" spans="1:33" ht="11.25" customHeight="1" outlineLevel="1" x14ac:dyDescent="0.3">
      <c r="A47" s="156">
        <v>42398</v>
      </c>
      <c r="B47" s="111" t="e">
        <f t="shared" si="1"/>
        <v>#VALUE!</v>
      </c>
      <c r="C47" s="157" t="s">
        <v>198</v>
      </c>
      <c r="D47" s="157" t="s">
        <v>198</v>
      </c>
      <c r="E47" s="113" t="e">
        <f t="shared" si="2"/>
        <v>#VALUE!</v>
      </c>
      <c r="F47" s="114" t="e">
        <f t="shared" si="16"/>
        <v>#VALUE!</v>
      </c>
      <c r="G47" s="115" t="e">
        <f t="shared" si="11"/>
        <v>#VALUE!</v>
      </c>
      <c r="H47" s="111" t="e">
        <f t="shared" si="4"/>
        <v>#VALUE!</v>
      </c>
      <c r="I47" s="157" t="s">
        <v>198</v>
      </c>
      <c r="J47" s="157" t="s">
        <v>198</v>
      </c>
      <c r="K47" s="113" t="e">
        <f t="shared" si="5"/>
        <v>#VALUE!</v>
      </c>
      <c r="L47" s="114" t="e">
        <f t="shared" si="6"/>
        <v>#VALUE!</v>
      </c>
      <c r="M47" s="115" t="e">
        <f t="shared" si="12"/>
        <v>#VALUE!</v>
      </c>
      <c r="N47" s="111" t="e">
        <f t="shared" si="7"/>
        <v>#VALUE!</v>
      </c>
      <c r="O47" s="157" t="s">
        <v>198</v>
      </c>
      <c r="P47" s="157" t="s">
        <v>198</v>
      </c>
      <c r="Q47" s="113" t="e">
        <f t="shared" si="8"/>
        <v>#VALUE!</v>
      </c>
      <c r="R47" s="114" t="e">
        <f t="shared" si="13"/>
        <v>#VALUE!</v>
      </c>
      <c r="S47" s="115" t="e">
        <f t="shared" si="14"/>
        <v>#VALUE!</v>
      </c>
      <c r="T47" s="115" t="e">
        <f>+VLOOKUP(A47,#REF!,10,0)</f>
        <v>#REF!</v>
      </c>
      <c r="U47" s="116"/>
      <c r="V47" s="117">
        <f t="shared" si="9"/>
        <v>42398</v>
      </c>
      <c r="W47" s="90" t="e">
        <f t="shared" si="10"/>
        <v>#VALUE!</v>
      </c>
      <c r="X47" s="89"/>
      <c r="Y47" s="158"/>
      <c r="Z47" s="159"/>
      <c r="AA47" s="158"/>
      <c r="AB47" s="158"/>
      <c r="AC47" s="158"/>
      <c r="AD47" s="158"/>
      <c r="AE47" s="89"/>
      <c r="AF47" s="89"/>
      <c r="AG47" s="89"/>
    </row>
    <row r="48" spans="1:33" ht="11.25" customHeight="1" outlineLevel="1" x14ac:dyDescent="0.3">
      <c r="A48" s="156">
        <v>42399</v>
      </c>
      <c r="B48" s="111" t="e">
        <f t="shared" si="1"/>
        <v>#VALUE!</v>
      </c>
      <c r="C48" s="157" t="s">
        <v>198</v>
      </c>
      <c r="D48" s="157" t="s">
        <v>198</v>
      </c>
      <c r="E48" s="113" t="e">
        <f t="shared" si="2"/>
        <v>#VALUE!</v>
      </c>
      <c r="F48" s="114" t="e">
        <f t="shared" si="16"/>
        <v>#VALUE!</v>
      </c>
      <c r="G48" s="115" t="e">
        <f t="shared" si="11"/>
        <v>#VALUE!</v>
      </c>
      <c r="H48" s="111" t="e">
        <f t="shared" si="4"/>
        <v>#VALUE!</v>
      </c>
      <c r="I48" s="157" t="s">
        <v>198</v>
      </c>
      <c r="J48" s="157" t="s">
        <v>198</v>
      </c>
      <c r="K48" s="113" t="e">
        <f t="shared" si="5"/>
        <v>#VALUE!</v>
      </c>
      <c r="L48" s="114" t="e">
        <f t="shared" si="6"/>
        <v>#VALUE!</v>
      </c>
      <c r="M48" s="115" t="e">
        <f t="shared" si="12"/>
        <v>#VALUE!</v>
      </c>
      <c r="N48" s="111" t="e">
        <f t="shared" si="7"/>
        <v>#VALUE!</v>
      </c>
      <c r="O48" s="157" t="s">
        <v>198</v>
      </c>
      <c r="P48" s="157" t="s">
        <v>198</v>
      </c>
      <c r="Q48" s="113" t="e">
        <f t="shared" si="8"/>
        <v>#VALUE!</v>
      </c>
      <c r="R48" s="114" t="e">
        <f t="shared" si="13"/>
        <v>#VALUE!</v>
      </c>
      <c r="S48" s="115" t="e">
        <f t="shared" si="14"/>
        <v>#VALUE!</v>
      </c>
      <c r="T48" s="115" t="e">
        <f>+VLOOKUP(A48,#REF!,10,0)</f>
        <v>#REF!</v>
      </c>
      <c r="U48" s="116"/>
      <c r="V48" s="117">
        <f t="shared" si="9"/>
        <v>42399</v>
      </c>
      <c r="W48" s="90" t="e">
        <f t="shared" si="10"/>
        <v>#VALUE!</v>
      </c>
      <c r="X48" s="89"/>
      <c r="Y48" s="158"/>
      <c r="Z48" s="159"/>
      <c r="AA48" s="158"/>
      <c r="AB48" s="158"/>
      <c r="AC48" s="158"/>
      <c r="AD48" s="158"/>
      <c r="AE48" s="89"/>
      <c r="AF48" s="89"/>
      <c r="AG48" s="89"/>
    </row>
    <row r="49" spans="1:33" ht="11.25" customHeight="1" outlineLevel="1" x14ac:dyDescent="0.3">
      <c r="A49" s="156">
        <v>42401</v>
      </c>
      <c r="B49" s="111" t="e">
        <f t="shared" si="1"/>
        <v>#VALUE!</v>
      </c>
      <c r="C49" s="157" t="s">
        <v>198</v>
      </c>
      <c r="D49" s="157" t="s">
        <v>198</v>
      </c>
      <c r="E49" s="113" t="e">
        <f t="shared" si="2"/>
        <v>#VALUE!</v>
      </c>
      <c r="F49" s="114" t="e">
        <f t="shared" si="16"/>
        <v>#VALUE!</v>
      </c>
      <c r="G49" s="115" t="e">
        <f t="shared" si="11"/>
        <v>#VALUE!</v>
      </c>
      <c r="H49" s="111" t="e">
        <f t="shared" si="4"/>
        <v>#VALUE!</v>
      </c>
      <c r="I49" s="157" t="s">
        <v>198</v>
      </c>
      <c r="J49" s="157" t="s">
        <v>198</v>
      </c>
      <c r="K49" s="113" t="e">
        <f t="shared" si="5"/>
        <v>#VALUE!</v>
      </c>
      <c r="L49" s="114" t="e">
        <f t="shared" si="6"/>
        <v>#VALUE!</v>
      </c>
      <c r="M49" s="115" t="e">
        <f t="shared" si="12"/>
        <v>#VALUE!</v>
      </c>
      <c r="N49" s="111" t="e">
        <f t="shared" si="7"/>
        <v>#VALUE!</v>
      </c>
      <c r="O49" s="157" t="s">
        <v>198</v>
      </c>
      <c r="P49" s="157" t="s">
        <v>198</v>
      </c>
      <c r="Q49" s="113" t="e">
        <f t="shared" si="8"/>
        <v>#VALUE!</v>
      </c>
      <c r="R49" s="114" t="e">
        <f t="shared" si="13"/>
        <v>#VALUE!</v>
      </c>
      <c r="S49" s="115" t="e">
        <f t="shared" si="14"/>
        <v>#VALUE!</v>
      </c>
      <c r="T49" s="115" t="e">
        <f>+VLOOKUP(A49,#REF!,10,0)</f>
        <v>#REF!</v>
      </c>
      <c r="U49" s="116"/>
      <c r="V49" s="117">
        <f t="shared" si="9"/>
        <v>42401</v>
      </c>
      <c r="W49" s="90" t="e">
        <f t="shared" si="10"/>
        <v>#VALUE!</v>
      </c>
      <c r="X49" s="89"/>
      <c r="Y49" s="158"/>
      <c r="Z49" s="159"/>
      <c r="AA49" s="158"/>
      <c r="AB49" s="158"/>
      <c r="AC49" s="158"/>
      <c r="AD49" s="158"/>
      <c r="AE49" s="117"/>
      <c r="AF49" s="89"/>
      <c r="AG49" s="122"/>
    </row>
    <row r="50" spans="1:33" ht="11.25" customHeight="1" outlineLevel="1" x14ac:dyDescent="0.3">
      <c r="A50" s="156">
        <v>42402</v>
      </c>
      <c r="B50" s="111" t="e">
        <f t="shared" si="1"/>
        <v>#VALUE!</v>
      </c>
      <c r="C50" s="157" t="s">
        <v>198</v>
      </c>
      <c r="D50" s="157" t="s">
        <v>198</v>
      </c>
      <c r="E50" s="113" t="e">
        <f t="shared" si="2"/>
        <v>#VALUE!</v>
      </c>
      <c r="F50" s="114" t="e">
        <f t="shared" si="16"/>
        <v>#VALUE!</v>
      </c>
      <c r="G50" s="115" t="e">
        <f t="shared" si="11"/>
        <v>#VALUE!</v>
      </c>
      <c r="H50" s="111" t="e">
        <f t="shared" si="4"/>
        <v>#VALUE!</v>
      </c>
      <c r="I50" s="157" t="s">
        <v>198</v>
      </c>
      <c r="J50" s="157" t="s">
        <v>198</v>
      </c>
      <c r="K50" s="113" t="e">
        <f t="shared" si="5"/>
        <v>#VALUE!</v>
      </c>
      <c r="L50" s="114" t="e">
        <f t="shared" si="6"/>
        <v>#VALUE!</v>
      </c>
      <c r="M50" s="115" t="e">
        <f t="shared" si="12"/>
        <v>#VALUE!</v>
      </c>
      <c r="N50" s="111" t="e">
        <f t="shared" si="7"/>
        <v>#VALUE!</v>
      </c>
      <c r="O50" s="157" t="s">
        <v>198</v>
      </c>
      <c r="P50" s="157" t="s">
        <v>198</v>
      </c>
      <c r="Q50" s="113" t="e">
        <f t="shared" si="8"/>
        <v>#VALUE!</v>
      </c>
      <c r="R50" s="114" t="e">
        <f t="shared" si="13"/>
        <v>#VALUE!</v>
      </c>
      <c r="S50" s="115" t="e">
        <f t="shared" si="14"/>
        <v>#VALUE!</v>
      </c>
      <c r="T50" s="115" t="e">
        <f>+VLOOKUP(A50,#REF!,10,0)</f>
        <v>#REF!</v>
      </c>
      <c r="U50" s="116"/>
      <c r="V50" s="117">
        <f t="shared" si="9"/>
        <v>42402</v>
      </c>
      <c r="W50" s="90" t="e">
        <f t="shared" si="10"/>
        <v>#VALUE!</v>
      </c>
      <c r="X50" s="89"/>
      <c r="Y50" s="158"/>
      <c r="Z50" s="159"/>
      <c r="AA50" s="158"/>
      <c r="AB50" s="158"/>
      <c r="AC50" s="158"/>
      <c r="AD50" s="158"/>
      <c r="AE50" s="89"/>
      <c r="AF50" s="89"/>
      <c r="AG50" s="89"/>
    </row>
    <row r="51" spans="1:33" ht="11.25" customHeight="1" outlineLevel="1" x14ac:dyDescent="0.3">
      <c r="A51" s="156">
        <v>42403</v>
      </c>
      <c r="B51" s="111" t="e">
        <f t="shared" si="1"/>
        <v>#VALUE!</v>
      </c>
      <c r="C51" s="157" t="s">
        <v>198</v>
      </c>
      <c r="D51" s="157" t="s">
        <v>198</v>
      </c>
      <c r="E51" s="113" t="e">
        <f t="shared" si="2"/>
        <v>#VALUE!</v>
      </c>
      <c r="F51" s="114" t="e">
        <f t="shared" si="16"/>
        <v>#VALUE!</v>
      </c>
      <c r="G51" s="115" t="e">
        <f t="shared" si="11"/>
        <v>#VALUE!</v>
      </c>
      <c r="H51" s="111" t="e">
        <f t="shared" si="4"/>
        <v>#VALUE!</v>
      </c>
      <c r="I51" s="157" t="s">
        <v>198</v>
      </c>
      <c r="J51" s="157" t="s">
        <v>198</v>
      </c>
      <c r="K51" s="113" t="e">
        <f t="shared" si="5"/>
        <v>#VALUE!</v>
      </c>
      <c r="L51" s="114" t="e">
        <f t="shared" si="6"/>
        <v>#VALUE!</v>
      </c>
      <c r="M51" s="115" t="e">
        <f t="shared" si="12"/>
        <v>#VALUE!</v>
      </c>
      <c r="N51" s="111" t="e">
        <f t="shared" si="7"/>
        <v>#VALUE!</v>
      </c>
      <c r="O51" s="157" t="s">
        <v>198</v>
      </c>
      <c r="P51" s="157" t="s">
        <v>198</v>
      </c>
      <c r="Q51" s="113" t="e">
        <f t="shared" si="8"/>
        <v>#VALUE!</v>
      </c>
      <c r="R51" s="114" t="e">
        <f t="shared" si="13"/>
        <v>#VALUE!</v>
      </c>
      <c r="S51" s="115" t="e">
        <f t="shared" si="14"/>
        <v>#VALUE!</v>
      </c>
      <c r="T51" s="115" t="e">
        <f>+VLOOKUP(A51,#REF!,10,0)</f>
        <v>#REF!</v>
      </c>
      <c r="U51" s="116"/>
      <c r="V51" s="117">
        <f t="shared" si="9"/>
        <v>42403</v>
      </c>
      <c r="W51" s="90" t="e">
        <f t="shared" si="10"/>
        <v>#VALUE!</v>
      </c>
      <c r="X51" s="89"/>
      <c r="Y51" s="158"/>
      <c r="Z51" s="159"/>
      <c r="AA51" s="158"/>
      <c r="AB51" s="158"/>
      <c r="AC51" s="158"/>
      <c r="AD51" s="158"/>
      <c r="AE51" s="89"/>
      <c r="AF51" s="89"/>
      <c r="AG51" s="89"/>
    </row>
    <row r="52" spans="1:33" ht="11.25" customHeight="1" outlineLevel="1" x14ac:dyDescent="0.3">
      <c r="A52" s="156">
        <v>42404</v>
      </c>
      <c r="B52" s="111" t="e">
        <f t="shared" si="1"/>
        <v>#VALUE!</v>
      </c>
      <c r="C52" s="157" t="s">
        <v>198</v>
      </c>
      <c r="D52" s="157" t="s">
        <v>198</v>
      </c>
      <c r="E52" s="113" t="e">
        <f t="shared" si="2"/>
        <v>#VALUE!</v>
      </c>
      <c r="F52" s="114" t="e">
        <f t="shared" si="16"/>
        <v>#VALUE!</v>
      </c>
      <c r="G52" s="115" t="e">
        <f t="shared" si="11"/>
        <v>#VALUE!</v>
      </c>
      <c r="H52" s="111" t="e">
        <f t="shared" si="4"/>
        <v>#VALUE!</v>
      </c>
      <c r="I52" s="157" t="s">
        <v>198</v>
      </c>
      <c r="J52" s="157" t="s">
        <v>198</v>
      </c>
      <c r="K52" s="113" t="e">
        <f t="shared" si="5"/>
        <v>#VALUE!</v>
      </c>
      <c r="L52" s="114" t="e">
        <f t="shared" si="6"/>
        <v>#VALUE!</v>
      </c>
      <c r="M52" s="115" t="e">
        <f t="shared" si="12"/>
        <v>#VALUE!</v>
      </c>
      <c r="N52" s="111" t="e">
        <f t="shared" si="7"/>
        <v>#VALUE!</v>
      </c>
      <c r="O52" s="157" t="s">
        <v>198</v>
      </c>
      <c r="P52" s="157" t="s">
        <v>198</v>
      </c>
      <c r="Q52" s="113" t="e">
        <f t="shared" si="8"/>
        <v>#VALUE!</v>
      </c>
      <c r="R52" s="114" t="e">
        <f t="shared" si="13"/>
        <v>#VALUE!</v>
      </c>
      <c r="S52" s="115" t="e">
        <f t="shared" si="14"/>
        <v>#VALUE!</v>
      </c>
      <c r="T52" s="115" t="e">
        <f>+VLOOKUP(A52,#REF!,10,0)</f>
        <v>#REF!</v>
      </c>
      <c r="U52" s="116"/>
      <c r="V52" s="117">
        <f t="shared" si="9"/>
        <v>42404</v>
      </c>
      <c r="W52" s="90" t="e">
        <f t="shared" si="10"/>
        <v>#VALUE!</v>
      </c>
      <c r="X52" s="89"/>
      <c r="Y52" s="158"/>
      <c r="Z52" s="159"/>
      <c r="AA52" s="158"/>
      <c r="AB52" s="158"/>
      <c r="AC52" s="158"/>
      <c r="AD52" s="158"/>
      <c r="AE52" s="89"/>
      <c r="AF52" s="89"/>
      <c r="AG52" s="89"/>
    </row>
    <row r="53" spans="1:33" ht="11.25" customHeight="1" outlineLevel="1" x14ac:dyDescent="0.3">
      <c r="A53" s="156">
        <v>42405</v>
      </c>
      <c r="B53" s="111" t="e">
        <f t="shared" si="1"/>
        <v>#VALUE!</v>
      </c>
      <c r="C53" s="157" t="s">
        <v>198</v>
      </c>
      <c r="D53" s="157" t="s">
        <v>198</v>
      </c>
      <c r="E53" s="113" t="e">
        <f t="shared" si="2"/>
        <v>#VALUE!</v>
      </c>
      <c r="F53" s="114" t="e">
        <f t="shared" si="16"/>
        <v>#VALUE!</v>
      </c>
      <c r="G53" s="115" t="e">
        <f t="shared" si="11"/>
        <v>#VALUE!</v>
      </c>
      <c r="H53" s="111" t="e">
        <f t="shared" si="4"/>
        <v>#VALUE!</v>
      </c>
      <c r="I53" s="157" t="s">
        <v>198</v>
      </c>
      <c r="J53" s="157" t="s">
        <v>198</v>
      </c>
      <c r="K53" s="113" t="e">
        <f t="shared" si="5"/>
        <v>#VALUE!</v>
      </c>
      <c r="L53" s="114" t="e">
        <f t="shared" si="6"/>
        <v>#VALUE!</v>
      </c>
      <c r="M53" s="115" t="e">
        <f t="shared" si="12"/>
        <v>#VALUE!</v>
      </c>
      <c r="N53" s="111" t="e">
        <f t="shared" si="7"/>
        <v>#VALUE!</v>
      </c>
      <c r="O53" s="157" t="s">
        <v>198</v>
      </c>
      <c r="P53" s="157" t="s">
        <v>198</v>
      </c>
      <c r="Q53" s="113" t="e">
        <f t="shared" si="8"/>
        <v>#VALUE!</v>
      </c>
      <c r="R53" s="114" t="e">
        <f t="shared" si="13"/>
        <v>#VALUE!</v>
      </c>
      <c r="S53" s="115" t="e">
        <f t="shared" si="14"/>
        <v>#VALUE!</v>
      </c>
      <c r="T53" s="115" t="e">
        <f>+VLOOKUP(A53,#REF!,10,0)</f>
        <v>#REF!</v>
      </c>
      <c r="U53" s="116"/>
      <c r="V53" s="117">
        <f t="shared" si="9"/>
        <v>42405</v>
      </c>
      <c r="W53" s="90" t="e">
        <f t="shared" si="10"/>
        <v>#VALUE!</v>
      </c>
      <c r="X53" s="89"/>
      <c r="Y53" s="158"/>
      <c r="Z53" s="159"/>
      <c r="AA53" s="158"/>
      <c r="AB53" s="158"/>
      <c r="AC53" s="158"/>
      <c r="AD53" s="158"/>
      <c r="AE53" s="89"/>
      <c r="AF53" s="89"/>
      <c r="AG53" s="89"/>
    </row>
    <row r="54" spans="1:33" ht="11.25" customHeight="1" outlineLevel="1" x14ac:dyDescent="0.3">
      <c r="A54" s="156">
        <v>42406</v>
      </c>
      <c r="B54" s="111" t="e">
        <f t="shared" si="1"/>
        <v>#VALUE!</v>
      </c>
      <c r="C54" s="157" t="s">
        <v>198</v>
      </c>
      <c r="D54" s="157" t="s">
        <v>198</v>
      </c>
      <c r="E54" s="113" t="e">
        <f t="shared" si="2"/>
        <v>#VALUE!</v>
      </c>
      <c r="F54" s="114" t="e">
        <f t="shared" si="16"/>
        <v>#VALUE!</v>
      </c>
      <c r="G54" s="115" t="e">
        <f t="shared" si="11"/>
        <v>#VALUE!</v>
      </c>
      <c r="H54" s="111" t="e">
        <f t="shared" si="4"/>
        <v>#VALUE!</v>
      </c>
      <c r="I54" s="157" t="s">
        <v>198</v>
      </c>
      <c r="J54" s="157" t="s">
        <v>198</v>
      </c>
      <c r="K54" s="113" t="e">
        <f t="shared" si="5"/>
        <v>#VALUE!</v>
      </c>
      <c r="L54" s="114" t="e">
        <f t="shared" si="6"/>
        <v>#VALUE!</v>
      </c>
      <c r="M54" s="115" t="e">
        <f t="shared" si="12"/>
        <v>#VALUE!</v>
      </c>
      <c r="N54" s="111" t="e">
        <f t="shared" si="7"/>
        <v>#VALUE!</v>
      </c>
      <c r="O54" s="157" t="s">
        <v>198</v>
      </c>
      <c r="P54" s="157" t="s">
        <v>198</v>
      </c>
      <c r="Q54" s="113" t="e">
        <f t="shared" si="8"/>
        <v>#VALUE!</v>
      </c>
      <c r="R54" s="114" t="e">
        <f t="shared" si="13"/>
        <v>#VALUE!</v>
      </c>
      <c r="S54" s="115" t="e">
        <f t="shared" si="14"/>
        <v>#VALUE!</v>
      </c>
      <c r="T54" s="115" t="e">
        <f>+VLOOKUP(A54,#REF!,10,0)</f>
        <v>#REF!</v>
      </c>
      <c r="U54" s="116"/>
      <c r="V54" s="117">
        <f t="shared" si="9"/>
        <v>42406</v>
      </c>
      <c r="W54" s="90" t="e">
        <f t="shared" si="10"/>
        <v>#VALUE!</v>
      </c>
      <c r="X54" s="89"/>
      <c r="Y54" s="158"/>
      <c r="Z54" s="159"/>
      <c r="AA54" s="158"/>
      <c r="AB54" s="158"/>
      <c r="AC54" s="158"/>
      <c r="AD54" s="158"/>
      <c r="AE54" s="89"/>
      <c r="AF54" s="89"/>
      <c r="AG54" s="89"/>
    </row>
    <row r="55" spans="1:33" ht="11.25" customHeight="1" outlineLevel="1" x14ac:dyDescent="0.3">
      <c r="A55" s="156">
        <v>42419</v>
      </c>
      <c r="B55" s="111" t="e">
        <f t="shared" si="1"/>
        <v>#VALUE!</v>
      </c>
      <c r="C55" s="157" t="s">
        <v>198</v>
      </c>
      <c r="D55" s="157" t="s">
        <v>198</v>
      </c>
      <c r="E55" s="113" t="e">
        <f t="shared" si="2"/>
        <v>#VALUE!</v>
      </c>
      <c r="F55" s="114" t="e">
        <f t="shared" si="16"/>
        <v>#VALUE!</v>
      </c>
      <c r="G55" s="115" t="e">
        <f t="shared" si="11"/>
        <v>#VALUE!</v>
      </c>
      <c r="H55" s="111" t="e">
        <f t="shared" si="4"/>
        <v>#VALUE!</v>
      </c>
      <c r="I55" s="157" t="s">
        <v>198</v>
      </c>
      <c r="J55" s="157" t="s">
        <v>198</v>
      </c>
      <c r="K55" s="113" t="e">
        <f t="shared" si="5"/>
        <v>#VALUE!</v>
      </c>
      <c r="L55" s="114" t="e">
        <f t="shared" si="6"/>
        <v>#VALUE!</v>
      </c>
      <c r="M55" s="115" t="e">
        <f t="shared" si="12"/>
        <v>#VALUE!</v>
      </c>
      <c r="N55" s="111" t="e">
        <f t="shared" si="7"/>
        <v>#VALUE!</v>
      </c>
      <c r="O55" s="157" t="s">
        <v>198</v>
      </c>
      <c r="P55" s="157" t="s">
        <v>198</v>
      </c>
      <c r="Q55" s="113" t="e">
        <f t="shared" si="8"/>
        <v>#VALUE!</v>
      </c>
      <c r="R55" s="114" t="e">
        <f t="shared" si="13"/>
        <v>#VALUE!</v>
      </c>
      <c r="S55" s="115" t="e">
        <f t="shared" si="14"/>
        <v>#VALUE!</v>
      </c>
      <c r="T55" s="115" t="e">
        <f>+VLOOKUP(A55,#REF!,10,0)</f>
        <v>#REF!</v>
      </c>
      <c r="U55" s="116"/>
      <c r="V55" s="117">
        <f t="shared" si="9"/>
        <v>42419</v>
      </c>
      <c r="W55" s="90" t="e">
        <f t="shared" si="10"/>
        <v>#VALUE!</v>
      </c>
      <c r="X55" s="158"/>
      <c r="Y55" s="158"/>
      <c r="Z55" s="159"/>
      <c r="AA55" s="158"/>
      <c r="AB55" s="158"/>
      <c r="AC55" s="158"/>
      <c r="AD55" s="158"/>
      <c r="AE55" s="89"/>
      <c r="AF55" s="89"/>
      <c r="AG55" s="89"/>
    </row>
    <row r="56" spans="1:33" ht="11.25" customHeight="1" outlineLevel="1" x14ac:dyDescent="0.3">
      <c r="A56" s="156">
        <v>42420</v>
      </c>
      <c r="B56" s="111" t="e">
        <f t="shared" si="1"/>
        <v>#VALUE!</v>
      </c>
      <c r="C56" s="157" t="s">
        <v>198</v>
      </c>
      <c r="D56" s="157" t="s">
        <v>198</v>
      </c>
      <c r="E56" s="113" t="e">
        <f t="shared" si="2"/>
        <v>#VALUE!</v>
      </c>
      <c r="F56" s="114" t="e">
        <f t="shared" si="16"/>
        <v>#VALUE!</v>
      </c>
      <c r="G56" s="115" t="e">
        <f t="shared" si="11"/>
        <v>#VALUE!</v>
      </c>
      <c r="H56" s="111" t="e">
        <f t="shared" si="4"/>
        <v>#VALUE!</v>
      </c>
      <c r="I56" s="157" t="s">
        <v>198</v>
      </c>
      <c r="J56" s="157" t="s">
        <v>198</v>
      </c>
      <c r="K56" s="113" t="e">
        <f t="shared" si="5"/>
        <v>#VALUE!</v>
      </c>
      <c r="L56" s="114" t="e">
        <f t="shared" si="6"/>
        <v>#VALUE!</v>
      </c>
      <c r="M56" s="115" t="e">
        <f t="shared" si="12"/>
        <v>#VALUE!</v>
      </c>
      <c r="N56" s="111" t="e">
        <f t="shared" si="7"/>
        <v>#VALUE!</v>
      </c>
      <c r="O56" s="157" t="s">
        <v>198</v>
      </c>
      <c r="P56" s="157" t="s">
        <v>198</v>
      </c>
      <c r="Q56" s="113" t="e">
        <f t="shared" si="8"/>
        <v>#VALUE!</v>
      </c>
      <c r="R56" s="114" t="e">
        <f t="shared" si="13"/>
        <v>#VALUE!</v>
      </c>
      <c r="S56" s="115" t="e">
        <f t="shared" si="14"/>
        <v>#VALUE!</v>
      </c>
      <c r="T56" s="115" t="e">
        <f>+VLOOKUP(A56,#REF!,10,0)</f>
        <v>#REF!</v>
      </c>
      <c r="U56" s="116"/>
      <c r="V56" s="117">
        <f t="shared" si="9"/>
        <v>42420</v>
      </c>
      <c r="W56" s="90" t="e">
        <f t="shared" si="10"/>
        <v>#VALUE!</v>
      </c>
      <c r="X56" s="89"/>
      <c r="Y56" s="158"/>
      <c r="Z56" s="159"/>
      <c r="AA56" s="158"/>
      <c r="AB56" s="158"/>
      <c r="AC56" s="158"/>
      <c r="AD56" s="158"/>
      <c r="AE56" s="117"/>
      <c r="AF56" s="89"/>
      <c r="AG56" s="122"/>
    </row>
    <row r="57" spans="1:33" ht="11.25" customHeight="1" outlineLevel="1" x14ac:dyDescent="0.3">
      <c r="A57" s="156">
        <v>42422</v>
      </c>
      <c r="B57" s="111" t="e">
        <f t="shared" si="1"/>
        <v>#VALUE!</v>
      </c>
      <c r="C57" s="157" t="s">
        <v>198</v>
      </c>
      <c r="D57" s="157" t="s">
        <v>198</v>
      </c>
      <c r="E57" s="113" t="e">
        <f t="shared" si="2"/>
        <v>#VALUE!</v>
      </c>
      <c r="F57" s="114" t="e">
        <f t="shared" si="16"/>
        <v>#VALUE!</v>
      </c>
      <c r="G57" s="115" t="e">
        <f t="shared" si="11"/>
        <v>#VALUE!</v>
      </c>
      <c r="H57" s="111" t="e">
        <f t="shared" si="4"/>
        <v>#VALUE!</v>
      </c>
      <c r="I57" s="157" t="s">
        <v>198</v>
      </c>
      <c r="J57" s="157" t="s">
        <v>198</v>
      </c>
      <c r="K57" s="113" t="e">
        <f t="shared" si="5"/>
        <v>#VALUE!</v>
      </c>
      <c r="L57" s="114" t="e">
        <f t="shared" si="6"/>
        <v>#VALUE!</v>
      </c>
      <c r="M57" s="115" t="e">
        <f t="shared" si="12"/>
        <v>#VALUE!</v>
      </c>
      <c r="N57" s="111" t="e">
        <f t="shared" si="7"/>
        <v>#VALUE!</v>
      </c>
      <c r="O57" s="157" t="s">
        <v>198</v>
      </c>
      <c r="P57" s="157" t="s">
        <v>198</v>
      </c>
      <c r="Q57" s="113" t="e">
        <f t="shared" si="8"/>
        <v>#VALUE!</v>
      </c>
      <c r="R57" s="114" t="e">
        <f t="shared" si="13"/>
        <v>#VALUE!</v>
      </c>
      <c r="S57" s="115" t="e">
        <f t="shared" si="14"/>
        <v>#VALUE!</v>
      </c>
      <c r="T57" s="115" t="e">
        <f>+VLOOKUP(A57,#REF!,10,0)</f>
        <v>#REF!</v>
      </c>
      <c r="U57" s="116"/>
      <c r="V57" s="117">
        <f t="shared" si="9"/>
        <v>42422</v>
      </c>
      <c r="W57" s="90" t="e">
        <f t="shared" si="10"/>
        <v>#VALUE!</v>
      </c>
      <c r="X57" s="89"/>
      <c r="Y57" s="158"/>
      <c r="Z57" s="159"/>
      <c r="AA57" s="158"/>
      <c r="AB57" s="158"/>
      <c r="AC57" s="158"/>
      <c r="AD57" s="158"/>
      <c r="AE57" s="89"/>
      <c r="AF57" s="89"/>
      <c r="AG57" s="89"/>
    </row>
    <row r="58" spans="1:33" ht="11.25" customHeight="1" outlineLevel="1" x14ac:dyDescent="0.3">
      <c r="A58" s="156">
        <v>42423</v>
      </c>
      <c r="B58" s="111" t="e">
        <f t="shared" si="1"/>
        <v>#VALUE!</v>
      </c>
      <c r="C58" s="157" t="s">
        <v>198</v>
      </c>
      <c r="D58" s="157" t="s">
        <v>198</v>
      </c>
      <c r="E58" s="113" t="e">
        <f t="shared" si="2"/>
        <v>#VALUE!</v>
      </c>
      <c r="F58" s="120" t="e">
        <f t="shared" si="16"/>
        <v>#VALUE!</v>
      </c>
      <c r="G58" s="121" t="e">
        <f t="shared" si="11"/>
        <v>#VALUE!</v>
      </c>
      <c r="H58" s="111" t="e">
        <f t="shared" si="4"/>
        <v>#VALUE!</v>
      </c>
      <c r="I58" s="206" t="s">
        <v>198</v>
      </c>
      <c r="J58" s="206" t="s">
        <v>198</v>
      </c>
      <c r="K58" s="113" t="e">
        <f t="shared" si="5"/>
        <v>#VALUE!</v>
      </c>
      <c r="L58" s="120" t="e">
        <f t="shared" si="6"/>
        <v>#VALUE!</v>
      </c>
      <c r="M58" s="121" t="e">
        <f t="shared" si="12"/>
        <v>#VALUE!</v>
      </c>
      <c r="N58" s="111" t="e">
        <f t="shared" si="7"/>
        <v>#VALUE!</v>
      </c>
      <c r="O58" s="157" t="s">
        <v>198</v>
      </c>
      <c r="P58" s="157" t="s">
        <v>198</v>
      </c>
      <c r="Q58" s="113" t="e">
        <f t="shared" si="8"/>
        <v>#VALUE!</v>
      </c>
      <c r="R58" s="120" t="e">
        <f t="shared" si="13"/>
        <v>#VALUE!</v>
      </c>
      <c r="S58" s="121" t="e">
        <f t="shared" si="14"/>
        <v>#VALUE!</v>
      </c>
      <c r="T58" s="115" t="e">
        <f>+VLOOKUP(A58,#REF!,10,0)</f>
        <v>#REF!</v>
      </c>
      <c r="U58" s="116"/>
      <c r="V58" s="117">
        <f t="shared" si="9"/>
        <v>42423</v>
      </c>
      <c r="W58" s="90" t="e">
        <f t="shared" si="10"/>
        <v>#VALUE!</v>
      </c>
      <c r="X58" s="89"/>
      <c r="Y58" s="158"/>
      <c r="Z58" s="159"/>
      <c r="AA58" s="158"/>
      <c r="AB58" s="158"/>
      <c r="AC58" s="158"/>
      <c r="AD58" s="158"/>
      <c r="AE58" s="89"/>
      <c r="AF58" s="89"/>
      <c r="AG58" s="89"/>
    </row>
    <row r="59" spans="1:33" ht="11.25" customHeight="1" outlineLevel="1" x14ac:dyDescent="0.3">
      <c r="A59" s="156">
        <v>42424</v>
      </c>
      <c r="B59" s="111" t="e">
        <f t="shared" si="1"/>
        <v>#VALUE!</v>
      </c>
      <c r="C59" s="157" t="s">
        <v>198</v>
      </c>
      <c r="D59" s="157" t="s">
        <v>198</v>
      </c>
      <c r="E59" s="113" t="e">
        <f t="shared" si="2"/>
        <v>#VALUE!</v>
      </c>
      <c r="F59" s="120" t="e">
        <f t="shared" si="16"/>
        <v>#VALUE!</v>
      </c>
      <c r="G59" s="121" t="e">
        <f t="shared" si="11"/>
        <v>#VALUE!</v>
      </c>
      <c r="H59" s="111" t="e">
        <f t="shared" si="4"/>
        <v>#VALUE!</v>
      </c>
      <c r="I59" s="206" t="s">
        <v>198</v>
      </c>
      <c r="J59" s="206" t="s">
        <v>198</v>
      </c>
      <c r="K59" s="113" t="e">
        <f t="shared" si="5"/>
        <v>#VALUE!</v>
      </c>
      <c r="L59" s="120" t="e">
        <f t="shared" si="6"/>
        <v>#VALUE!</v>
      </c>
      <c r="M59" s="121" t="e">
        <f t="shared" si="12"/>
        <v>#VALUE!</v>
      </c>
      <c r="N59" s="111" t="e">
        <f t="shared" si="7"/>
        <v>#VALUE!</v>
      </c>
      <c r="O59" s="157" t="s">
        <v>198</v>
      </c>
      <c r="P59" s="157" t="s">
        <v>198</v>
      </c>
      <c r="Q59" s="113" t="e">
        <f t="shared" si="8"/>
        <v>#VALUE!</v>
      </c>
      <c r="R59" s="120" t="e">
        <f t="shared" si="13"/>
        <v>#VALUE!</v>
      </c>
      <c r="S59" s="121" t="e">
        <f t="shared" si="14"/>
        <v>#VALUE!</v>
      </c>
      <c r="T59" s="115" t="e">
        <f>+VLOOKUP(A59,#REF!,10,0)</f>
        <v>#REF!</v>
      </c>
      <c r="U59" s="116"/>
      <c r="V59" s="117">
        <f t="shared" si="9"/>
        <v>42424</v>
      </c>
      <c r="W59" s="90" t="e">
        <f t="shared" si="10"/>
        <v>#VALUE!</v>
      </c>
      <c r="X59" s="89"/>
      <c r="Y59" s="158"/>
      <c r="Z59" s="159"/>
      <c r="AA59" s="158"/>
      <c r="AB59" s="158"/>
      <c r="AC59" s="158"/>
      <c r="AD59" s="158"/>
      <c r="AE59" s="89"/>
      <c r="AF59" s="89"/>
      <c r="AG59" s="89"/>
    </row>
    <row r="60" spans="1:33" ht="11.25" customHeight="1" outlineLevel="1" x14ac:dyDescent="0.3">
      <c r="A60" s="156">
        <v>42425</v>
      </c>
      <c r="B60" s="111" t="e">
        <f t="shared" si="1"/>
        <v>#VALUE!</v>
      </c>
      <c r="C60" s="157" t="s">
        <v>198</v>
      </c>
      <c r="D60" s="157" t="s">
        <v>198</v>
      </c>
      <c r="E60" s="113" t="e">
        <f t="shared" si="2"/>
        <v>#VALUE!</v>
      </c>
      <c r="F60" s="120" t="e">
        <f t="shared" si="16"/>
        <v>#VALUE!</v>
      </c>
      <c r="G60" s="121" t="e">
        <f t="shared" si="11"/>
        <v>#VALUE!</v>
      </c>
      <c r="H60" s="111" t="e">
        <f t="shared" si="4"/>
        <v>#VALUE!</v>
      </c>
      <c r="I60" s="206" t="s">
        <v>198</v>
      </c>
      <c r="J60" s="206" t="s">
        <v>198</v>
      </c>
      <c r="K60" s="113" t="e">
        <f t="shared" si="5"/>
        <v>#VALUE!</v>
      </c>
      <c r="L60" s="120" t="e">
        <f t="shared" si="6"/>
        <v>#VALUE!</v>
      </c>
      <c r="M60" s="121" t="e">
        <f t="shared" si="12"/>
        <v>#VALUE!</v>
      </c>
      <c r="N60" s="111" t="e">
        <f t="shared" si="7"/>
        <v>#VALUE!</v>
      </c>
      <c r="O60" s="157" t="s">
        <v>198</v>
      </c>
      <c r="P60" s="157" t="s">
        <v>198</v>
      </c>
      <c r="Q60" s="113" t="e">
        <f t="shared" si="8"/>
        <v>#VALUE!</v>
      </c>
      <c r="R60" s="120" t="e">
        <f t="shared" si="13"/>
        <v>#VALUE!</v>
      </c>
      <c r="S60" s="121" t="e">
        <f t="shared" si="14"/>
        <v>#VALUE!</v>
      </c>
      <c r="T60" s="115" t="e">
        <f>+VLOOKUP(A60,#REF!,10,0)</f>
        <v>#REF!</v>
      </c>
      <c r="U60" s="116"/>
      <c r="V60" s="117">
        <f t="shared" si="9"/>
        <v>42425</v>
      </c>
      <c r="W60" s="90" t="e">
        <f t="shared" si="10"/>
        <v>#VALUE!</v>
      </c>
      <c r="X60" s="89"/>
      <c r="Y60" s="158"/>
      <c r="Z60" s="159"/>
      <c r="AA60" s="158"/>
      <c r="AB60" s="158"/>
      <c r="AC60" s="158"/>
      <c r="AD60" s="158"/>
      <c r="AE60" s="117"/>
      <c r="AF60" s="89"/>
      <c r="AG60" s="122"/>
    </row>
    <row r="61" spans="1:33" ht="11.25" customHeight="1" outlineLevel="1" x14ac:dyDescent="0.3">
      <c r="A61" s="156"/>
      <c r="B61" s="111"/>
      <c r="C61" s="157"/>
      <c r="D61" s="157">
        <v>2.5510000000000002</v>
      </c>
      <c r="E61" s="113"/>
      <c r="F61" s="120"/>
      <c r="G61" s="121"/>
      <c r="H61" s="111"/>
      <c r="I61" s="113"/>
      <c r="J61" s="113">
        <v>2.335</v>
      </c>
      <c r="K61" s="120"/>
      <c r="L61" s="120"/>
      <c r="M61" s="121"/>
      <c r="N61" s="111"/>
      <c r="O61" s="157"/>
      <c r="P61" s="120">
        <v>2.694</v>
      </c>
      <c r="Q61" s="113"/>
      <c r="R61" s="120"/>
      <c r="S61" s="121"/>
      <c r="T61" s="121"/>
      <c r="U61" s="116"/>
      <c r="V61" s="117">
        <f t="shared" si="9"/>
        <v>0</v>
      </c>
      <c r="W61" s="90">
        <f t="shared" si="10"/>
        <v>0</v>
      </c>
      <c r="X61" s="89"/>
      <c r="Y61" s="158"/>
      <c r="Z61" s="159"/>
      <c r="AA61" s="158"/>
      <c r="AB61" s="158"/>
      <c r="AC61" s="158"/>
      <c r="AD61" s="158"/>
      <c r="AE61" s="89"/>
      <c r="AF61" s="89"/>
      <c r="AG61" s="89"/>
    </row>
    <row r="62" spans="1:33" ht="11.25" customHeight="1" outlineLevel="1" x14ac:dyDescent="0.3">
      <c r="A62" s="156">
        <v>42426</v>
      </c>
      <c r="B62" s="111" t="e">
        <f t="shared" ref="B62:B99" si="17">+A62-$A$27</f>
        <v>#VALUE!</v>
      </c>
      <c r="C62" s="157" t="s">
        <v>198</v>
      </c>
      <c r="D62" s="157" t="s">
        <v>198</v>
      </c>
      <c r="E62" s="113" t="e">
        <f t="shared" ref="E62:E99" si="18">+C62-($H$15)+F62</f>
        <v>#VALUE!</v>
      </c>
      <c r="F62" s="120" t="e">
        <f t="shared" ref="F62:F99" si="19">+$F$60+$D$61-D62</f>
        <v>#VALUE!</v>
      </c>
      <c r="G62" s="121" t="e">
        <f>+(F62-F60)/(A62-A60)*1000</f>
        <v>#VALUE!</v>
      </c>
      <c r="H62" s="111" t="e">
        <f t="shared" ref="H62:H99" si="20">+A62-$A$27</f>
        <v>#VALUE!</v>
      </c>
      <c r="I62" s="206" t="s">
        <v>198</v>
      </c>
      <c r="J62" s="206" t="s">
        <v>198</v>
      </c>
      <c r="K62" s="113" t="e">
        <f t="shared" ref="K62:K99" si="21">+I62-($H$16)+L62</f>
        <v>#VALUE!</v>
      </c>
      <c r="L62" s="120" t="e">
        <f t="shared" ref="L62:L99" si="22">+$L$60+$J$61-J62</f>
        <v>#VALUE!</v>
      </c>
      <c r="M62" s="121" t="e">
        <f>+(L62-L60)/(A62-A60)*1000</f>
        <v>#VALUE!</v>
      </c>
      <c r="N62" s="111" t="e">
        <f t="shared" ref="N62:N99" si="23">+A62-$A$27</f>
        <v>#VALUE!</v>
      </c>
      <c r="O62" s="157" t="s">
        <v>198</v>
      </c>
      <c r="P62" s="157" t="s">
        <v>198</v>
      </c>
      <c r="Q62" s="113" t="e">
        <f t="shared" ref="Q62:Q99" si="24">+(O62-$H$17+R62)</f>
        <v>#VALUE!</v>
      </c>
      <c r="R62" s="120" t="e">
        <f t="shared" ref="R62:R99" si="25">+$R$60+$P$61-P62</f>
        <v>#VALUE!</v>
      </c>
      <c r="S62" s="121" t="e">
        <f>+(R62-R60)/(A62-A60)*1000</f>
        <v>#VALUE!</v>
      </c>
      <c r="T62" s="121" t="e">
        <f>+VLOOKUP(A62,#REF!,10,0)</f>
        <v>#REF!</v>
      </c>
      <c r="U62" s="116"/>
      <c r="V62" s="117">
        <f t="shared" si="9"/>
        <v>42426</v>
      </c>
      <c r="W62" s="90" t="e">
        <f t="shared" si="10"/>
        <v>#VALUE!</v>
      </c>
      <c r="X62" s="158"/>
      <c r="Y62" s="158"/>
      <c r="Z62" s="159"/>
      <c r="AA62" s="158"/>
      <c r="AB62" s="158"/>
      <c r="AC62" s="158"/>
      <c r="AD62" s="158"/>
      <c r="AE62" s="89"/>
      <c r="AF62" s="89"/>
      <c r="AG62" s="89"/>
    </row>
    <row r="63" spans="1:33" ht="11.25" customHeight="1" outlineLevel="1" x14ac:dyDescent="0.3">
      <c r="A63" s="156">
        <v>42427</v>
      </c>
      <c r="B63" s="111" t="e">
        <f t="shared" si="17"/>
        <v>#VALUE!</v>
      </c>
      <c r="C63" s="112" t="s">
        <v>198</v>
      </c>
      <c r="D63" s="112" t="s">
        <v>198</v>
      </c>
      <c r="E63" s="113" t="e">
        <f t="shared" si="18"/>
        <v>#VALUE!</v>
      </c>
      <c r="F63" s="120" t="e">
        <f t="shared" si="19"/>
        <v>#VALUE!</v>
      </c>
      <c r="G63" s="121" t="e">
        <f t="shared" ref="G63:G99" si="26">+(F63-F62)/(A63-A62)*1000</f>
        <v>#VALUE!</v>
      </c>
      <c r="H63" s="111" t="e">
        <f t="shared" si="20"/>
        <v>#VALUE!</v>
      </c>
      <c r="I63" s="112" t="s">
        <v>198</v>
      </c>
      <c r="J63" s="112" t="s">
        <v>198</v>
      </c>
      <c r="K63" s="113" t="e">
        <f t="shared" si="21"/>
        <v>#VALUE!</v>
      </c>
      <c r="L63" s="120" t="e">
        <f t="shared" si="22"/>
        <v>#VALUE!</v>
      </c>
      <c r="M63" s="121" t="e">
        <f t="shared" ref="M63:M99" si="27">+(L63-L62)/(A63-A62)*1000</f>
        <v>#VALUE!</v>
      </c>
      <c r="N63" s="111" t="e">
        <f t="shared" si="23"/>
        <v>#VALUE!</v>
      </c>
      <c r="O63" s="112" t="s">
        <v>198</v>
      </c>
      <c r="P63" s="112" t="s">
        <v>198</v>
      </c>
      <c r="Q63" s="113" t="e">
        <f t="shared" si="24"/>
        <v>#VALUE!</v>
      </c>
      <c r="R63" s="120" t="e">
        <f t="shared" si="25"/>
        <v>#VALUE!</v>
      </c>
      <c r="S63" s="121" t="e">
        <f t="shared" ref="S63:S99" si="28">+(R63-R62)/(A63-A62)*1000</f>
        <v>#VALUE!</v>
      </c>
      <c r="T63" s="121" t="e">
        <f>+VLOOKUP(A63,#REF!,10,0)</f>
        <v>#REF!</v>
      </c>
      <c r="U63" s="116"/>
      <c r="V63" s="117">
        <f t="shared" si="9"/>
        <v>42427</v>
      </c>
      <c r="W63" s="90" t="e">
        <f t="shared" si="10"/>
        <v>#VALUE!</v>
      </c>
      <c r="X63" s="89"/>
      <c r="Y63" s="158"/>
      <c r="Z63" s="159"/>
      <c r="AA63" s="158"/>
      <c r="AB63" s="158"/>
      <c r="AC63" s="158"/>
      <c r="AD63" s="158"/>
      <c r="AE63" s="117"/>
      <c r="AF63" s="89"/>
      <c r="AG63" s="122"/>
    </row>
    <row r="64" spans="1:33" ht="11.25" customHeight="1" outlineLevel="1" x14ac:dyDescent="0.3">
      <c r="A64" s="156">
        <v>42429</v>
      </c>
      <c r="B64" s="111" t="e">
        <f t="shared" si="17"/>
        <v>#VALUE!</v>
      </c>
      <c r="C64" s="119" t="s">
        <v>198</v>
      </c>
      <c r="D64" s="119" t="s">
        <v>198</v>
      </c>
      <c r="E64" s="113" t="e">
        <f t="shared" si="18"/>
        <v>#VALUE!</v>
      </c>
      <c r="F64" s="120" t="e">
        <f t="shared" si="19"/>
        <v>#VALUE!</v>
      </c>
      <c r="G64" s="121" t="e">
        <f t="shared" si="26"/>
        <v>#VALUE!</v>
      </c>
      <c r="H64" s="111" t="e">
        <f t="shared" si="20"/>
        <v>#VALUE!</v>
      </c>
      <c r="I64" s="119" t="s">
        <v>198</v>
      </c>
      <c r="J64" s="119" t="s">
        <v>198</v>
      </c>
      <c r="K64" s="113" t="e">
        <f t="shared" si="21"/>
        <v>#VALUE!</v>
      </c>
      <c r="L64" s="120" t="e">
        <f t="shared" si="22"/>
        <v>#VALUE!</v>
      </c>
      <c r="M64" s="121" t="e">
        <f t="shared" si="27"/>
        <v>#VALUE!</v>
      </c>
      <c r="N64" s="111" t="e">
        <f t="shared" si="23"/>
        <v>#VALUE!</v>
      </c>
      <c r="O64" s="119" t="s">
        <v>198</v>
      </c>
      <c r="P64" s="119" t="s">
        <v>198</v>
      </c>
      <c r="Q64" s="113" t="e">
        <f t="shared" si="24"/>
        <v>#VALUE!</v>
      </c>
      <c r="R64" s="120" t="e">
        <f t="shared" si="25"/>
        <v>#VALUE!</v>
      </c>
      <c r="S64" s="121" t="e">
        <f t="shared" si="28"/>
        <v>#VALUE!</v>
      </c>
      <c r="T64" s="121" t="e">
        <f>+VLOOKUP(A64,#REF!,10,0)</f>
        <v>#REF!</v>
      </c>
      <c r="U64" s="116"/>
      <c r="V64" s="117">
        <f t="shared" si="9"/>
        <v>42429</v>
      </c>
      <c r="W64" s="90" t="e">
        <f t="shared" si="10"/>
        <v>#VALUE!</v>
      </c>
      <c r="X64" s="89"/>
      <c r="Y64" s="158"/>
      <c r="Z64" s="159"/>
      <c r="AA64" s="158"/>
      <c r="AB64" s="158"/>
      <c r="AC64" s="158"/>
      <c r="AD64" s="158"/>
      <c r="AE64" s="89"/>
      <c r="AF64" s="89"/>
      <c r="AG64" s="89"/>
    </row>
    <row r="65" spans="1:33" ht="11.25" customHeight="1" outlineLevel="1" x14ac:dyDescent="0.3">
      <c r="A65" s="156">
        <v>42430</v>
      </c>
      <c r="B65" s="111" t="e">
        <f t="shared" si="17"/>
        <v>#VALUE!</v>
      </c>
      <c r="C65" s="119" t="s">
        <v>198</v>
      </c>
      <c r="D65" s="119" t="s">
        <v>198</v>
      </c>
      <c r="E65" s="113" t="e">
        <f t="shared" si="18"/>
        <v>#VALUE!</v>
      </c>
      <c r="F65" s="120" t="e">
        <f t="shared" si="19"/>
        <v>#VALUE!</v>
      </c>
      <c r="G65" s="121" t="e">
        <f t="shared" si="26"/>
        <v>#VALUE!</v>
      </c>
      <c r="H65" s="111" t="e">
        <f t="shared" si="20"/>
        <v>#VALUE!</v>
      </c>
      <c r="I65" s="119" t="s">
        <v>198</v>
      </c>
      <c r="J65" s="119" t="s">
        <v>198</v>
      </c>
      <c r="K65" s="113" t="e">
        <f t="shared" si="21"/>
        <v>#VALUE!</v>
      </c>
      <c r="L65" s="120" t="e">
        <f t="shared" si="22"/>
        <v>#VALUE!</v>
      </c>
      <c r="M65" s="121" t="e">
        <f t="shared" si="27"/>
        <v>#VALUE!</v>
      </c>
      <c r="N65" s="111" t="e">
        <f t="shared" si="23"/>
        <v>#VALUE!</v>
      </c>
      <c r="O65" s="119" t="s">
        <v>198</v>
      </c>
      <c r="P65" s="119" t="s">
        <v>198</v>
      </c>
      <c r="Q65" s="113" t="e">
        <f t="shared" si="24"/>
        <v>#VALUE!</v>
      </c>
      <c r="R65" s="120" t="e">
        <f t="shared" si="25"/>
        <v>#VALUE!</v>
      </c>
      <c r="S65" s="121" t="e">
        <f t="shared" si="28"/>
        <v>#VALUE!</v>
      </c>
      <c r="T65" s="121" t="e">
        <f>+VLOOKUP(A65,#REF!,10,0)</f>
        <v>#REF!</v>
      </c>
      <c r="U65" s="116"/>
      <c r="V65" s="117">
        <f t="shared" si="9"/>
        <v>42430</v>
      </c>
      <c r="W65" s="90" t="e">
        <f t="shared" si="10"/>
        <v>#VALUE!</v>
      </c>
      <c r="X65" s="89"/>
      <c r="Y65" s="158"/>
      <c r="Z65" s="159"/>
      <c r="AA65" s="158"/>
      <c r="AB65" s="158"/>
      <c r="AC65" s="158"/>
      <c r="AD65" s="158"/>
      <c r="AE65" s="89"/>
      <c r="AF65" s="89"/>
      <c r="AG65" s="89"/>
    </row>
    <row r="66" spans="1:33" ht="11.25" customHeight="1" outlineLevel="1" x14ac:dyDescent="0.3">
      <c r="A66" s="156">
        <v>42431</v>
      </c>
      <c r="B66" s="111" t="e">
        <f t="shared" si="17"/>
        <v>#VALUE!</v>
      </c>
      <c r="C66" s="119" t="s">
        <v>198</v>
      </c>
      <c r="D66" s="119" t="s">
        <v>198</v>
      </c>
      <c r="E66" s="113" t="e">
        <f t="shared" si="18"/>
        <v>#VALUE!</v>
      </c>
      <c r="F66" s="120" t="e">
        <f t="shared" si="19"/>
        <v>#VALUE!</v>
      </c>
      <c r="G66" s="121" t="e">
        <f t="shared" si="26"/>
        <v>#VALUE!</v>
      </c>
      <c r="H66" s="111" t="e">
        <f t="shared" si="20"/>
        <v>#VALUE!</v>
      </c>
      <c r="I66" s="119" t="s">
        <v>198</v>
      </c>
      <c r="J66" s="119" t="s">
        <v>198</v>
      </c>
      <c r="K66" s="113" t="e">
        <f t="shared" si="21"/>
        <v>#VALUE!</v>
      </c>
      <c r="L66" s="120" t="e">
        <f t="shared" si="22"/>
        <v>#VALUE!</v>
      </c>
      <c r="M66" s="121" t="e">
        <f t="shared" si="27"/>
        <v>#VALUE!</v>
      </c>
      <c r="N66" s="111" t="e">
        <f t="shared" si="23"/>
        <v>#VALUE!</v>
      </c>
      <c r="O66" s="119" t="s">
        <v>198</v>
      </c>
      <c r="P66" s="119" t="s">
        <v>198</v>
      </c>
      <c r="Q66" s="113" t="e">
        <f t="shared" si="24"/>
        <v>#VALUE!</v>
      </c>
      <c r="R66" s="120" t="e">
        <f t="shared" si="25"/>
        <v>#VALUE!</v>
      </c>
      <c r="S66" s="121" t="e">
        <f t="shared" si="28"/>
        <v>#VALUE!</v>
      </c>
      <c r="T66" s="121" t="e">
        <f>+VLOOKUP(A66,#REF!,10,0)</f>
        <v>#REF!</v>
      </c>
      <c r="U66" s="116"/>
      <c r="V66" s="117">
        <f t="shared" si="9"/>
        <v>42431</v>
      </c>
      <c r="W66" s="90" t="e">
        <f t="shared" si="10"/>
        <v>#VALUE!</v>
      </c>
      <c r="X66" s="89"/>
      <c r="Y66" s="158"/>
      <c r="Z66" s="159"/>
      <c r="AA66" s="158"/>
      <c r="AB66" s="158"/>
      <c r="AC66" s="158"/>
      <c r="AD66" s="158"/>
      <c r="AE66" s="89"/>
      <c r="AF66" s="89"/>
      <c r="AG66" s="89"/>
    </row>
    <row r="67" spans="1:33" ht="11.25" customHeight="1" outlineLevel="1" x14ac:dyDescent="0.3">
      <c r="A67" s="156">
        <v>42432</v>
      </c>
      <c r="B67" s="111" t="e">
        <f t="shared" si="17"/>
        <v>#VALUE!</v>
      </c>
      <c r="C67" s="119" t="s">
        <v>198</v>
      </c>
      <c r="D67" s="119" t="s">
        <v>198</v>
      </c>
      <c r="E67" s="113" t="e">
        <f t="shared" si="18"/>
        <v>#VALUE!</v>
      </c>
      <c r="F67" s="120" t="e">
        <f t="shared" si="19"/>
        <v>#VALUE!</v>
      </c>
      <c r="G67" s="121" t="e">
        <f t="shared" si="26"/>
        <v>#VALUE!</v>
      </c>
      <c r="H67" s="111" t="e">
        <f t="shared" si="20"/>
        <v>#VALUE!</v>
      </c>
      <c r="I67" s="119" t="s">
        <v>198</v>
      </c>
      <c r="J67" s="119" t="s">
        <v>198</v>
      </c>
      <c r="K67" s="113" t="e">
        <f t="shared" si="21"/>
        <v>#VALUE!</v>
      </c>
      <c r="L67" s="120" t="e">
        <f t="shared" si="22"/>
        <v>#VALUE!</v>
      </c>
      <c r="M67" s="121" t="e">
        <f t="shared" si="27"/>
        <v>#VALUE!</v>
      </c>
      <c r="N67" s="111" t="e">
        <f t="shared" si="23"/>
        <v>#VALUE!</v>
      </c>
      <c r="O67" s="119" t="s">
        <v>198</v>
      </c>
      <c r="P67" s="119" t="s">
        <v>198</v>
      </c>
      <c r="Q67" s="113" t="e">
        <f t="shared" si="24"/>
        <v>#VALUE!</v>
      </c>
      <c r="R67" s="120" t="e">
        <f t="shared" si="25"/>
        <v>#VALUE!</v>
      </c>
      <c r="S67" s="121" t="e">
        <f t="shared" si="28"/>
        <v>#VALUE!</v>
      </c>
      <c r="T67" s="121" t="e">
        <f>+VLOOKUP(A67,#REF!,10,0)</f>
        <v>#REF!</v>
      </c>
      <c r="U67" s="116"/>
      <c r="V67" s="117">
        <f t="shared" si="9"/>
        <v>42432</v>
      </c>
      <c r="W67" s="90" t="e">
        <f t="shared" si="10"/>
        <v>#VALUE!</v>
      </c>
      <c r="X67" s="89"/>
      <c r="Y67" s="158"/>
      <c r="Z67" s="159"/>
      <c r="AA67" s="158"/>
      <c r="AB67" s="158"/>
      <c r="AC67" s="158"/>
      <c r="AD67" s="158"/>
      <c r="AE67" s="89"/>
      <c r="AF67" s="89"/>
      <c r="AG67" s="89"/>
    </row>
    <row r="68" spans="1:33" ht="11.25" customHeight="1" outlineLevel="1" x14ac:dyDescent="0.3">
      <c r="A68" s="156">
        <v>42433</v>
      </c>
      <c r="B68" s="111" t="e">
        <f t="shared" si="17"/>
        <v>#VALUE!</v>
      </c>
      <c r="C68" s="119" t="s">
        <v>198</v>
      </c>
      <c r="D68" s="119" t="s">
        <v>198</v>
      </c>
      <c r="E68" s="113" t="e">
        <f t="shared" si="18"/>
        <v>#VALUE!</v>
      </c>
      <c r="F68" s="120" t="e">
        <f t="shared" si="19"/>
        <v>#VALUE!</v>
      </c>
      <c r="G68" s="121" t="e">
        <f t="shared" si="26"/>
        <v>#VALUE!</v>
      </c>
      <c r="H68" s="111" t="e">
        <f t="shared" si="20"/>
        <v>#VALUE!</v>
      </c>
      <c r="I68" s="119" t="s">
        <v>198</v>
      </c>
      <c r="J68" s="119" t="s">
        <v>198</v>
      </c>
      <c r="K68" s="113" t="e">
        <f t="shared" si="21"/>
        <v>#VALUE!</v>
      </c>
      <c r="L68" s="120" t="e">
        <f t="shared" si="22"/>
        <v>#VALUE!</v>
      </c>
      <c r="M68" s="121" t="e">
        <f t="shared" si="27"/>
        <v>#VALUE!</v>
      </c>
      <c r="N68" s="111" t="e">
        <f t="shared" si="23"/>
        <v>#VALUE!</v>
      </c>
      <c r="O68" s="119" t="s">
        <v>198</v>
      </c>
      <c r="P68" s="119" t="s">
        <v>198</v>
      </c>
      <c r="Q68" s="113" t="e">
        <f t="shared" si="24"/>
        <v>#VALUE!</v>
      </c>
      <c r="R68" s="120" t="e">
        <f t="shared" si="25"/>
        <v>#VALUE!</v>
      </c>
      <c r="S68" s="121" t="e">
        <f t="shared" si="28"/>
        <v>#VALUE!</v>
      </c>
      <c r="T68" s="121" t="e">
        <f>+VLOOKUP(A68,#REF!,10,0)</f>
        <v>#REF!</v>
      </c>
      <c r="U68" s="116"/>
      <c r="V68" s="117">
        <f t="shared" si="9"/>
        <v>42433</v>
      </c>
      <c r="W68" s="90" t="e">
        <f t="shared" si="10"/>
        <v>#VALUE!</v>
      </c>
      <c r="X68" s="158"/>
      <c r="Y68" s="158"/>
      <c r="Z68" s="159"/>
      <c r="AA68" s="158"/>
      <c r="AB68" s="158"/>
      <c r="AC68" s="158"/>
      <c r="AD68" s="158"/>
      <c r="AE68" s="89"/>
      <c r="AF68" s="89"/>
      <c r="AG68" s="89"/>
    </row>
    <row r="69" spans="1:33" ht="11.25" customHeight="1" outlineLevel="1" x14ac:dyDescent="0.3">
      <c r="A69" s="156">
        <v>42434</v>
      </c>
      <c r="B69" s="111" t="e">
        <f t="shared" si="17"/>
        <v>#VALUE!</v>
      </c>
      <c r="C69" s="119" t="s">
        <v>198</v>
      </c>
      <c r="D69" s="119" t="s">
        <v>198</v>
      </c>
      <c r="E69" s="113" t="e">
        <f t="shared" si="18"/>
        <v>#VALUE!</v>
      </c>
      <c r="F69" s="120" t="e">
        <f t="shared" si="19"/>
        <v>#VALUE!</v>
      </c>
      <c r="G69" s="121" t="e">
        <f t="shared" si="26"/>
        <v>#VALUE!</v>
      </c>
      <c r="H69" s="111" t="e">
        <f t="shared" si="20"/>
        <v>#VALUE!</v>
      </c>
      <c r="I69" s="119" t="s">
        <v>198</v>
      </c>
      <c r="J69" s="119" t="s">
        <v>198</v>
      </c>
      <c r="K69" s="113" t="e">
        <f t="shared" si="21"/>
        <v>#VALUE!</v>
      </c>
      <c r="L69" s="120" t="e">
        <f t="shared" si="22"/>
        <v>#VALUE!</v>
      </c>
      <c r="M69" s="121" t="e">
        <f t="shared" si="27"/>
        <v>#VALUE!</v>
      </c>
      <c r="N69" s="111" t="e">
        <f t="shared" si="23"/>
        <v>#VALUE!</v>
      </c>
      <c r="O69" s="119" t="s">
        <v>198</v>
      </c>
      <c r="P69" s="119" t="s">
        <v>198</v>
      </c>
      <c r="Q69" s="113" t="e">
        <f t="shared" si="24"/>
        <v>#VALUE!</v>
      </c>
      <c r="R69" s="120" t="e">
        <f t="shared" si="25"/>
        <v>#VALUE!</v>
      </c>
      <c r="S69" s="121" t="e">
        <f t="shared" si="28"/>
        <v>#VALUE!</v>
      </c>
      <c r="T69" s="121" t="e">
        <f>+VLOOKUP(A69,#REF!,10,0)</f>
        <v>#REF!</v>
      </c>
      <c r="U69" s="116"/>
      <c r="V69" s="117">
        <f t="shared" si="9"/>
        <v>42434</v>
      </c>
      <c r="W69" s="90" t="e">
        <f t="shared" si="10"/>
        <v>#VALUE!</v>
      </c>
      <c r="X69" s="158"/>
      <c r="Y69" s="158"/>
      <c r="Z69" s="159"/>
      <c r="AA69" s="158"/>
      <c r="AB69" s="158"/>
      <c r="AC69" s="158"/>
      <c r="AD69" s="158"/>
      <c r="AE69" s="89"/>
      <c r="AF69" s="89"/>
      <c r="AG69" s="89"/>
    </row>
    <row r="70" spans="1:33" ht="11.25" customHeight="1" outlineLevel="1" x14ac:dyDescent="0.3">
      <c r="A70" s="156">
        <v>42436</v>
      </c>
      <c r="B70" s="111" t="e">
        <f t="shared" si="17"/>
        <v>#VALUE!</v>
      </c>
      <c r="C70" s="119" t="s">
        <v>198</v>
      </c>
      <c r="D70" s="119" t="s">
        <v>198</v>
      </c>
      <c r="E70" s="113" t="e">
        <f t="shared" si="18"/>
        <v>#VALUE!</v>
      </c>
      <c r="F70" s="120" t="e">
        <f t="shared" si="19"/>
        <v>#VALUE!</v>
      </c>
      <c r="G70" s="121" t="e">
        <f t="shared" si="26"/>
        <v>#VALUE!</v>
      </c>
      <c r="H70" s="111" t="e">
        <f t="shared" si="20"/>
        <v>#VALUE!</v>
      </c>
      <c r="I70" s="119" t="s">
        <v>198</v>
      </c>
      <c r="J70" s="119" t="s">
        <v>198</v>
      </c>
      <c r="K70" s="113" t="e">
        <f t="shared" si="21"/>
        <v>#VALUE!</v>
      </c>
      <c r="L70" s="120" t="e">
        <f t="shared" si="22"/>
        <v>#VALUE!</v>
      </c>
      <c r="M70" s="121" t="e">
        <f t="shared" si="27"/>
        <v>#VALUE!</v>
      </c>
      <c r="N70" s="111" t="e">
        <f t="shared" si="23"/>
        <v>#VALUE!</v>
      </c>
      <c r="O70" s="119" t="s">
        <v>198</v>
      </c>
      <c r="P70" s="119" t="s">
        <v>198</v>
      </c>
      <c r="Q70" s="113" t="e">
        <f t="shared" si="24"/>
        <v>#VALUE!</v>
      </c>
      <c r="R70" s="120" t="e">
        <f t="shared" si="25"/>
        <v>#VALUE!</v>
      </c>
      <c r="S70" s="121" t="e">
        <f t="shared" si="28"/>
        <v>#VALUE!</v>
      </c>
      <c r="T70" s="121" t="e">
        <f>+VLOOKUP(A70,#REF!,10,0)</f>
        <v>#REF!</v>
      </c>
      <c r="U70" s="116"/>
      <c r="V70" s="117">
        <f t="shared" si="9"/>
        <v>42436</v>
      </c>
      <c r="W70" s="90" t="e">
        <f t="shared" si="10"/>
        <v>#VALUE!</v>
      </c>
      <c r="X70" s="89"/>
      <c r="Y70" s="158"/>
      <c r="Z70" s="159"/>
      <c r="AA70" s="158"/>
      <c r="AB70" s="158"/>
      <c r="AC70" s="158"/>
      <c r="AD70" s="158"/>
      <c r="AE70" s="89"/>
      <c r="AF70" s="89"/>
      <c r="AG70" s="89"/>
    </row>
    <row r="71" spans="1:33" ht="11.25" customHeight="1" outlineLevel="1" x14ac:dyDescent="0.3">
      <c r="A71" s="156">
        <v>42437</v>
      </c>
      <c r="B71" s="111" t="e">
        <f t="shared" si="17"/>
        <v>#VALUE!</v>
      </c>
      <c r="C71" s="119" t="s">
        <v>198</v>
      </c>
      <c r="D71" s="119" t="s">
        <v>198</v>
      </c>
      <c r="E71" s="113" t="e">
        <f t="shared" si="18"/>
        <v>#VALUE!</v>
      </c>
      <c r="F71" s="120" t="e">
        <f t="shared" si="19"/>
        <v>#VALUE!</v>
      </c>
      <c r="G71" s="121" t="e">
        <f t="shared" si="26"/>
        <v>#VALUE!</v>
      </c>
      <c r="H71" s="111" t="e">
        <f t="shared" si="20"/>
        <v>#VALUE!</v>
      </c>
      <c r="I71" s="119" t="s">
        <v>198</v>
      </c>
      <c r="J71" s="119" t="s">
        <v>198</v>
      </c>
      <c r="K71" s="113" t="e">
        <f t="shared" si="21"/>
        <v>#VALUE!</v>
      </c>
      <c r="L71" s="120" t="e">
        <f t="shared" si="22"/>
        <v>#VALUE!</v>
      </c>
      <c r="M71" s="121" t="e">
        <f t="shared" si="27"/>
        <v>#VALUE!</v>
      </c>
      <c r="N71" s="111" t="e">
        <f t="shared" si="23"/>
        <v>#VALUE!</v>
      </c>
      <c r="O71" s="119" t="s">
        <v>198</v>
      </c>
      <c r="P71" s="119" t="s">
        <v>198</v>
      </c>
      <c r="Q71" s="113" t="e">
        <f t="shared" si="24"/>
        <v>#VALUE!</v>
      </c>
      <c r="R71" s="120" t="e">
        <f t="shared" si="25"/>
        <v>#VALUE!</v>
      </c>
      <c r="S71" s="121" t="e">
        <f t="shared" si="28"/>
        <v>#VALUE!</v>
      </c>
      <c r="T71" s="121" t="e">
        <f>+VLOOKUP(A71,#REF!,10,0)</f>
        <v>#REF!</v>
      </c>
      <c r="U71" s="116"/>
      <c r="V71" s="117">
        <f t="shared" si="9"/>
        <v>42437</v>
      </c>
      <c r="W71" s="90" t="e">
        <f t="shared" si="10"/>
        <v>#VALUE!</v>
      </c>
      <c r="X71" s="89"/>
      <c r="Y71" s="89"/>
      <c r="Z71" s="118"/>
      <c r="AA71" s="89"/>
      <c r="AB71" s="89"/>
      <c r="AC71" s="89"/>
      <c r="AD71" s="89"/>
      <c r="AE71" s="89"/>
      <c r="AF71" s="89"/>
      <c r="AG71" s="89"/>
    </row>
    <row r="72" spans="1:33" ht="11.25" customHeight="1" outlineLevel="1" x14ac:dyDescent="0.3">
      <c r="A72" s="156">
        <v>42438</v>
      </c>
      <c r="B72" s="111" t="e">
        <f t="shared" si="17"/>
        <v>#VALUE!</v>
      </c>
      <c r="C72" s="119" t="s">
        <v>198</v>
      </c>
      <c r="D72" s="119" t="s">
        <v>198</v>
      </c>
      <c r="E72" s="113" t="e">
        <f t="shared" si="18"/>
        <v>#VALUE!</v>
      </c>
      <c r="F72" s="120" t="e">
        <f t="shared" si="19"/>
        <v>#VALUE!</v>
      </c>
      <c r="G72" s="121" t="e">
        <f t="shared" si="26"/>
        <v>#VALUE!</v>
      </c>
      <c r="H72" s="111" t="e">
        <f t="shared" si="20"/>
        <v>#VALUE!</v>
      </c>
      <c r="I72" s="119" t="s">
        <v>198</v>
      </c>
      <c r="J72" s="119" t="s">
        <v>198</v>
      </c>
      <c r="K72" s="113" t="e">
        <f t="shared" si="21"/>
        <v>#VALUE!</v>
      </c>
      <c r="L72" s="120" t="e">
        <f t="shared" si="22"/>
        <v>#VALUE!</v>
      </c>
      <c r="M72" s="121" t="e">
        <f t="shared" si="27"/>
        <v>#VALUE!</v>
      </c>
      <c r="N72" s="111" t="e">
        <f t="shared" si="23"/>
        <v>#VALUE!</v>
      </c>
      <c r="O72" s="119" t="s">
        <v>198</v>
      </c>
      <c r="P72" s="119" t="s">
        <v>198</v>
      </c>
      <c r="Q72" s="113" t="e">
        <f t="shared" si="24"/>
        <v>#VALUE!</v>
      </c>
      <c r="R72" s="120" t="e">
        <f t="shared" si="25"/>
        <v>#VALUE!</v>
      </c>
      <c r="S72" s="121" t="e">
        <f t="shared" si="28"/>
        <v>#VALUE!</v>
      </c>
      <c r="T72" s="121" t="e">
        <f>+VLOOKUP(A72,#REF!,10,0)</f>
        <v>#REF!</v>
      </c>
      <c r="U72" s="116"/>
      <c r="V72" s="117">
        <f t="shared" si="9"/>
        <v>42438</v>
      </c>
      <c r="W72" s="90" t="e">
        <f t="shared" si="10"/>
        <v>#VALUE!</v>
      </c>
      <c r="X72" s="89"/>
      <c r="Y72" s="89"/>
      <c r="Z72" s="118"/>
      <c r="AA72" s="89"/>
      <c r="AB72" s="89"/>
      <c r="AC72" s="89"/>
      <c r="AD72" s="89"/>
      <c r="AE72" s="89"/>
      <c r="AF72" s="89"/>
      <c r="AG72" s="89"/>
    </row>
    <row r="73" spans="1:33" ht="11.25" customHeight="1" outlineLevel="1" x14ac:dyDescent="0.3">
      <c r="A73" s="156">
        <v>42439</v>
      </c>
      <c r="B73" s="111" t="e">
        <f t="shared" si="17"/>
        <v>#VALUE!</v>
      </c>
      <c r="C73" s="119" t="s">
        <v>198</v>
      </c>
      <c r="D73" s="119" t="s">
        <v>198</v>
      </c>
      <c r="E73" s="113" t="e">
        <f t="shared" si="18"/>
        <v>#VALUE!</v>
      </c>
      <c r="F73" s="120" t="e">
        <f t="shared" si="19"/>
        <v>#VALUE!</v>
      </c>
      <c r="G73" s="121" t="e">
        <f t="shared" si="26"/>
        <v>#VALUE!</v>
      </c>
      <c r="H73" s="111" t="e">
        <f t="shared" si="20"/>
        <v>#VALUE!</v>
      </c>
      <c r="I73" s="119" t="s">
        <v>198</v>
      </c>
      <c r="J73" s="119" t="s">
        <v>198</v>
      </c>
      <c r="K73" s="113" t="e">
        <f t="shared" si="21"/>
        <v>#VALUE!</v>
      </c>
      <c r="L73" s="120" t="e">
        <f t="shared" si="22"/>
        <v>#VALUE!</v>
      </c>
      <c r="M73" s="121" t="e">
        <f t="shared" si="27"/>
        <v>#VALUE!</v>
      </c>
      <c r="N73" s="111" t="e">
        <f t="shared" si="23"/>
        <v>#VALUE!</v>
      </c>
      <c r="O73" s="119" t="s">
        <v>198</v>
      </c>
      <c r="P73" s="119" t="s">
        <v>198</v>
      </c>
      <c r="Q73" s="113" t="e">
        <f t="shared" si="24"/>
        <v>#VALUE!</v>
      </c>
      <c r="R73" s="120" t="e">
        <f t="shared" si="25"/>
        <v>#VALUE!</v>
      </c>
      <c r="S73" s="121" t="e">
        <f t="shared" si="28"/>
        <v>#VALUE!</v>
      </c>
      <c r="T73" s="121" t="e">
        <f>+VLOOKUP(A73,#REF!,10,0)</f>
        <v>#REF!</v>
      </c>
      <c r="U73" s="116"/>
      <c r="V73" s="117">
        <f t="shared" si="9"/>
        <v>42439</v>
      </c>
      <c r="W73" s="90" t="e">
        <f t="shared" si="10"/>
        <v>#VALUE!</v>
      </c>
      <c r="X73" s="89"/>
      <c r="Y73" s="89"/>
      <c r="Z73" s="118"/>
      <c r="AA73" s="89"/>
      <c r="AB73" s="89"/>
      <c r="AC73" s="89"/>
      <c r="AD73" s="89"/>
      <c r="AE73" s="89"/>
      <c r="AF73" s="89"/>
      <c r="AG73" s="89"/>
    </row>
    <row r="74" spans="1:33" ht="11.25" customHeight="1" outlineLevel="1" x14ac:dyDescent="0.3">
      <c r="A74" s="156">
        <v>42440</v>
      </c>
      <c r="B74" s="111" t="e">
        <f t="shared" si="17"/>
        <v>#VALUE!</v>
      </c>
      <c r="C74" s="119" t="s">
        <v>198</v>
      </c>
      <c r="D74" s="119" t="s">
        <v>198</v>
      </c>
      <c r="E74" s="113" t="e">
        <f t="shared" si="18"/>
        <v>#VALUE!</v>
      </c>
      <c r="F74" s="120" t="e">
        <f t="shared" si="19"/>
        <v>#VALUE!</v>
      </c>
      <c r="G74" s="121" t="e">
        <f t="shared" si="26"/>
        <v>#VALUE!</v>
      </c>
      <c r="H74" s="111" t="e">
        <f t="shared" si="20"/>
        <v>#VALUE!</v>
      </c>
      <c r="I74" s="119" t="s">
        <v>198</v>
      </c>
      <c r="J74" s="119" t="s">
        <v>198</v>
      </c>
      <c r="K74" s="113" t="e">
        <f t="shared" si="21"/>
        <v>#VALUE!</v>
      </c>
      <c r="L74" s="120" t="e">
        <f t="shared" si="22"/>
        <v>#VALUE!</v>
      </c>
      <c r="M74" s="121" t="e">
        <f t="shared" si="27"/>
        <v>#VALUE!</v>
      </c>
      <c r="N74" s="111" t="e">
        <f t="shared" si="23"/>
        <v>#VALUE!</v>
      </c>
      <c r="O74" s="119" t="s">
        <v>198</v>
      </c>
      <c r="P74" s="119" t="s">
        <v>198</v>
      </c>
      <c r="Q74" s="113" t="e">
        <f t="shared" si="24"/>
        <v>#VALUE!</v>
      </c>
      <c r="R74" s="120" t="e">
        <f t="shared" si="25"/>
        <v>#VALUE!</v>
      </c>
      <c r="S74" s="121" t="e">
        <f t="shared" si="28"/>
        <v>#VALUE!</v>
      </c>
      <c r="T74" s="121" t="e">
        <f>+VLOOKUP(A74,#REF!,10,0)</f>
        <v>#REF!</v>
      </c>
      <c r="U74" s="116"/>
      <c r="V74" s="117">
        <f t="shared" si="9"/>
        <v>42440</v>
      </c>
      <c r="W74" s="90" t="e">
        <f t="shared" si="10"/>
        <v>#VALUE!</v>
      </c>
      <c r="X74" s="89"/>
      <c r="Y74" s="89"/>
      <c r="Z74" s="118"/>
      <c r="AA74" s="89"/>
      <c r="AB74" s="89"/>
      <c r="AC74" s="89"/>
      <c r="AD74" s="89"/>
      <c r="AE74" s="89"/>
      <c r="AF74" s="89"/>
      <c r="AG74" s="89"/>
    </row>
    <row r="75" spans="1:33" ht="12" customHeight="1" outlineLevel="1" x14ac:dyDescent="0.3">
      <c r="A75" s="156" t="s">
        <v>198</v>
      </c>
      <c r="B75" s="111" t="e">
        <f t="shared" si="17"/>
        <v>#VALUE!</v>
      </c>
      <c r="C75" s="119" t="s">
        <v>198</v>
      </c>
      <c r="D75" s="119" t="s">
        <v>198</v>
      </c>
      <c r="E75" s="113" t="e">
        <f t="shared" si="18"/>
        <v>#VALUE!</v>
      </c>
      <c r="F75" s="120" t="e">
        <f t="shared" si="19"/>
        <v>#VALUE!</v>
      </c>
      <c r="G75" s="121" t="e">
        <f t="shared" si="26"/>
        <v>#VALUE!</v>
      </c>
      <c r="H75" s="111" t="e">
        <f t="shared" si="20"/>
        <v>#VALUE!</v>
      </c>
      <c r="I75" s="119" t="s">
        <v>198</v>
      </c>
      <c r="J75" s="119" t="s">
        <v>198</v>
      </c>
      <c r="K75" s="113" t="e">
        <f t="shared" si="21"/>
        <v>#VALUE!</v>
      </c>
      <c r="L75" s="120" t="e">
        <f t="shared" si="22"/>
        <v>#VALUE!</v>
      </c>
      <c r="M75" s="121" t="e">
        <f t="shared" si="27"/>
        <v>#VALUE!</v>
      </c>
      <c r="N75" s="111" t="e">
        <f t="shared" si="23"/>
        <v>#VALUE!</v>
      </c>
      <c r="O75" s="119" t="s">
        <v>198</v>
      </c>
      <c r="P75" s="119" t="s">
        <v>198</v>
      </c>
      <c r="Q75" s="113" t="e">
        <f t="shared" si="24"/>
        <v>#VALUE!</v>
      </c>
      <c r="R75" s="120" t="e">
        <f t="shared" si="25"/>
        <v>#VALUE!</v>
      </c>
      <c r="S75" s="121" t="e">
        <f t="shared" si="28"/>
        <v>#VALUE!</v>
      </c>
      <c r="T75" s="121" t="e">
        <f>+VLOOKUP(A75,#REF!,10,0)</f>
        <v>#REF!</v>
      </c>
      <c r="U75" s="116"/>
      <c r="V75" s="117" t="str">
        <f t="shared" si="9"/>
        <v>#REF!</v>
      </c>
      <c r="W75" s="90" t="e">
        <f t="shared" si="10"/>
        <v>#VALUE!</v>
      </c>
      <c r="X75" s="89"/>
      <c r="Y75" s="89"/>
      <c r="Z75" s="118"/>
      <c r="AA75" s="89"/>
      <c r="AB75" s="89"/>
      <c r="AC75" s="89"/>
      <c r="AD75" s="89"/>
      <c r="AE75" s="89"/>
      <c r="AF75" s="89"/>
      <c r="AG75" s="89"/>
    </row>
    <row r="76" spans="1:33" ht="12" customHeight="1" outlineLevel="1" x14ac:dyDescent="0.3">
      <c r="A76" s="156" t="s">
        <v>198</v>
      </c>
      <c r="B76" s="111" t="e">
        <f t="shared" si="17"/>
        <v>#VALUE!</v>
      </c>
      <c r="C76" s="119" t="s">
        <v>198</v>
      </c>
      <c r="D76" s="119" t="s">
        <v>198</v>
      </c>
      <c r="E76" s="113" t="e">
        <f t="shared" si="18"/>
        <v>#VALUE!</v>
      </c>
      <c r="F76" s="120" t="e">
        <f t="shared" si="19"/>
        <v>#VALUE!</v>
      </c>
      <c r="G76" s="121" t="e">
        <f t="shared" si="26"/>
        <v>#VALUE!</v>
      </c>
      <c r="H76" s="111" t="e">
        <f t="shared" si="20"/>
        <v>#VALUE!</v>
      </c>
      <c r="I76" s="119" t="s">
        <v>198</v>
      </c>
      <c r="J76" s="119" t="s">
        <v>198</v>
      </c>
      <c r="K76" s="113" t="e">
        <f t="shared" si="21"/>
        <v>#VALUE!</v>
      </c>
      <c r="L76" s="120" t="e">
        <f t="shared" si="22"/>
        <v>#VALUE!</v>
      </c>
      <c r="M76" s="121" t="e">
        <f t="shared" si="27"/>
        <v>#VALUE!</v>
      </c>
      <c r="N76" s="111" t="e">
        <f t="shared" si="23"/>
        <v>#VALUE!</v>
      </c>
      <c r="O76" s="119" t="s">
        <v>198</v>
      </c>
      <c r="P76" s="119" t="s">
        <v>198</v>
      </c>
      <c r="Q76" s="113" t="e">
        <f t="shared" si="24"/>
        <v>#VALUE!</v>
      </c>
      <c r="R76" s="120" t="e">
        <f t="shared" si="25"/>
        <v>#VALUE!</v>
      </c>
      <c r="S76" s="121" t="e">
        <f t="shared" si="28"/>
        <v>#VALUE!</v>
      </c>
      <c r="T76" s="121" t="e">
        <f>+VLOOKUP(A76,#REF!,10,0)</f>
        <v>#REF!</v>
      </c>
      <c r="U76" s="116"/>
      <c r="V76" s="117" t="str">
        <f t="shared" si="9"/>
        <v>#REF!</v>
      </c>
      <c r="W76" s="90" t="e">
        <f t="shared" si="10"/>
        <v>#VALUE!</v>
      </c>
      <c r="X76" s="89"/>
      <c r="Y76" s="89"/>
      <c r="Z76" s="118"/>
      <c r="AA76" s="89"/>
      <c r="AB76" s="89"/>
      <c r="AC76" s="89"/>
      <c r="AD76" s="89"/>
      <c r="AE76" s="89"/>
      <c r="AF76" s="89"/>
      <c r="AG76" s="89"/>
    </row>
    <row r="77" spans="1:33" ht="12" customHeight="1" outlineLevel="1" x14ac:dyDescent="0.3">
      <c r="A77" s="156" t="s">
        <v>198</v>
      </c>
      <c r="B77" s="111" t="e">
        <f t="shared" si="17"/>
        <v>#VALUE!</v>
      </c>
      <c r="C77" s="119" t="s">
        <v>198</v>
      </c>
      <c r="D77" s="119" t="s">
        <v>198</v>
      </c>
      <c r="E77" s="113" t="e">
        <f t="shared" si="18"/>
        <v>#VALUE!</v>
      </c>
      <c r="F77" s="120" t="e">
        <f t="shared" si="19"/>
        <v>#VALUE!</v>
      </c>
      <c r="G77" s="121" t="e">
        <f t="shared" si="26"/>
        <v>#VALUE!</v>
      </c>
      <c r="H77" s="111" t="e">
        <f t="shared" si="20"/>
        <v>#VALUE!</v>
      </c>
      <c r="I77" s="119" t="s">
        <v>198</v>
      </c>
      <c r="J77" s="119" t="s">
        <v>198</v>
      </c>
      <c r="K77" s="113" t="e">
        <f t="shared" si="21"/>
        <v>#VALUE!</v>
      </c>
      <c r="L77" s="120" t="e">
        <f t="shared" si="22"/>
        <v>#VALUE!</v>
      </c>
      <c r="M77" s="121" t="e">
        <f t="shared" si="27"/>
        <v>#VALUE!</v>
      </c>
      <c r="N77" s="111" t="e">
        <f t="shared" si="23"/>
        <v>#VALUE!</v>
      </c>
      <c r="O77" s="119" t="s">
        <v>198</v>
      </c>
      <c r="P77" s="119" t="s">
        <v>198</v>
      </c>
      <c r="Q77" s="113" t="e">
        <f t="shared" si="24"/>
        <v>#VALUE!</v>
      </c>
      <c r="R77" s="120" t="e">
        <f t="shared" si="25"/>
        <v>#VALUE!</v>
      </c>
      <c r="S77" s="121" t="e">
        <f t="shared" si="28"/>
        <v>#VALUE!</v>
      </c>
      <c r="T77" s="121" t="e">
        <f>+VLOOKUP(A77,#REF!,10,0)</f>
        <v>#REF!</v>
      </c>
      <c r="U77" s="116"/>
      <c r="V77" s="117" t="str">
        <f t="shared" si="9"/>
        <v>#REF!</v>
      </c>
      <c r="W77" s="90" t="e">
        <f t="shared" si="10"/>
        <v>#VALUE!</v>
      </c>
      <c r="X77" s="89"/>
      <c r="Y77" s="89"/>
      <c r="Z77" s="118"/>
      <c r="AA77" s="89"/>
      <c r="AB77" s="89"/>
      <c r="AC77" s="89"/>
      <c r="AD77" s="89"/>
      <c r="AE77" s="89"/>
      <c r="AF77" s="89"/>
      <c r="AG77" s="89"/>
    </row>
    <row r="78" spans="1:33" ht="12" customHeight="1" outlineLevel="1" x14ac:dyDescent="0.3">
      <c r="A78" s="156" t="s">
        <v>198</v>
      </c>
      <c r="B78" s="111" t="e">
        <f t="shared" si="17"/>
        <v>#VALUE!</v>
      </c>
      <c r="C78" s="119" t="s">
        <v>198</v>
      </c>
      <c r="D78" s="119" t="s">
        <v>198</v>
      </c>
      <c r="E78" s="113" t="e">
        <f t="shared" si="18"/>
        <v>#VALUE!</v>
      </c>
      <c r="F78" s="120" t="e">
        <f t="shared" si="19"/>
        <v>#VALUE!</v>
      </c>
      <c r="G78" s="121" t="e">
        <f t="shared" si="26"/>
        <v>#VALUE!</v>
      </c>
      <c r="H78" s="111" t="e">
        <f t="shared" si="20"/>
        <v>#VALUE!</v>
      </c>
      <c r="I78" s="119" t="s">
        <v>198</v>
      </c>
      <c r="J78" s="119" t="s">
        <v>198</v>
      </c>
      <c r="K78" s="113" t="e">
        <f t="shared" si="21"/>
        <v>#VALUE!</v>
      </c>
      <c r="L78" s="120" t="e">
        <f t="shared" si="22"/>
        <v>#VALUE!</v>
      </c>
      <c r="M78" s="121" t="e">
        <f t="shared" si="27"/>
        <v>#VALUE!</v>
      </c>
      <c r="N78" s="111" t="e">
        <f t="shared" si="23"/>
        <v>#VALUE!</v>
      </c>
      <c r="O78" s="119" t="s">
        <v>198</v>
      </c>
      <c r="P78" s="119" t="s">
        <v>198</v>
      </c>
      <c r="Q78" s="113" t="e">
        <f t="shared" si="24"/>
        <v>#VALUE!</v>
      </c>
      <c r="R78" s="120" t="e">
        <f t="shared" si="25"/>
        <v>#VALUE!</v>
      </c>
      <c r="S78" s="121" t="e">
        <f t="shared" si="28"/>
        <v>#VALUE!</v>
      </c>
      <c r="T78" s="121" t="e">
        <f>+VLOOKUP(A78,#REF!,10,0)</f>
        <v>#REF!</v>
      </c>
      <c r="U78" s="116"/>
      <c r="V78" s="117" t="str">
        <f t="shared" si="9"/>
        <v>#REF!</v>
      </c>
      <c r="W78" s="90" t="e">
        <f t="shared" si="10"/>
        <v>#VALUE!</v>
      </c>
      <c r="X78" s="89"/>
      <c r="Y78" s="89"/>
      <c r="Z78" s="118"/>
      <c r="AA78" s="89"/>
      <c r="AB78" s="89"/>
      <c r="AC78" s="89"/>
      <c r="AD78" s="89"/>
      <c r="AE78" s="89"/>
      <c r="AF78" s="89"/>
      <c r="AG78" s="89"/>
    </row>
    <row r="79" spans="1:33" ht="12" customHeight="1" outlineLevel="1" x14ac:dyDescent="0.3">
      <c r="A79" s="156" t="s">
        <v>198</v>
      </c>
      <c r="B79" s="111" t="e">
        <f t="shared" si="17"/>
        <v>#VALUE!</v>
      </c>
      <c r="C79" s="119" t="s">
        <v>198</v>
      </c>
      <c r="D79" s="119" t="s">
        <v>198</v>
      </c>
      <c r="E79" s="113" t="e">
        <f t="shared" si="18"/>
        <v>#VALUE!</v>
      </c>
      <c r="F79" s="120" t="e">
        <f t="shared" si="19"/>
        <v>#VALUE!</v>
      </c>
      <c r="G79" s="121" t="e">
        <f t="shared" si="26"/>
        <v>#VALUE!</v>
      </c>
      <c r="H79" s="111" t="e">
        <f t="shared" si="20"/>
        <v>#VALUE!</v>
      </c>
      <c r="I79" s="119" t="s">
        <v>198</v>
      </c>
      <c r="J79" s="119" t="s">
        <v>198</v>
      </c>
      <c r="K79" s="113" t="e">
        <f t="shared" si="21"/>
        <v>#VALUE!</v>
      </c>
      <c r="L79" s="120" t="e">
        <f t="shared" si="22"/>
        <v>#VALUE!</v>
      </c>
      <c r="M79" s="121" t="e">
        <f t="shared" si="27"/>
        <v>#VALUE!</v>
      </c>
      <c r="N79" s="111" t="e">
        <f t="shared" si="23"/>
        <v>#VALUE!</v>
      </c>
      <c r="O79" s="119" t="s">
        <v>198</v>
      </c>
      <c r="P79" s="119" t="s">
        <v>198</v>
      </c>
      <c r="Q79" s="113" t="e">
        <f t="shared" si="24"/>
        <v>#VALUE!</v>
      </c>
      <c r="R79" s="120" t="e">
        <f t="shared" si="25"/>
        <v>#VALUE!</v>
      </c>
      <c r="S79" s="121" t="e">
        <f t="shared" si="28"/>
        <v>#VALUE!</v>
      </c>
      <c r="T79" s="121" t="e">
        <f>+VLOOKUP(A79,#REF!,10,0)</f>
        <v>#REF!</v>
      </c>
      <c r="U79" s="116"/>
      <c r="V79" s="117" t="str">
        <f t="shared" si="9"/>
        <v>#REF!</v>
      </c>
      <c r="W79" s="90" t="e">
        <f t="shared" si="10"/>
        <v>#VALUE!</v>
      </c>
      <c r="X79" s="89"/>
      <c r="Y79" s="89"/>
      <c r="Z79" s="118"/>
      <c r="AA79" s="89"/>
      <c r="AB79" s="89"/>
      <c r="AC79" s="89"/>
      <c r="AD79" s="89"/>
      <c r="AE79" s="89"/>
      <c r="AF79" s="89"/>
      <c r="AG79" s="89"/>
    </row>
    <row r="80" spans="1:33" ht="12" customHeight="1" outlineLevel="1" x14ac:dyDescent="0.3">
      <c r="A80" s="156" t="s">
        <v>198</v>
      </c>
      <c r="B80" s="111" t="e">
        <f t="shared" si="17"/>
        <v>#VALUE!</v>
      </c>
      <c r="C80" s="119" t="s">
        <v>198</v>
      </c>
      <c r="D80" s="119" t="s">
        <v>198</v>
      </c>
      <c r="E80" s="113" t="e">
        <f t="shared" si="18"/>
        <v>#VALUE!</v>
      </c>
      <c r="F80" s="120" t="e">
        <f t="shared" si="19"/>
        <v>#VALUE!</v>
      </c>
      <c r="G80" s="121" t="e">
        <f t="shared" si="26"/>
        <v>#VALUE!</v>
      </c>
      <c r="H80" s="111" t="e">
        <f t="shared" si="20"/>
        <v>#VALUE!</v>
      </c>
      <c r="I80" s="119" t="s">
        <v>198</v>
      </c>
      <c r="J80" s="119" t="s">
        <v>198</v>
      </c>
      <c r="K80" s="113" t="e">
        <f t="shared" si="21"/>
        <v>#VALUE!</v>
      </c>
      <c r="L80" s="120" t="e">
        <f t="shared" si="22"/>
        <v>#VALUE!</v>
      </c>
      <c r="M80" s="121" t="e">
        <f t="shared" si="27"/>
        <v>#VALUE!</v>
      </c>
      <c r="N80" s="111" t="e">
        <f t="shared" si="23"/>
        <v>#VALUE!</v>
      </c>
      <c r="O80" s="119" t="s">
        <v>198</v>
      </c>
      <c r="P80" s="119" t="s">
        <v>198</v>
      </c>
      <c r="Q80" s="113" t="e">
        <f t="shared" si="24"/>
        <v>#VALUE!</v>
      </c>
      <c r="R80" s="120" t="e">
        <f t="shared" si="25"/>
        <v>#VALUE!</v>
      </c>
      <c r="S80" s="121" t="e">
        <f t="shared" si="28"/>
        <v>#VALUE!</v>
      </c>
      <c r="T80" s="121" t="e">
        <f>+VLOOKUP(A80,#REF!,10,0)</f>
        <v>#REF!</v>
      </c>
      <c r="U80" s="116"/>
      <c r="V80" s="117" t="str">
        <f t="shared" si="9"/>
        <v>#REF!</v>
      </c>
      <c r="W80" s="90" t="e">
        <f t="shared" si="10"/>
        <v>#VALUE!</v>
      </c>
      <c r="X80" s="89"/>
      <c r="Y80" s="89"/>
      <c r="Z80" s="118"/>
      <c r="AA80" s="89"/>
      <c r="AB80" s="89"/>
      <c r="AC80" s="89"/>
      <c r="AD80" s="89"/>
      <c r="AE80" s="89"/>
      <c r="AF80" s="89"/>
      <c r="AG80" s="89"/>
    </row>
    <row r="81" spans="1:33" ht="12" customHeight="1" outlineLevel="1" x14ac:dyDescent="0.3">
      <c r="A81" s="156" t="s">
        <v>198</v>
      </c>
      <c r="B81" s="111" t="e">
        <f t="shared" si="17"/>
        <v>#VALUE!</v>
      </c>
      <c r="C81" s="119" t="s">
        <v>198</v>
      </c>
      <c r="D81" s="119" t="s">
        <v>198</v>
      </c>
      <c r="E81" s="113" t="e">
        <f t="shared" si="18"/>
        <v>#VALUE!</v>
      </c>
      <c r="F81" s="120" t="e">
        <f t="shared" si="19"/>
        <v>#VALUE!</v>
      </c>
      <c r="G81" s="121" t="e">
        <f t="shared" si="26"/>
        <v>#VALUE!</v>
      </c>
      <c r="H81" s="111" t="e">
        <f t="shared" si="20"/>
        <v>#VALUE!</v>
      </c>
      <c r="I81" s="119" t="s">
        <v>198</v>
      </c>
      <c r="J81" s="119" t="s">
        <v>198</v>
      </c>
      <c r="K81" s="113" t="e">
        <f t="shared" si="21"/>
        <v>#VALUE!</v>
      </c>
      <c r="L81" s="120" t="e">
        <f t="shared" si="22"/>
        <v>#VALUE!</v>
      </c>
      <c r="M81" s="121" t="e">
        <f t="shared" si="27"/>
        <v>#VALUE!</v>
      </c>
      <c r="N81" s="111" t="e">
        <f t="shared" si="23"/>
        <v>#VALUE!</v>
      </c>
      <c r="O81" s="119" t="s">
        <v>198</v>
      </c>
      <c r="P81" s="119" t="s">
        <v>198</v>
      </c>
      <c r="Q81" s="113" t="e">
        <f t="shared" si="24"/>
        <v>#VALUE!</v>
      </c>
      <c r="R81" s="120" t="e">
        <f t="shared" si="25"/>
        <v>#VALUE!</v>
      </c>
      <c r="S81" s="121" t="e">
        <f t="shared" si="28"/>
        <v>#VALUE!</v>
      </c>
      <c r="T81" s="121" t="e">
        <f>+VLOOKUP(A81,#REF!,10,0)</f>
        <v>#REF!</v>
      </c>
      <c r="U81" s="116"/>
      <c r="V81" s="117" t="str">
        <f t="shared" si="9"/>
        <v>#REF!</v>
      </c>
      <c r="W81" s="90" t="e">
        <f t="shared" si="10"/>
        <v>#VALUE!</v>
      </c>
      <c r="X81" s="89"/>
      <c r="Y81" s="89"/>
      <c r="Z81" s="118"/>
      <c r="AA81" s="89"/>
      <c r="AB81" s="89"/>
      <c r="AC81" s="89"/>
      <c r="AD81" s="89"/>
      <c r="AE81" s="89"/>
      <c r="AF81" s="89"/>
      <c r="AG81" s="89"/>
    </row>
    <row r="82" spans="1:33" ht="12" customHeight="1" outlineLevel="1" x14ac:dyDescent="0.3">
      <c r="A82" s="156" t="s">
        <v>198</v>
      </c>
      <c r="B82" s="111" t="e">
        <f t="shared" si="17"/>
        <v>#VALUE!</v>
      </c>
      <c r="C82" s="119" t="s">
        <v>198</v>
      </c>
      <c r="D82" s="119" t="s">
        <v>198</v>
      </c>
      <c r="E82" s="113" t="e">
        <f t="shared" si="18"/>
        <v>#VALUE!</v>
      </c>
      <c r="F82" s="120" t="e">
        <f t="shared" si="19"/>
        <v>#VALUE!</v>
      </c>
      <c r="G82" s="121" t="e">
        <f t="shared" si="26"/>
        <v>#VALUE!</v>
      </c>
      <c r="H82" s="111" t="e">
        <f t="shared" si="20"/>
        <v>#VALUE!</v>
      </c>
      <c r="I82" s="119" t="s">
        <v>198</v>
      </c>
      <c r="J82" s="119" t="s">
        <v>198</v>
      </c>
      <c r="K82" s="113" t="e">
        <f t="shared" si="21"/>
        <v>#VALUE!</v>
      </c>
      <c r="L82" s="120" t="e">
        <f t="shared" si="22"/>
        <v>#VALUE!</v>
      </c>
      <c r="M82" s="121" t="e">
        <f t="shared" si="27"/>
        <v>#VALUE!</v>
      </c>
      <c r="N82" s="111" t="e">
        <f t="shared" si="23"/>
        <v>#VALUE!</v>
      </c>
      <c r="O82" s="119" t="s">
        <v>198</v>
      </c>
      <c r="P82" s="119" t="s">
        <v>198</v>
      </c>
      <c r="Q82" s="113" t="e">
        <f t="shared" si="24"/>
        <v>#VALUE!</v>
      </c>
      <c r="R82" s="120" t="e">
        <f t="shared" si="25"/>
        <v>#VALUE!</v>
      </c>
      <c r="S82" s="121" t="e">
        <f t="shared" si="28"/>
        <v>#VALUE!</v>
      </c>
      <c r="T82" s="121" t="e">
        <f>+VLOOKUP(A82,#REF!,10,0)</f>
        <v>#REF!</v>
      </c>
      <c r="U82" s="116"/>
      <c r="V82" s="117" t="str">
        <f t="shared" si="9"/>
        <v>#REF!</v>
      </c>
      <c r="W82" s="90" t="e">
        <f t="shared" si="10"/>
        <v>#VALUE!</v>
      </c>
      <c r="X82" s="89"/>
      <c r="Y82" s="89"/>
      <c r="Z82" s="118"/>
      <c r="AA82" s="89"/>
      <c r="AB82" s="89"/>
      <c r="AC82" s="89"/>
      <c r="AD82" s="89"/>
      <c r="AE82" s="89"/>
      <c r="AF82" s="89"/>
      <c r="AG82" s="89"/>
    </row>
    <row r="83" spans="1:33" ht="12" customHeight="1" outlineLevel="1" x14ac:dyDescent="0.3">
      <c r="A83" s="156" t="s">
        <v>198</v>
      </c>
      <c r="B83" s="111" t="e">
        <f t="shared" si="17"/>
        <v>#VALUE!</v>
      </c>
      <c r="C83" s="119" t="s">
        <v>198</v>
      </c>
      <c r="D83" s="119" t="s">
        <v>198</v>
      </c>
      <c r="E83" s="113" t="e">
        <f t="shared" si="18"/>
        <v>#VALUE!</v>
      </c>
      <c r="F83" s="120" t="e">
        <f t="shared" si="19"/>
        <v>#VALUE!</v>
      </c>
      <c r="G83" s="121" t="e">
        <f t="shared" si="26"/>
        <v>#VALUE!</v>
      </c>
      <c r="H83" s="111" t="e">
        <f t="shared" si="20"/>
        <v>#VALUE!</v>
      </c>
      <c r="I83" s="119" t="s">
        <v>198</v>
      </c>
      <c r="J83" s="119" t="s">
        <v>198</v>
      </c>
      <c r="K83" s="113" t="e">
        <f t="shared" si="21"/>
        <v>#VALUE!</v>
      </c>
      <c r="L83" s="120" t="e">
        <f t="shared" si="22"/>
        <v>#VALUE!</v>
      </c>
      <c r="M83" s="121" t="e">
        <f t="shared" si="27"/>
        <v>#VALUE!</v>
      </c>
      <c r="N83" s="111" t="e">
        <f t="shared" si="23"/>
        <v>#VALUE!</v>
      </c>
      <c r="O83" s="119" t="s">
        <v>198</v>
      </c>
      <c r="P83" s="119" t="s">
        <v>198</v>
      </c>
      <c r="Q83" s="113" t="e">
        <f t="shared" si="24"/>
        <v>#VALUE!</v>
      </c>
      <c r="R83" s="120" t="e">
        <f t="shared" si="25"/>
        <v>#VALUE!</v>
      </c>
      <c r="S83" s="121" t="e">
        <f t="shared" si="28"/>
        <v>#VALUE!</v>
      </c>
      <c r="T83" s="121" t="e">
        <f>+VLOOKUP(A83,#REF!,10,0)</f>
        <v>#REF!</v>
      </c>
      <c r="U83" s="116"/>
      <c r="V83" s="117" t="str">
        <f t="shared" si="9"/>
        <v>#REF!</v>
      </c>
      <c r="W83" s="90" t="e">
        <f t="shared" si="10"/>
        <v>#VALUE!</v>
      </c>
      <c r="X83" s="89"/>
      <c r="Y83" s="89"/>
      <c r="Z83" s="118"/>
      <c r="AA83" s="89"/>
      <c r="AB83" s="89"/>
      <c r="AC83" s="89"/>
      <c r="AD83" s="89"/>
      <c r="AE83" s="89"/>
      <c r="AF83" s="89"/>
      <c r="AG83" s="89"/>
    </row>
    <row r="84" spans="1:33" ht="12" customHeight="1" outlineLevel="1" x14ac:dyDescent="0.3">
      <c r="A84" s="156" t="s">
        <v>198</v>
      </c>
      <c r="B84" s="111" t="e">
        <f t="shared" si="17"/>
        <v>#VALUE!</v>
      </c>
      <c r="C84" s="119" t="s">
        <v>198</v>
      </c>
      <c r="D84" s="119" t="s">
        <v>198</v>
      </c>
      <c r="E84" s="113" t="e">
        <f t="shared" si="18"/>
        <v>#VALUE!</v>
      </c>
      <c r="F84" s="120" t="e">
        <f t="shared" si="19"/>
        <v>#VALUE!</v>
      </c>
      <c r="G84" s="121" t="e">
        <f t="shared" si="26"/>
        <v>#VALUE!</v>
      </c>
      <c r="H84" s="111" t="e">
        <f t="shared" si="20"/>
        <v>#VALUE!</v>
      </c>
      <c r="I84" s="119" t="s">
        <v>198</v>
      </c>
      <c r="J84" s="119" t="s">
        <v>198</v>
      </c>
      <c r="K84" s="113" t="e">
        <f t="shared" si="21"/>
        <v>#VALUE!</v>
      </c>
      <c r="L84" s="120" t="e">
        <f t="shared" si="22"/>
        <v>#VALUE!</v>
      </c>
      <c r="M84" s="121" t="e">
        <f t="shared" si="27"/>
        <v>#VALUE!</v>
      </c>
      <c r="N84" s="111" t="e">
        <f t="shared" si="23"/>
        <v>#VALUE!</v>
      </c>
      <c r="O84" s="119" t="s">
        <v>198</v>
      </c>
      <c r="P84" s="119" t="s">
        <v>198</v>
      </c>
      <c r="Q84" s="113" t="e">
        <f t="shared" si="24"/>
        <v>#VALUE!</v>
      </c>
      <c r="R84" s="120" t="e">
        <f t="shared" si="25"/>
        <v>#VALUE!</v>
      </c>
      <c r="S84" s="121" t="e">
        <f t="shared" si="28"/>
        <v>#VALUE!</v>
      </c>
      <c r="T84" s="121" t="e">
        <f>+VLOOKUP(A84,#REF!,10,0)</f>
        <v>#REF!</v>
      </c>
      <c r="U84" s="116"/>
      <c r="V84" s="117" t="str">
        <f t="shared" si="9"/>
        <v>#REF!</v>
      </c>
      <c r="W84" s="90" t="e">
        <f t="shared" si="10"/>
        <v>#VALUE!</v>
      </c>
      <c r="X84" s="89"/>
      <c r="Y84" s="89"/>
      <c r="Z84" s="118"/>
      <c r="AA84" s="89"/>
      <c r="AB84" s="89"/>
      <c r="AC84" s="89"/>
      <c r="AD84" s="89"/>
      <c r="AE84" s="89"/>
      <c r="AF84" s="89"/>
      <c r="AG84" s="89"/>
    </row>
    <row r="85" spans="1:33" ht="12" customHeight="1" outlineLevel="1" x14ac:dyDescent="0.3">
      <c r="A85" s="156" t="s">
        <v>198</v>
      </c>
      <c r="B85" s="111" t="e">
        <f t="shared" si="17"/>
        <v>#VALUE!</v>
      </c>
      <c r="C85" s="119" t="s">
        <v>198</v>
      </c>
      <c r="D85" s="119" t="s">
        <v>198</v>
      </c>
      <c r="E85" s="113" t="e">
        <f t="shared" si="18"/>
        <v>#VALUE!</v>
      </c>
      <c r="F85" s="120" t="e">
        <f t="shared" si="19"/>
        <v>#VALUE!</v>
      </c>
      <c r="G85" s="121" t="e">
        <f t="shared" si="26"/>
        <v>#VALUE!</v>
      </c>
      <c r="H85" s="111" t="e">
        <f t="shared" si="20"/>
        <v>#VALUE!</v>
      </c>
      <c r="I85" s="119" t="s">
        <v>198</v>
      </c>
      <c r="J85" s="119" t="s">
        <v>198</v>
      </c>
      <c r="K85" s="113" t="e">
        <f t="shared" si="21"/>
        <v>#VALUE!</v>
      </c>
      <c r="L85" s="120" t="e">
        <f t="shared" si="22"/>
        <v>#VALUE!</v>
      </c>
      <c r="M85" s="121" t="e">
        <f t="shared" si="27"/>
        <v>#VALUE!</v>
      </c>
      <c r="N85" s="111" t="e">
        <f t="shared" si="23"/>
        <v>#VALUE!</v>
      </c>
      <c r="O85" s="119" t="s">
        <v>198</v>
      </c>
      <c r="P85" s="119" t="s">
        <v>198</v>
      </c>
      <c r="Q85" s="113" t="e">
        <f t="shared" si="24"/>
        <v>#VALUE!</v>
      </c>
      <c r="R85" s="120" t="e">
        <f t="shared" si="25"/>
        <v>#VALUE!</v>
      </c>
      <c r="S85" s="121" t="e">
        <f t="shared" si="28"/>
        <v>#VALUE!</v>
      </c>
      <c r="T85" s="121" t="e">
        <f>+VLOOKUP(A85,#REF!,10,0)</f>
        <v>#REF!</v>
      </c>
      <c r="U85" s="116"/>
      <c r="V85" s="117" t="str">
        <f t="shared" si="9"/>
        <v>#REF!</v>
      </c>
      <c r="W85" s="90" t="e">
        <f t="shared" si="10"/>
        <v>#VALUE!</v>
      </c>
      <c r="X85" s="89"/>
      <c r="Y85" s="89"/>
      <c r="Z85" s="118"/>
      <c r="AA85" s="89"/>
      <c r="AB85" s="89"/>
      <c r="AC85" s="89"/>
      <c r="AD85" s="89"/>
      <c r="AE85" s="89"/>
      <c r="AF85" s="89"/>
      <c r="AG85" s="89"/>
    </row>
    <row r="86" spans="1:33" ht="12" customHeight="1" outlineLevel="1" x14ac:dyDescent="0.3">
      <c r="A86" s="156" t="s">
        <v>198</v>
      </c>
      <c r="B86" s="111" t="e">
        <f t="shared" si="17"/>
        <v>#VALUE!</v>
      </c>
      <c r="C86" s="119" t="s">
        <v>198</v>
      </c>
      <c r="D86" s="119" t="s">
        <v>198</v>
      </c>
      <c r="E86" s="113" t="e">
        <f t="shared" si="18"/>
        <v>#VALUE!</v>
      </c>
      <c r="F86" s="120" t="e">
        <f t="shared" si="19"/>
        <v>#VALUE!</v>
      </c>
      <c r="G86" s="121" t="e">
        <f t="shared" si="26"/>
        <v>#VALUE!</v>
      </c>
      <c r="H86" s="111" t="e">
        <f t="shared" si="20"/>
        <v>#VALUE!</v>
      </c>
      <c r="I86" s="119" t="s">
        <v>198</v>
      </c>
      <c r="J86" s="119" t="s">
        <v>198</v>
      </c>
      <c r="K86" s="113" t="e">
        <f t="shared" si="21"/>
        <v>#VALUE!</v>
      </c>
      <c r="L86" s="120" t="e">
        <f t="shared" si="22"/>
        <v>#VALUE!</v>
      </c>
      <c r="M86" s="121" t="e">
        <f t="shared" si="27"/>
        <v>#VALUE!</v>
      </c>
      <c r="N86" s="111" t="e">
        <f t="shared" si="23"/>
        <v>#VALUE!</v>
      </c>
      <c r="O86" s="119" t="s">
        <v>198</v>
      </c>
      <c r="P86" s="119" t="s">
        <v>198</v>
      </c>
      <c r="Q86" s="113" t="e">
        <f t="shared" si="24"/>
        <v>#VALUE!</v>
      </c>
      <c r="R86" s="120" t="e">
        <f t="shared" si="25"/>
        <v>#VALUE!</v>
      </c>
      <c r="S86" s="121" t="e">
        <f t="shared" si="28"/>
        <v>#VALUE!</v>
      </c>
      <c r="T86" s="121" t="e">
        <f>+VLOOKUP(A86,#REF!,10,0)</f>
        <v>#REF!</v>
      </c>
      <c r="U86" s="116"/>
      <c r="V86" s="117" t="str">
        <f t="shared" si="9"/>
        <v>#REF!</v>
      </c>
      <c r="W86" s="90" t="e">
        <f t="shared" si="10"/>
        <v>#VALUE!</v>
      </c>
      <c r="X86" s="89"/>
      <c r="Y86" s="89"/>
      <c r="Z86" s="118"/>
      <c r="AA86" s="89"/>
      <c r="AB86" s="89"/>
      <c r="AC86" s="89"/>
      <c r="AD86" s="89"/>
      <c r="AE86" s="89"/>
      <c r="AF86" s="89"/>
      <c r="AG86" s="89"/>
    </row>
    <row r="87" spans="1:33" ht="12" customHeight="1" outlineLevel="1" x14ac:dyDescent="0.3">
      <c r="A87" s="156" t="s">
        <v>198</v>
      </c>
      <c r="B87" s="111" t="e">
        <f t="shared" si="17"/>
        <v>#VALUE!</v>
      </c>
      <c r="C87" s="119" t="s">
        <v>198</v>
      </c>
      <c r="D87" s="119" t="s">
        <v>198</v>
      </c>
      <c r="E87" s="113" t="e">
        <f t="shared" si="18"/>
        <v>#VALUE!</v>
      </c>
      <c r="F87" s="120" t="e">
        <f t="shared" si="19"/>
        <v>#VALUE!</v>
      </c>
      <c r="G87" s="121" t="e">
        <f t="shared" si="26"/>
        <v>#VALUE!</v>
      </c>
      <c r="H87" s="111" t="e">
        <f t="shared" si="20"/>
        <v>#VALUE!</v>
      </c>
      <c r="I87" s="119" t="s">
        <v>198</v>
      </c>
      <c r="J87" s="119" t="s">
        <v>198</v>
      </c>
      <c r="K87" s="113" t="e">
        <f t="shared" si="21"/>
        <v>#VALUE!</v>
      </c>
      <c r="L87" s="120" t="e">
        <f t="shared" si="22"/>
        <v>#VALUE!</v>
      </c>
      <c r="M87" s="121" t="e">
        <f t="shared" si="27"/>
        <v>#VALUE!</v>
      </c>
      <c r="N87" s="111" t="e">
        <f t="shared" si="23"/>
        <v>#VALUE!</v>
      </c>
      <c r="O87" s="119" t="s">
        <v>198</v>
      </c>
      <c r="P87" s="119" t="s">
        <v>198</v>
      </c>
      <c r="Q87" s="113" t="e">
        <f t="shared" si="24"/>
        <v>#VALUE!</v>
      </c>
      <c r="R87" s="120" t="e">
        <f t="shared" si="25"/>
        <v>#VALUE!</v>
      </c>
      <c r="S87" s="121" t="e">
        <f t="shared" si="28"/>
        <v>#VALUE!</v>
      </c>
      <c r="T87" s="121" t="e">
        <f>+VLOOKUP(A87,#REF!,10,0)</f>
        <v>#REF!</v>
      </c>
      <c r="U87" s="116"/>
      <c r="V87" s="117" t="str">
        <f t="shared" si="9"/>
        <v>#REF!</v>
      </c>
      <c r="W87" s="90" t="e">
        <f t="shared" si="10"/>
        <v>#VALUE!</v>
      </c>
      <c r="X87" s="89"/>
      <c r="Y87" s="89"/>
      <c r="Z87" s="118"/>
      <c r="AA87" s="89"/>
      <c r="AB87" s="89"/>
      <c r="AC87" s="89"/>
      <c r="AD87" s="89"/>
      <c r="AE87" s="89"/>
      <c r="AF87" s="89"/>
      <c r="AG87" s="89"/>
    </row>
    <row r="88" spans="1:33" ht="12" customHeight="1" outlineLevel="1" x14ac:dyDescent="0.3">
      <c r="A88" s="156" t="s">
        <v>198</v>
      </c>
      <c r="B88" s="111" t="e">
        <f t="shared" si="17"/>
        <v>#VALUE!</v>
      </c>
      <c r="C88" s="119" t="s">
        <v>198</v>
      </c>
      <c r="D88" s="119" t="s">
        <v>198</v>
      </c>
      <c r="E88" s="113" t="e">
        <f t="shared" si="18"/>
        <v>#VALUE!</v>
      </c>
      <c r="F88" s="120" t="e">
        <f t="shared" si="19"/>
        <v>#VALUE!</v>
      </c>
      <c r="G88" s="121" t="e">
        <f t="shared" si="26"/>
        <v>#VALUE!</v>
      </c>
      <c r="H88" s="111" t="e">
        <f t="shared" si="20"/>
        <v>#VALUE!</v>
      </c>
      <c r="I88" s="119" t="s">
        <v>198</v>
      </c>
      <c r="J88" s="119" t="s">
        <v>198</v>
      </c>
      <c r="K88" s="113" t="e">
        <f t="shared" si="21"/>
        <v>#VALUE!</v>
      </c>
      <c r="L88" s="120" t="e">
        <f t="shared" si="22"/>
        <v>#VALUE!</v>
      </c>
      <c r="M88" s="121" t="e">
        <f t="shared" si="27"/>
        <v>#VALUE!</v>
      </c>
      <c r="N88" s="111" t="e">
        <f t="shared" si="23"/>
        <v>#VALUE!</v>
      </c>
      <c r="O88" s="119" t="s">
        <v>198</v>
      </c>
      <c r="P88" s="119" t="s">
        <v>198</v>
      </c>
      <c r="Q88" s="113" t="e">
        <f t="shared" si="24"/>
        <v>#VALUE!</v>
      </c>
      <c r="R88" s="120" t="e">
        <f t="shared" si="25"/>
        <v>#VALUE!</v>
      </c>
      <c r="S88" s="121" t="e">
        <f t="shared" si="28"/>
        <v>#VALUE!</v>
      </c>
      <c r="T88" s="121" t="e">
        <f>+VLOOKUP(A88,#REF!,10,0)</f>
        <v>#REF!</v>
      </c>
      <c r="U88" s="116"/>
      <c r="V88" s="117" t="str">
        <f t="shared" si="9"/>
        <v>#REF!</v>
      </c>
      <c r="W88" s="90" t="e">
        <f t="shared" si="10"/>
        <v>#VALUE!</v>
      </c>
      <c r="X88" s="89"/>
      <c r="Y88" s="89"/>
      <c r="Z88" s="118"/>
      <c r="AA88" s="89"/>
      <c r="AB88" s="89"/>
      <c r="AC88" s="89"/>
      <c r="AD88" s="89"/>
      <c r="AE88" s="89"/>
      <c r="AF88" s="89"/>
      <c r="AG88" s="89"/>
    </row>
    <row r="89" spans="1:33" ht="11.25" customHeight="1" outlineLevel="1" x14ac:dyDescent="0.3">
      <c r="A89" s="156" t="s">
        <v>198</v>
      </c>
      <c r="B89" s="111" t="e">
        <f t="shared" si="17"/>
        <v>#VALUE!</v>
      </c>
      <c r="C89" s="119" t="s">
        <v>198</v>
      </c>
      <c r="D89" s="119" t="s">
        <v>198</v>
      </c>
      <c r="E89" s="113" t="e">
        <f t="shared" si="18"/>
        <v>#VALUE!</v>
      </c>
      <c r="F89" s="120" t="e">
        <f t="shared" si="19"/>
        <v>#VALUE!</v>
      </c>
      <c r="G89" s="121" t="e">
        <f t="shared" si="26"/>
        <v>#VALUE!</v>
      </c>
      <c r="H89" s="111" t="e">
        <f t="shared" si="20"/>
        <v>#VALUE!</v>
      </c>
      <c r="I89" s="119" t="s">
        <v>198</v>
      </c>
      <c r="J89" s="119" t="s">
        <v>198</v>
      </c>
      <c r="K89" s="113" t="e">
        <f t="shared" si="21"/>
        <v>#VALUE!</v>
      </c>
      <c r="L89" s="120" t="e">
        <f t="shared" si="22"/>
        <v>#VALUE!</v>
      </c>
      <c r="M89" s="121" t="e">
        <f t="shared" si="27"/>
        <v>#VALUE!</v>
      </c>
      <c r="N89" s="111" t="e">
        <f t="shared" si="23"/>
        <v>#VALUE!</v>
      </c>
      <c r="O89" s="119" t="s">
        <v>198</v>
      </c>
      <c r="P89" s="119" t="s">
        <v>198</v>
      </c>
      <c r="Q89" s="113" t="e">
        <f t="shared" si="24"/>
        <v>#VALUE!</v>
      </c>
      <c r="R89" s="120" t="e">
        <f t="shared" si="25"/>
        <v>#VALUE!</v>
      </c>
      <c r="S89" s="121" t="e">
        <f t="shared" si="28"/>
        <v>#VALUE!</v>
      </c>
      <c r="T89" s="121" t="e">
        <f>+VLOOKUP(A89,#REF!,10,0)</f>
        <v>#REF!</v>
      </c>
      <c r="U89" s="116"/>
      <c r="V89" s="117" t="str">
        <f t="shared" si="9"/>
        <v>#REF!</v>
      </c>
      <c r="W89" s="90" t="e">
        <f t="shared" si="10"/>
        <v>#VALUE!</v>
      </c>
      <c r="X89" s="89"/>
      <c r="Y89" s="89"/>
      <c r="Z89" s="118"/>
      <c r="AA89" s="89"/>
      <c r="AB89" s="89"/>
      <c r="AC89" s="89"/>
      <c r="AD89" s="89"/>
      <c r="AE89" s="89"/>
      <c r="AF89" s="89"/>
      <c r="AG89" s="89"/>
    </row>
    <row r="90" spans="1:33" ht="11.25" customHeight="1" outlineLevel="1" x14ac:dyDescent="0.3">
      <c r="A90" s="156" t="s">
        <v>198</v>
      </c>
      <c r="B90" s="111" t="e">
        <f t="shared" si="17"/>
        <v>#VALUE!</v>
      </c>
      <c r="C90" s="119" t="s">
        <v>198</v>
      </c>
      <c r="D90" s="119" t="s">
        <v>198</v>
      </c>
      <c r="E90" s="113" t="e">
        <f t="shared" si="18"/>
        <v>#VALUE!</v>
      </c>
      <c r="F90" s="120" t="e">
        <f t="shared" si="19"/>
        <v>#VALUE!</v>
      </c>
      <c r="G90" s="121" t="e">
        <f t="shared" si="26"/>
        <v>#VALUE!</v>
      </c>
      <c r="H90" s="111" t="e">
        <f t="shared" si="20"/>
        <v>#VALUE!</v>
      </c>
      <c r="I90" s="119" t="s">
        <v>198</v>
      </c>
      <c r="J90" s="119" t="s">
        <v>198</v>
      </c>
      <c r="K90" s="113" t="e">
        <f t="shared" si="21"/>
        <v>#VALUE!</v>
      </c>
      <c r="L90" s="120" t="e">
        <f t="shared" si="22"/>
        <v>#VALUE!</v>
      </c>
      <c r="M90" s="121" t="e">
        <f t="shared" si="27"/>
        <v>#VALUE!</v>
      </c>
      <c r="N90" s="111" t="e">
        <f t="shared" si="23"/>
        <v>#VALUE!</v>
      </c>
      <c r="O90" s="119" t="s">
        <v>198</v>
      </c>
      <c r="P90" s="119" t="s">
        <v>198</v>
      </c>
      <c r="Q90" s="113" t="e">
        <f t="shared" si="24"/>
        <v>#VALUE!</v>
      </c>
      <c r="R90" s="120" t="e">
        <f t="shared" si="25"/>
        <v>#VALUE!</v>
      </c>
      <c r="S90" s="121" t="e">
        <f t="shared" si="28"/>
        <v>#VALUE!</v>
      </c>
      <c r="T90" s="121" t="e">
        <f>+VLOOKUP(A90,#REF!,10,0)</f>
        <v>#REF!</v>
      </c>
      <c r="U90" s="116"/>
      <c r="V90" s="117" t="str">
        <f t="shared" si="9"/>
        <v>#REF!</v>
      </c>
      <c r="W90" s="90" t="e">
        <f t="shared" si="10"/>
        <v>#VALUE!</v>
      </c>
      <c r="X90" s="89"/>
      <c r="Y90" s="89"/>
      <c r="Z90" s="118"/>
      <c r="AA90" s="89"/>
      <c r="AB90" s="89"/>
      <c r="AC90" s="89"/>
      <c r="AD90" s="89"/>
      <c r="AE90" s="89"/>
      <c r="AF90" s="89"/>
      <c r="AG90" s="89"/>
    </row>
    <row r="91" spans="1:33" ht="11.25" customHeight="1" outlineLevel="1" x14ac:dyDescent="0.3">
      <c r="A91" s="156" t="s">
        <v>198</v>
      </c>
      <c r="B91" s="111" t="e">
        <f t="shared" si="17"/>
        <v>#VALUE!</v>
      </c>
      <c r="C91" s="119" t="s">
        <v>198</v>
      </c>
      <c r="D91" s="119" t="s">
        <v>198</v>
      </c>
      <c r="E91" s="113" t="e">
        <f t="shared" si="18"/>
        <v>#VALUE!</v>
      </c>
      <c r="F91" s="120" t="e">
        <f t="shared" si="19"/>
        <v>#VALUE!</v>
      </c>
      <c r="G91" s="121" t="e">
        <f t="shared" si="26"/>
        <v>#VALUE!</v>
      </c>
      <c r="H91" s="111" t="e">
        <f t="shared" si="20"/>
        <v>#VALUE!</v>
      </c>
      <c r="I91" s="119" t="s">
        <v>198</v>
      </c>
      <c r="J91" s="119" t="s">
        <v>198</v>
      </c>
      <c r="K91" s="113" t="e">
        <f t="shared" si="21"/>
        <v>#VALUE!</v>
      </c>
      <c r="L91" s="120" t="e">
        <f t="shared" si="22"/>
        <v>#VALUE!</v>
      </c>
      <c r="M91" s="121" t="e">
        <f t="shared" si="27"/>
        <v>#VALUE!</v>
      </c>
      <c r="N91" s="111" t="e">
        <f t="shared" si="23"/>
        <v>#VALUE!</v>
      </c>
      <c r="O91" s="119" t="s">
        <v>198</v>
      </c>
      <c r="P91" s="119" t="s">
        <v>198</v>
      </c>
      <c r="Q91" s="113" t="e">
        <f t="shared" si="24"/>
        <v>#VALUE!</v>
      </c>
      <c r="R91" s="120" t="e">
        <f t="shared" si="25"/>
        <v>#VALUE!</v>
      </c>
      <c r="S91" s="121" t="e">
        <f t="shared" si="28"/>
        <v>#VALUE!</v>
      </c>
      <c r="T91" s="121" t="e">
        <f>+VLOOKUP(A91,#REF!,10,0)</f>
        <v>#REF!</v>
      </c>
      <c r="U91" s="116"/>
      <c r="V91" s="117" t="str">
        <f t="shared" si="9"/>
        <v>#REF!</v>
      </c>
      <c r="W91" s="90" t="e">
        <f t="shared" si="10"/>
        <v>#VALUE!</v>
      </c>
      <c r="X91" s="89"/>
      <c r="Y91" s="89"/>
      <c r="Z91" s="118"/>
      <c r="AA91" s="89"/>
      <c r="AB91" s="89"/>
      <c r="AC91" s="89"/>
      <c r="AD91" s="89"/>
      <c r="AE91" s="89"/>
      <c r="AF91" s="89"/>
      <c r="AG91" s="89"/>
    </row>
    <row r="92" spans="1:33" ht="11.25" customHeight="1" outlineLevel="1" x14ac:dyDescent="0.3">
      <c r="A92" s="156" t="s">
        <v>198</v>
      </c>
      <c r="B92" s="111" t="e">
        <f t="shared" si="17"/>
        <v>#VALUE!</v>
      </c>
      <c r="C92" s="119" t="s">
        <v>198</v>
      </c>
      <c r="D92" s="119" t="s">
        <v>198</v>
      </c>
      <c r="E92" s="113" t="e">
        <f t="shared" si="18"/>
        <v>#VALUE!</v>
      </c>
      <c r="F92" s="120" t="e">
        <f t="shared" si="19"/>
        <v>#VALUE!</v>
      </c>
      <c r="G92" s="121" t="e">
        <f t="shared" si="26"/>
        <v>#VALUE!</v>
      </c>
      <c r="H92" s="111" t="e">
        <f t="shared" si="20"/>
        <v>#VALUE!</v>
      </c>
      <c r="I92" s="119" t="s">
        <v>198</v>
      </c>
      <c r="J92" s="119" t="s">
        <v>198</v>
      </c>
      <c r="K92" s="113" t="e">
        <f t="shared" si="21"/>
        <v>#VALUE!</v>
      </c>
      <c r="L92" s="120" t="e">
        <f t="shared" si="22"/>
        <v>#VALUE!</v>
      </c>
      <c r="M92" s="121" t="e">
        <f t="shared" si="27"/>
        <v>#VALUE!</v>
      </c>
      <c r="N92" s="111" t="e">
        <f t="shared" si="23"/>
        <v>#VALUE!</v>
      </c>
      <c r="O92" s="119" t="s">
        <v>198</v>
      </c>
      <c r="P92" s="119" t="s">
        <v>198</v>
      </c>
      <c r="Q92" s="113" t="e">
        <f t="shared" si="24"/>
        <v>#VALUE!</v>
      </c>
      <c r="R92" s="120" t="e">
        <f t="shared" si="25"/>
        <v>#VALUE!</v>
      </c>
      <c r="S92" s="121" t="e">
        <f t="shared" si="28"/>
        <v>#VALUE!</v>
      </c>
      <c r="T92" s="121" t="e">
        <f>+VLOOKUP(A92,#REF!,10,0)</f>
        <v>#REF!</v>
      </c>
      <c r="U92" s="116"/>
      <c r="V92" s="117" t="str">
        <f t="shared" si="9"/>
        <v>#REF!</v>
      </c>
      <c r="W92" s="90" t="e">
        <f t="shared" si="10"/>
        <v>#VALUE!</v>
      </c>
      <c r="X92" s="89"/>
      <c r="Y92" s="89"/>
      <c r="Z92" s="118"/>
      <c r="AA92" s="89"/>
      <c r="AB92" s="89"/>
      <c r="AC92" s="89"/>
      <c r="AD92" s="89"/>
      <c r="AE92" s="89"/>
      <c r="AF92" s="89"/>
      <c r="AG92" s="89"/>
    </row>
    <row r="93" spans="1:33" ht="11.25" customHeight="1" outlineLevel="1" x14ac:dyDescent="0.3">
      <c r="A93" s="156" t="s">
        <v>198</v>
      </c>
      <c r="B93" s="111" t="e">
        <f t="shared" si="17"/>
        <v>#VALUE!</v>
      </c>
      <c r="C93" s="119" t="s">
        <v>198</v>
      </c>
      <c r="D93" s="119" t="s">
        <v>198</v>
      </c>
      <c r="E93" s="113" t="e">
        <f t="shared" si="18"/>
        <v>#VALUE!</v>
      </c>
      <c r="F93" s="120" t="e">
        <f t="shared" si="19"/>
        <v>#VALUE!</v>
      </c>
      <c r="G93" s="121" t="e">
        <f t="shared" si="26"/>
        <v>#VALUE!</v>
      </c>
      <c r="H93" s="111" t="e">
        <f t="shared" si="20"/>
        <v>#VALUE!</v>
      </c>
      <c r="I93" s="119" t="s">
        <v>198</v>
      </c>
      <c r="J93" s="119" t="s">
        <v>198</v>
      </c>
      <c r="K93" s="113" t="e">
        <f t="shared" si="21"/>
        <v>#VALUE!</v>
      </c>
      <c r="L93" s="120" t="e">
        <f t="shared" si="22"/>
        <v>#VALUE!</v>
      </c>
      <c r="M93" s="121" t="e">
        <f t="shared" si="27"/>
        <v>#VALUE!</v>
      </c>
      <c r="N93" s="111" t="e">
        <f t="shared" si="23"/>
        <v>#VALUE!</v>
      </c>
      <c r="O93" s="119" t="s">
        <v>198</v>
      </c>
      <c r="P93" s="119" t="s">
        <v>198</v>
      </c>
      <c r="Q93" s="113" t="e">
        <f t="shared" si="24"/>
        <v>#VALUE!</v>
      </c>
      <c r="R93" s="120" t="e">
        <f t="shared" si="25"/>
        <v>#VALUE!</v>
      </c>
      <c r="S93" s="121" t="e">
        <f t="shared" si="28"/>
        <v>#VALUE!</v>
      </c>
      <c r="T93" s="121" t="e">
        <f>+VLOOKUP(A93,#REF!,10,0)</f>
        <v>#REF!</v>
      </c>
      <c r="U93" s="116"/>
      <c r="V93" s="117" t="str">
        <f t="shared" si="9"/>
        <v>#REF!</v>
      </c>
      <c r="W93" s="90" t="e">
        <f t="shared" si="10"/>
        <v>#VALUE!</v>
      </c>
      <c r="X93" s="89"/>
      <c r="Y93" s="89"/>
      <c r="Z93" s="118"/>
      <c r="AA93" s="89"/>
      <c r="AB93" s="89"/>
      <c r="AC93" s="89"/>
      <c r="AD93" s="89"/>
      <c r="AE93" s="89"/>
      <c r="AF93" s="89"/>
      <c r="AG93" s="89"/>
    </row>
    <row r="94" spans="1:33" ht="11.25" customHeight="1" outlineLevel="1" x14ac:dyDescent="0.3">
      <c r="A94" s="156" t="s">
        <v>198</v>
      </c>
      <c r="B94" s="111" t="e">
        <f t="shared" si="17"/>
        <v>#VALUE!</v>
      </c>
      <c r="C94" s="119" t="s">
        <v>198</v>
      </c>
      <c r="D94" s="119" t="s">
        <v>198</v>
      </c>
      <c r="E94" s="113" t="e">
        <f t="shared" si="18"/>
        <v>#VALUE!</v>
      </c>
      <c r="F94" s="120" t="e">
        <f t="shared" si="19"/>
        <v>#VALUE!</v>
      </c>
      <c r="G94" s="121" t="e">
        <f t="shared" si="26"/>
        <v>#VALUE!</v>
      </c>
      <c r="H94" s="111" t="e">
        <f t="shared" si="20"/>
        <v>#VALUE!</v>
      </c>
      <c r="I94" s="119" t="s">
        <v>198</v>
      </c>
      <c r="J94" s="119" t="s">
        <v>198</v>
      </c>
      <c r="K94" s="113" t="e">
        <f t="shared" si="21"/>
        <v>#VALUE!</v>
      </c>
      <c r="L94" s="120" t="e">
        <f t="shared" si="22"/>
        <v>#VALUE!</v>
      </c>
      <c r="M94" s="121" t="e">
        <f t="shared" si="27"/>
        <v>#VALUE!</v>
      </c>
      <c r="N94" s="111" t="e">
        <f t="shared" si="23"/>
        <v>#VALUE!</v>
      </c>
      <c r="O94" s="119" t="s">
        <v>198</v>
      </c>
      <c r="P94" s="119" t="s">
        <v>198</v>
      </c>
      <c r="Q94" s="113" t="e">
        <f t="shared" si="24"/>
        <v>#VALUE!</v>
      </c>
      <c r="R94" s="120" t="e">
        <f t="shared" si="25"/>
        <v>#VALUE!</v>
      </c>
      <c r="S94" s="121" t="e">
        <f t="shared" si="28"/>
        <v>#VALUE!</v>
      </c>
      <c r="T94" s="121" t="e">
        <f>+VLOOKUP(A94,#REF!,10,0)</f>
        <v>#REF!</v>
      </c>
      <c r="U94" s="116"/>
      <c r="V94" s="117" t="str">
        <f t="shared" si="9"/>
        <v>#REF!</v>
      </c>
      <c r="W94" s="90" t="e">
        <f t="shared" si="10"/>
        <v>#VALUE!</v>
      </c>
      <c r="X94" s="89"/>
      <c r="Y94" s="89"/>
      <c r="Z94" s="118"/>
      <c r="AA94" s="89"/>
      <c r="AB94" s="89"/>
      <c r="AC94" s="89"/>
      <c r="AD94" s="89"/>
      <c r="AE94" s="89"/>
      <c r="AF94" s="89"/>
      <c r="AG94" s="89"/>
    </row>
    <row r="95" spans="1:33" ht="11.25" customHeight="1" outlineLevel="1" x14ac:dyDescent="0.3">
      <c r="A95" s="156" t="s">
        <v>198</v>
      </c>
      <c r="B95" s="111" t="e">
        <f t="shared" si="17"/>
        <v>#VALUE!</v>
      </c>
      <c r="C95" s="119" t="s">
        <v>198</v>
      </c>
      <c r="D95" s="119" t="s">
        <v>198</v>
      </c>
      <c r="E95" s="113" t="e">
        <f t="shared" si="18"/>
        <v>#VALUE!</v>
      </c>
      <c r="F95" s="120" t="e">
        <f t="shared" si="19"/>
        <v>#VALUE!</v>
      </c>
      <c r="G95" s="121" t="e">
        <f t="shared" si="26"/>
        <v>#VALUE!</v>
      </c>
      <c r="H95" s="111" t="e">
        <f t="shared" si="20"/>
        <v>#VALUE!</v>
      </c>
      <c r="I95" s="119" t="s">
        <v>198</v>
      </c>
      <c r="J95" s="119" t="s">
        <v>198</v>
      </c>
      <c r="K95" s="113" t="e">
        <f t="shared" si="21"/>
        <v>#VALUE!</v>
      </c>
      <c r="L95" s="120" t="e">
        <f t="shared" si="22"/>
        <v>#VALUE!</v>
      </c>
      <c r="M95" s="121" t="e">
        <f t="shared" si="27"/>
        <v>#VALUE!</v>
      </c>
      <c r="N95" s="111" t="e">
        <f t="shared" si="23"/>
        <v>#VALUE!</v>
      </c>
      <c r="O95" s="119" t="s">
        <v>198</v>
      </c>
      <c r="P95" s="119" t="s">
        <v>198</v>
      </c>
      <c r="Q95" s="113" t="e">
        <f t="shared" si="24"/>
        <v>#VALUE!</v>
      </c>
      <c r="R95" s="120" t="e">
        <f t="shared" si="25"/>
        <v>#VALUE!</v>
      </c>
      <c r="S95" s="121" t="e">
        <f t="shared" si="28"/>
        <v>#VALUE!</v>
      </c>
      <c r="T95" s="121" t="e">
        <f>+VLOOKUP(A95,#REF!,10,0)</f>
        <v>#REF!</v>
      </c>
      <c r="U95" s="116"/>
      <c r="V95" s="117" t="str">
        <f t="shared" si="9"/>
        <v>#REF!</v>
      </c>
      <c r="W95" s="90" t="e">
        <f t="shared" si="10"/>
        <v>#VALUE!</v>
      </c>
      <c r="X95" s="89"/>
      <c r="Y95" s="89"/>
      <c r="Z95" s="118"/>
      <c r="AA95" s="89"/>
      <c r="AB95" s="89"/>
      <c r="AC95" s="89"/>
      <c r="AD95" s="89"/>
      <c r="AE95" s="89"/>
      <c r="AF95" s="89"/>
      <c r="AG95" s="89"/>
    </row>
    <row r="96" spans="1:33" ht="11.25" customHeight="1" outlineLevel="1" x14ac:dyDescent="0.3">
      <c r="A96" s="156" t="s">
        <v>198</v>
      </c>
      <c r="B96" s="111" t="e">
        <f t="shared" si="17"/>
        <v>#VALUE!</v>
      </c>
      <c r="C96" s="119" t="s">
        <v>198</v>
      </c>
      <c r="D96" s="119" t="s">
        <v>198</v>
      </c>
      <c r="E96" s="113" t="e">
        <f t="shared" si="18"/>
        <v>#VALUE!</v>
      </c>
      <c r="F96" s="120" t="e">
        <f t="shared" si="19"/>
        <v>#VALUE!</v>
      </c>
      <c r="G96" s="121" t="e">
        <f t="shared" si="26"/>
        <v>#VALUE!</v>
      </c>
      <c r="H96" s="111" t="e">
        <f t="shared" si="20"/>
        <v>#VALUE!</v>
      </c>
      <c r="I96" s="119" t="s">
        <v>198</v>
      </c>
      <c r="J96" s="119" t="s">
        <v>198</v>
      </c>
      <c r="K96" s="113" t="e">
        <f t="shared" si="21"/>
        <v>#VALUE!</v>
      </c>
      <c r="L96" s="120" t="e">
        <f t="shared" si="22"/>
        <v>#VALUE!</v>
      </c>
      <c r="M96" s="121" t="e">
        <f t="shared" si="27"/>
        <v>#VALUE!</v>
      </c>
      <c r="N96" s="111" t="e">
        <f t="shared" si="23"/>
        <v>#VALUE!</v>
      </c>
      <c r="O96" s="119" t="s">
        <v>198</v>
      </c>
      <c r="P96" s="119" t="s">
        <v>198</v>
      </c>
      <c r="Q96" s="113" t="e">
        <f t="shared" si="24"/>
        <v>#VALUE!</v>
      </c>
      <c r="R96" s="120" t="e">
        <f t="shared" si="25"/>
        <v>#VALUE!</v>
      </c>
      <c r="S96" s="121" t="e">
        <f t="shared" si="28"/>
        <v>#VALUE!</v>
      </c>
      <c r="T96" s="121" t="e">
        <f>+VLOOKUP(A96,#REF!,10,0)</f>
        <v>#REF!</v>
      </c>
      <c r="U96" s="116"/>
      <c r="V96" s="117" t="str">
        <f t="shared" si="9"/>
        <v>#REF!</v>
      </c>
      <c r="W96" s="90" t="e">
        <f t="shared" si="10"/>
        <v>#VALUE!</v>
      </c>
      <c r="X96" s="89"/>
      <c r="Y96" s="89"/>
      <c r="Z96" s="118"/>
      <c r="AA96" s="89"/>
      <c r="AB96" s="89"/>
      <c r="AC96" s="89"/>
      <c r="AD96" s="89"/>
      <c r="AE96" s="89"/>
      <c r="AF96" s="89"/>
      <c r="AG96" s="89"/>
    </row>
    <row r="97" spans="1:33" ht="11.25" customHeight="1" outlineLevel="1" x14ac:dyDescent="0.3">
      <c r="A97" s="156" t="s">
        <v>198</v>
      </c>
      <c r="B97" s="111" t="e">
        <f t="shared" si="17"/>
        <v>#VALUE!</v>
      </c>
      <c r="C97" s="119" t="s">
        <v>198</v>
      </c>
      <c r="D97" s="119" t="s">
        <v>198</v>
      </c>
      <c r="E97" s="113" t="e">
        <f t="shared" si="18"/>
        <v>#VALUE!</v>
      </c>
      <c r="F97" s="120" t="e">
        <f t="shared" si="19"/>
        <v>#VALUE!</v>
      </c>
      <c r="G97" s="121" t="e">
        <f t="shared" si="26"/>
        <v>#VALUE!</v>
      </c>
      <c r="H97" s="111" t="e">
        <f t="shared" si="20"/>
        <v>#VALUE!</v>
      </c>
      <c r="I97" s="119" t="s">
        <v>198</v>
      </c>
      <c r="J97" s="119" t="s">
        <v>198</v>
      </c>
      <c r="K97" s="113" t="e">
        <f t="shared" si="21"/>
        <v>#VALUE!</v>
      </c>
      <c r="L97" s="120" t="e">
        <f t="shared" si="22"/>
        <v>#VALUE!</v>
      </c>
      <c r="M97" s="121" t="e">
        <f t="shared" si="27"/>
        <v>#VALUE!</v>
      </c>
      <c r="N97" s="111" t="e">
        <f t="shared" si="23"/>
        <v>#VALUE!</v>
      </c>
      <c r="O97" s="119" t="s">
        <v>198</v>
      </c>
      <c r="P97" s="119" t="s">
        <v>198</v>
      </c>
      <c r="Q97" s="113" t="e">
        <f t="shared" si="24"/>
        <v>#VALUE!</v>
      </c>
      <c r="R97" s="120" t="e">
        <f t="shared" si="25"/>
        <v>#VALUE!</v>
      </c>
      <c r="S97" s="121" t="e">
        <f t="shared" si="28"/>
        <v>#VALUE!</v>
      </c>
      <c r="T97" s="121" t="e">
        <f>+VLOOKUP(A97,#REF!,10,0)</f>
        <v>#REF!</v>
      </c>
      <c r="U97" s="116"/>
      <c r="V97" s="117" t="str">
        <f t="shared" si="9"/>
        <v>#REF!</v>
      </c>
      <c r="W97" s="90" t="e">
        <f t="shared" si="10"/>
        <v>#VALUE!</v>
      </c>
      <c r="X97" s="89"/>
      <c r="Y97" s="89"/>
      <c r="Z97" s="118"/>
      <c r="AA97" s="89"/>
      <c r="AB97" s="89"/>
      <c r="AC97" s="89"/>
      <c r="AD97" s="89"/>
      <c r="AE97" s="89"/>
      <c r="AF97" s="89"/>
      <c r="AG97" s="89"/>
    </row>
    <row r="98" spans="1:33" ht="11.25" customHeight="1" outlineLevel="1" x14ac:dyDescent="0.3">
      <c r="A98" s="156" t="s">
        <v>198</v>
      </c>
      <c r="B98" s="111" t="e">
        <f t="shared" si="17"/>
        <v>#VALUE!</v>
      </c>
      <c r="C98" s="119" t="s">
        <v>198</v>
      </c>
      <c r="D98" s="119" t="s">
        <v>198</v>
      </c>
      <c r="E98" s="113" t="e">
        <f t="shared" si="18"/>
        <v>#VALUE!</v>
      </c>
      <c r="F98" s="120" t="e">
        <f t="shared" si="19"/>
        <v>#VALUE!</v>
      </c>
      <c r="G98" s="121" t="e">
        <f t="shared" si="26"/>
        <v>#VALUE!</v>
      </c>
      <c r="H98" s="111" t="e">
        <f t="shared" si="20"/>
        <v>#VALUE!</v>
      </c>
      <c r="I98" s="119" t="s">
        <v>198</v>
      </c>
      <c r="J98" s="119" t="s">
        <v>198</v>
      </c>
      <c r="K98" s="113" t="e">
        <f t="shared" si="21"/>
        <v>#VALUE!</v>
      </c>
      <c r="L98" s="120" t="e">
        <f t="shared" si="22"/>
        <v>#VALUE!</v>
      </c>
      <c r="M98" s="121" t="e">
        <f t="shared" si="27"/>
        <v>#VALUE!</v>
      </c>
      <c r="N98" s="111" t="e">
        <f t="shared" si="23"/>
        <v>#VALUE!</v>
      </c>
      <c r="O98" s="119" t="s">
        <v>198</v>
      </c>
      <c r="P98" s="119" t="s">
        <v>198</v>
      </c>
      <c r="Q98" s="113" t="e">
        <f t="shared" si="24"/>
        <v>#VALUE!</v>
      </c>
      <c r="R98" s="120" t="e">
        <f t="shared" si="25"/>
        <v>#VALUE!</v>
      </c>
      <c r="S98" s="121" t="e">
        <f t="shared" si="28"/>
        <v>#VALUE!</v>
      </c>
      <c r="T98" s="121" t="e">
        <f>+VLOOKUP(A98,#REF!,10,0)</f>
        <v>#REF!</v>
      </c>
      <c r="U98" s="116"/>
      <c r="V98" s="117" t="str">
        <f t="shared" si="9"/>
        <v>#REF!</v>
      </c>
      <c r="W98" s="90" t="e">
        <f t="shared" si="10"/>
        <v>#VALUE!</v>
      </c>
      <c r="X98" s="89"/>
      <c r="Y98" s="89"/>
      <c r="Z98" s="118"/>
      <c r="AA98" s="89"/>
      <c r="AB98" s="89"/>
      <c r="AC98" s="89"/>
      <c r="AD98" s="89"/>
      <c r="AE98" s="89"/>
      <c r="AF98" s="89"/>
      <c r="AG98" s="89"/>
    </row>
    <row r="99" spans="1:33" ht="11.25" customHeight="1" outlineLevel="1" x14ac:dyDescent="0.3">
      <c r="A99" s="156" t="s">
        <v>198</v>
      </c>
      <c r="B99" s="111" t="e">
        <f t="shared" si="17"/>
        <v>#VALUE!</v>
      </c>
      <c r="C99" s="119" t="s">
        <v>198</v>
      </c>
      <c r="D99" s="119" t="s">
        <v>198</v>
      </c>
      <c r="E99" s="113" t="e">
        <f t="shared" si="18"/>
        <v>#VALUE!</v>
      </c>
      <c r="F99" s="120" t="e">
        <f t="shared" si="19"/>
        <v>#VALUE!</v>
      </c>
      <c r="G99" s="121" t="e">
        <f t="shared" si="26"/>
        <v>#VALUE!</v>
      </c>
      <c r="H99" s="111" t="e">
        <f t="shared" si="20"/>
        <v>#VALUE!</v>
      </c>
      <c r="I99" s="119" t="s">
        <v>198</v>
      </c>
      <c r="J99" s="119" t="s">
        <v>198</v>
      </c>
      <c r="K99" s="113" t="e">
        <f t="shared" si="21"/>
        <v>#VALUE!</v>
      </c>
      <c r="L99" s="120" t="e">
        <f t="shared" si="22"/>
        <v>#VALUE!</v>
      </c>
      <c r="M99" s="121" t="e">
        <f t="shared" si="27"/>
        <v>#VALUE!</v>
      </c>
      <c r="N99" s="111" t="e">
        <f t="shared" si="23"/>
        <v>#VALUE!</v>
      </c>
      <c r="O99" s="119" t="s">
        <v>198</v>
      </c>
      <c r="P99" s="119" t="s">
        <v>198</v>
      </c>
      <c r="Q99" s="113" t="e">
        <f t="shared" si="24"/>
        <v>#VALUE!</v>
      </c>
      <c r="R99" s="120" t="e">
        <f t="shared" si="25"/>
        <v>#VALUE!</v>
      </c>
      <c r="S99" s="121" t="e">
        <f t="shared" si="28"/>
        <v>#VALUE!</v>
      </c>
      <c r="T99" s="121" t="e">
        <f>+VLOOKUP(A99,#REF!,10,0)</f>
        <v>#REF!</v>
      </c>
      <c r="U99" s="116"/>
      <c r="V99" s="117" t="str">
        <f t="shared" si="9"/>
        <v>#REF!</v>
      </c>
      <c r="W99" s="90" t="e">
        <f t="shared" si="10"/>
        <v>#VALUE!</v>
      </c>
      <c r="X99" s="89"/>
      <c r="Y99" s="89"/>
      <c r="Z99" s="118"/>
      <c r="AA99" s="89"/>
      <c r="AB99" s="89"/>
      <c r="AC99" s="89"/>
      <c r="AD99" s="89"/>
      <c r="AE99" s="89"/>
      <c r="AF99" s="89"/>
      <c r="AG99" s="89"/>
    </row>
    <row r="100" spans="1:33" ht="11.25" customHeight="1" outlineLevel="1" x14ac:dyDescent="0.3">
      <c r="A100" s="156"/>
      <c r="B100" s="111"/>
      <c r="C100" s="119"/>
      <c r="D100" s="119">
        <v>2.9004999999999996</v>
      </c>
      <c r="E100" s="113"/>
      <c r="F100" s="120"/>
      <c r="G100" s="121"/>
      <c r="H100" s="111"/>
      <c r="I100" s="119"/>
      <c r="J100" s="119">
        <v>2.6364999999999998</v>
      </c>
      <c r="K100" s="113"/>
      <c r="L100" s="120"/>
      <c r="M100" s="121"/>
      <c r="N100" s="111"/>
      <c r="O100" s="119"/>
      <c r="P100" s="119">
        <v>3.0924999999999998</v>
      </c>
      <c r="Q100" s="113"/>
      <c r="R100" s="120"/>
      <c r="S100" s="121"/>
      <c r="T100" s="121"/>
      <c r="U100" s="116"/>
      <c r="V100" s="117"/>
      <c r="W100" s="90"/>
      <c r="X100" s="89"/>
      <c r="Y100" s="89"/>
      <c r="Z100" s="118"/>
      <c r="AA100" s="89"/>
      <c r="AB100" s="89"/>
      <c r="AC100" s="89"/>
      <c r="AD100" s="89"/>
      <c r="AE100" s="89"/>
      <c r="AF100" s="89"/>
      <c r="AG100" s="89"/>
    </row>
    <row r="101" spans="1:33" ht="11.25" customHeight="1" outlineLevel="1" x14ac:dyDescent="0.3">
      <c r="A101" s="156" t="s">
        <v>198</v>
      </c>
      <c r="B101" s="111" t="e">
        <f t="shared" ref="B101:B167" si="29">+A101-$A$27</f>
        <v>#VALUE!</v>
      </c>
      <c r="C101" s="119" t="s">
        <v>198</v>
      </c>
      <c r="D101" s="119" t="s">
        <v>198</v>
      </c>
      <c r="E101" s="113" t="e">
        <f t="shared" ref="E101:E167" si="30">+C101-($H$15)+F101</f>
        <v>#VALUE!</v>
      </c>
      <c r="F101" s="120" t="e">
        <f t="shared" ref="F101:F157" si="31">$F$99+$D$100-D101</f>
        <v>#VALUE!</v>
      </c>
      <c r="G101" s="121" t="e">
        <f>+(F101-F99)/(A101-A99)*1000</f>
        <v>#VALUE!</v>
      </c>
      <c r="H101" s="111" t="e">
        <f t="shared" ref="H101:H167" si="32">+A101-$A$27</f>
        <v>#VALUE!</v>
      </c>
      <c r="I101" s="119" t="s">
        <v>198</v>
      </c>
      <c r="J101" s="119" t="s">
        <v>198</v>
      </c>
      <c r="K101" s="113" t="e">
        <f t="shared" ref="K101:K167" si="33">+I101-($H$16)+L101</f>
        <v>#VALUE!</v>
      </c>
      <c r="L101" s="120" t="e">
        <f t="shared" ref="L101:L157" si="34">$L$99+$J$100-J101</f>
        <v>#VALUE!</v>
      </c>
      <c r="M101" s="121" t="e">
        <f>+(L101-L99)/(A101-A99)*1000</f>
        <v>#VALUE!</v>
      </c>
      <c r="N101" s="111" t="e">
        <f t="shared" ref="N101:N167" si="35">+A101-$A$27</f>
        <v>#VALUE!</v>
      </c>
      <c r="O101" s="119" t="s">
        <v>198</v>
      </c>
      <c r="P101" s="119" t="s">
        <v>198</v>
      </c>
      <c r="Q101" s="113" t="e">
        <f t="shared" ref="Q101:Q167" si="36">+(O101-$H$17+R101)</f>
        <v>#VALUE!</v>
      </c>
      <c r="R101" s="120" t="e">
        <f t="shared" ref="R101:R167" si="37">$R$99+$P$100-P101</f>
        <v>#VALUE!</v>
      </c>
      <c r="S101" s="121" t="e">
        <f>+(R101-R99)/(A101-A99)*1000</f>
        <v>#VALUE!</v>
      </c>
      <c r="T101" s="121" t="e">
        <f>+VLOOKUP(A101,#REF!,10,0)</f>
        <v>#REF!</v>
      </c>
      <c r="U101" s="116"/>
      <c r="V101" s="117" t="str">
        <f t="shared" ref="V101:V167" si="38">+A101</f>
        <v>#REF!</v>
      </c>
      <c r="W101" s="90" t="e">
        <f t="shared" ref="W101:W167" si="39">+(E101+2*K101+Q101)/4</f>
        <v>#VALUE!</v>
      </c>
      <c r="X101" s="89"/>
      <c r="Y101" s="89"/>
      <c r="Z101" s="118"/>
      <c r="AA101" s="89"/>
      <c r="AB101" s="89"/>
      <c r="AC101" s="89"/>
      <c r="AD101" s="89"/>
      <c r="AE101" s="89"/>
      <c r="AF101" s="89"/>
      <c r="AG101" s="89"/>
    </row>
    <row r="102" spans="1:33" ht="11.25" customHeight="1" outlineLevel="1" x14ac:dyDescent="0.3">
      <c r="A102" s="156" t="s">
        <v>198</v>
      </c>
      <c r="B102" s="111" t="e">
        <f t="shared" si="29"/>
        <v>#VALUE!</v>
      </c>
      <c r="C102" s="119" t="s">
        <v>198</v>
      </c>
      <c r="D102" s="119" t="s">
        <v>198</v>
      </c>
      <c r="E102" s="113" t="e">
        <f t="shared" si="30"/>
        <v>#VALUE!</v>
      </c>
      <c r="F102" s="120" t="e">
        <f t="shared" si="31"/>
        <v>#VALUE!</v>
      </c>
      <c r="G102" s="121" t="e">
        <f t="shared" ref="G102:G166" si="40">+(F102-F101)/(A102-A101)*1000</f>
        <v>#VALUE!</v>
      </c>
      <c r="H102" s="111" t="e">
        <f t="shared" si="32"/>
        <v>#VALUE!</v>
      </c>
      <c r="I102" s="119" t="s">
        <v>198</v>
      </c>
      <c r="J102" s="119" t="s">
        <v>198</v>
      </c>
      <c r="K102" s="113" t="e">
        <f t="shared" si="33"/>
        <v>#VALUE!</v>
      </c>
      <c r="L102" s="120" t="e">
        <f t="shared" si="34"/>
        <v>#VALUE!</v>
      </c>
      <c r="M102" s="121" t="e">
        <f t="shared" ref="M102:M166" si="41">+(L102-L101)/(A102-A101)*1000</f>
        <v>#VALUE!</v>
      </c>
      <c r="N102" s="111" t="e">
        <f t="shared" si="35"/>
        <v>#VALUE!</v>
      </c>
      <c r="O102" s="119" t="s">
        <v>198</v>
      </c>
      <c r="P102" s="119" t="s">
        <v>198</v>
      </c>
      <c r="Q102" s="113" t="e">
        <f t="shared" si="36"/>
        <v>#VALUE!</v>
      </c>
      <c r="R102" s="120" t="e">
        <f t="shared" si="37"/>
        <v>#VALUE!</v>
      </c>
      <c r="S102" s="121" t="e">
        <f t="shared" ref="S102:S167" si="42">+(R102-R101)/(A102-A101)*1000</f>
        <v>#VALUE!</v>
      </c>
      <c r="T102" s="121" t="e">
        <f>+VLOOKUP(A102,#REF!,10,0)</f>
        <v>#REF!</v>
      </c>
      <c r="U102" s="116"/>
      <c r="V102" s="117" t="str">
        <f t="shared" si="38"/>
        <v>#REF!</v>
      </c>
      <c r="W102" s="90" t="e">
        <f t="shared" si="39"/>
        <v>#VALUE!</v>
      </c>
      <c r="X102" s="89"/>
      <c r="Y102" s="89"/>
      <c r="Z102" s="118"/>
      <c r="AA102" s="89"/>
      <c r="AB102" s="89"/>
      <c r="AC102" s="89"/>
      <c r="AD102" s="89"/>
      <c r="AE102" s="89"/>
      <c r="AF102" s="89"/>
      <c r="AG102" s="89"/>
    </row>
    <row r="103" spans="1:33" ht="11.25" customHeight="1" outlineLevel="1" x14ac:dyDescent="0.3">
      <c r="A103" s="156" t="s">
        <v>198</v>
      </c>
      <c r="B103" s="111" t="e">
        <f t="shared" si="29"/>
        <v>#VALUE!</v>
      </c>
      <c r="C103" s="119" t="s">
        <v>198</v>
      </c>
      <c r="D103" s="119" t="s">
        <v>198</v>
      </c>
      <c r="E103" s="113" t="e">
        <f t="shared" si="30"/>
        <v>#VALUE!</v>
      </c>
      <c r="F103" s="120" t="e">
        <f t="shared" si="31"/>
        <v>#VALUE!</v>
      </c>
      <c r="G103" s="121" t="e">
        <f t="shared" si="40"/>
        <v>#VALUE!</v>
      </c>
      <c r="H103" s="111" t="e">
        <f t="shared" si="32"/>
        <v>#VALUE!</v>
      </c>
      <c r="I103" s="119" t="s">
        <v>198</v>
      </c>
      <c r="J103" s="119" t="s">
        <v>198</v>
      </c>
      <c r="K103" s="113" t="e">
        <f t="shared" si="33"/>
        <v>#VALUE!</v>
      </c>
      <c r="L103" s="120" t="e">
        <f t="shared" si="34"/>
        <v>#VALUE!</v>
      </c>
      <c r="M103" s="121" t="e">
        <f t="shared" si="41"/>
        <v>#VALUE!</v>
      </c>
      <c r="N103" s="111" t="e">
        <f t="shared" si="35"/>
        <v>#VALUE!</v>
      </c>
      <c r="O103" s="119" t="s">
        <v>198</v>
      </c>
      <c r="P103" s="119" t="s">
        <v>198</v>
      </c>
      <c r="Q103" s="113" t="e">
        <f t="shared" si="36"/>
        <v>#VALUE!</v>
      </c>
      <c r="R103" s="120" t="e">
        <f t="shared" si="37"/>
        <v>#VALUE!</v>
      </c>
      <c r="S103" s="121" t="e">
        <f t="shared" si="42"/>
        <v>#VALUE!</v>
      </c>
      <c r="T103" s="121" t="e">
        <f>+VLOOKUP(A103,#REF!,10,0)</f>
        <v>#REF!</v>
      </c>
      <c r="U103" s="116"/>
      <c r="V103" s="117" t="str">
        <f t="shared" si="38"/>
        <v>#REF!</v>
      </c>
      <c r="W103" s="90" t="e">
        <f t="shared" si="39"/>
        <v>#VALUE!</v>
      </c>
      <c r="X103" s="89"/>
      <c r="Y103" s="89"/>
      <c r="Z103" s="118"/>
      <c r="AA103" s="89"/>
      <c r="AB103" s="89"/>
      <c r="AC103" s="89"/>
      <c r="AD103" s="89"/>
      <c r="AE103" s="89"/>
      <c r="AF103" s="89"/>
      <c r="AG103" s="89"/>
    </row>
    <row r="104" spans="1:33" ht="11.25" customHeight="1" outlineLevel="1" x14ac:dyDescent="0.3">
      <c r="A104" s="156" t="s">
        <v>198</v>
      </c>
      <c r="B104" s="111" t="e">
        <f t="shared" si="29"/>
        <v>#VALUE!</v>
      </c>
      <c r="C104" s="119" t="s">
        <v>198</v>
      </c>
      <c r="D104" s="119" t="s">
        <v>198</v>
      </c>
      <c r="E104" s="113" t="e">
        <f t="shared" si="30"/>
        <v>#VALUE!</v>
      </c>
      <c r="F104" s="120" t="e">
        <f t="shared" si="31"/>
        <v>#VALUE!</v>
      </c>
      <c r="G104" s="121" t="e">
        <f t="shared" si="40"/>
        <v>#VALUE!</v>
      </c>
      <c r="H104" s="111" t="e">
        <f t="shared" si="32"/>
        <v>#VALUE!</v>
      </c>
      <c r="I104" s="119" t="s">
        <v>198</v>
      </c>
      <c r="J104" s="119" t="s">
        <v>198</v>
      </c>
      <c r="K104" s="113" t="e">
        <f t="shared" si="33"/>
        <v>#VALUE!</v>
      </c>
      <c r="L104" s="120" t="e">
        <f t="shared" si="34"/>
        <v>#VALUE!</v>
      </c>
      <c r="M104" s="121" t="e">
        <f t="shared" si="41"/>
        <v>#VALUE!</v>
      </c>
      <c r="N104" s="111" t="e">
        <f t="shared" si="35"/>
        <v>#VALUE!</v>
      </c>
      <c r="O104" s="119" t="s">
        <v>198</v>
      </c>
      <c r="P104" s="119" t="s">
        <v>198</v>
      </c>
      <c r="Q104" s="113" t="e">
        <f t="shared" si="36"/>
        <v>#VALUE!</v>
      </c>
      <c r="R104" s="120" t="e">
        <f t="shared" si="37"/>
        <v>#VALUE!</v>
      </c>
      <c r="S104" s="121" t="e">
        <f t="shared" si="42"/>
        <v>#VALUE!</v>
      </c>
      <c r="T104" s="121" t="e">
        <f>+VLOOKUP(A104,#REF!,10,0)</f>
        <v>#REF!</v>
      </c>
      <c r="U104" s="116"/>
      <c r="V104" s="117" t="str">
        <f t="shared" si="38"/>
        <v>#REF!</v>
      </c>
      <c r="W104" s="90" t="e">
        <f t="shared" si="39"/>
        <v>#VALUE!</v>
      </c>
      <c r="X104" s="89"/>
      <c r="Y104" s="89"/>
      <c r="Z104" s="118"/>
      <c r="AA104" s="89"/>
      <c r="AB104" s="89"/>
      <c r="AC104" s="89"/>
      <c r="AD104" s="89"/>
      <c r="AE104" s="89"/>
      <c r="AF104" s="89"/>
      <c r="AG104" s="89"/>
    </row>
    <row r="105" spans="1:33" ht="11.25" customHeight="1" outlineLevel="1" x14ac:dyDescent="0.3">
      <c r="A105" s="156" t="s">
        <v>198</v>
      </c>
      <c r="B105" s="111" t="e">
        <f t="shared" si="29"/>
        <v>#VALUE!</v>
      </c>
      <c r="C105" s="119" t="s">
        <v>198</v>
      </c>
      <c r="D105" s="119" t="s">
        <v>198</v>
      </c>
      <c r="E105" s="113" t="e">
        <f t="shared" si="30"/>
        <v>#VALUE!</v>
      </c>
      <c r="F105" s="120" t="e">
        <f t="shared" si="31"/>
        <v>#VALUE!</v>
      </c>
      <c r="G105" s="121" t="e">
        <f t="shared" si="40"/>
        <v>#VALUE!</v>
      </c>
      <c r="H105" s="111" t="e">
        <f t="shared" si="32"/>
        <v>#VALUE!</v>
      </c>
      <c r="I105" s="119" t="s">
        <v>198</v>
      </c>
      <c r="J105" s="119" t="s">
        <v>198</v>
      </c>
      <c r="K105" s="113" t="e">
        <f t="shared" si="33"/>
        <v>#VALUE!</v>
      </c>
      <c r="L105" s="120" t="e">
        <f t="shared" si="34"/>
        <v>#VALUE!</v>
      </c>
      <c r="M105" s="121" t="e">
        <f t="shared" si="41"/>
        <v>#VALUE!</v>
      </c>
      <c r="N105" s="111" t="e">
        <f t="shared" si="35"/>
        <v>#VALUE!</v>
      </c>
      <c r="O105" s="119" t="s">
        <v>198</v>
      </c>
      <c r="P105" s="119" t="s">
        <v>198</v>
      </c>
      <c r="Q105" s="113" t="e">
        <f t="shared" si="36"/>
        <v>#VALUE!</v>
      </c>
      <c r="R105" s="120" t="e">
        <f t="shared" si="37"/>
        <v>#VALUE!</v>
      </c>
      <c r="S105" s="121" t="e">
        <f t="shared" si="42"/>
        <v>#VALUE!</v>
      </c>
      <c r="T105" s="121" t="e">
        <f>+VLOOKUP(A105,#REF!,10,0)</f>
        <v>#REF!</v>
      </c>
      <c r="U105" s="116"/>
      <c r="V105" s="117" t="str">
        <f t="shared" si="38"/>
        <v>#REF!</v>
      </c>
      <c r="W105" s="90" t="e">
        <f t="shared" si="39"/>
        <v>#VALUE!</v>
      </c>
      <c r="X105" s="89"/>
      <c r="Y105" s="89"/>
      <c r="Z105" s="118"/>
      <c r="AA105" s="89"/>
      <c r="AB105" s="89"/>
      <c r="AC105" s="89"/>
      <c r="AD105" s="89"/>
      <c r="AE105" s="89"/>
      <c r="AF105" s="89"/>
      <c r="AG105" s="89"/>
    </row>
    <row r="106" spans="1:33" ht="11.25" customHeight="1" outlineLevel="1" x14ac:dyDescent="0.3">
      <c r="A106" s="156" t="s">
        <v>198</v>
      </c>
      <c r="B106" s="111" t="e">
        <f t="shared" si="29"/>
        <v>#VALUE!</v>
      </c>
      <c r="C106" s="119" t="s">
        <v>198</v>
      </c>
      <c r="D106" s="119" t="s">
        <v>198</v>
      </c>
      <c r="E106" s="113" t="e">
        <f t="shared" si="30"/>
        <v>#VALUE!</v>
      </c>
      <c r="F106" s="120" t="e">
        <f t="shared" si="31"/>
        <v>#VALUE!</v>
      </c>
      <c r="G106" s="121" t="e">
        <f t="shared" si="40"/>
        <v>#VALUE!</v>
      </c>
      <c r="H106" s="111" t="e">
        <f t="shared" si="32"/>
        <v>#VALUE!</v>
      </c>
      <c r="I106" s="119" t="s">
        <v>198</v>
      </c>
      <c r="J106" s="119" t="s">
        <v>198</v>
      </c>
      <c r="K106" s="113" t="e">
        <f t="shared" si="33"/>
        <v>#VALUE!</v>
      </c>
      <c r="L106" s="120" t="e">
        <f t="shared" si="34"/>
        <v>#VALUE!</v>
      </c>
      <c r="M106" s="121" t="e">
        <f t="shared" si="41"/>
        <v>#VALUE!</v>
      </c>
      <c r="N106" s="111" t="e">
        <f t="shared" si="35"/>
        <v>#VALUE!</v>
      </c>
      <c r="O106" s="119" t="s">
        <v>198</v>
      </c>
      <c r="P106" s="119" t="s">
        <v>198</v>
      </c>
      <c r="Q106" s="113" t="e">
        <f t="shared" si="36"/>
        <v>#VALUE!</v>
      </c>
      <c r="R106" s="120" t="e">
        <f t="shared" si="37"/>
        <v>#VALUE!</v>
      </c>
      <c r="S106" s="121" t="e">
        <f t="shared" si="42"/>
        <v>#VALUE!</v>
      </c>
      <c r="T106" s="121" t="e">
        <f>+VLOOKUP(A106,#REF!,10,0)</f>
        <v>#REF!</v>
      </c>
      <c r="U106" s="116"/>
      <c r="V106" s="117" t="str">
        <f t="shared" si="38"/>
        <v>#REF!</v>
      </c>
      <c r="W106" s="90" t="e">
        <f t="shared" si="39"/>
        <v>#VALUE!</v>
      </c>
      <c r="X106" s="89"/>
      <c r="Y106" s="89"/>
      <c r="Z106" s="118"/>
      <c r="AA106" s="89"/>
      <c r="AB106" s="89"/>
      <c r="AC106" s="89"/>
      <c r="AD106" s="89"/>
      <c r="AE106" s="89"/>
      <c r="AF106" s="89"/>
      <c r="AG106" s="89"/>
    </row>
    <row r="107" spans="1:33" ht="11.25" customHeight="1" outlineLevel="1" x14ac:dyDescent="0.3">
      <c r="A107" s="156" t="s">
        <v>198</v>
      </c>
      <c r="B107" s="111" t="e">
        <f t="shared" si="29"/>
        <v>#VALUE!</v>
      </c>
      <c r="C107" s="119" t="s">
        <v>198</v>
      </c>
      <c r="D107" s="119" t="s">
        <v>198</v>
      </c>
      <c r="E107" s="113" t="e">
        <f t="shared" si="30"/>
        <v>#VALUE!</v>
      </c>
      <c r="F107" s="120" t="e">
        <f t="shared" si="31"/>
        <v>#VALUE!</v>
      </c>
      <c r="G107" s="121" t="e">
        <f t="shared" si="40"/>
        <v>#VALUE!</v>
      </c>
      <c r="H107" s="111" t="e">
        <f t="shared" si="32"/>
        <v>#VALUE!</v>
      </c>
      <c r="I107" s="119" t="s">
        <v>198</v>
      </c>
      <c r="J107" s="119" t="s">
        <v>198</v>
      </c>
      <c r="K107" s="113" t="e">
        <f t="shared" si="33"/>
        <v>#VALUE!</v>
      </c>
      <c r="L107" s="120" t="e">
        <f t="shared" si="34"/>
        <v>#VALUE!</v>
      </c>
      <c r="M107" s="121" t="e">
        <f t="shared" si="41"/>
        <v>#VALUE!</v>
      </c>
      <c r="N107" s="111" t="e">
        <f t="shared" si="35"/>
        <v>#VALUE!</v>
      </c>
      <c r="O107" s="119" t="s">
        <v>198</v>
      </c>
      <c r="P107" s="119" t="s">
        <v>198</v>
      </c>
      <c r="Q107" s="113" t="e">
        <f t="shared" si="36"/>
        <v>#VALUE!</v>
      </c>
      <c r="R107" s="120" t="e">
        <f t="shared" si="37"/>
        <v>#VALUE!</v>
      </c>
      <c r="S107" s="121" t="e">
        <f t="shared" si="42"/>
        <v>#VALUE!</v>
      </c>
      <c r="T107" s="121" t="e">
        <f>+VLOOKUP(A107,#REF!,10,0)</f>
        <v>#REF!</v>
      </c>
      <c r="U107" s="116"/>
      <c r="V107" s="117" t="str">
        <f t="shared" si="38"/>
        <v>#REF!</v>
      </c>
      <c r="W107" s="90" t="e">
        <f t="shared" si="39"/>
        <v>#VALUE!</v>
      </c>
      <c r="X107" s="89"/>
      <c r="Y107" s="89"/>
      <c r="Z107" s="118"/>
      <c r="AA107" s="89"/>
      <c r="AB107" s="89"/>
      <c r="AC107" s="89"/>
      <c r="AD107" s="89"/>
      <c r="AE107" s="89"/>
      <c r="AF107" s="89"/>
      <c r="AG107" s="89"/>
    </row>
    <row r="108" spans="1:33" ht="11.25" customHeight="1" outlineLevel="1" x14ac:dyDescent="0.3">
      <c r="A108" s="156" t="s">
        <v>198</v>
      </c>
      <c r="B108" s="111" t="e">
        <f t="shared" si="29"/>
        <v>#VALUE!</v>
      </c>
      <c r="C108" s="119" t="s">
        <v>198</v>
      </c>
      <c r="D108" s="119" t="s">
        <v>198</v>
      </c>
      <c r="E108" s="113" t="e">
        <f t="shared" si="30"/>
        <v>#VALUE!</v>
      </c>
      <c r="F108" s="120" t="e">
        <f t="shared" si="31"/>
        <v>#VALUE!</v>
      </c>
      <c r="G108" s="121" t="e">
        <f t="shared" si="40"/>
        <v>#VALUE!</v>
      </c>
      <c r="H108" s="111" t="e">
        <f t="shared" si="32"/>
        <v>#VALUE!</v>
      </c>
      <c r="I108" s="119" t="s">
        <v>198</v>
      </c>
      <c r="J108" s="119" t="s">
        <v>198</v>
      </c>
      <c r="K108" s="113" t="e">
        <f t="shared" si="33"/>
        <v>#VALUE!</v>
      </c>
      <c r="L108" s="120" t="e">
        <f t="shared" si="34"/>
        <v>#VALUE!</v>
      </c>
      <c r="M108" s="121" t="e">
        <f t="shared" si="41"/>
        <v>#VALUE!</v>
      </c>
      <c r="N108" s="111" t="e">
        <f t="shared" si="35"/>
        <v>#VALUE!</v>
      </c>
      <c r="O108" s="119" t="s">
        <v>198</v>
      </c>
      <c r="P108" s="119" t="s">
        <v>198</v>
      </c>
      <c r="Q108" s="113" t="e">
        <f t="shared" si="36"/>
        <v>#VALUE!</v>
      </c>
      <c r="R108" s="120" t="e">
        <f t="shared" si="37"/>
        <v>#VALUE!</v>
      </c>
      <c r="S108" s="121" t="e">
        <f t="shared" si="42"/>
        <v>#VALUE!</v>
      </c>
      <c r="T108" s="121" t="e">
        <f>+VLOOKUP(A108,#REF!,10,0)</f>
        <v>#REF!</v>
      </c>
      <c r="U108" s="116"/>
      <c r="V108" s="117" t="str">
        <f t="shared" si="38"/>
        <v>#REF!</v>
      </c>
      <c r="W108" s="90" t="e">
        <f t="shared" si="39"/>
        <v>#VALUE!</v>
      </c>
      <c r="X108" s="89"/>
      <c r="Y108" s="89"/>
      <c r="Z108" s="118"/>
      <c r="AA108" s="89"/>
      <c r="AB108" s="89"/>
      <c r="AC108" s="89"/>
      <c r="AD108" s="89"/>
      <c r="AE108" s="89"/>
      <c r="AF108" s="89"/>
      <c r="AG108" s="89"/>
    </row>
    <row r="109" spans="1:33" ht="11.25" customHeight="1" outlineLevel="1" x14ac:dyDescent="0.3">
      <c r="A109" s="156" t="s">
        <v>198</v>
      </c>
      <c r="B109" s="111" t="e">
        <f t="shared" si="29"/>
        <v>#VALUE!</v>
      </c>
      <c r="C109" s="119" t="s">
        <v>198</v>
      </c>
      <c r="D109" s="119" t="s">
        <v>198</v>
      </c>
      <c r="E109" s="113" t="e">
        <f t="shared" si="30"/>
        <v>#VALUE!</v>
      </c>
      <c r="F109" s="120" t="e">
        <f t="shared" si="31"/>
        <v>#VALUE!</v>
      </c>
      <c r="G109" s="121" t="e">
        <f t="shared" si="40"/>
        <v>#VALUE!</v>
      </c>
      <c r="H109" s="111" t="e">
        <f t="shared" si="32"/>
        <v>#VALUE!</v>
      </c>
      <c r="I109" s="119" t="s">
        <v>198</v>
      </c>
      <c r="J109" s="119" t="s">
        <v>198</v>
      </c>
      <c r="K109" s="113" t="e">
        <f t="shared" si="33"/>
        <v>#VALUE!</v>
      </c>
      <c r="L109" s="120" t="e">
        <f t="shared" si="34"/>
        <v>#VALUE!</v>
      </c>
      <c r="M109" s="121" t="e">
        <f t="shared" si="41"/>
        <v>#VALUE!</v>
      </c>
      <c r="N109" s="111" t="e">
        <f t="shared" si="35"/>
        <v>#VALUE!</v>
      </c>
      <c r="O109" s="119" t="s">
        <v>198</v>
      </c>
      <c r="P109" s="119" t="s">
        <v>198</v>
      </c>
      <c r="Q109" s="113" t="e">
        <f t="shared" si="36"/>
        <v>#VALUE!</v>
      </c>
      <c r="R109" s="120" t="e">
        <f t="shared" si="37"/>
        <v>#VALUE!</v>
      </c>
      <c r="S109" s="121" t="e">
        <f t="shared" si="42"/>
        <v>#VALUE!</v>
      </c>
      <c r="T109" s="121" t="e">
        <f>+VLOOKUP(A109,#REF!,10,0)</f>
        <v>#REF!</v>
      </c>
      <c r="U109" s="116"/>
      <c r="V109" s="160" t="str">
        <f t="shared" si="38"/>
        <v>#REF!</v>
      </c>
      <c r="W109" s="161" t="e">
        <f t="shared" si="39"/>
        <v>#VALUE!</v>
      </c>
      <c r="X109" s="162"/>
      <c r="Y109" s="162"/>
      <c r="Z109" s="163"/>
      <c r="AA109" s="162"/>
      <c r="AB109" s="162"/>
      <c r="AC109" s="162"/>
      <c r="AD109" s="162"/>
      <c r="AE109" s="162"/>
      <c r="AF109" s="162"/>
      <c r="AG109" s="162"/>
    </row>
    <row r="110" spans="1:33" ht="11.25" customHeight="1" outlineLevel="1" x14ac:dyDescent="0.3">
      <c r="A110" s="156" t="s">
        <v>198</v>
      </c>
      <c r="B110" s="111" t="e">
        <f t="shared" si="29"/>
        <v>#VALUE!</v>
      </c>
      <c r="C110" s="119" t="s">
        <v>198</v>
      </c>
      <c r="D110" s="119" t="s">
        <v>198</v>
      </c>
      <c r="E110" s="113" t="e">
        <f t="shared" si="30"/>
        <v>#VALUE!</v>
      </c>
      <c r="F110" s="120" t="e">
        <f t="shared" si="31"/>
        <v>#VALUE!</v>
      </c>
      <c r="G110" s="121" t="e">
        <f t="shared" si="40"/>
        <v>#VALUE!</v>
      </c>
      <c r="H110" s="111" t="e">
        <f t="shared" si="32"/>
        <v>#VALUE!</v>
      </c>
      <c r="I110" s="119" t="s">
        <v>198</v>
      </c>
      <c r="J110" s="119" t="s">
        <v>198</v>
      </c>
      <c r="K110" s="113" t="e">
        <f t="shared" si="33"/>
        <v>#VALUE!</v>
      </c>
      <c r="L110" s="120" t="e">
        <f t="shared" si="34"/>
        <v>#VALUE!</v>
      </c>
      <c r="M110" s="121" t="e">
        <f t="shared" si="41"/>
        <v>#VALUE!</v>
      </c>
      <c r="N110" s="111" t="e">
        <f t="shared" si="35"/>
        <v>#VALUE!</v>
      </c>
      <c r="O110" s="119" t="s">
        <v>198</v>
      </c>
      <c r="P110" s="119" t="s">
        <v>198</v>
      </c>
      <c r="Q110" s="113" t="e">
        <f t="shared" si="36"/>
        <v>#VALUE!</v>
      </c>
      <c r="R110" s="120" t="e">
        <f t="shared" si="37"/>
        <v>#VALUE!</v>
      </c>
      <c r="S110" s="121" t="e">
        <f t="shared" si="42"/>
        <v>#VALUE!</v>
      </c>
      <c r="T110" s="121" t="e">
        <f>+VLOOKUP(A110,#REF!,10,0)</f>
        <v>#REF!</v>
      </c>
      <c r="U110" s="116"/>
      <c r="V110" s="117" t="str">
        <f t="shared" si="38"/>
        <v>#REF!</v>
      </c>
      <c r="W110" s="90" t="e">
        <f t="shared" si="39"/>
        <v>#VALUE!</v>
      </c>
      <c r="X110" s="89"/>
      <c r="Y110" s="89"/>
      <c r="Z110" s="118"/>
      <c r="AA110" s="89"/>
      <c r="AB110" s="89"/>
      <c r="AC110" s="89"/>
      <c r="AD110" s="89"/>
      <c r="AE110" s="89"/>
      <c r="AF110" s="89"/>
      <c r="AG110" s="89"/>
    </row>
    <row r="111" spans="1:33" ht="11.25" customHeight="1" outlineLevel="1" x14ac:dyDescent="0.3">
      <c r="A111" s="156" t="s">
        <v>198</v>
      </c>
      <c r="B111" s="111" t="e">
        <f t="shared" si="29"/>
        <v>#VALUE!</v>
      </c>
      <c r="C111" s="119" t="s">
        <v>198</v>
      </c>
      <c r="D111" s="119" t="s">
        <v>198</v>
      </c>
      <c r="E111" s="113" t="e">
        <f t="shared" si="30"/>
        <v>#VALUE!</v>
      </c>
      <c r="F111" s="120" t="e">
        <f t="shared" si="31"/>
        <v>#VALUE!</v>
      </c>
      <c r="G111" s="121" t="e">
        <f t="shared" si="40"/>
        <v>#VALUE!</v>
      </c>
      <c r="H111" s="111" t="e">
        <f t="shared" si="32"/>
        <v>#VALUE!</v>
      </c>
      <c r="I111" s="119" t="s">
        <v>198</v>
      </c>
      <c r="J111" s="119" t="s">
        <v>198</v>
      </c>
      <c r="K111" s="113" t="e">
        <f t="shared" si="33"/>
        <v>#VALUE!</v>
      </c>
      <c r="L111" s="120" t="e">
        <f t="shared" si="34"/>
        <v>#VALUE!</v>
      </c>
      <c r="M111" s="121" t="e">
        <f t="shared" si="41"/>
        <v>#VALUE!</v>
      </c>
      <c r="N111" s="111" t="e">
        <f t="shared" si="35"/>
        <v>#VALUE!</v>
      </c>
      <c r="O111" s="119" t="s">
        <v>198</v>
      </c>
      <c r="P111" s="119" t="s">
        <v>198</v>
      </c>
      <c r="Q111" s="113" t="e">
        <f t="shared" si="36"/>
        <v>#VALUE!</v>
      </c>
      <c r="R111" s="120" t="e">
        <f t="shared" si="37"/>
        <v>#VALUE!</v>
      </c>
      <c r="S111" s="121" t="e">
        <f t="shared" si="42"/>
        <v>#VALUE!</v>
      </c>
      <c r="T111" s="121" t="e">
        <f>+VLOOKUP(A111,#REF!,10,0)</f>
        <v>#REF!</v>
      </c>
      <c r="U111" s="116"/>
      <c r="V111" s="117" t="str">
        <f t="shared" si="38"/>
        <v>#REF!</v>
      </c>
      <c r="W111" s="90" t="e">
        <f t="shared" si="39"/>
        <v>#VALUE!</v>
      </c>
      <c r="X111" s="89"/>
      <c r="Y111" s="89"/>
      <c r="Z111" s="118"/>
      <c r="AA111" s="89"/>
      <c r="AB111" s="89"/>
      <c r="AC111" s="89"/>
      <c r="AD111" s="89"/>
      <c r="AE111" s="89"/>
      <c r="AF111" s="89"/>
      <c r="AG111" s="89"/>
    </row>
    <row r="112" spans="1:33" ht="11.25" customHeight="1" outlineLevel="1" x14ac:dyDescent="0.3">
      <c r="A112" s="156" t="s">
        <v>198</v>
      </c>
      <c r="B112" s="111" t="e">
        <f t="shared" si="29"/>
        <v>#VALUE!</v>
      </c>
      <c r="C112" s="119" t="s">
        <v>198</v>
      </c>
      <c r="D112" s="119" t="s">
        <v>198</v>
      </c>
      <c r="E112" s="113" t="e">
        <f t="shared" si="30"/>
        <v>#VALUE!</v>
      </c>
      <c r="F112" s="120" t="e">
        <f t="shared" si="31"/>
        <v>#VALUE!</v>
      </c>
      <c r="G112" s="121" t="e">
        <f t="shared" si="40"/>
        <v>#VALUE!</v>
      </c>
      <c r="H112" s="111" t="e">
        <f t="shared" si="32"/>
        <v>#VALUE!</v>
      </c>
      <c r="I112" s="119" t="s">
        <v>198</v>
      </c>
      <c r="J112" s="119" t="s">
        <v>198</v>
      </c>
      <c r="K112" s="113" t="e">
        <f t="shared" si="33"/>
        <v>#VALUE!</v>
      </c>
      <c r="L112" s="120" t="e">
        <f t="shared" si="34"/>
        <v>#VALUE!</v>
      </c>
      <c r="M112" s="121" t="e">
        <f t="shared" si="41"/>
        <v>#VALUE!</v>
      </c>
      <c r="N112" s="111" t="e">
        <f t="shared" si="35"/>
        <v>#VALUE!</v>
      </c>
      <c r="O112" s="119" t="s">
        <v>198</v>
      </c>
      <c r="P112" s="119" t="s">
        <v>198</v>
      </c>
      <c r="Q112" s="113" t="e">
        <f t="shared" si="36"/>
        <v>#VALUE!</v>
      </c>
      <c r="R112" s="120" t="e">
        <f t="shared" si="37"/>
        <v>#VALUE!</v>
      </c>
      <c r="S112" s="121" t="e">
        <f t="shared" si="42"/>
        <v>#VALUE!</v>
      </c>
      <c r="T112" s="121" t="e">
        <f>+VLOOKUP(A112,#REF!,10,0)</f>
        <v>#REF!</v>
      </c>
      <c r="U112" s="116"/>
      <c r="V112" s="117" t="str">
        <f t="shared" si="38"/>
        <v>#REF!</v>
      </c>
      <c r="W112" s="90" t="e">
        <f t="shared" si="39"/>
        <v>#VALUE!</v>
      </c>
      <c r="X112" s="89"/>
      <c r="Y112" s="89"/>
      <c r="Z112" s="118"/>
      <c r="AA112" s="89"/>
      <c r="AB112" s="89"/>
      <c r="AC112" s="89"/>
      <c r="AD112" s="89"/>
      <c r="AE112" s="89"/>
      <c r="AF112" s="89"/>
      <c r="AG112" s="89"/>
    </row>
    <row r="113" spans="1:33" ht="11.25" customHeight="1" outlineLevel="1" x14ac:dyDescent="0.3">
      <c r="A113" s="156" t="s">
        <v>198</v>
      </c>
      <c r="B113" s="111" t="e">
        <f t="shared" si="29"/>
        <v>#VALUE!</v>
      </c>
      <c r="C113" s="119" t="s">
        <v>198</v>
      </c>
      <c r="D113" s="119" t="s">
        <v>198</v>
      </c>
      <c r="E113" s="113" t="e">
        <f t="shared" si="30"/>
        <v>#VALUE!</v>
      </c>
      <c r="F113" s="120" t="e">
        <f t="shared" si="31"/>
        <v>#VALUE!</v>
      </c>
      <c r="G113" s="121" t="e">
        <f t="shared" si="40"/>
        <v>#VALUE!</v>
      </c>
      <c r="H113" s="111" t="e">
        <f t="shared" si="32"/>
        <v>#VALUE!</v>
      </c>
      <c r="I113" s="119" t="s">
        <v>198</v>
      </c>
      <c r="J113" s="119" t="s">
        <v>198</v>
      </c>
      <c r="K113" s="113" t="e">
        <f t="shared" si="33"/>
        <v>#VALUE!</v>
      </c>
      <c r="L113" s="120" t="e">
        <f t="shared" si="34"/>
        <v>#VALUE!</v>
      </c>
      <c r="M113" s="121" t="e">
        <f t="shared" si="41"/>
        <v>#VALUE!</v>
      </c>
      <c r="N113" s="111" t="e">
        <f t="shared" si="35"/>
        <v>#VALUE!</v>
      </c>
      <c r="O113" s="119" t="s">
        <v>198</v>
      </c>
      <c r="P113" s="119" t="s">
        <v>198</v>
      </c>
      <c r="Q113" s="113" t="e">
        <f t="shared" si="36"/>
        <v>#VALUE!</v>
      </c>
      <c r="R113" s="120" t="e">
        <f t="shared" si="37"/>
        <v>#VALUE!</v>
      </c>
      <c r="S113" s="121" t="e">
        <f t="shared" si="42"/>
        <v>#VALUE!</v>
      </c>
      <c r="T113" s="121" t="e">
        <f>+VLOOKUP(A113,#REF!,10,0)</f>
        <v>#REF!</v>
      </c>
      <c r="U113" s="116"/>
      <c r="V113" s="117" t="str">
        <f t="shared" si="38"/>
        <v>#REF!</v>
      </c>
      <c r="W113" s="90" t="e">
        <f t="shared" si="39"/>
        <v>#VALUE!</v>
      </c>
      <c r="X113" s="89"/>
      <c r="Y113" s="89"/>
      <c r="Z113" s="118"/>
      <c r="AA113" s="89"/>
      <c r="AB113" s="89"/>
      <c r="AC113" s="89"/>
      <c r="AD113" s="89"/>
      <c r="AE113" s="89"/>
      <c r="AF113" s="89"/>
      <c r="AG113" s="89"/>
    </row>
    <row r="114" spans="1:33" ht="11.25" customHeight="1" outlineLevel="1" x14ac:dyDescent="0.3">
      <c r="A114" s="156" t="s">
        <v>198</v>
      </c>
      <c r="B114" s="111" t="e">
        <f t="shared" si="29"/>
        <v>#VALUE!</v>
      </c>
      <c r="C114" s="119" t="s">
        <v>198</v>
      </c>
      <c r="D114" s="119" t="s">
        <v>198</v>
      </c>
      <c r="E114" s="113" t="e">
        <f t="shared" si="30"/>
        <v>#VALUE!</v>
      </c>
      <c r="F114" s="120" t="e">
        <f t="shared" si="31"/>
        <v>#VALUE!</v>
      </c>
      <c r="G114" s="121" t="e">
        <f t="shared" si="40"/>
        <v>#VALUE!</v>
      </c>
      <c r="H114" s="111" t="e">
        <f t="shared" si="32"/>
        <v>#VALUE!</v>
      </c>
      <c r="I114" s="119" t="s">
        <v>198</v>
      </c>
      <c r="J114" s="119" t="s">
        <v>198</v>
      </c>
      <c r="K114" s="113" t="e">
        <f t="shared" si="33"/>
        <v>#VALUE!</v>
      </c>
      <c r="L114" s="120" t="e">
        <f t="shared" si="34"/>
        <v>#VALUE!</v>
      </c>
      <c r="M114" s="121" t="e">
        <f t="shared" si="41"/>
        <v>#VALUE!</v>
      </c>
      <c r="N114" s="111" t="e">
        <f t="shared" si="35"/>
        <v>#VALUE!</v>
      </c>
      <c r="O114" s="119" t="s">
        <v>198</v>
      </c>
      <c r="P114" s="119" t="s">
        <v>198</v>
      </c>
      <c r="Q114" s="113" t="e">
        <f t="shared" si="36"/>
        <v>#VALUE!</v>
      </c>
      <c r="R114" s="120" t="e">
        <f t="shared" si="37"/>
        <v>#VALUE!</v>
      </c>
      <c r="S114" s="121" t="e">
        <f t="shared" si="42"/>
        <v>#VALUE!</v>
      </c>
      <c r="T114" s="121" t="e">
        <f>+VLOOKUP(A114,#REF!,10,0)</f>
        <v>#REF!</v>
      </c>
      <c r="U114" s="116"/>
      <c r="V114" s="117" t="str">
        <f t="shared" si="38"/>
        <v>#REF!</v>
      </c>
      <c r="W114" s="90" t="e">
        <f t="shared" si="39"/>
        <v>#VALUE!</v>
      </c>
      <c r="X114" s="89"/>
      <c r="Y114" s="89"/>
      <c r="Z114" s="118"/>
      <c r="AA114" s="89"/>
      <c r="AB114" s="89"/>
      <c r="AC114" s="89"/>
      <c r="AD114" s="89"/>
      <c r="AE114" s="89"/>
      <c r="AF114" s="89"/>
      <c r="AG114" s="89"/>
    </row>
    <row r="115" spans="1:33" ht="11.25" customHeight="1" outlineLevel="1" x14ac:dyDescent="0.3">
      <c r="A115" s="156" t="s">
        <v>198</v>
      </c>
      <c r="B115" s="111" t="e">
        <f t="shared" si="29"/>
        <v>#VALUE!</v>
      </c>
      <c r="C115" s="119" t="s">
        <v>198</v>
      </c>
      <c r="D115" s="119" t="s">
        <v>198</v>
      </c>
      <c r="E115" s="113" t="e">
        <f t="shared" si="30"/>
        <v>#VALUE!</v>
      </c>
      <c r="F115" s="120" t="e">
        <f t="shared" si="31"/>
        <v>#VALUE!</v>
      </c>
      <c r="G115" s="121" t="e">
        <f t="shared" si="40"/>
        <v>#VALUE!</v>
      </c>
      <c r="H115" s="111" t="e">
        <f t="shared" si="32"/>
        <v>#VALUE!</v>
      </c>
      <c r="I115" s="119" t="s">
        <v>198</v>
      </c>
      <c r="J115" s="119" t="s">
        <v>198</v>
      </c>
      <c r="K115" s="113" t="e">
        <f t="shared" si="33"/>
        <v>#VALUE!</v>
      </c>
      <c r="L115" s="120" t="e">
        <f t="shared" si="34"/>
        <v>#VALUE!</v>
      </c>
      <c r="M115" s="121" t="e">
        <f t="shared" si="41"/>
        <v>#VALUE!</v>
      </c>
      <c r="N115" s="111" t="e">
        <f t="shared" si="35"/>
        <v>#VALUE!</v>
      </c>
      <c r="O115" s="119" t="s">
        <v>198</v>
      </c>
      <c r="P115" s="119" t="s">
        <v>198</v>
      </c>
      <c r="Q115" s="113" t="e">
        <f t="shared" si="36"/>
        <v>#VALUE!</v>
      </c>
      <c r="R115" s="120" t="e">
        <f t="shared" si="37"/>
        <v>#VALUE!</v>
      </c>
      <c r="S115" s="121" t="e">
        <f t="shared" si="42"/>
        <v>#VALUE!</v>
      </c>
      <c r="T115" s="121" t="e">
        <f>+VLOOKUP(A115,#REF!,10,0)</f>
        <v>#REF!</v>
      </c>
      <c r="U115" s="116"/>
      <c r="V115" s="117" t="str">
        <f t="shared" si="38"/>
        <v>#REF!</v>
      </c>
      <c r="W115" s="90" t="e">
        <f t="shared" si="39"/>
        <v>#VALUE!</v>
      </c>
      <c r="X115" s="89"/>
      <c r="Y115" s="89"/>
      <c r="Z115" s="118"/>
      <c r="AA115" s="89"/>
      <c r="AB115" s="89"/>
      <c r="AC115" s="89"/>
      <c r="AD115" s="89"/>
      <c r="AE115" s="89"/>
      <c r="AF115" s="89"/>
      <c r="AG115" s="89"/>
    </row>
    <row r="116" spans="1:33" ht="11.25" customHeight="1" outlineLevel="1" x14ac:dyDescent="0.3">
      <c r="A116" s="156" t="s">
        <v>198</v>
      </c>
      <c r="B116" s="111" t="e">
        <f t="shared" si="29"/>
        <v>#VALUE!</v>
      </c>
      <c r="C116" s="119" t="s">
        <v>198</v>
      </c>
      <c r="D116" s="119" t="s">
        <v>198</v>
      </c>
      <c r="E116" s="113" t="e">
        <f t="shared" si="30"/>
        <v>#VALUE!</v>
      </c>
      <c r="F116" s="120" t="e">
        <f t="shared" si="31"/>
        <v>#VALUE!</v>
      </c>
      <c r="G116" s="121" t="e">
        <f t="shared" si="40"/>
        <v>#VALUE!</v>
      </c>
      <c r="H116" s="111" t="e">
        <f t="shared" si="32"/>
        <v>#VALUE!</v>
      </c>
      <c r="I116" s="119" t="s">
        <v>198</v>
      </c>
      <c r="J116" s="119" t="s">
        <v>198</v>
      </c>
      <c r="K116" s="113" t="e">
        <f t="shared" si="33"/>
        <v>#VALUE!</v>
      </c>
      <c r="L116" s="120" t="e">
        <f t="shared" si="34"/>
        <v>#VALUE!</v>
      </c>
      <c r="M116" s="121" t="e">
        <f t="shared" si="41"/>
        <v>#VALUE!</v>
      </c>
      <c r="N116" s="111" t="e">
        <f t="shared" si="35"/>
        <v>#VALUE!</v>
      </c>
      <c r="O116" s="119" t="s">
        <v>198</v>
      </c>
      <c r="P116" s="119" t="s">
        <v>198</v>
      </c>
      <c r="Q116" s="113" t="e">
        <f t="shared" si="36"/>
        <v>#VALUE!</v>
      </c>
      <c r="R116" s="120" t="e">
        <f t="shared" si="37"/>
        <v>#VALUE!</v>
      </c>
      <c r="S116" s="121" t="e">
        <f t="shared" si="42"/>
        <v>#VALUE!</v>
      </c>
      <c r="T116" s="121" t="e">
        <f>+VLOOKUP(A116,#REF!,10,0)</f>
        <v>#REF!</v>
      </c>
      <c r="U116" s="116"/>
      <c r="V116" s="117" t="str">
        <f t="shared" si="38"/>
        <v>#REF!</v>
      </c>
      <c r="W116" s="90" t="e">
        <f t="shared" si="39"/>
        <v>#VALUE!</v>
      </c>
      <c r="X116" s="89"/>
      <c r="Y116" s="89"/>
      <c r="Z116" s="118"/>
      <c r="AA116" s="89"/>
      <c r="AB116" s="89"/>
      <c r="AC116" s="89"/>
      <c r="AD116" s="89"/>
      <c r="AE116" s="89"/>
      <c r="AF116" s="89"/>
      <c r="AG116" s="89"/>
    </row>
    <row r="117" spans="1:33" ht="11.25" customHeight="1" outlineLevel="1" x14ac:dyDescent="0.3">
      <c r="A117" s="156" t="s">
        <v>198</v>
      </c>
      <c r="B117" s="111" t="e">
        <f t="shared" si="29"/>
        <v>#VALUE!</v>
      </c>
      <c r="C117" s="119" t="s">
        <v>198</v>
      </c>
      <c r="D117" s="119" t="s">
        <v>198</v>
      </c>
      <c r="E117" s="113" t="e">
        <f t="shared" si="30"/>
        <v>#VALUE!</v>
      </c>
      <c r="F117" s="120" t="e">
        <f t="shared" si="31"/>
        <v>#VALUE!</v>
      </c>
      <c r="G117" s="121" t="e">
        <f t="shared" si="40"/>
        <v>#VALUE!</v>
      </c>
      <c r="H117" s="111" t="e">
        <f t="shared" si="32"/>
        <v>#VALUE!</v>
      </c>
      <c r="I117" s="119" t="s">
        <v>198</v>
      </c>
      <c r="J117" s="119" t="s">
        <v>198</v>
      </c>
      <c r="K117" s="113" t="e">
        <f t="shared" si="33"/>
        <v>#VALUE!</v>
      </c>
      <c r="L117" s="120" t="e">
        <f t="shared" si="34"/>
        <v>#VALUE!</v>
      </c>
      <c r="M117" s="121" t="e">
        <f t="shared" si="41"/>
        <v>#VALUE!</v>
      </c>
      <c r="N117" s="111" t="e">
        <f t="shared" si="35"/>
        <v>#VALUE!</v>
      </c>
      <c r="O117" s="119" t="s">
        <v>198</v>
      </c>
      <c r="P117" s="119" t="s">
        <v>198</v>
      </c>
      <c r="Q117" s="113" t="e">
        <f t="shared" si="36"/>
        <v>#VALUE!</v>
      </c>
      <c r="R117" s="120" t="e">
        <f t="shared" si="37"/>
        <v>#VALUE!</v>
      </c>
      <c r="S117" s="121" t="e">
        <f t="shared" si="42"/>
        <v>#VALUE!</v>
      </c>
      <c r="T117" s="121" t="e">
        <f>+VLOOKUP(A117,#REF!,10,0)</f>
        <v>#REF!</v>
      </c>
      <c r="U117" s="116"/>
      <c r="V117" s="117" t="str">
        <f t="shared" si="38"/>
        <v>#REF!</v>
      </c>
      <c r="W117" s="90" t="e">
        <f t="shared" si="39"/>
        <v>#VALUE!</v>
      </c>
      <c r="X117" s="89"/>
      <c r="Y117" s="89"/>
      <c r="Z117" s="118"/>
      <c r="AA117" s="89"/>
      <c r="AB117" s="89"/>
      <c r="AC117" s="89"/>
      <c r="AD117" s="89"/>
      <c r="AE117" s="89"/>
      <c r="AF117" s="89"/>
      <c r="AG117" s="89"/>
    </row>
    <row r="118" spans="1:33" ht="11.25" customHeight="1" outlineLevel="1" x14ac:dyDescent="0.3">
      <c r="A118" s="156" t="s">
        <v>198</v>
      </c>
      <c r="B118" s="111" t="e">
        <f t="shared" si="29"/>
        <v>#VALUE!</v>
      </c>
      <c r="C118" s="119" t="s">
        <v>198</v>
      </c>
      <c r="D118" s="119" t="s">
        <v>198</v>
      </c>
      <c r="E118" s="113" t="e">
        <f t="shared" si="30"/>
        <v>#VALUE!</v>
      </c>
      <c r="F118" s="120" t="e">
        <f t="shared" si="31"/>
        <v>#VALUE!</v>
      </c>
      <c r="G118" s="121" t="e">
        <f t="shared" si="40"/>
        <v>#VALUE!</v>
      </c>
      <c r="H118" s="111" t="e">
        <f t="shared" si="32"/>
        <v>#VALUE!</v>
      </c>
      <c r="I118" s="119" t="s">
        <v>198</v>
      </c>
      <c r="J118" s="119" t="s">
        <v>198</v>
      </c>
      <c r="K118" s="113" t="e">
        <f t="shared" si="33"/>
        <v>#VALUE!</v>
      </c>
      <c r="L118" s="120" t="e">
        <f t="shared" si="34"/>
        <v>#VALUE!</v>
      </c>
      <c r="M118" s="121" t="e">
        <f t="shared" si="41"/>
        <v>#VALUE!</v>
      </c>
      <c r="N118" s="111" t="e">
        <f t="shared" si="35"/>
        <v>#VALUE!</v>
      </c>
      <c r="O118" s="119" t="s">
        <v>198</v>
      </c>
      <c r="P118" s="119" t="s">
        <v>198</v>
      </c>
      <c r="Q118" s="113" t="e">
        <f t="shared" si="36"/>
        <v>#VALUE!</v>
      </c>
      <c r="R118" s="120" t="e">
        <f t="shared" si="37"/>
        <v>#VALUE!</v>
      </c>
      <c r="S118" s="121" t="e">
        <f t="shared" si="42"/>
        <v>#VALUE!</v>
      </c>
      <c r="T118" s="121" t="e">
        <f>+VLOOKUP(A118,#REF!,10,0)</f>
        <v>#REF!</v>
      </c>
      <c r="U118" s="116"/>
      <c r="V118" s="117" t="str">
        <f t="shared" si="38"/>
        <v>#REF!</v>
      </c>
      <c r="W118" s="90" t="e">
        <f t="shared" si="39"/>
        <v>#VALUE!</v>
      </c>
      <c r="X118" s="89"/>
      <c r="Y118" s="89"/>
      <c r="Z118" s="118"/>
      <c r="AA118" s="89"/>
      <c r="AB118" s="89"/>
      <c r="AC118" s="89"/>
      <c r="AD118" s="89"/>
      <c r="AE118" s="89"/>
      <c r="AF118" s="89"/>
      <c r="AG118" s="89"/>
    </row>
    <row r="119" spans="1:33" ht="11.25" customHeight="1" outlineLevel="1" x14ac:dyDescent="0.3">
      <c r="A119" s="156" t="s">
        <v>198</v>
      </c>
      <c r="B119" s="111" t="e">
        <f t="shared" si="29"/>
        <v>#VALUE!</v>
      </c>
      <c r="C119" s="119" t="s">
        <v>198</v>
      </c>
      <c r="D119" s="119" t="s">
        <v>198</v>
      </c>
      <c r="E119" s="113" t="e">
        <f t="shared" si="30"/>
        <v>#VALUE!</v>
      </c>
      <c r="F119" s="120" t="e">
        <f t="shared" si="31"/>
        <v>#VALUE!</v>
      </c>
      <c r="G119" s="121" t="e">
        <f t="shared" si="40"/>
        <v>#VALUE!</v>
      </c>
      <c r="H119" s="111" t="e">
        <f t="shared" si="32"/>
        <v>#VALUE!</v>
      </c>
      <c r="I119" s="119" t="s">
        <v>198</v>
      </c>
      <c r="J119" s="119" t="s">
        <v>198</v>
      </c>
      <c r="K119" s="113" t="e">
        <f t="shared" si="33"/>
        <v>#VALUE!</v>
      </c>
      <c r="L119" s="120" t="e">
        <f t="shared" si="34"/>
        <v>#VALUE!</v>
      </c>
      <c r="M119" s="121" t="e">
        <f t="shared" si="41"/>
        <v>#VALUE!</v>
      </c>
      <c r="N119" s="111" t="e">
        <f t="shared" si="35"/>
        <v>#VALUE!</v>
      </c>
      <c r="O119" s="119" t="s">
        <v>198</v>
      </c>
      <c r="P119" s="119" t="s">
        <v>198</v>
      </c>
      <c r="Q119" s="113" t="e">
        <f t="shared" si="36"/>
        <v>#VALUE!</v>
      </c>
      <c r="R119" s="120" t="e">
        <f t="shared" si="37"/>
        <v>#VALUE!</v>
      </c>
      <c r="S119" s="121" t="e">
        <f t="shared" si="42"/>
        <v>#VALUE!</v>
      </c>
      <c r="T119" s="121" t="e">
        <f>+VLOOKUP(A119,#REF!,10,0)</f>
        <v>#REF!</v>
      </c>
      <c r="U119" s="116"/>
      <c r="V119" s="117" t="str">
        <f t="shared" si="38"/>
        <v>#REF!</v>
      </c>
      <c r="W119" s="90" t="e">
        <f t="shared" si="39"/>
        <v>#VALUE!</v>
      </c>
      <c r="X119" s="89"/>
      <c r="Y119" s="89"/>
      <c r="Z119" s="118"/>
      <c r="AA119" s="89"/>
      <c r="AB119" s="89"/>
      <c r="AC119" s="89"/>
      <c r="AD119" s="89"/>
      <c r="AE119" s="89"/>
      <c r="AF119" s="89"/>
      <c r="AG119" s="89"/>
    </row>
    <row r="120" spans="1:33" ht="11.25" customHeight="1" outlineLevel="1" x14ac:dyDescent="0.3">
      <c r="A120" s="156" t="s">
        <v>198</v>
      </c>
      <c r="B120" s="111" t="e">
        <f t="shared" si="29"/>
        <v>#VALUE!</v>
      </c>
      <c r="C120" s="119" t="s">
        <v>198</v>
      </c>
      <c r="D120" s="119" t="s">
        <v>198</v>
      </c>
      <c r="E120" s="113" t="e">
        <f t="shared" si="30"/>
        <v>#VALUE!</v>
      </c>
      <c r="F120" s="120" t="e">
        <f t="shared" si="31"/>
        <v>#VALUE!</v>
      </c>
      <c r="G120" s="121" t="e">
        <f t="shared" si="40"/>
        <v>#VALUE!</v>
      </c>
      <c r="H120" s="111" t="e">
        <f t="shared" si="32"/>
        <v>#VALUE!</v>
      </c>
      <c r="I120" s="119" t="s">
        <v>198</v>
      </c>
      <c r="J120" s="119" t="s">
        <v>198</v>
      </c>
      <c r="K120" s="113" t="e">
        <f t="shared" si="33"/>
        <v>#VALUE!</v>
      </c>
      <c r="L120" s="120" t="e">
        <f t="shared" si="34"/>
        <v>#VALUE!</v>
      </c>
      <c r="M120" s="121" t="e">
        <f t="shared" si="41"/>
        <v>#VALUE!</v>
      </c>
      <c r="N120" s="111" t="e">
        <f t="shared" si="35"/>
        <v>#VALUE!</v>
      </c>
      <c r="O120" s="119" t="s">
        <v>198</v>
      </c>
      <c r="P120" s="119" t="s">
        <v>198</v>
      </c>
      <c r="Q120" s="113" t="e">
        <f t="shared" si="36"/>
        <v>#VALUE!</v>
      </c>
      <c r="R120" s="120" t="e">
        <f t="shared" si="37"/>
        <v>#VALUE!</v>
      </c>
      <c r="S120" s="121" t="e">
        <f t="shared" si="42"/>
        <v>#VALUE!</v>
      </c>
      <c r="T120" s="121" t="e">
        <f>+VLOOKUP(A120,#REF!,10,0)</f>
        <v>#REF!</v>
      </c>
      <c r="U120" s="116"/>
      <c r="V120" s="117" t="str">
        <f t="shared" si="38"/>
        <v>#REF!</v>
      </c>
      <c r="W120" s="90" t="e">
        <f t="shared" si="39"/>
        <v>#VALUE!</v>
      </c>
      <c r="X120" s="89"/>
      <c r="Y120" s="89"/>
      <c r="Z120" s="118"/>
      <c r="AA120" s="89"/>
      <c r="AB120" s="89"/>
      <c r="AC120" s="89"/>
      <c r="AD120" s="89"/>
      <c r="AE120" s="89"/>
      <c r="AF120" s="89"/>
      <c r="AG120" s="89"/>
    </row>
    <row r="121" spans="1:33" ht="11.25" customHeight="1" outlineLevel="1" x14ac:dyDescent="0.3">
      <c r="A121" s="156" t="s">
        <v>198</v>
      </c>
      <c r="B121" s="111" t="e">
        <f t="shared" si="29"/>
        <v>#VALUE!</v>
      </c>
      <c r="C121" s="119" t="s">
        <v>198</v>
      </c>
      <c r="D121" s="119" t="s">
        <v>198</v>
      </c>
      <c r="E121" s="113" t="e">
        <f t="shared" si="30"/>
        <v>#VALUE!</v>
      </c>
      <c r="F121" s="120" t="e">
        <f t="shared" si="31"/>
        <v>#VALUE!</v>
      </c>
      <c r="G121" s="121" t="e">
        <f t="shared" si="40"/>
        <v>#VALUE!</v>
      </c>
      <c r="H121" s="111" t="e">
        <f t="shared" si="32"/>
        <v>#VALUE!</v>
      </c>
      <c r="I121" s="119" t="s">
        <v>198</v>
      </c>
      <c r="J121" s="119" t="s">
        <v>198</v>
      </c>
      <c r="K121" s="113" t="e">
        <f t="shared" si="33"/>
        <v>#VALUE!</v>
      </c>
      <c r="L121" s="120" t="e">
        <f t="shared" si="34"/>
        <v>#VALUE!</v>
      </c>
      <c r="M121" s="121" t="e">
        <f t="shared" si="41"/>
        <v>#VALUE!</v>
      </c>
      <c r="N121" s="111" t="e">
        <f t="shared" si="35"/>
        <v>#VALUE!</v>
      </c>
      <c r="O121" s="119" t="s">
        <v>198</v>
      </c>
      <c r="P121" s="119" t="s">
        <v>198</v>
      </c>
      <c r="Q121" s="113" t="e">
        <f t="shared" si="36"/>
        <v>#VALUE!</v>
      </c>
      <c r="R121" s="120" t="e">
        <f t="shared" si="37"/>
        <v>#VALUE!</v>
      </c>
      <c r="S121" s="121" t="e">
        <f t="shared" si="42"/>
        <v>#VALUE!</v>
      </c>
      <c r="T121" s="121" t="e">
        <f>+VLOOKUP(A121,#REF!,10,0)</f>
        <v>#REF!</v>
      </c>
      <c r="U121" s="116"/>
      <c r="V121" s="117" t="str">
        <f t="shared" si="38"/>
        <v>#REF!</v>
      </c>
      <c r="W121" s="90" t="e">
        <f t="shared" si="39"/>
        <v>#VALUE!</v>
      </c>
      <c r="X121" s="89"/>
      <c r="Y121" s="89"/>
      <c r="Z121" s="118"/>
      <c r="AA121" s="89"/>
      <c r="AB121" s="89"/>
      <c r="AC121" s="89"/>
      <c r="AD121" s="89"/>
      <c r="AE121" s="89"/>
      <c r="AF121" s="89"/>
      <c r="AG121" s="89"/>
    </row>
    <row r="122" spans="1:33" ht="11.25" customHeight="1" outlineLevel="1" x14ac:dyDescent="0.3">
      <c r="A122" s="156" t="s">
        <v>198</v>
      </c>
      <c r="B122" s="111" t="e">
        <f t="shared" si="29"/>
        <v>#VALUE!</v>
      </c>
      <c r="C122" s="119" t="s">
        <v>198</v>
      </c>
      <c r="D122" s="119" t="s">
        <v>198</v>
      </c>
      <c r="E122" s="113" t="e">
        <f t="shared" si="30"/>
        <v>#VALUE!</v>
      </c>
      <c r="F122" s="120" t="e">
        <f t="shared" si="31"/>
        <v>#VALUE!</v>
      </c>
      <c r="G122" s="121" t="e">
        <f t="shared" si="40"/>
        <v>#VALUE!</v>
      </c>
      <c r="H122" s="111" t="e">
        <f t="shared" si="32"/>
        <v>#VALUE!</v>
      </c>
      <c r="I122" s="119" t="s">
        <v>198</v>
      </c>
      <c r="J122" s="119" t="s">
        <v>198</v>
      </c>
      <c r="K122" s="113" t="e">
        <f t="shared" si="33"/>
        <v>#VALUE!</v>
      </c>
      <c r="L122" s="120" t="e">
        <f t="shared" si="34"/>
        <v>#VALUE!</v>
      </c>
      <c r="M122" s="121" t="e">
        <f t="shared" si="41"/>
        <v>#VALUE!</v>
      </c>
      <c r="N122" s="111" t="e">
        <f t="shared" si="35"/>
        <v>#VALUE!</v>
      </c>
      <c r="O122" s="119" t="s">
        <v>198</v>
      </c>
      <c r="P122" s="119" t="s">
        <v>198</v>
      </c>
      <c r="Q122" s="113" t="e">
        <f t="shared" si="36"/>
        <v>#VALUE!</v>
      </c>
      <c r="R122" s="120" t="e">
        <f t="shared" si="37"/>
        <v>#VALUE!</v>
      </c>
      <c r="S122" s="121" t="e">
        <f t="shared" si="42"/>
        <v>#VALUE!</v>
      </c>
      <c r="T122" s="121" t="e">
        <f>+VLOOKUP(A122,#REF!,10,0)</f>
        <v>#REF!</v>
      </c>
      <c r="U122" s="116"/>
      <c r="V122" s="117" t="str">
        <f t="shared" si="38"/>
        <v>#REF!</v>
      </c>
      <c r="W122" s="90" t="e">
        <f t="shared" si="39"/>
        <v>#VALUE!</v>
      </c>
      <c r="X122" s="89"/>
      <c r="Y122" s="89"/>
      <c r="Z122" s="118"/>
      <c r="AA122" s="89"/>
      <c r="AB122" s="89"/>
      <c r="AC122" s="89"/>
      <c r="AD122" s="89"/>
      <c r="AE122" s="89"/>
      <c r="AF122" s="89"/>
      <c r="AG122" s="89"/>
    </row>
    <row r="123" spans="1:33" ht="11.25" customHeight="1" outlineLevel="1" x14ac:dyDescent="0.3">
      <c r="A123" s="156" t="s">
        <v>198</v>
      </c>
      <c r="B123" s="111" t="e">
        <f t="shared" si="29"/>
        <v>#VALUE!</v>
      </c>
      <c r="C123" s="119" t="s">
        <v>198</v>
      </c>
      <c r="D123" s="119" t="s">
        <v>198</v>
      </c>
      <c r="E123" s="113" t="e">
        <f t="shared" si="30"/>
        <v>#VALUE!</v>
      </c>
      <c r="F123" s="120" t="e">
        <f t="shared" si="31"/>
        <v>#VALUE!</v>
      </c>
      <c r="G123" s="121" t="e">
        <f t="shared" si="40"/>
        <v>#VALUE!</v>
      </c>
      <c r="H123" s="111" t="e">
        <f t="shared" si="32"/>
        <v>#VALUE!</v>
      </c>
      <c r="I123" s="119" t="s">
        <v>198</v>
      </c>
      <c r="J123" s="119" t="s">
        <v>198</v>
      </c>
      <c r="K123" s="113" t="e">
        <f t="shared" si="33"/>
        <v>#VALUE!</v>
      </c>
      <c r="L123" s="120" t="e">
        <f t="shared" si="34"/>
        <v>#VALUE!</v>
      </c>
      <c r="M123" s="121" t="e">
        <f t="shared" si="41"/>
        <v>#VALUE!</v>
      </c>
      <c r="N123" s="111" t="e">
        <f t="shared" si="35"/>
        <v>#VALUE!</v>
      </c>
      <c r="O123" s="119" t="s">
        <v>198</v>
      </c>
      <c r="P123" s="119" t="s">
        <v>198</v>
      </c>
      <c r="Q123" s="113" t="e">
        <f t="shared" si="36"/>
        <v>#VALUE!</v>
      </c>
      <c r="R123" s="120" t="e">
        <f t="shared" si="37"/>
        <v>#VALUE!</v>
      </c>
      <c r="S123" s="121" t="e">
        <f t="shared" si="42"/>
        <v>#VALUE!</v>
      </c>
      <c r="T123" s="121" t="e">
        <f>+VLOOKUP(A123,#REF!,10,0)</f>
        <v>#REF!</v>
      </c>
      <c r="U123" s="116"/>
      <c r="V123" s="117" t="str">
        <f t="shared" si="38"/>
        <v>#REF!</v>
      </c>
      <c r="W123" s="90" t="e">
        <f t="shared" si="39"/>
        <v>#VALUE!</v>
      </c>
      <c r="X123" s="89"/>
      <c r="Y123" s="89"/>
      <c r="Z123" s="118"/>
      <c r="AA123" s="89"/>
      <c r="AB123" s="89"/>
      <c r="AC123" s="89"/>
      <c r="AD123" s="89"/>
      <c r="AE123" s="89"/>
      <c r="AF123" s="89"/>
      <c r="AG123" s="89"/>
    </row>
    <row r="124" spans="1:33" ht="11.25" customHeight="1" outlineLevel="1" x14ac:dyDescent="0.3">
      <c r="A124" s="156" t="s">
        <v>198</v>
      </c>
      <c r="B124" s="111" t="e">
        <f t="shared" si="29"/>
        <v>#VALUE!</v>
      </c>
      <c r="C124" s="119" t="s">
        <v>198</v>
      </c>
      <c r="D124" s="119" t="s">
        <v>198</v>
      </c>
      <c r="E124" s="113" t="e">
        <f t="shared" si="30"/>
        <v>#VALUE!</v>
      </c>
      <c r="F124" s="120" t="e">
        <f t="shared" si="31"/>
        <v>#VALUE!</v>
      </c>
      <c r="G124" s="121" t="e">
        <f t="shared" si="40"/>
        <v>#VALUE!</v>
      </c>
      <c r="H124" s="111" t="e">
        <f t="shared" si="32"/>
        <v>#VALUE!</v>
      </c>
      <c r="I124" s="119" t="s">
        <v>198</v>
      </c>
      <c r="J124" s="119" t="s">
        <v>198</v>
      </c>
      <c r="K124" s="113" t="e">
        <f t="shared" si="33"/>
        <v>#VALUE!</v>
      </c>
      <c r="L124" s="120" t="e">
        <f t="shared" si="34"/>
        <v>#VALUE!</v>
      </c>
      <c r="M124" s="121" t="e">
        <f t="shared" si="41"/>
        <v>#VALUE!</v>
      </c>
      <c r="N124" s="111" t="e">
        <f t="shared" si="35"/>
        <v>#VALUE!</v>
      </c>
      <c r="O124" s="119" t="s">
        <v>198</v>
      </c>
      <c r="P124" s="119" t="s">
        <v>198</v>
      </c>
      <c r="Q124" s="113" t="e">
        <f t="shared" si="36"/>
        <v>#VALUE!</v>
      </c>
      <c r="R124" s="120" t="e">
        <f t="shared" si="37"/>
        <v>#VALUE!</v>
      </c>
      <c r="S124" s="121" t="e">
        <f t="shared" si="42"/>
        <v>#VALUE!</v>
      </c>
      <c r="T124" s="121" t="e">
        <f>+VLOOKUP(A124,#REF!,10,0)</f>
        <v>#REF!</v>
      </c>
      <c r="U124" s="116"/>
      <c r="V124" s="117" t="str">
        <f t="shared" si="38"/>
        <v>#REF!</v>
      </c>
      <c r="W124" s="90" t="e">
        <f t="shared" si="39"/>
        <v>#VALUE!</v>
      </c>
      <c r="X124" s="89"/>
      <c r="Y124" s="89"/>
      <c r="Z124" s="118"/>
      <c r="AA124" s="89"/>
      <c r="AB124" s="89"/>
      <c r="AC124" s="89"/>
      <c r="AD124" s="89"/>
      <c r="AE124" s="89"/>
      <c r="AF124" s="89"/>
      <c r="AG124" s="89"/>
    </row>
    <row r="125" spans="1:33" ht="11.25" customHeight="1" outlineLevel="1" x14ac:dyDescent="0.3">
      <c r="A125" s="156" t="s">
        <v>198</v>
      </c>
      <c r="B125" s="111" t="e">
        <f t="shared" si="29"/>
        <v>#VALUE!</v>
      </c>
      <c r="C125" s="119" t="s">
        <v>198</v>
      </c>
      <c r="D125" s="119" t="s">
        <v>198</v>
      </c>
      <c r="E125" s="113" t="e">
        <f t="shared" si="30"/>
        <v>#VALUE!</v>
      </c>
      <c r="F125" s="120" t="e">
        <f t="shared" si="31"/>
        <v>#VALUE!</v>
      </c>
      <c r="G125" s="121" t="e">
        <f t="shared" si="40"/>
        <v>#VALUE!</v>
      </c>
      <c r="H125" s="111" t="e">
        <f t="shared" si="32"/>
        <v>#VALUE!</v>
      </c>
      <c r="I125" s="119" t="s">
        <v>198</v>
      </c>
      <c r="J125" s="119" t="s">
        <v>198</v>
      </c>
      <c r="K125" s="113" t="e">
        <f t="shared" si="33"/>
        <v>#VALUE!</v>
      </c>
      <c r="L125" s="120" t="e">
        <f t="shared" si="34"/>
        <v>#VALUE!</v>
      </c>
      <c r="M125" s="121" t="e">
        <f t="shared" si="41"/>
        <v>#VALUE!</v>
      </c>
      <c r="N125" s="111" t="e">
        <f t="shared" si="35"/>
        <v>#VALUE!</v>
      </c>
      <c r="O125" s="119" t="s">
        <v>198</v>
      </c>
      <c r="P125" s="119" t="s">
        <v>198</v>
      </c>
      <c r="Q125" s="113" t="e">
        <f t="shared" si="36"/>
        <v>#VALUE!</v>
      </c>
      <c r="R125" s="120" t="e">
        <f t="shared" si="37"/>
        <v>#VALUE!</v>
      </c>
      <c r="S125" s="121" t="e">
        <f t="shared" si="42"/>
        <v>#VALUE!</v>
      </c>
      <c r="T125" s="121" t="e">
        <f>+VLOOKUP(A125,#REF!,10,0)</f>
        <v>#REF!</v>
      </c>
      <c r="U125" s="116"/>
      <c r="V125" s="117" t="str">
        <f t="shared" si="38"/>
        <v>#REF!</v>
      </c>
      <c r="W125" s="90" t="e">
        <f t="shared" si="39"/>
        <v>#VALUE!</v>
      </c>
      <c r="X125" s="89"/>
      <c r="Y125" s="89"/>
      <c r="Z125" s="118"/>
      <c r="AA125" s="89"/>
      <c r="AB125" s="89"/>
      <c r="AC125" s="89"/>
      <c r="AD125" s="89"/>
      <c r="AE125" s="89"/>
      <c r="AF125" s="89"/>
      <c r="AG125" s="89"/>
    </row>
    <row r="126" spans="1:33" ht="11.25" customHeight="1" outlineLevel="1" x14ac:dyDescent="0.3">
      <c r="A126" s="156" t="s">
        <v>198</v>
      </c>
      <c r="B126" s="111" t="e">
        <f t="shared" si="29"/>
        <v>#VALUE!</v>
      </c>
      <c r="C126" s="119" t="s">
        <v>198</v>
      </c>
      <c r="D126" s="119" t="s">
        <v>198</v>
      </c>
      <c r="E126" s="113" t="e">
        <f t="shared" si="30"/>
        <v>#VALUE!</v>
      </c>
      <c r="F126" s="120" t="e">
        <f t="shared" si="31"/>
        <v>#VALUE!</v>
      </c>
      <c r="G126" s="121" t="e">
        <f t="shared" si="40"/>
        <v>#VALUE!</v>
      </c>
      <c r="H126" s="111" t="e">
        <f t="shared" si="32"/>
        <v>#VALUE!</v>
      </c>
      <c r="I126" s="119" t="s">
        <v>198</v>
      </c>
      <c r="J126" s="119" t="s">
        <v>198</v>
      </c>
      <c r="K126" s="113" t="e">
        <f t="shared" si="33"/>
        <v>#VALUE!</v>
      </c>
      <c r="L126" s="120" t="e">
        <f t="shared" si="34"/>
        <v>#VALUE!</v>
      </c>
      <c r="M126" s="121" t="e">
        <f t="shared" si="41"/>
        <v>#VALUE!</v>
      </c>
      <c r="N126" s="111" t="e">
        <f t="shared" si="35"/>
        <v>#VALUE!</v>
      </c>
      <c r="O126" s="119" t="s">
        <v>198</v>
      </c>
      <c r="P126" s="119" t="s">
        <v>198</v>
      </c>
      <c r="Q126" s="113" t="e">
        <f t="shared" si="36"/>
        <v>#VALUE!</v>
      </c>
      <c r="R126" s="120" t="e">
        <f t="shared" si="37"/>
        <v>#VALUE!</v>
      </c>
      <c r="S126" s="121" t="e">
        <f t="shared" si="42"/>
        <v>#VALUE!</v>
      </c>
      <c r="T126" s="121" t="e">
        <f>+VLOOKUP(A126,#REF!,10,0)</f>
        <v>#REF!</v>
      </c>
      <c r="U126" s="116"/>
      <c r="V126" s="117" t="str">
        <f t="shared" si="38"/>
        <v>#REF!</v>
      </c>
      <c r="W126" s="90" t="e">
        <f t="shared" si="39"/>
        <v>#VALUE!</v>
      </c>
      <c r="X126" s="89"/>
      <c r="Y126" s="89"/>
      <c r="Z126" s="118"/>
      <c r="AA126" s="89"/>
      <c r="AB126" s="89"/>
      <c r="AC126" s="89"/>
      <c r="AD126" s="89"/>
      <c r="AE126" s="89"/>
      <c r="AF126" s="89"/>
      <c r="AG126" s="89"/>
    </row>
    <row r="127" spans="1:33" ht="11.25" customHeight="1" outlineLevel="1" x14ac:dyDescent="0.3">
      <c r="A127" s="156" t="s">
        <v>198</v>
      </c>
      <c r="B127" s="111" t="e">
        <f t="shared" si="29"/>
        <v>#VALUE!</v>
      </c>
      <c r="C127" s="119" t="s">
        <v>198</v>
      </c>
      <c r="D127" s="119" t="s">
        <v>198</v>
      </c>
      <c r="E127" s="113" t="e">
        <f t="shared" si="30"/>
        <v>#VALUE!</v>
      </c>
      <c r="F127" s="120" t="e">
        <f t="shared" si="31"/>
        <v>#VALUE!</v>
      </c>
      <c r="G127" s="121" t="e">
        <f t="shared" si="40"/>
        <v>#VALUE!</v>
      </c>
      <c r="H127" s="111" t="e">
        <f t="shared" si="32"/>
        <v>#VALUE!</v>
      </c>
      <c r="I127" s="119" t="s">
        <v>198</v>
      </c>
      <c r="J127" s="119" t="s">
        <v>198</v>
      </c>
      <c r="K127" s="113" t="e">
        <f t="shared" si="33"/>
        <v>#VALUE!</v>
      </c>
      <c r="L127" s="120" t="e">
        <f t="shared" si="34"/>
        <v>#VALUE!</v>
      </c>
      <c r="M127" s="121" t="e">
        <f t="shared" si="41"/>
        <v>#VALUE!</v>
      </c>
      <c r="N127" s="111" t="e">
        <f t="shared" si="35"/>
        <v>#VALUE!</v>
      </c>
      <c r="O127" s="119" t="s">
        <v>198</v>
      </c>
      <c r="P127" s="119" t="s">
        <v>198</v>
      </c>
      <c r="Q127" s="113" t="e">
        <f t="shared" si="36"/>
        <v>#VALUE!</v>
      </c>
      <c r="R127" s="120" t="e">
        <f t="shared" si="37"/>
        <v>#VALUE!</v>
      </c>
      <c r="S127" s="121" t="e">
        <f t="shared" si="42"/>
        <v>#VALUE!</v>
      </c>
      <c r="T127" s="121" t="e">
        <f>+VLOOKUP(A127,#REF!,10,0)</f>
        <v>#REF!</v>
      </c>
      <c r="U127" s="116"/>
      <c r="V127" s="117" t="str">
        <f t="shared" si="38"/>
        <v>#REF!</v>
      </c>
      <c r="W127" s="90" t="e">
        <f t="shared" si="39"/>
        <v>#VALUE!</v>
      </c>
      <c r="X127" s="89"/>
      <c r="Y127" s="89"/>
      <c r="Z127" s="118"/>
      <c r="AA127" s="89"/>
      <c r="AB127" s="89"/>
      <c r="AC127" s="89"/>
      <c r="AD127" s="89"/>
      <c r="AE127" s="89"/>
      <c r="AF127" s="89"/>
      <c r="AG127" s="89"/>
    </row>
    <row r="128" spans="1:33" ht="11.25" customHeight="1" outlineLevel="1" x14ac:dyDescent="0.3">
      <c r="A128" s="156" t="s">
        <v>198</v>
      </c>
      <c r="B128" s="111" t="e">
        <f t="shared" si="29"/>
        <v>#VALUE!</v>
      </c>
      <c r="C128" s="119" t="s">
        <v>198</v>
      </c>
      <c r="D128" s="119" t="s">
        <v>198</v>
      </c>
      <c r="E128" s="113" t="e">
        <f t="shared" si="30"/>
        <v>#VALUE!</v>
      </c>
      <c r="F128" s="120" t="e">
        <f t="shared" si="31"/>
        <v>#VALUE!</v>
      </c>
      <c r="G128" s="121" t="e">
        <f t="shared" si="40"/>
        <v>#VALUE!</v>
      </c>
      <c r="H128" s="111" t="e">
        <f t="shared" si="32"/>
        <v>#VALUE!</v>
      </c>
      <c r="I128" s="119" t="s">
        <v>198</v>
      </c>
      <c r="J128" s="119" t="s">
        <v>198</v>
      </c>
      <c r="K128" s="113" t="e">
        <f t="shared" si="33"/>
        <v>#VALUE!</v>
      </c>
      <c r="L128" s="120" t="e">
        <f t="shared" si="34"/>
        <v>#VALUE!</v>
      </c>
      <c r="M128" s="121" t="e">
        <f t="shared" si="41"/>
        <v>#VALUE!</v>
      </c>
      <c r="N128" s="111" t="e">
        <f t="shared" si="35"/>
        <v>#VALUE!</v>
      </c>
      <c r="O128" s="119" t="s">
        <v>198</v>
      </c>
      <c r="P128" s="119" t="s">
        <v>198</v>
      </c>
      <c r="Q128" s="113" t="e">
        <f t="shared" si="36"/>
        <v>#VALUE!</v>
      </c>
      <c r="R128" s="120" t="e">
        <f t="shared" si="37"/>
        <v>#VALUE!</v>
      </c>
      <c r="S128" s="121" t="e">
        <f t="shared" si="42"/>
        <v>#VALUE!</v>
      </c>
      <c r="T128" s="121" t="e">
        <f>+VLOOKUP(A128,#REF!,10,0)</f>
        <v>#REF!</v>
      </c>
      <c r="U128" s="116"/>
      <c r="V128" s="117" t="str">
        <f t="shared" si="38"/>
        <v>#REF!</v>
      </c>
      <c r="W128" s="90" t="e">
        <f t="shared" si="39"/>
        <v>#VALUE!</v>
      </c>
      <c r="X128" s="89"/>
      <c r="Y128" s="89"/>
      <c r="Z128" s="118"/>
      <c r="AA128" s="89"/>
      <c r="AB128" s="89"/>
      <c r="AC128" s="89"/>
      <c r="AD128" s="89"/>
      <c r="AE128" s="89"/>
      <c r="AF128" s="89"/>
      <c r="AG128" s="89"/>
    </row>
    <row r="129" spans="1:33" ht="11.25" customHeight="1" outlineLevel="1" x14ac:dyDescent="0.3">
      <c r="A129" s="156" t="s">
        <v>198</v>
      </c>
      <c r="B129" s="111" t="e">
        <f t="shared" si="29"/>
        <v>#VALUE!</v>
      </c>
      <c r="C129" s="119" t="s">
        <v>198</v>
      </c>
      <c r="D129" s="119" t="s">
        <v>198</v>
      </c>
      <c r="E129" s="113" t="e">
        <f t="shared" si="30"/>
        <v>#VALUE!</v>
      </c>
      <c r="F129" s="120" t="e">
        <f t="shared" si="31"/>
        <v>#VALUE!</v>
      </c>
      <c r="G129" s="121" t="e">
        <f t="shared" si="40"/>
        <v>#VALUE!</v>
      </c>
      <c r="H129" s="111" t="e">
        <f t="shared" si="32"/>
        <v>#VALUE!</v>
      </c>
      <c r="I129" s="119" t="s">
        <v>198</v>
      </c>
      <c r="J129" s="119" t="s">
        <v>198</v>
      </c>
      <c r="K129" s="113" t="e">
        <f t="shared" si="33"/>
        <v>#VALUE!</v>
      </c>
      <c r="L129" s="120" t="e">
        <f t="shared" si="34"/>
        <v>#VALUE!</v>
      </c>
      <c r="M129" s="121" t="e">
        <f t="shared" si="41"/>
        <v>#VALUE!</v>
      </c>
      <c r="N129" s="111" t="e">
        <f t="shared" si="35"/>
        <v>#VALUE!</v>
      </c>
      <c r="O129" s="119" t="s">
        <v>198</v>
      </c>
      <c r="P129" s="119" t="s">
        <v>198</v>
      </c>
      <c r="Q129" s="113" t="e">
        <f t="shared" si="36"/>
        <v>#VALUE!</v>
      </c>
      <c r="R129" s="120" t="e">
        <f t="shared" si="37"/>
        <v>#VALUE!</v>
      </c>
      <c r="S129" s="121" t="e">
        <f t="shared" si="42"/>
        <v>#VALUE!</v>
      </c>
      <c r="T129" s="121" t="e">
        <f>+VLOOKUP(A129,#REF!,10,0)</f>
        <v>#REF!</v>
      </c>
      <c r="U129" s="116"/>
      <c r="V129" s="117" t="str">
        <f t="shared" si="38"/>
        <v>#REF!</v>
      </c>
      <c r="W129" s="90" t="e">
        <f t="shared" si="39"/>
        <v>#VALUE!</v>
      </c>
      <c r="X129" s="89"/>
      <c r="Y129" s="89"/>
      <c r="Z129" s="118"/>
      <c r="AA129" s="89"/>
      <c r="AB129" s="89"/>
      <c r="AC129" s="89"/>
      <c r="AD129" s="89"/>
      <c r="AE129" s="89"/>
      <c r="AF129" s="89"/>
      <c r="AG129" s="89"/>
    </row>
    <row r="130" spans="1:33" ht="11.25" customHeight="1" outlineLevel="1" x14ac:dyDescent="0.3">
      <c r="A130" s="156" t="s">
        <v>198</v>
      </c>
      <c r="B130" s="111" t="e">
        <f t="shared" si="29"/>
        <v>#VALUE!</v>
      </c>
      <c r="C130" s="119" t="s">
        <v>198</v>
      </c>
      <c r="D130" s="119" t="s">
        <v>198</v>
      </c>
      <c r="E130" s="113" t="e">
        <f t="shared" si="30"/>
        <v>#VALUE!</v>
      </c>
      <c r="F130" s="120" t="e">
        <f t="shared" si="31"/>
        <v>#VALUE!</v>
      </c>
      <c r="G130" s="121" t="e">
        <f t="shared" si="40"/>
        <v>#VALUE!</v>
      </c>
      <c r="H130" s="111" t="e">
        <f t="shared" si="32"/>
        <v>#VALUE!</v>
      </c>
      <c r="I130" s="119" t="s">
        <v>198</v>
      </c>
      <c r="J130" s="119" t="s">
        <v>198</v>
      </c>
      <c r="K130" s="113" t="e">
        <f t="shared" si="33"/>
        <v>#VALUE!</v>
      </c>
      <c r="L130" s="120" t="e">
        <f t="shared" si="34"/>
        <v>#VALUE!</v>
      </c>
      <c r="M130" s="121" t="e">
        <f t="shared" si="41"/>
        <v>#VALUE!</v>
      </c>
      <c r="N130" s="111" t="e">
        <f t="shared" si="35"/>
        <v>#VALUE!</v>
      </c>
      <c r="O130" s="119" t="s">
        <v>198</v>
      </c>
      <c r="P130" s="119" t="s">
        <v>198</v>
      </c>
      <c r="Q130" s="113" t="e">
        <f t="shared" si="36"/>
        <v>#VALUE!</v>
      </c>
      <c r="R130" s="120" t="e">
        <f t="shared" si="37"/>
        <v>#VALUE!</v>
      </c>
      <c r="S130" s="121" t="e">
        <f t="shared" si="42"/>
        <v>#VALUE!</v>
      </c>
      <c r="T130" s="121" t="e">
        <f>+VLOOKUP(A130,#REF!,10,0)</f>
        <v>#REF!</v>
      </c>
      <c r="U130" s="116"/>
      <c r="V130" s="117" t="str">
        <f t="shared" si="38"/>
        <v>#REF!</v>
      </c>
      <c r="W130" s="90" t="e">
        <f t="shared" si="39"/>
        <v>#VALUE!</v>
      </c>
      <c r="X130" s="89"/>
      <c r="Y130" s="89"/>
      <c r="Z130" s="118"/>
      <c r="AA130" s="89"/>
      <c r="AB130" s="89"/>
      <c r="AC130" s="89"/>
      <c r="AD130" s="89"/>
      <c r="AE130" s="89"/>
      <c r="AF130" s="89"/>
      <c r="AG130" s="89"/>
    </row>
    <row r="131" spans="1:33" ht="11.25" customHeight="1" outlineLevel="1" x14ac:dyDescent="0.3">
      <c r="A131" s="156" t="s">
        <v>198</v>
      </c>
      <c r="B131" s="111" t="e">
        <f t="shared" si="29"/>
        <v>#VALUE!</v>
      </c>
      <c r="C131" s="119" t="s">
        <v>198</v>
      </c>
      <c r="D131" s="119" t="s">
        <v>198</v>
      </c>
      <c r="E131" s="113" t="e">
        <f t="shared" si="30"/>
        <v>#VALUE!</v>
      </c>
      <c r="F131" s="120" t="e">
        <f t="shared" si="31"/>
        <v>#VALUE!</v>
      </c>
      <c r="G131" s="121" t="e">
        <f t="shared" si="40"/>
        <v>#VALUE!</v>
      </c>
      <c r="H131" s="111" t="e">
        <f t="shared" si="32"/>
        <v>#VALUE!</v>
      </c>
      <c r="I131" s="119" t="s">
        <v>198</v>
      </c>
      <c r="J131" s="119" t="s">
        <v>198</v>
      </c>
      <c r="K131" s="113" t="e">
        <f t="shared" si="33"/>
        <v>#VALUE!</v>
      </c>
      <c r="L131" s="120" t="e">
        <f t="shared" si="34"/>
        <v>#VALUE!</v>
      </c>
      <c r="M131" s="121" t="e">
        <f t="shared" si="41"/>
        <v>#VALUE!</v>
      </c>
      <c r="N131" s="111" t="e">
        <f t="shared" si="35"/>
        <v>#VALUE!</v>
      </c>
      <c r="O131" s="119" t="s">
        <v>198</v>
      </c>
      <c r="P131" s="119" t="s">
        <v>198</v>
      </c>
      <c r="Q131" s="113" t="e">
        <f t="shared" si="36"/>
        <v>#VALUE!</v>
      </c>
      <c r="R131" s="120" t="e">
        <f t="shared" si="37"/>
        <v>#VALUE!</v>
      </c>
      <c r="S131" s="121" t="e">
        <f t="shared" si="42"/>
        <v>#VALUE!</v>
      </c>
      <c r="T131" s="121" t="e">
        <f>+VLOOKUP(A131,#REF!,10,0)</f>
        <v>#REF!</v>
      </c>
      <c r="U131" s="116"/>
      <c r="V131" s="117" t="str">
        <f t="shared" si="38"/>
        <v>#REF!</v>
      </c>
      <c r="W131" s="90" t="e">
        <f t="shared" si="39"/>
        <v>#VALUE!</v>
      </c>
      <c r="X131" s="89"/>
      <c r="Y131" s="89"/>
      <c r="Z131" s="118"/>
      <c r="AA131" s="89"/>
      <c r="AB131" s="89"/>
      <c r="AC131" s="89"/>
      <c r="AD131" s="89"/>
      <c r="AE131" s="89"/>
      <c r="AF131" s="89"/>
      <c r="AG131" s="89"/>
    </row>
    <row r="132" spans="1:33" ht="11.25" customHeight="1" outlineLevel="1" x14ac:dyDescent="0.3">
      <c r="A132" s="156" t="s">
        <v>198</v>
      </c>
      <c r="B132" s="111" t="e">
        <f t="shared" si="29"/>
        <v>#VALUE!</v>
      </c>
      <c r="C132" s="119" t="s">
        <v>198</v>
      </c>
      <c r="D132" s="119" t="s">
        <v>198</v>
      </c>
      <c r="E132" s="113" t="e">
        <f t="shared" si="30"/>
        <v>#VALUE!</v>
      </c>
      <c r="F132" s="120" t="e">
        <f t="shared" si="31"/>
        <v>#VALUE!</v>
      </c>
      <c r="G132" s="121" t="e">
        <f t="shared" si="40"/>
        <v>#VALUE!</v>
      </c>
      <c r="H132" s="111" t="e">
        <f t="shared" si="32"/>
        <v>#VALUE!</v>
      </c>
      <c r="I132" s="119" t="s">
        <v>198</v>
      </c>
      <c r="J132" s="119" t="s">
        <v>198</v>
      </c>
      <c r="K132" s="113" t="e">
        <f t="shared" si="33"/>
        <v>#VALUE!</v>
      </c>
      <c r="L132" s="120" t="e">
        <f t="shared" si="34"/>
        <v>#VALUE!</v>
      </c>
      <c r="M132" s="121" t="e">
        <f t="shared" si="41"/>
        <v>#VALUE!</v>
      </c>
      <c r="N132" s="111" t="e">
        <f t="shared" si="35"/>
        <v>#VALUE!</v>
      </c>
      <c r="O132" s="119" t="s">
        <v>198</v>
      </c>
      <c r="P132" s="119" t="s">
        <v>198</v>
      </c>
      <c r="Q132" s="113" t="e">
        <f t="shared" si="36"/>
        <v>#VALUE!</v>
      </c>
      <c r="R132" s="120" t="e">
        <f t="shared" si="37"/>
        <v>#VALUE!</v>
      </c>
      <c r="S132" s="121" t="e">
        <f t="shared" si="42"/>
        <v>#VALUE!</v>
      </c>
      <c r="T132" s="121" t="e">
        <f>+VLOOKUP(A132,#REF!,10,0)</f>
        <v>#REF!</v>
      </c>
      <c r="U132" s="116"/>
      <c r="V132" s="117" t="str">
        <f t="shared" si="38"/>
        <v>#REF!</v>
      </c>
      <c r="W132" s="90" t="e">
        <f t="shared" si="39"/>
        <v>#VALUE!</v>
      </c>
      <c r="X132" s="89"/>
      <c r="Y132" s="89"/>
      <c r="Z132" s="118"/>
      <c r="AA132" s="89"/>
      <c r="AB132" s="89"/>
      <c r="AC132" s="89"/>
      <c r="AD132" s="89"/>
      <c r="AE132" s="89"/>
      <c r="AF132" s="89"/>
      <c r="AG132" s="89"/>
    </row>
    <row r="133" spans="1:33" ht="11.25" customHeight="1" outlineLevel="1" x14ac:dyDescent="0.3">
      <c r="A133" s="156" t="s">
        <v>198</v>
      </c>
      <c r="B133" s="111" t="e">
        <f t="shared" si="29"/>
        <v>#VALUE!</v>
      </c>
      <c r="C133" s="119" t="s">
        <v>198</v>
      </c>
      <c r="D133" s="119" t="s">
        <v>198</v>
      </c>
      <c r="E133" s="113" t="e">
        <f t="shared" si="30"/>
        <v>#VALUE!</v>
      </c>
      <c r="F133" s="120" t="e">
        <f t="shared" si="31"/>
        <v>#VALUE!</v>
      </c>
      <c r="G133" s="121" t="e">
        <f t="shared" si="40"/>
        <v>#VALUE!</v>
      </c>
      <c r="H133" s="111" t="e">
        <f t="shared" si="32"/>
        <v>#VALUE!</v>
      </c>
      <c r="I133" s="119" t="s">
        <v>198</v>
      </c>
      <c r="J133" s="119" t="s">
        <v>198</v>
      </c>
      <c r="K133" s="113" t="e">
        <f t="shared" si="33"/>
        <v>#VALUE!</v>
      </c>
      <c r="L133" s="120" t="e">
        <f t="shared" si="34"/>
        <v>#VALUE!</v>
      </c>
      <c r="M133" s="121" t="e">
        <f t="shared" si="41"/>
        <v>#VALUE!</v>
      </c>
      <c r="N133" s="111" t="e">
        <f t="shared" si="35"/>
        <v>#VALUE!</v>
      </c>
      <c r="O133" s="119" t="s">
        <v>198</v>
      </c>
      <c r="P133" s="119" t="s">
        <v>198</v>
      </c>
      <c r="Q133" s="113" t="e">
        <f t="shared" si="36"/>
        <v>#VALUE!</v>
      </c>
      <c r="R133" s="120" t="e">
        <f t="shared" si="37"/>
        <v>#VALUE!</v>
      </c>
      <c r="S133" s="121" t="e">
        <f t="shared" si="42"/>
        <v>#VALUE!</v>
      </c>
      <c r="T133" s="121" t="e">
        <f>+VLOOKUP(A133,#REF!,10,0)</f>
        <v>#REF!</v>
      </c>
      <c r="U133" s="116"/>
      <c r="V133" s="117" t="str">
        <f t="shared" si="38"/>
        <v>#REF!</v>
      </c>
      <c r="W133" s="90" t="e">
        <f t="shared" si="39"/>
        <v>#VALUE!</v>
      </c>
      <c r="X133" s="89"/>
      <c r="Y133" s="89"/>
      <c r="Z133" s="118"/>
      <c r="AA133" s="89"/>
      <c r="AB133" s="89"/>
      <c r="AC133" s="89"/>
      <c r="AD133" s="89"/>
      <c r="AE133" s="89"/>
      <c r="AF133" s="89"/>
      <c r="AG133" s="89"/>
    </row>
    <row r="134" spans="1:33" ht="11.25" customHeight="1" outlineLevel="1" x14ac:dyDescent="0.3">
      <c r="A134" s="156" t="s">
        <v>198</v>
      </c>
      <c r="B134" s="111" t="e">
        <f t="shared" si="29"/>
        <v>#VALUE!</v>
      </c>
      <c r="C134" s="119" t="s">
        <v>198</v>
      </c>
      <c r="D134" s="119" t="s">
        <v>198</v>
      </c>
      <c r="E134" s="113" t="e">
        <f t="shared" si="30"/>
        <v>#VALUE!</v>
      </c>
      <c r="F134" s="120" t="e">
        <f t="shared" si="31"/>
        <v>#VALUE!</v>
      </c>
      <c r="G134" s="121" t="e">
        <f t="shared" si="40"/>
        <v>#VALUE!</v>
      </c>
      <c r="H134" s="111" t="e">
        <f t="shared" si="32"/>
        <v>#VALUE!</v>
      </c>
      <c r="I134" s="119" t="s">
        <v>198</v>
      </c>
      <c r="J134" s="119" t="s">
        <v>198</v>
      </c>
      <c r="K134" s="113" t="e">
        <f t="shared" si="33"/>
        <v>#VALUE!</v>
      </c>
      <c r="L134" s="120" t="e">
        <f t="shared" si="34"/>
        <v>#VALUE!</v>
      </c>
      <c r="M134" s="121" t="e">
        <f t="shared" si="41"/>
        <v>#VALUE!</v>
      </c>
      <c r="N134" s="111" t="e">
        <f t="shared" si="35"/>
        <v>#VALUE!</v>
      </c>
      <c r="O134" s="119" t="s">
        <v>198</v>
      </c>
      <c r="P134" s="119" t="s">
        <v>198</v>
      </c>
      <c r="Q134" s="113" t="e">
        <f t="shared" si="36"/>
        <v>#VALUE!</v>
      </c>
      <c r="R134" s="120" t="e">
        <f t="shared" si="37"/>
        <v>#VALUE!</v>
      </c>
      <c r="S134" s="121" t="e">
        <f t="shared" si="42"/>
        <v>#VALUE!</v>
      </c>
      <c r="T134" s="121" t="e">
        <f>+VLOOKUP(A134,#REF!,10,0)</f>
        <v>#REF!</v>
      </c>
      <c r="U134" s="116"/>
      <c r="V134" s="117" t="str">
        <f t="shared" si="38"/>
        <v>#REF!</v>
      </c>
      <c r="W134" s="90" t="e">
        <f t="shared" si="39"/>
        <v>#VALUE!</v>
      </c>
      <c r="X134" s="89"/>
      <c r="Y134" s="89"/>
      <c r="Z134" s="118"/>
      <c r="AA134" s="89"/>
      <c r="AB134" s="89"/>
      <c r="AC134" s="89"/>
      <c r="AD134" s="89"/>
      <c r="AE134" s="89"/>
      <c r="AF134" s="89"/>
      <c r="AG134" s="89"/>
    </row>
    <row r="135" spans="1:33" ht="11.25" customHeight="1" outlineLevel="1" x14ac:dyDescent="0.3">
      <c r="A135" s="156" t="s">
        <v>198</v>
      </c>
      <c r="B135" s="111" t="e">
        <f t="shared" si="29"/>
        <v>#VALUE!</v>
      </c>
      <c r="C135" s="119" t="s">
        <v>198</v>
      </c>
      <c r="D135" s="119" t="s">
        <v>198</v>
      </c>
      <c r="E135" s="113" t="e">
        <f t="shared" si="30"/>
        <v>#VALUE!</v>
      </c>
      <c r="F135" s="120" t="e">
        <f t="shared" si="31"/>
        <v>#VALUE!</v>
      </c>
      <c r="G135" s="121" t="e">
        <f t="shared" si="40"/>
        <v>#VALUE!</v>
      </c>
      <c r="H135" s="111" t="e">
        <f t="shared" si="32"/>
        <v>#VALUE!</v>
      </c>
      <c r="I135" s="119" t="s">
        <v>198</v>
      </c>
      <c r="J135" s="119" t="s">
        <v>198</v>
      </c>
      <c r="K135" s="113" t="e">
        <f t="shared" si="33"/>
        <v>#VALUE!</v>
      </c>
      <c r="L135" s="120" t="e">
        <f t="shared" si="34"/>
        <v>#VALUE!</v>
      </c>
      <c r="M135" s="121" t="e">
        <f t="shared" si="41"/>
        <v>#VALUE!</v>
      </c>
      <c r="N135" s="111" t="e">
        <f t="shared" si="35"/>
        <v>#VALUE!</v>
      </c>
      <c r="O135" s="119" t="s">
        <v>198</v>
      </c>
      <c r="P135" s="119" t="s">
        <v>198</v>
      </c>
      <c r="Q135" s="113" t="e">
        <f t="shared" si="36"/>
        <v>#VALUE!</v>
      </c>
      <c r="R135" s="120" t="e">
        <f t="shared" si="37"/>
        <v>#VALUE!</v>
      </c>
      <c r="S135" s="121" t="e">
        <f t="shared" si="42"/>
        <v>#VALUE!</v>
      </c>
      <c r="T135" s="121" t="e">
        <f>+VLOOKUP(A135,#REF!,10,0)</f>
        <v>#REF!</v>
      </c>
      <c r="U135" s="116"/>
      <c r="V135" s="117" t="str">
        <f t="shared" si="38"/>
        <v>#REF!</v>
      </c>
      <c r="W135" s="90" t="e">
        <f t="shared" si="39"/>
        <v>#VALUE!</v>
      </c>
      <c r="X135" s="89"/>
      <c r="Y135" s="89"/>
      <c r="Z135" s="118"/>
      <c r="AA135" s="89"/>
      <c r="AB135" s="89"/>
      <c r="AC135" s="89"/>
      <c r="AD135" s="89"/>
      <c r="AE135" s="89"/>
      <c r="AF135" s="89"/>
      <c r="AG135" s="89"/>
    </row>
    <row r="136" spans="1:33" ht="11.25" customHeight="1" outlineLevel="1" x14ac:dyDescent="0.3">
      <c r="A136" s="156" t="s">
        <v>198</v>
      </c>
      <c r="B136" s="111" t="e">
        <f t="shared" si="29"/>
        <v>#VALUE!</v>
      </c>
      <c r="C136" s="119" t="s">
        <v>198</v>
      </c>
      <c r="D136" s="119" t="s">
        <v>198</v>
      </c>
      <c r="E136" s="113" t="e">
        <f t="shared" si="30"/>
        <v>#VALUE!</v>
      </c>
      <c r="F136" s="120" t="e">
        <f t="shared" si="31"/>
        <v>#VALUE!</v>
      </c>
      <c r="G136" s="121" t="e">
        <f t="shared" si="40"/>
        <v>#VALUE!</v>
      </c>
      <c r="H136" s="111" t="e">
        <f t="shared" si="32"/>
        <v>#VALUE!</v>
      </c>
      <c r="I136" s="119" t="s">
        <v>198</v>
      </c>
      <c r="J136" s="119" t="s">
        <v>198</v>
      </c>
      <c r="K136" s="113" t="e">
        <f t="shared" si="33"/>
        <v>#VALUE!</v>
      </c>
      <c r="L136" s="120" t="e">
        <f t="shared" si="34"/>
        <v>#VALUE!</v>
      </c>
      <c r="M136" s="121" t="e">
        <f t="shared" si="41"/>
        <v>#VALUE!</v>
      </c>
      <c r="N136" s="111" t="e">
        <f t="shared" si="35"/>
        <v>#VALUE!</v>
      </c>
      <c r="O136" s="119" t="s">
        <v>198</v>
      </c>
      <c r="P136" s="119" t="s">
        <v>198</v>
      </c>
      <c r="Q136" s="113" t="e">
        <f t="shared" si="36"/>
        <v>#VALUE!</v>
      </c>
      <c r="R136" s="120" t="e">
        <f t="shared" si="37"/>
        <v>#VALUE!</v>
      </c>
      <c r="S136" s="121" t="e">
        <f t="shared" si="42"/>
        <v>#VALUE!</v>
      </c>
      <c r="T136" s="121" t="e">
        <f>+VLOOKUP(A136,#REF!,10,0)</f>
        <v>#REF!</v>
      </c>
      <c r="U136" s="116"/>
      <c r="V136" s="117" t="str">
        <f t="shared" si="38"/>
        <v>#REF!</v>
      </c>
      <c r="W136" s="90" t="e">
        <f t="shared" si="39"/>
        <v>#VALUE!</v>
      </c>
      <c r="X136" s="89"/>
      <c r="Y136" s="89"/>
      <c r="Z136" s="118"/>
      <c r="AA136" s="89"/>
      <c r="AB136" s="89"/>
      <c r="AC136" s="89"/>
      <c r="AD136" s="89"/>
      <c r="AE136" s="89"/>
      <c r="AF136" s="89"/>
      <c r="AG136" s="89"/>
    </row>
    <row r="137" spans="1:33" ht="11.25" customHeight="1" outlineLevel="1" x14ac:dyDescent="0.3">
      <c r="A137" s="156" t="s">
        <v>198</v>
      </c>
      <c r="B137" s="111" t="e">
        <f t="shared" si="29"/>
        <v>#VALUE!</v>
      </c>
      <c r="C137" s="119" t="s">
        <v>198</v>
      </c>
      <c r="D137" s="119" t="s">
        <v>198</v>
      </c>
      <c r="E137" s="113" t="e">
        <f t="shared" si="30"/>
        <v>#VALUE!</v>
      </c>
      <c r="F137" s="120" t="e">
        <f t="shared" si="31"/>
        <v>#VALUE!</v>
      </c>
      <c r="G137" s="121" t="e">
        <f t="shared" si="40"/>
        <v>#VALUE!</v>
      </c>
      <c r="H137" s="111" t="e">
        <f t="shared" si="32"/>
        <v>#VALUE!</v>
      </c>
      <c r="I137" s="119" t="s">
        <v>198</v>
      </c>
      <c r="J137" s="119" t="s">
        <v>198</v>
      </c>
      <c r="K137" s="113" t="e">
        <f t="shared" si="33"/>
        <v>#VALUE!</v>
      </c>
      <c r="L137" s="120" t="e">
        <f t="shared" si="34"/>
        <v>#VALUE!</v>
      </c>
      <c r="M137" s="121" t="e">
        <f t="shared" si="41"/>
        <v>#VALUE!</v>
      </c>
      <c r="N137" s="111" t="e">
        <f t="shared" si="35"/>
        <v>#VALUE!</v>
      </c>
      <c r="O137" s="119" t="s">
        <v>198</v>
      </c>
      <c r="P137" s="119" t="s">
        <v>198</v>
      </c>
      <c r="Q137" s="113" t="e">
        <f t="shared" si="36"/>
        <v>#VALUE!</v>
      </c>
      <c r="R137" s="120" t="e">
        <f t="shared" si="37"/>
        <v>#VALUE!</v>
      </c>
      <c r="S137" s="121" t="e">
        <f t="shared" si="42"/>
        <v>#VALUE!</v>
      </c>
      <c r="T137" s="121" t="e">
        <f>+VLOOKUP(A137,#REF!,10,0)</f>
        <v>#REF!</v>
      </c>
      <c r="U137" s="116"/>
      <c r="V137" s="117" t="str">
        <f t="shared" si="38"/>
        <v>#REF!</v>
      </c>
      <c r="W137" s="90" t="e">
        <f t="shared" si="39"/>
        <v>#VALUE!</v>
      </c>
      <c r="X137" s="89"/>
      <c r="Y137" s="89"/>
      <c r="Z137" s="118"/>
      <c r="AA137" s="89"/>
      <c r="AB137" s="89"/>
      <c r="AC137" s="89"/>
      <c r="AD137" s="89"/>
      <c r="AE137" s="89"/>
      <c r="AF137" s="89"/>
      <c r="AG137" s="89"/>
    </row>
    <row r="138" spans="1:33" ht="11.25" customHeight="1" outlineLevel="1" x14ac:dyDescent="0.3">
      <c r="A138" s="156" t="s">
        <v>198</v>
      </c>
      <c r="B138" s="111" t="e">
        <f t="shared" si="29"/>
        <v>#VALUE!</v>
      </c>
      <c r="C138" s="119" t="s">
        <v>198</v>
      </c>
      <c r="D138" s="119" t="s">
        <v>198</v>
      </c>
      <c r="E138" s="113" t="e">
        <f t="shared" si="30"/>
        <v>#VALUE!</v>
      </c>
      <c r="F138" s="120" t="e">
        <f t="shared" si="31"/>
        <v>#VALUE!</v>
      </c>
      <c r="G138" s="121" t="e">
        <f t="shared" si="40"/>
        <v>#VALUE!</v>
      </c>
      <c r="H138" s="111" t="e">
        <f t="shared" si="32"/>
        <v>#VALUE!</v>
      </c>
      <c r="I138" s="119" t="s">
        <v>198</v>
      </c>
      <c r="J138" s="119" t="s">
        <v>198</v>
      </c>
      <c r="K138" s="113" t="e">
        <f t="shared" si="33"/>
        <v>#VALUE!</v>
      </c>
      <c r="L138" s="120" t="e">
        <f t="shared" si="34"/>
        <v>#VALUE!</v>
      </c>
      <c r="M138" s="121" t="e">
        <f t="shared" si="41"/>
        <v>#VALUE!</v>
      </c>
      <c r="N138" s="111" t="e">
        <f t="shared" si="35"/>
        <v>#VALUE!</v>
      </c>
      <c r="O138" s="119" t="s">
        <v>198</v>
      </c>
      <c r="P138" s="119" t="s">
        <v>198</v>
      </c>
      <c r="Q138" s="113" t="e">
        <f t="shared" si="36"/>
        <v>#VALUE!</v>
      </c>
      <c r="R138" s="120" t="e">
        <f t="shared" si="37"/>
        <v>#VALUE!</v>
      </c>
      <c r="S138" s="121" t="e">
        <f t="shared" si="42"/>
        <v>#VALUE!</v>
      </c>
      <c r="T138" s="121" t="e">
        <f>+VLOOKUP(A138,#REF!,10,0)</f>
        <v>#REF!</v>
      </c>
      <c r="U138" s="116"/>
      <c r="V138" s="117" t="str">
        <f t="shared" si="38"/>
        <v>#REF!</v>
      </c>
      <c r="W138" s="90" t="e">
        <f t="shared" si="39"/>
        <v>#VALUE!</v>
      </c>
      <c r="X138" s="89"/>
      <c r="Y138" s="89"/>
      <c r="Z138" s="118"/>
      <c r="AA138" s="89"/>
      <c r="AB138" s="89"/>
      <c r="AC138" s="89"/>
      <c r="AD138" s="89"/>
      <c r="AE138" s="89"/>
      <c r="AF138" s="89"/>
      <c r="AG138" s="89"/>
    </row>
    <row r="139" spans="1:33" ht="11.25" customHeight="1" outlineLevel="1" x14ac:dyDescent="0.3">
      <c r="A139" s="156" t="s">
        <v>198</v>
      </c>
      <c r="B139" s="111" t="e">
        <f t="shared" si="29"/>
        <v>#VALUE!</v>
      </c>
      <c r="C139" s="119" t="s">
        <v>198</v>
      </c>
      <c r="D139" s="119" t="s">
        <v>198</v>
      </c>
      <c r="E139" s="113" t="e">
        <f t="shared" si="30"/>
        <v>#VALUE!</v>
      </c>
      <c r="F139" s="120" t="e">
        <f t="shared" si="31"/>
        <v>#VALUE!</v>
      </c>
      <c r="G139" s="121" t="e">
        <f t="shared" si="40"/>
        <v>#VALUE!</v>
      </c>
      <c r="H139" s="111" t="e">
        <f t="shared" si="32"/>
        <v>#VALUE!</v>
      </c>
      <c r="I139" s="119" t="s">
        <v>198</v>
      </c>
      <c r="J139" s="119" t="s">
        <v>198</v>
      </c>
      <c r="K139" s="113" t="e">
        <f t="shared" si="33"/>
        <v>#VALUE!</v>
      </c>
      <c r="L139" s="120" t="e">
        <f t="shared" si="34"/>
        <v>#VALUE!</v>
      </c>
      <c r="M139" s="121" t="e">
        <f t="shared" si="41"/>
        <v>#VALUE!</v>
      </c>
      <c r="N139" s="111" t="e">
        <f t="shared" si="35"/>
        <v>#VALUE!</v>
      </c>
      <c r="O139" s="119" t="s">
        <v>198</v>
      </c>
      <c r="P139" s="119" t="s">
        <v>198</v>
      </c>
      <c r="Q139" s="113" t="e">
        <f t="shared" si="36"/>
        <v>#VALUE!</v>
      </c>
      <c r="R139" s="120" t="e">
        <f t="shared" si="37"/>
        <v>#VALUE!</v>
      </c>
      <c r="S139" s="121" t="e">
        <f t="shared" si="42"/>
        <v>#VALUE!</v>
      </c>
      <c r="T139" s="121" t="e">
        <f>+VLOOKUP(A139,#REF!,10,0)</f>
        <v>#REF!</v>
      </c>
      <c r="U139" s="116"/>
      <c r="V139" s="117" t="str">
        <f t="shared" si="38"/>
        <v>#REF!</v>
      </c>
      <c r="W139" s="90" t="e">
        <f t="shared" si="39"/>
        <v>#VALUE!</v>
      </c>
      <c r="X139" s="89"/>
      <c r="Y139" s="89"/>
      <c r="Z139" s="118"/>
      <c r="AA139" s="89"/>
      <c r="AB139" s="89"/>
      <c r="AC139" s="89"/>
      <c r="AD139" s="89"/>
      <c r="AE139" s="89"/>
      <c r="AF139" s="89"/>
      <c r="AG139" s="89"/>
    </row>
    <row r="140" spans="1:33" ht="11.25" customHeight="1" outlineLevel="1" x14ac:dyDescent="0.3">
      <c r="A140" s="156" t="s">
        <v>198</v>
      </c>
      <c r="B140" s="111" t="e">
        <f t="shared" si="29"/>
        <v>#VALUE!</v>
      </c>
      <c r="C140" s="119" t="s">
        <v>198</v>
      </c>
      <c r="D140" s="119" t="s">
        <v>198</v>
      </c>
      <c r="E140" s="113" t="e">
        <f t="shared" si="30"/>
        <v>#VALUE!</v>
      </c>
      <c r="F140" s="120" t="e">
        <f t="shared" si="31"/>
        <v>#VALUE!</v>
      </c>
      <c r="G140" s="121" t="e">
        <f t="shared" si="40"/>
        <v>#VALUE!</v>
      </c>
      <c r="H140" s="111" t="e">
        <f t="shared" si="32"/>
        <v>#VALUE!</v>
      </c>
      <c r="I140" s="119" t="s">
        <v>198</v>
      </c>
      <c r="J140" s="119" t="s">
        <v>198</v>
      </c>
      <c r="K140" s="113" t="e">
        <f t="shared" si="33"/>
        <v>#VALUE!</v>
      </c>
      <c r="L140" s="120" t="e">
        <f t="shared" si="34"/>
        <v>#VALUE!</v>
      </c>
      <c r="M140" s="121" t="e">
        <f t="shared" si="41"/>
        <v>#VALUE!</v>
      </c>
      <c r="N140" s="111" t="e">
        <f t="shared" si="35"/>
        <v>#VALUE!</v>
      </c>
      <c r="O140" s="119" t="s">
        <v>198</v>
      </c>
      <c r="P140" s="119" t="s">
        <v>198</v>
      </c>
      <c r="Q140" s="113" t="e">
        <f t="shared" si="36"/>
        <v>#VALUE!</v>
      </c>
      <c r="R140" s="120" t="e">
        <f t="shared" si="37"/>
        <v>#VALUE!</v>
      </c>
      <c r="S140" s="121" t="e">
        <f t="shared" si="42"/>
        <v>#VALUE!</v>
      </c>
      <c r="T140" s="121" t="e">
        <f>+VLOOKUP(A140,#REF!,10,0)</f>
        <v>#REF!</v>
      </c>
      <c r="U140" s="116"/>
      <c r="V140" s="117" t="str">
        <f t="shared" si="38"/>
        <v>#REF!</v>
      </c>
      <c r="W140" s="90" t="e">
        <f t="shared" si="39"/>
        <v>#VALUE!</v>
      </c>
      <c r="X140" s="89"/>
      <c r="Y140" s="89"/>
      <c r="Z140" s="118"/>
      <c r="AA140" s="89"/>
      <c r="AB140" s="89"/>
      <c r="AC140" s="89"/>
      <c r="AD140" s="89"/>
      <c r="AE140" s="89"/>
      <c r="AF140" s="89"/>
      <c r="AG140" s="89"/>
    </row>
    <row r="141" spans="1:33" ht="11.25" customHeight="1" outlineLevel="1" x14ac:dyDescent="0.3">
      <c r="A141" s="156" t="s">
        <v>198</v>
      </c>
      <c r="B141" s="111" t="e">
        <f t="shared" si="29"/>
        <v>#VALUE!</v>
      </c>
      <c r="C141" s="119" t="s">
        <v>198</v>
      </c>
      <c r="D141" s="119" t="s">
        <v>198</v>
      </c>
      <c r="E141" s="113" t="e">
        <f t="shared" si="30"/>
        <v>#VALUE!</v>
      </c>
      <c r="F141" s="120" t="e">
        <f t="shared" si="31"/>
        <v>#VALUE!</v>
      </c>
      <c r="G141" s="121" t="e">
        <f t="shared" si="40"/>
        <v>#VALUE!</v>
      </c>
      <c r="H141" s="111" t="e">
        <f t="shared" si="32"/>
        <v>#VALUE!</v>
      </c>
      <c r="I141" s="119" t="s">
        <v>198</v>
      </c>
      <c r="J141" s="119" t="s">
        <v>198</v>
      </c>
      <c r="K141" s="113" t="e">
        <f t="shared" si="33"/>
        <v>#VALUE!</v>
      </c>
      <c r="L141" s="120" t="e">
        <f t="shared" si="34"/>
        <v>#VALUE!</v>
      </c>
      <c r="M141" s="121" t="e">
        <f t="shared" si="41"/>
        <v>#VALUE!</v>
      </c>
      <c r="N141" s="111" t="e">
        <f t="shared" si="35"/>
        <v>#VALUE!</v>
      </c>
      <c r="O141" s="119" t="s">
        <v>198</v>
      </c>
      <c r="P141" s="119" t="s">
        <v>198</v>
      </c>
      <c r="Q141" s="113" t="e">
        <f t="shared" si="36"/>
        <v>#VALUE!</v>
      </c>
      <c r="R141" s="120" t="e">
        <f t="shared" si="37"/>
        <v>#VALUE!</v>
      </c>
      <c r="S141" s="121" t="e">
        <f t="shared" si="42"/>
        <v>#VALUE!</v>
      </c>
      <c r="T141" s="121" t="e">
        <f>+VLOOKUP(A141,#REF!,10,0)</f>
        <v>#REF!</v>
      </c>
      <c r="U141" s="116"/>
      <c r="V141" s="117" t="str">
        <f t="shared" si="38"/>
        <v>#REF!</v>
      </c>
      <c r="W141" s="90" t="e">
        <f t="shared" si="39"/>
        <v>#VALUE!</v>
      </c>
      <c r="X141" s="89"/>
      <c r="Y141" s="89"/>
      <c r="Z141" s="118"/>
      <c r="AA141" s="89"/>
      <c r="AB141" s="89"/>
      <c r="AC141" s="89"/>
      <c r="AD141" s="89"/>
      <c r="AE141" s="89"/>
      <c r="AF141" s="89"/>
      <c r="AG141" s="89"/>
    </row>
    <row r="142" spans="1:33" ht="11.25" customHeight="1" outlineLevel="1" x14ac:dyDescent="0.3">
      <c r="A142" s="156" t="s">
        <v>198</v>
      </c>
      <c r="B142" s="111" t="e">
        <f t="shared" si="29"/>
        <v>#VALUE!</v>
      </c>
      <c r="C142" s="119" t="s">
        <v>198</v>
      </c>
      <c r="D142" s="119" t="s">
        <v>198</v>
      </c>
      <c r="E142" s="113" t="e">
        <f t="shared" si="30"/>
        <v>#VALUE!</v>
      </c>
      <c r="F142" s="120" t="e">
        <f t="shared" si="31"/>
        <v>#VALUE!</v>
      </c>
      <c r="G142" s="121" t="e">
        <f t="shared" si="40"/>
        <v>#VALUE!</v>
      </c>
      <c r="H142" s="111" t="e">
        <f t="shared" si="32"/>
        <v>#VALUE!</v>
      </c>
      <c r="I142" s="119" t="s">
        <v>198</v>
      </c>
      <c r="J142" s="119" t="s">
        <v>198</v>
      </c>
      <c r="K142" s="113" t="e">
        <f t="shared" si="33"/>
        <v>#VALUE!</v>
      </c>
      <c r="L142" s="120" t="e">
        <f t="shared" si="34"/>
        <v>#VALUE!</v>
      </c>
      <c r="M142" s="121" t="e">
        <f t="shared" si="41"/>
        <v>#VALUE!</v>
      </c>
      <c r="N142" s="111" t="e">
        <f t="shared" si="35"/>
        <v>#VALUE!</v>
      </c>
      <c r="O142" s="119" t="s">
        <v>198</v>
      </c>
      <c r="P142" s="119" t="s">
        <v>198</v>
      </c>
      <c r="Q142" s="113" t="e">
        <f t="shared" si="36"/>
        <v>#VALUE!</v>
      </c>
      <c r="R142" s="120" t="e">
        <f t="shared" si="37"/>
        <v>#VALUE!</v>
      </c>
      <c r="S142" s="121" t="e">
        <f t="shared" si="42"/>
        <v>#VALUE!</v>
      </c>
      <c r="T142" s="121" t="e">
        <f>+VLOOKUP(A142,#REF!,10,0)</f>
        <v>#REF!</v>
      </c>
      <c r="U142" s="116"/>
      <c r="V142" s="117" t="str">
        <f t="shared" si="38"/>
        <v>#REF!</v>
      </c>
      <c r="W142" s="90" t="e">
        <f t="shared" si="39"/>
        <v>#VALUE!</v>
      </c>
      <c r="X142" s="89"/>
      <c r="Y142" s="89"/>
      <c r="Z142" s="118"/>
      <c r="AA142" s="89"/>
      <c r="AB142" s="89"/>
      <c r="AC142" s="89"/>
      <c r="AD142" s="89"/>
      <c r="AE142" s="89"/>
      <c r="AF142" s="89"/>
      <c r="AG142" s="89"/>
    </row>
    <row r="143" spans="1:33" ht="11.25" customHeight="1" outlineLevel="1" x14ac:dyDescent="0.3">
      <c r="A143" s="156" t="s">
        <v>198</v>
      </c>
      <c r="B143" s="111" t="e">
        <f t="shared" si="29"/>
        <v>#VALUE!</v>
      </c>
      <c r="C143" s="119" t="s">
        <v>198</v>
      </c>
      <c r="D143" s="119" t="s">
        <v>198</v>
      </c>
      <c r="E143" s="113" t="e">
        <f t="shared" si="30"/>
        <v>#VALUE!</v>
      </c>
      <c r="F143" s="120" t="e">
        <f t="shared" si="31"/>
        <v>#VALUE!</v>
      </c>
      <c r="G143" s="121" t="e">
        <f t="shared" si="40"/>
        <v>#VALUE!</v>
      </c>
      <c r="H143" s="111" t="e">
        <f t="shared" si="32"/>
        <v>#VALUE!</v>
      </c>
      <c r="I143" s="119" t="s">
        <v>198</v>
      </c>
      <c r="J143" s="119" t="s">
        <v>198</v>
      </c>
      <c r="K143" s="113" t="e">
        <f t="shared" si="33"/>
        <v>#VALUE!</v>
      </c>
      <c r="L143" s="120" t="e">
        <f t="shared" si="34"/>
        <v>#VALUE!</v>
      </c>
      <c r="M143" s="121" t="e">
        <f t="shared" si="41"/>
        <v>#VALUE!</v>
      </c>
      <c r="N143" s="111" t="e">
        <f t="shared" si="35"/>
        <v>#VALUE!</v>
      </c>
      <c r="O143" s="119" t="s">
        <v>198</v>
      </c>
      <c r="P143" s="119" t="s">
        <v>198</v>
      </c>
      <c r="Q143" s="113" t="e">
        <f t="shared" si="36"/>
        <v>#VALUE!</v>
      </c>
      <c r="R143" s="120" t="e">
        <f t="shared" si="37"/>
        <v>#VALUE!</v>
      </c>
      <c r="S143" s="121" t="e">
        <f t="shared" si="42"/>
        <v>#VALUE!</v>
      </c>
      <c r="T143" s="121" t="e">
        <f>+VLOOKUP(A143,#REF!,10,0)</f>
        <v>#REF!</v>
      </c>
      <c r="U143" s="116"/>
      <c r="V143" s="117" t="str">
        <f t="shared" si="38"/>
        <v>#REF!</v>
      </c>
      <c r="W143" s="90" t="e">
        <f t="shared" si="39"/>
        <v>#VALUE!</v>
      </c>
      <c r="X143" s="89"/>
      <c r="Y143" s="89"/>
      <c r="Z143" s="118"/>
      <c r="AA143" s="89"/>
      <c r="AB143" s="89"/>
      <c r="AC143" s="89"/>
      <c r="AD143" s="89"/>
      <c r="AE143" s="89"/>
      <c r="AF143" s="89"/>
      <c r="AG143" s="89"/>
    </row>
    <row r="144" spans="1:33" ht="11.25" customHeight="1" outlineLevel="1" x14ac:dyDescent="0.3">
      <c r="A144" s="156" t="s">
        <v>198</v>
      </c>
      <c r="B144" s="111" t="e">
        <f t="shared" si="29"/>
        <v>#VALUE!</v>
      </c>
      <c r="C144" s="119" t="s">
        <v>198</v>
      </c>
      <c r="D144" s="119" t="s">
        <v>198</v>
      </c>
      <c r="E144" s="113" t="e">
        <f t="shared" si="30"/>
        <v>#VALUE!</v>
      </c>
      <c r="F144" s="120" t="e">
        <f t="shared" si="31"/>
        <v>#VALUE!</v>
      </c>
      <c r="G144" s="121" t="e">
        <f t="shared" si="40"/>
        <v>#VALUE!</v>
      </c>
      <c r="H144" s="111" t="e">
        <f t="shared" si="32"/>
        <v>#VALUE!</v>
      </c>
      <c r="I144" s="119" t="s">
        <v>198</v>
      </c>
      <c r="J144" s="119" t="s">
        <v>198</v>
      </c>
      <c r="K144" s="113" t="e">
        <f t="shared" si="33"/>
        <v>#VALUE!</v>
      </c>
      <c r="L144" s="120" t="e">
        <f t="shared" si="34"/>
        <v>#VALUE!</v>
      </c>
      <c r="M144" s="121" t="e">
        <f t="shared" si="41"/>
        <v>#VALUE!</v>
      </c>
      <c r="N144" s="111" t="e">
        <f t="shared" si="35"/>
        <v>#VALUE!</v>
      </c>
      <c r="O144" s="119" t="s">
        <v>198</v>
      </c>
      <c r="P144" s="119" t="s">
        <v>198</v>
      </c>
      <c r="Q144" s="113" t="e">
        <f t="shared" si="36"/>
        <v>#VALUE!</v>
      </c>
      <c r="R144" s="120" t="e">
        <f t="shared" si="37"/>
        <v>#VALUE!</v>
      </c>
      <c r="S144" s="121" t="e">
        <f t="shared" si="42"/>
        <v>#VALUE!</v>
      </c>
      <c r="T144" s="121" t="e">
        <f>+VLOOKUP(A144,#REF!,10,0)</f>
        <v>#REF!</v>
      </c>
      <c r="U144" s="116"/>
      <c r="V144" s="117" t="str">
        <f t="shared" si="38"/>
        <v>#REF!</v>
      </c>
      <c r="W144" s="90" t="e">
        <f t="shared" si="39"/>
        <v>#VALUE!</v>
      </c>
      <c r="X144" s="89"/>
      <c r="Y144" s="89"/>
      <c r="Z144" s="118"/>
      <c r="AA144" s="89"/>
      <c r="AB144" s="89"/>
      <c r="AC144" s="89"/>
      <c r="AD144" s="89"/>
      <c r="AE144" s="89"/>
      <c r="AF144" s="89"/>
      <c r="AG144" s="89"/>
    </row>
    <row r="145" spans="1:33" ht="11.25" customHeight="1" outlineLevel="1" x14ac:dyDescent="0.3">
      <c r="A145" s="156" t="s">
        <v>198</v>
      </c>
      <c r="B145" s="111" t="e">
        <f t="shared" si="29"/>
        <v>#VALUE!</v>
      </c>
      <c r="C145" s="119" t="s">
        <v>198</v>
      </c>
      <c r="D145" s="119" t="s">
        <v>198</v>
      </c>
      <c r="E145" s="113" t="e">
        <f t="shared" si="30"/>
        <v>#VALUE!</v>
      </c>
      <c r="F145" s="120" t="e">
        <f t="shared" si="31"/>
        <v>#VALUE!</v>
      </c>
      <c r="G145" s="121" t="e">
        <f t="shared" si="40"/>
        <v>#VALUE!</v>
      </c>
      <c r="H145" s="111" t="e">
        <f t="shared" si="32"/>
        <v>#VALUE!</v>
      </c>
      <c r="I145" s="119" t="s">
        <v>198</v>
      </c>
      <c r="J145" s="119" t="s">
        <v>198</v>
      </c>
      <c r="K145" s="113" t="e">
        <f t="shared" si="33"/>
        <v>#VALUE!</v>
      </c>
      <c r="L145" s="120" t="e">
        <f t="shared" si="34"/>
        <v>#VALUE!</v>
      </c>
      <c r="M145" s="121" t="e">
        <f t="shared" si="41"/>
        <v>#VALUE!</v>
      </c>
      <c r="N145" s="111" t="e">
        <f t="shared" si="35"/>
        <v>#VALUE!</v>
      </c>
      <c r="O145" s="119" t="s">
        <v>198</v>
      </c>
      <c r="P145" s="119" t="s">
        <v>198</v>
      </c>
      <c r="Q145" s="113" t="e">
        <f t="shared" si="36"/>
        <v>#VALUE!</v>
      </c>
      <c r="R145" s="120" t="e">
        <f t="shared" si="37"/>
        <v>#VALUE!</v>
      </c>
      <c r="S145" s="121" t="e">
        <f t="shared" si="42"/>
        <v>#VALUE!</v>
      </c>
      <c r="T145" s="121" t="e">
        <f>+VLOOKUP(A145,#REF!,10,0)</f>
        <v>#REF!</v>
      </c>
      <c r="U145" s="116"/>
      <c r="V145" s="117" t="str">
        <f t="shared" si="38"/>
        <v>#REF!</v>
      </c>
      <c r="W145" s="90" t="e">
        <f t="shared" si="39"/>
        <v>#VALUE!</v>
      </c>
      <c r="X145" s="89"/>
      <c r="Y145" s="89"/>
      <c r="Z145" s="118"/>
      <c r="AA145" s="89"/>
      <c r="AB145" s="89"/>
      <c r="AC145" s="89"/>
      <c r="AD145" s="89"/>
      <c r="AE145" s="89"/>
      <c r="AF145" s="89"/>
      <c r="AG145" s="89"/>
    </row>
    <row r="146" spans="1:33" ht="11.25" customHeight="1" outlineLevel="1" x14ac:dyDescent="0.3">
      <c r="A146" s="156" t="s">
        <v>198</v>
      </c>
      <c r="B146" s="111" t="e">
        <f t="shared" si="29"/>
        <v>#VALUE!</v>
      </c>
      <c r="C146" s="119" t="s">
        <v>198</v>
      </c>
      <c r="D146" s="119" t="s">
        <v>198</v>
      </c>
      <c r="E146" s="113" t="e">
        <f t="shared" si="30"/>
        <v>#VALUE!</v>
      </c>
      <c r="F146" s="120" t="e">
        <f t="shared" si="31"/>
        <v>#VALUE!</v>
      </c>
      <c r="G146" s="121" t="e">
        <f t="shared" si="40"/>
        <v>#VALUE!</v>
      </c>
      <c r="H146" s="111" t="e">
        <f t="shared" si="32"/>
        <v>#VALUE!</v>
      </c>
      <c r="I146" s="119" t="s">
        <v>198</v>
      </c>
      <c r="J146" s="119" t="s">
        <v>198</v>
      </c>
      <c r="K146" s="113" t="e">
        <f t="shared" si="33"/>
        <v>#VALUE!</v>
      </c>
      <c r="L146" s="120" t="e">
        <f t="shared" si="34"/>
        <v>#VALUE!</v>
      </c>
      <c r="M146" s="121" t="e">
        <f t="shared" si="41"/>
        <v>#VALUE!</v>
      </c>
      <c r="N146" s="111" t="e">
        <f t="shared" si="35"/>
        <v>#VALUE!</v>
      </c>
      <c r="O146" s="119" t="s">
        <v>198</v>
      </c>
      <c r="P146" s="119" t="s">
        <v>198</v>
      </c>
      <c r="Q146" s="113" t="e">
        <f t="shared" si="36"/>
        <v>#VALUE!</v>
      </c>
      <c r="R146" s="120" t="e">
        <f t="shared" si="37"/>
        <v>#VALUE!</v>
      </c>
      <c r="S146" s="121" t="e">
        <f t="shared" si="42"/>
        <v>#VALUE!</v>
      </c>
      <c r="T146" s="121" t="e">
        <f>+VLOOKUP(A146,#REF!,10,0)</f>
        <v>#REF!</v>
      </c>
      <c r="U146" s="116"/>
      <c r="V146" s="117" t="str">
        <f t="shared" si="38"/>
        <v>#REF!</v>
      </c>
      <c r="W146" s="90" t="e">
        <f t="shared" si="39"/>
        <v>#VALUE!</v>
      </c>
      <c r="X146" s="89"/>
      <c r="Y146" s="89"/>
      <c r="Z146" s="118"/>
      <c r="AA146" s="89"/>
      <c r="AB146" s="89"/>
      <c r="AC146" s="89"/>
      <c r="AD146" s="89"/>
      <c r="AE146" s="89"/>
      <c r="AF146" s="89"/>
      <c r="AG146" s="89"/>
    </row>
    <row r="147" spans="1:33" ht="11.25" customHeight="1" outlineLevel="1" x14ac:dyDescent="0.3">
      <c r="A147" s="156" t="s">
        <v>198</v>
      </c>
      <c r="B147" s="111" t="e">
        <f t="shared" si="29"/>
        <v>#VALUE!</v>
      </c>
      <c r="C147" s="119" t="s">
        <v>198</v>
      </c>
      <c r="D147" s="119" t="s">
        <v>198</v>
      </c>
      <c r="E147" s="113" t="e">
        <f t="shared" si="30"/>
        <v>#VALUE!</v>
      </c>
      <c r="F147" s="120" t="e">
        <f t="shared" si="31"/>
        <v>#VALUE!</v>
      </c>
      <c r="G147" s="121" t="e">
        <f t="shared" si="40"/>
        <v>#VALUE!</v>
      </c>
      <c r="H147" s="111" t="e">
        <f t="shared" si="32"/>
        <v>#VALUE!</v>
      </c>
      <c r="I147" s="119" t="s">
        <v>198</v>
      </c>
      <c r="J147" s="119" t="s">
        <v>198</v>
      </c>
      <c r="K147" s="113" t="e">
        <f t="shared" si="33"/>
        <v>#VALUE!</v>
      </c>
      <c r="L147" s="120" t="e">
        <f t="shared" si="34"/>
        <v>#VALUE!</v>
      </c>
      <c r="M147" s="121" t="e">
        <f t="shared" si="41"/>
        <v>#VALUE!</v>
      </c>
      <c r="N147" s="111" t="e">
        <f t="shared" si="35"/>
        <v>#VALUE!</v>
      </c>
      <c r="O147" s="119" t="s">
        <v>198</v>
      </c>
      <c r="P147" s="119" t="s">
        <v>198</v>
      </c>
      <c r="Q147" s="113" t="e">
        <f t="shared" si="36"/>
        <v>#VALUE!</v>
      </c>
      <c r="R147" s="120" t="e">
        <f t="shared" si="37"/>
        <v>#VALUE!</v>
      </c>
      <c r="S147" s="121" t="e">
        <f t="shared" si="42"/>
        <v>#VALUE!</v>
      </c>
      <c r="T147" s="121" t="e">
        <f>+VLOOKUP(A147,#REF!,10,0)</f>
        <v>#REF!</v>
      </c>
      <c r="U147" s="116"/>
      <c r="V147" s="117" t="str">
        <f t="shared" si="38"/>
        <v>#REF!</v>
      </c>
      <c r="W147" s="90" t="e">
        <f t="shared" si="39"/>
        <v>#VALUE!</v>
      </c>
      <c r="X147" s="89"/>
      <c r="Y147" s="89"/>
      <c r="Z147" s="118"/>
      <c r="AA147" s="89"/>
      <c r="AB147" s="89"/>
      <c r="AC147" s="89"/>
      <c r="AD147" s="89"/>
      <c r="AE147" s="89"/>
      <c r="AF147" s="89"/>
      <c r="AG147" s="89"/>
    </row>
    <row r="148" spans="1:33" ht="11.25" customHeight="1" outlineLevel="1" x14ac:dyDescent="0.3">
      <c r="A148" s="156" t="s">
        <v>198</v>
      </c>
      <c r="B148" s="111" t="e">
        <f t="shared" si="29"/>
        <v>#VALUE!</v>
      </c>
      <c r="C148" s="119" t="s">
        <v>198</v>
      </c>
      <c r="D148" s="119" t="s">
        <v>198</v>
      </c>
      <c r="E148" s="113" t="e">
        <f t="shared" si="30"/>
        <v>#VALUE!</v>
      </c>
      <c r="F148" s="120" t="e">
        <f t="shared" si="31"/>
        <v>#VALUE!</v>
      </c>
      <c r="G148" s="121" t="e">
        <f t="shared" si="40"/>
        <v>#VALUE!</v>
      </c>
      <c r="H148" s="111" t="e">
        <f t="shared" si="32"/>
        <v>#VALUE!</v>
      </c>
      <c r="I148" s="119" t="s">
        <v>198</v>
      </c>
      <c r="J148" s="119" t="s">
        <v>198</v>
      </c>
      <c r="K148" s="113" t="e">
        <f t="shared" si="33"/>
        <v>#VALUE!</v>
      </c>
      <c r="L148" s="120" t="e">
        <f t="shared" si="34"/>
        <v>#VALUE!</v>
      </c>
      <c r="M148" s="121" t="e">
        <f t="shared" si="41"/>
        <v>#VALUE!</v>
      </c>
      <c r="N148" s="111" t="e">
        <f t="shared" si="35"/>
        <v>#VALUE!</v>
      </c>
      <c r="O148" s="119" t="s">
        <v>198</v>
      </c>
      <c r="P148" s="119" t="s">
        <v>198</v>
      </c>
      <c r="Q148" s="113" t="e">
        <f t="shared" si="36"/>
        <v>#VALUE!</v>
      </c>
      <c r="R148" s="120" t="e">
        <f t="shared" si="37"/>
        <v>#VALUE!</v>
      </c>
      <c r="S148" s="121" t="e">
        <f t="shared" si="42"/>
        <v>#VALUE!</v>
      </c>
      <c r="T148" s="121" t="e">
        <f>+VLOOKUP(A148,#REF!,10,0)</f>
        <v>#REF!</v>
      </c>
      <c r="U148" s="116"/>
      <c r="V148" s="117" t="str">
        <f t="shared" si="38"/>
        <v>#REF!</v>
      </c>
      <c r="W148" s="90" t="e">
        <f t="shared" si="39"/>
        <v>#VALUE!</v>
      </c>
      <c r="X148" s="89"/>
      <c r="Y148" s="89"/>
      <c r="Z148" s="118"/>
      <c r="AA148" s="89"/>
      <c r="AB148" s="89"/>
      <c r="AC148" s="89"/>
      <c r="AD148" s="89"/>
      <c r="AE148" s="89"/>
      <c r="AF148" s="89"/>
      <c r="AG148" s="89"/>
    </row>
    <row r="149" spans="1:33" ht="11.25" customHeight="1" outlineLevel="1" x14ac:dyDescent="0.3">
      <c r="A149" s="156" t="s">
        <v>198</v>
      </c>
      <c r="B149" s="111" t="e">
        <f t="shared" si="29"/>
        <v>#VALUE!</v>
      </c>
      <c r="C149" s="119" t="s">
        <v>198</v>
      </c>
      <c r="D149" s="119" t="s">
        <v>198</v>
      </c>
      <c r="E149" s="113" t="e">
        <f t="shared" si="30"/>
        <v>#VALUE!</v>
      </c>
      <c r="F149" s="120" t="e">
        <f t="shared" si="31"/>
        <v>#VALUE!</v>
      </c>
      <c r="G149" s="121" t="e">
        <f t="shared" si="40"/>
        <v>#VALUE!</v>
      </c>
      <c r="H149" s="111" t="e">
        <f t="shared" si="32"/>
        <v>#VALUE!</v>
      </c>
      <c r="I149" s="119" t="s">
        <v>198</v>
      </c>
      <c r="J149" s="119" t="s">
        <v>198</v>
      </c>
      <c r="K149" s="113" t="e">
        <f t="shared" si="33"/>
        <v>#VALUE!</v>
      </c>
      <c r="L149" s="120" t="e">
        <f t="shared" si="34"/>
        <v>#VALUE!</v>
      </c>
      <c r="M149" s="121" t="e">
        <f t="shared" si="41"/>
        <v>#VALUE!</v>
      </c>
      <c r="N149" s="111" t="e">
        <f t="shared" si="35"/>
        <v>#VALUE!</v>
      </c>
      <c r="O149" s="119" t="s">
        <v>198</v>
      </c>
      <c r="P149" s="119" t="s">
        <v>198</v>
      </c>
      <c r="Q149" s="113" t="e">
        <f t="shared" si="36"/>
        <v>#VALUE!</v>
      </c>
      <c r="R149" s="120" t="e">
        <f t="shared" si="37"/>
        <v>#VALUE!</v>
      </c>
      <c r="S149" s="121" t="e">
        <f t="shared" si="42"/>
        <v>#VALUE!</v>
      </c>
      <c r="T149" s="121" t="e">
        <f>+VLOOKUP(A149,#REF!,10,0)</f>
        <v>#REF!</v>
      </c>
      <c r="U149" s="116"/>
      <c r="V149" s="117" t="str">
        <f t="shared" si="38"/>
        <v>#REF!</v>
      </c>
      <c r="W149" s="90" t="e">
        <f t="shared" si="39"/>
        <v>#VALUE!</v>
      </c>
      <c r="X149" s="89"/>
      <c r="Y149" s="89"/>
      <c r="Z149" s="118"/>
      <c r="AA149" s="89"/>
      <c r="AB149" s="89"/>
      <c r="AC149" s="89"/>
      <c r="AD149" s="89"/>
      <c r="AE149" s="89"/>
      <c r="AF149" s="89"/>
      <c r="AG149" s="89"/>
    </row>
    <row r="150" spans="1:33" ht="11.25" customHeight="1" outlineLevel="1" x14ac:dyDescent="0.3">
      <c r="A150" s="156" t="s">
        <v>198</v>
      </c>
      <c r="B150" s="111" t="e">
        <f t="shared" si="29"/>
        <v>#VALUE!</v>
      </c>
      <c r="C150" s="119" t="s">
        <v>198</v>
      </c>
      <c r="D150" s="119" t="s">
        <v>198</v>
      </c>
      <c r="E150" s="113" t="e">
        <f t="shared" si="30"/>
        <v>#VALUE!</v>
      </c>
      <c r="F150" s="120" t="e">
        <f t="shared" si="31"/>
        <v>#VALUE!</v>
      </c>
      <c r="G150" s="121" t="e">
        <f t="shared" si="40"/>
        <v>#VALUE!</v>
      </c>
      <c r="H150" s="111" t="e">
        <f t="shared" si="32"/>
        <v>#VALUE!</v>
      </c>
      <c r="I150" s="119" t="s">
        <v>198</v>
      </c>
      <c r="J150" s="119" t="s">
        <v>198</v>
      </c>
      <c r="K150" s="113" t="e">
        <f t="shared" si="33"/>
        <v>#VALUE!</v>
      </c>
      <c r="L150" s="120" t="e">
        <f t="shared" si="34"/>
        <v>#VALUE!</v>
      </c>
      <c r="M150" s="121" t="e">
        <f t="shared" si="41"/>
        <v>#VALUE!</v>
      </c>
      <c r="N150" s="111" t="e">
        <f t="shared" si="35"/>
        <v>#VALUE!</v>
      </c>
      <c r="O150" s="119" t="s">
        <v>198</v>
      </c>
      <c r="P150" s="119" t="s">
        <v>198</v>
      </c>
      <c r="Q150" s="113" t="e">
        <f t="shared" si="36"/>
        <v>#VALUE!</v>
      </c>
      <c r="R150" s="120" t="e">
        <f t="shared" si="37"/>
        <v>#VALUE!</v>
      </c>
      <c r="S150" s="121" t="e">
        <f t="shared" si="42"/>
        <v>#VALUE!</v>
      </c>
      <c r="T150" s="121" t="e">
        <f>+VLOOKUP(A150,#REF!,10,0)</f>
        <v>#REF!</v>
      </c>
      <c r="U150" s="116"/>
      <c r="V150" s="117" t="str">
        <f t="shared" si="38"/>
        <v>#REF!</v>
      </c>
      <c r="W150" s="90" t="e">
        <f t="shared" si="39"/>
        <v>#VALUE!</v>
      </c>
      <c r="X150" s="89"/>
      <c r="Y150" s="89"/>
      <c r="Z150" s="118"/>
      <c r="AA150" s="89"/>
      <c r="AB150" s="89"/>
      <c r="AC150" s="89"/>
      <c r="AD150" s="89"/>
      <c r="AE150" s="89"/>
      <c r="AF150" s="89"/>
      <c r="AG150" s="89"/>
    </row>
    <row r="151" spans="1:33" ht="11.25" customHeight="1" outlineLevel="1" x14ac:dyDescent="0.3">
      <c r="A151" s="156" t="s">
        <v>198</v>
      </c>
      <c r="B151" s="111" t="e">
        <f t="shared" si="29"/>
        <v>#VALUE!</v>
      </c>
      <c r="C151" s="119" t="s">
        <v>198</v>
      </c>
      <c r="D151" s="119" t="s">
        <v>198</v>
      </c>
      <c r="E151" s="113" t="e">
        <f t="shared" si="30"/>
        <v>#VALUE!</v>
      </c>
      <c r="F151" s="120" t="e">
        <f t="shared" si="31"/>
        <v>#VALUE!</v>
      </c>
      <c r="G151" s="121" t="e">
        <f t="shared" si="40"/>
        <v>#VALUE!</v>
      </c>
      <c r="H151" s="111" t="e">
        <f t="shared" si="32"/>
        <v>#VALUE!</v>
      </c>
      <c r="I151" s="119" t="s">
        <v>198</v>
      </c>
      <c r="J151" s="119" t="s">
        <v>198</v>
      </c>
      <c r="K151" s="113" t="e">
        <f t="shared" si="33"/>
        <v>#VALUE!</v>
      </c>
      <c r="L151" s="120" t="e">
        <f t="shared" si="34"/>
        <v>#VALUE!</v>
      </c>
      <c r="M151" s="121" t="e">
        <f t="shared" si="41"/>
        <v>#VALUE!</v>
      </c>
      <c r="N151" s="111" t="e">
        <f t="shared" si="35"/>
        <v>#VALUE!</v>
      </c>
      <c r="O151" s="119" t="s">
        <v>198</v>
      </c>
      <c r="P151" s="119" t="s">
        <v>198</v>
      </c>
      <c r="Q151" s="113" t="e">
        <f t="shared" si="36"/>
        <v>#VALUE!</v>
      </c>
      <c r="R151" s="120" t="e">
        <f t="shared" si="37"/>
        <v>#VALUE!</v>
      </c>
      <c r="S151" s="121" t="e">
        <f t="shared" si="42"/>
        <v>#VALUE!</v>
      </c>
      <c r="T151" s="121" t="e">
        <f>+VLOOKUP(A151,#REF!,10,0)</f>
        <v>#REF!</v>
      </c>
      <c r="U151" s="116"/>
      <c r="V151" s="117" t="str">
        <f t="shared" si="38"/>
        <v>#REF!</v>
      </c>
      <c r="W151" s="90" t="e">
        <f t="shared" si="39"/>
        <v>#VALUE!</v>
      </c>
      <c r="X151" s="89"/>
      <c r="Y151" s="89"/>
      <c r="Z151" s="118"/>
      <c r="AA151" s="89"/>
      <c r="AB151" s="89"/>
      <c r="AC151" s="89"/>
      <c r="AD151" s="89"/>
      <c r="AE151" s="89"/>
      <c r="AF151" s="89"/>
      <c r="AG151" s="89"/>
    </row>
    <row r="152" spans="1:33" ht="11.25" customHeight="1" outlineLevel="1" x14ac:dyDescent="0.3">
      <c r="A152" s="156" t="s">
        <v>198</v>
      </c>
      <c r="B152" s="111" t="e">
        <f t="shared" si="29"/>
        <v>#VALUE!</v>
      </c>
      <c r="C152" s="119" t="s">
        <v>198</v>
      </c>
      <c r="D152" s="119" t="s">
        <v>198</v>
      </c>
      <c r="E152" s="113" t="e">
        <f t="shared" si="30"/>
        <v>#VALUE!</v>
      </c>
      <c r="F152" s="120" t="e">
        <f t="shared" si="31"/>
        <v>#VALUE!</v>
      </c>
      <c r="G152" s="121" t="e">
        <f t="shared" si="40"/>
        <v>#VALUE!</v>
      </c>
      <c r="H152" s="111" t="e">
        <f t="shared" si="32"/>
        <v>#VALUE!</v>
      </c>
      <c r="I152" s="119" t="s">
        <v>198</v>
      </c>
      <c r="J152" s="119" t="s">
        <v>198</v>
      </c>
      <c r="K152" s="113" t="e">
        <f t="shared" si="33"/>
        <v>#VALUE!</v>
      </c>
      <c r="L152" s="120" t="e">
        <f t="shared" si="34"/>
        <v>#VALUE!</v>
      </c>
      <c r="M152" s="121" t="e">
        <f t="shared" si="41"/>
        <v>#VALUE!</v>
      </c>
      <c r="N152" s="111" t="e">
        <f t="shared" si="35"/>
        <v>#VALUE!</v>
      </c>
      <c r="O152" s="119" t="s">
        <v>198</v>
      </c>
      <c r="P152" s="119" t="s">
        <v>198</v>
      </c>
      <c r="Q152" s="113" t="e">
        <f t="shared" si="36"/>
        <v>#VALUE!</v>
      </c>
      <c r="R152" s="120" t="e">
        <f t="shared" si="37"/>
        <v>#VALUE!</v>
      </c>
      <c r="S152" s="121" t="e">
        <f t="shared" si="42"/>
        <v>#VALUE!</v>
      </c>
      <c r="T152" s="121" t="e">
        <f>+VLOOKUP(A152,#REF!,10,0)</f>
        <v>#REF!</v>
      </c>
      <c r="U152" s="116"/>
      <c r="V152" s="117" t="str">
        <f t="shared" si="38"/>
        <v>#REF!</v>
      </c>
      <c r="W152" s="90" t="e">
        <f t="shared" si="39"/>
        <v>#VALUE!</v>
      </c>
      <c r="X152" s="89"/>
      <c r="Y152" s="89"/>
      <c r="Z152" s="118"/>
      <c r="AA152" s="89"/>
      <c r="AB152" s="89"/>
      <c r="AC152" s="89"/>
      <c r="AD152" s="89"/>
      <c r="AE152" s="89"/>
      <c r="AF152" s="89"/>
      <c r="AG152" s="89"/>
    </row>
    <row r="153" spans="1:33" ht="11.25" customHeight="1" outlineLevel="1" x14ac:dyDescent="0.3">
      <c r="A153" s="156" t="s">
        <v>198</v>
      </c>
      <c r="B153" s="111" t="e">
        <f t="shared" si="29"/>
        <v>#VALUE!</v>
      </c>
      <c r="C153" s="119" t="s">
        <v>198</v>
      </c>
      <c r="D153" s="119" t="s">
        <v>198</v>
      </c>
      <c r="E153" s="113" t="e">
        <f t="shared" si="30"/>
        <v>#VALUE!</v>
      </c>
      <c r="F153" s="120" t="e">
        <f t="shared" si="31"/>
        <v>#VALUE!</v>
      </c>
      <c r="G153" s="121" t="e">
        <f t="shared" si="40"/>
        <v>#VALUE!</v>
      </c>
      <c r="H153" s="111" t="e">
        <f t="shared" si="32"/>
        <v>#VALUE!</v>
      </c>
      <c r="I153" s="119" t="s">
        <v>198</v>
      </c>
      <c r="J153" s="119" t="s">
        <v>198</v>
      </c>
      <c r="K153" s="113" t="e">
        <f t="shared" si="33"/>
        <v>#VALUE!</v>
      </c>
      <c r="L153" s="120" t="e">
        <f t="shared" si="34"/>
        <v>#VALUE!</v>
      </c>
      <c r="M153" s="121" t="e">
        <f t="shared" si="41"/>
        <v>#VALUE!</v>
      </c>
      <c r="N153" s="111" t="e">
        <f t="shared" si="35"/>
        <v>#VALUE!</v>
      </c>
      <c r="O153" s="119" t="s">
        <v>198</v>
      </c>
      <c r="P153" s="119" t="s">
        <v>198</v>
      </c>
      <c r="Q153" s="113" t="e">
        <f t="shared" si="36"/>
        <v>#VALUE!</v>
      </c>
      <c r="R153" s="120" t="e">
        <f t="shared" si="37"/>
        <v>#VALUE!</v>
      </c>
      <c r="S153" s="121" t="e">
        <f t="shared" si="42"/>
        <v>#VALUE!</v>
      </c>
      <c r="T153" s="121" t="e">
        <f>+VLOOKUP(A153,#REF!,10,0)</f>
        <v>#REF!</v>
      </c>
      <c r="U153" s="116"/>
      <c r="V153" s="117" t="str">
        <f t="shared" si="38"/>
        <v>#REF!</v>
      </c>
      <c r="W153" s="90" t="e">
        <f t="shared" si="39"/>
        <v>#VALUE!</v>
      </c>
      <c r="X153" s="89"/>
      <c r="Y153" s="89"/>
      <c r="Z153" s="118"/>
      <c r="AA153" s="89"/>
      <c r="AB153" s="89"/>
      <c r="AC153" s="89"/>
      <c r="AD153" s="89"/>
      <c r="AE153" s="89"/>
      <c r="AF153" s="89"/>
      <c r="AG153" s="89"/>
    </row>
    <row r="154" spans="1:33" ht="11.25" customHeight="1" outlineLevel="1" x14ac:dyDescent="0.3">
      <c r="A154" s="156" t="s">
        <v>198</v>
      </c>
      <c r="B154" s="111" t="e">
        <f t="shared" si="29"/>
        <v>#VALUE!</v>
      </c>
      <c r="C154" s="119" t="s">
        <v>198</v>
      </c>
      <c r="D154" s="119" t="s">
        <v>198</v>
      </c>
      <c r="E154" s="113" t="e">
        <f t="shared" si="30"/>
        <v>#VALUE!</v>
      </c>
      <c r="F154" s="120" t="e">
        <f t="shared" si="31"/>
        <v>#VALUE!</v>
      </c>
      <c r="G154" s="121" t="e">
        <f t="shared" si="40"/>
        <v>#VALUE!</v>
      </c>
      <c r="H154" s="111" t="e">
        <f t="shared" si="32"/>
        <v>#VALUE!</v>
      </c>
      <c r="I154" s="119" t="s">
        <v>198</v>
      </c>
      <c r="J154" s="119" t="s">
        <v>198</v>
      </c>
      <c r="K154" s="113" t="e">
        <f t="shared" si="33"/>
        <v>#VALUE!</v>
      </c>
      <c r="L154" s="120" t="e">
        <f t="shared" si="34"/>
        <v>#VALUE!</v>
      </c>
      <c r="M154" s="121" t="e">
        <f t="shared" si="41"/>
        <v>#VALUE!</v>
      </c>
      <c r="N154" s="111" t="e">
        <f t="shared" si="35"/>
        <v>#VALUE!</v>
      </c>
      <c r="O154" s="119" t="s">
        <v>198</v>
      </c>
      <c r="P154" s="119" t="s">
        <v>198</v>
      </c>
      <c r="Q154" s="113" t="e">
        <f t="shared" si="36"/>
        <v>#VALUE!</v>
      </c>
      <c r="R154" s="120" t="e">
        <f t="shared" si="37"/>
        <v>#VALUE!</v>
      </c>
      <c r="S154" s="121" t="e">
        <f t="shared" si="42"/>
        <v>#VALUE!</v>
      </c>
      <c r="T154" s="121" t="e">
        <f>+VLOOKUP(A154,#REF!,10,0)</f>
        <v>#REF!</v>
      </c>
      <c r="U154" s="116"/>
      <c r="V154" s="117" t="str">
        <f t="shared" si="38"/>
        <v>#REF!</v>
      </c>
      <c r="W154" s="90" t="e">
        <f t="shared" si="39"/>
        <v>#VALUE!</v>
      </c>
      <c r="X154" s="89"/>
      <c r="Y154" s="89"/>
      <c r="Z154" s="118"/>
      <c r="AA154" s="89"/>
      <c r="AB154" s="89"/>
      <c r="AC154" s="89"/>
      <c r="AD154" s="89"/>
      <c r="AE154" s="89"/>
      <c r="AF154" s="89"/>
      <c r="AG154" s="89"/>
    </row>
    <row r="155" spans="1:33" ht="11.25" customHeight="1" outlineLevel="1" x14ac:dyDescent="0.3">
      <c r="A155" s="156" t="s">
        <v>198</v>
      </c>
      <c r="B155" s="111" t="e">
        <f t="shared" si="29"/>
        <v>#VALUE!</v>
      </c>
      <c r="C155" s="119" t="s">
        <v>198</v>
      </c>
      <c r="D155" s="119" t="s">
        <v>198</v>
      </c>
      <c r="E155" s="113" t="e">
        <f t="shared" si="30"/>
        <v>#VALUE!</v>
      </c>
      <c r="F155" s="120" t="e">
        <f t="shared" si="31"/>
        <v>#VALUE!</v>
      </c>
      <c r="G155" s="121" t="e">
        <f t="shared" si="40"/>
        <v>#VALUE!</v>
      </c>
      <c r="H155" s="111" t="e">
        <f t="shared" si="32"/>
        <v>#VALUE!</v>
      </c>
      <c r="I155" s="119" t="s">
        <v>198</v>
      </c>
      <c r="J155" s="119" t="s">
        <v>198</v>
      </c>
      <c r="K155" s="113" t="e">
        <f t="shared" si="33"/>
        <v>#VALUE!</v>
      </c>
      <c r="L155" s="120" t="e">
        <f t="shared" si="34"/>
        <v>#VALUE!</v>
      </c>
      <c r="M155" s="121" t="e">
        <f t="shared" si="41"/>
        <v>#VALUE!</v>
      </c>
      <c r="N155" s="111" t="e">
        <f t="shared" si="35"/>
        <v>#VALUE!</v>
      </c>
      <c r="O155" s="119" t="s">
        <v>198</v>
      </c>
      <c r="P155" s="119" t="s">
        <v>198</v>
      </c>
      <c r="Q155" s="113" t="e">
        <f t="shared" si="36"/>
        <v>#VALUE!</v>
      </c>
      <c r="R155" s="120" t="e">
        <f t="shared" si="37"/>
        <v>#VALUE!</v>
      </c>
      <c r="S155" s="121" t="e">
        <f t="shared" si="42"/>
        <v>#VALUE!</v>
      </c>
      <c r="T155" s="121" t="e">
        <f>+VLOOKUP(A155,#REF!,10,0)</f>
        <v>#REF!</v>
      </c>
      <c r="U155" s="116"/>
      <c r="V155" s="117" t="str">
        <f t="shared" si="38"/>
        <v>#REF!</v>
      </c>
      <c r="W155" s="90" t="e">
        <f t="shared" si="39"/>
        <v>#VALUE!</v>
      </c>
      <c r="X155" s="89"/>
      <c r="Y155" s="89"/>
      <c r="Z155" s="118"/>
      <c r="AA155" s="89"/>
      <c r="AB155" s="89"/>
      <c r="AC155" s="89"/>
      <c r="AD155" s="89"/>
      <c r="AE155" s="89"/>
      <c r="AF155" s="89"/>
      <c r="AG155" s="89"/>
    </row>
    <row r="156" spans="1:33" ht="11.25" customHeight="1" outlineLevel="1" x14ac:dyDescent="0.3">
      <c r="A156" s="156" t="s">
        <v>198</v>
      </c>
      <c r="B156" s="111" t="e">
        <f t="shared" si="29"/>
        <v>#VALUE!</v>
      </c>
      <c r="C156" s="119" t="s">
        <v>198</v>
      </c>
      <c r="D156" s="119" t="s">
        <v>198</v>
      </c>
      <c r="E156" s="113" t="e">
        <f t="shared" si="30"/>
        <v>#VALUE!</v>
      </c>
      <c r="F156" s="120" t="e">
        <f t="shared" si="31"/>
        <v>#VALUE!</v>
      </c>
      <c r="G156" s="121" t="e">
        <f t="shared" si="40"/>
        <v>#VALUE!</v>
      </c>
      <c r="H156" s="111" t="e">
        <f t="shared" si="32"/>
        <v>#VALUE!</v>
      </c>
      <c r="I156" s="119" t="s">
        <v>198</v>
      </c>
      <c r="J156" s="119" t="s">
        <v>198</v>
      </c>
      <c r="K156" s="113" t="e">
        <f t="shared" si="33"/>
        <v>#VALUE!</v>
      </c>
      <c r="L156" s="120" t="e">
        <f t="shared" si="34"/>
        <v>#VALUE!</v>
      </c>
      <c r="M156" s="121" t="e">
        <f t="shared" si="41"/>
        <v>#VALUE!</v>
      </c>
      <c r="N156" s="111" t="e">
        <f t="shared" si="35"/>
        <v>#VALUE!</v>
      </c>
      <c r="O156" s="119" t="s">
        <v>198</v>
      </c>
      <c r="P156" s="119" t="s">
        <v>198</v>
      </c>
      <c r="Q156" s="113" t="e">
        <f t="shared" si="36"/>
        <v>#VALUE!</v>
      </c>
      <c r="R156" s="120" t="e">
        <f t="shared" si="37"/>
        <v>#VALUE!</v>
      </c>
      <c r="S156" s="121" t="e">
        <f t="shared" si="42"/>
        <v>#VALUE!</v>
      </c>
      <c r="T156" s="121" t="e">
        <f>+VLOOKUP(A156,#REF!,10,0)</f>
        <v>#REF!</v>
      </c>
      <c r="U156" s="116"/>
      <c r="V156" s="117" t="str">
        <f t="shared" si="38"/>
        <v>#REF!</v>
      </c>
      <c r="W156" s="90" t="e">
        <f t="shared" si="39"/>
        <v>#VALUE!</v>
      </c>
      <c r="X156" s="89"/>
      <c r="Y156" s="89"/>
      <c r="Z156" s="118"/>
      <c r="AA156" s="89"/>
      <c r="AB156" s="89"/>
      <c r="AC156" s="89"/>
      <c r="AD156" s="89"/>
      <c r="AE156" s="89"/>
      <c r="AF156" s="89"/>
      <c r="AG156" s="89"/>
    </row>
    <row r="157" spans="1:33" ht="11.25" customHeight="1" outlineLevel="1" x14ac:dyDescent="0.3">
      <c r="A157" s="156" t="s">
        <v>198</v>
      </c>
      <c r="B157" s="111" t="e">
        <f t="shared" si="29"/>
        <v>#VALUE!</v>
      </c>
      <c r="C157" s="119" t="s">
        <v>198</v>
      </c>
      <c r="D157" s="119" t="s">
        <v>198</v>
      </c>
      <c r="E157" s="113" t="e">
        <f t="shared" si="30"/>
        <v>#VALUE!</v>
      </c>
      <c r="F157" s="120" t="e">
        <f t="shared" si="31"/>
        <v>#VALUE!</v>
      </c>
      <c r="G157" s="121" t="e">
        <f t="shared" si="40"/>
        <v>#VALUE!</v>
      </c>
      <c r="H157" s="111" t="e">
        <f t="shared" si="32"/>
        <v>#VALUE!</v>
      </c>
      <c r="I157" s="119" t="s">
        <v>198</v>
      </c>
      <c r="J157" s="119" t="s">
        <v>198</v>
      </c>
      <c r="K157" s="113" t="e">
        <f t="shared" si="33"/>
        <v>#VALUE!</v>
      </c>
      <c r="L157" s="120" t="e">
        <f t="shared" si="34"/>
        <v>#VALUE!</v>
      </c>
      <c r="M157" s="121" t="e">
        <f t="shared" si="41"/>
        <v>#VALUE!</v>
      </c>
      <c r="N157" s="111" t="e">
        <f t="shared" si="35"/>
        <v>#VALUE!</v>
      </c>
      <c r="O157" s="119" t="s">
        <v>198</v>
      </c>
      <c r="P157" s="119" t="s">
        <v>198</v>
      </c>
      <c r="Q157" s="113" t="e">
        <f t="shared" si="36"/>
        <v>#VALUE!</v>
      </c>
      <c r="R157" s="120" t="e">
        <f t="shared" si="37"/>
        <v>#VALUE!</v>
      </c>
      <c r="S157" s="121" t="e">
        <f t="shared" si="42"/>
        <v>#VALUE!</v>
      </c>
      <c r="T157" s="121" t="e">
        <f>+VLOOKUP(A157,#REF!,10,0)</f>
        <v>#REF!</v>
      </c>
      <c r="U157" s="207" t="s">
        <v>346</v>
      </c>
      <c r="V157" s="117" t="str">
        <f t="shared" si="38"/>
        <v>#REF!</v>
      </c>
      <c r="W157" s="90" t="e">
        <f t="shared" si="39"/>
        <v>#VALUE!</v>
      </c>
      <c r="X157" s="89"/>
      <c r="Y157" s="89"/>
      <c r="Z157" s="118"/>
      <c r="AA157" s="89"/>
      <c r="AB157" s="89"/>
      <c r="AC157" s="89"/>
      <c r="AD157" s="89"/>
      <c r="AE157" s="89"/>
      <c r="AF157" s="89"/>
      <c r="AG157" s="89"/>
    </row>
    <row r="158" spans="1:33" ht="11.25" customHeight="1" outlineLevel="1" x14ac:dyDescent="0.3">
      <c r="A158" s="156" t="s">
        <v>198</v>
      </c>
      <c r="B158" s="111" t="e">
        <f t="shared" si="29"/>
        <v>#VALUE!</v>
      </c>
      <c r="C158" s="119" t="s">
        <v>198</v>
      </c>
      <c r="D158" s="119" t="s">
        <v>198</v>
      </c>
      <c r="E158" s="113" t="e">
        <f t="shared" si="30"/>
        <v>#VALUE!</v>
      </c>
      <c r="F158" s="120">
        <v>2.0099999999999998</v>
      </c>
      <c r="G158" s="121" t="e">
        <f t="shared" si="40"/>
        <v>#VALUE!</v>
      </c>
      <c r="H158" s="111" t="e">
        <f t="shared" si="32"/>
        <v>#VALUE!</v>
      </c>
      <c r="I158" s="119" t="s">
        <v>198</v>
      </c>
      <c r="J158" s="119" t="s">
        <v>198</v>
      </c>
      <c r="K158" s="113" t="e">
        <f t="shared" si="33"/>
        <v>#VALUE!</v>
      </c>
      <c r="L158" s="120" t="e">
        <f t="shared" ref="L158:L166" si="43">L157+0.015</f>
        <v>#VALUE!</v>
      </c>
      <c r="M158" s="121" t="e">
        <f t="shared" si="41"/>
        <v>#VALUE!</v>
      </c>
      <c r="N158" s="111" t="e">
        <f t="shared" si="35"/>
        <v>#VALUE!</v>
      </c>
      <c r="O158" s="119" t="s">
        <v>198</v>
      </c>
      <c r="P158" s="119" t="s">
        <v>198</v>
      </c>
      <c r="Q158" s="113" t="e">
        <f t="shared" si="36"/>
        <v>#VALUE!</v>
      </c>
      <c r="R158" s="120" t="e">
        <f t="shared" si="37"/>
        <v>#VALUE!</v>
      </c>
      <c r="S158" s="121" t="e">
        <f t="shared" si="42"/>
        <v>#VALUE!</v>
      </c>
      <c r="T158" s="121" t="e">
        <f>+VLOOKUP(A158,#REF!,10,0)</f>
        <v>#REF!</v>
      </c>
      <c r="U158" s="208"/>
      <c r="V158" s="117" t="str">
        <f t="shared" si="38"/>
        <v>#REF!</v>
      </c>
      <c r="W158" s="90" t="e">
        <f t="shared" si="39"/>
        <v>#VALUE!</v>
      </c>
      <c r="X158" s="89"/>
      <c r="Y158" s="89"/>
      <c r="Z158" s="118"/>
      <c r="AA158" s="89"/>
      <c r="AB158" s="89"/>
      <c r="AC158" s="89"/>
      <c r="AD158" s="89"/>
      <c r="AE158" s="89"/>
      <c r="AF158" s="89"/>
      <c r="AG158" s="89"/>
    </row>
    <row r="159" spans="1:33" ht="11.25" customHeight="1" outlineLevel="1" x14ac:dyDescent="0.3">
      <c r="A159" s="156" t="s">
        <v>198</v>
      </c>
      <c r="B159" s="111" t="e">
        <f t="shared" si="29"/>
        <v>#VALUE!</v>
      </c>
      <c r="C159" s="119" t="s">
        <v>198</v>
      </c>
      <c r="D159" s="119" t="s">
        <v>198</v>
      </c>
      <c r="E159" s="113" t="e">
        <f t="shared" si="30"/>
        <v>#VALUE!</v>
      </c>
      <c r="F159" s="120">
        <v>2.02</v>
      </c>
      <c r="G159" s="121" t="e">
        <f t="shared" si="40"/>
        <v>#VALUE!</v>
      </c>
      <c r="H159" s="111" t="e">
        <f t="shared" si="32"/>
        <v>#VALUE!</v>
      </c>
      <c r="I159" s="119" t="s">
        <v>198</v>
      </c>
      <c r="J159" s="119" t="s">
        <v>198</v>
      </c>
      <c r="K159" s="113" t="e">
        <f t="shared" si="33"/>
        <v>#VALUE!</v>
      </c>
      <c r="L159" s="120" t="e">
        <f t="shared" si="43"/>
        <v>#VALUE!</v>
      </c>
      <c r="M159" s="121" t="e">
        <f t="shared" si="41"/>
        <v>#VALUE!</v>
      </c>
      <c r="N159" s="111" t="e">
        <f t="shared" si="35"/>
        <v>#VALUE!</v>
      </c>
      <c r="O159" s="119" t="s">
        <v>198</v>
      </c>
      <c r="P159" s="119" t="s">
        <v>198</v>
      </c>
      <c r="Q159" s="113" t="e">
        <f t="shared" si="36"/>
        <v>#VALUE!</v>
      </c>
      <c r="R159" s="120" t="e">
        <f t="shared" si="37"/>
        <v>#VALUE!</v>
      </c>
      <c r="S159" s="121" t="e">
        <f t="shared" si="42"/>
        <v>#VALUE!</v>
      </c>
      <c r="T159" s="121" t="e">
        <f>+VLOOKUP(A159,#REF!,10,0)</f>
        <v>#REF!</v>
      </c>
      <c r="U159" s="208"/>
      <c r="V159" s="117" t="str">
        <f t="shared" si="38"/>
        <v>#REF!</v>
      </c>
      <c r="W159" s="90" t="e">
        <f t="shared" si="39"/>
        <v>#VALUE!</v>
      </c>
      <c r="X159" s="89"/>
      <c r="Y159" s="89"/>
      <c r="Z159" s="118"/>
      <c r="AA159" s="89"/>
      <c r="AB159" s="89"/>
      <c r="AC159" s="89"/>
      <c r="AD159" s="89"/>
      <c r="AE159" s="89"/>
      <c r="AF159" s="89"/>
      <c r="AG159" s="89"/>
    </row>
    <row r="160" spans="1:33" ht="11.25" customHeight="1" outlineLevel="1" x14ac:dyDescent="0.3">
      <c r="A160" s="156" t="s">
        <v>198</v>
      </c>
      <c r="B160" s="111" t="e">
        <f t="shared" si="29"/>
        <v>#VALUE!</v>
      </c>
      <c r="C160" s="119" t="s">
        <v>198</v>
      </c>
      <c r="D160" s="119" t="s">
        <v>198</v>
      </c>
      <c r="E160" s="113" t="e">
        <f t="shared" si="30"/>
        <v>#VALUE!</v>
      </c>
      <c r="F160" s="120">
        <v>2.0299999999999998</v>
      </c>
      <c r="G160" s="121" t="e">
        <f t="shared" si="40"/>
        <v>#VALUE!</v>
      </c>
      <c r="H160" s="111" t="e">
        <f t="shared" si="32"/>
        <v>#VALUE!</v>
      </c>
      <c r="I160" s="119" t="s">
        <v>198</v>
      </c>
      <c r="J160" s="119" t="s">
        <v>198</v>
      </c>
      <c r="K160" s="113" t="e">
        <f t="shared" si="33"/>
        <v>#VALUE!</v>
      </c>
      <c r="L160" s="120" t="e">
        <f t="shared" si="43"/>
        <v>#VALUE!</v>
      </c>
      <c r="M160" s="121" t="e">
        <f t="shared" si="41"/>
        <v>#VALUE!</v>
      </c>
      <c r="N160" s="111" t="e">
        <f t="shared" si="35"/>
        <v>#VALUE!</v>
      </c>
      <c r="O160" s="119" t="s">
        <v>198</v>
      </c>
      <c r="P160" s="119" t="s">
        <v>198</v>
      </c>
      <c r="Q160" s="113" t="e">
        <f t="shared" si="36"/>
        <v>#VALUE!</v>
      </c>
      <c r="R160" s="120" t="e">
        <f t="shared" si="37"/>
        <v>#VALUE!</v>
      </c>
      <c r="S160" s="121" t="e">
        <f t="shared" si="42"/>
        <v>#VALUE!</v>
      </c>
      <c r="T160" s="121" t="e">
        <f>+VLOOKUP(A160,#REF!,10,0)</f>
        <v>#REF!</v>
      </c>
      <c r="U160" s="208"/>
      <c r="V160" s="117" t="str">
        <f t="shared" si="38"/>
        <v>#REF!</v>
      </c>
      <c r="W160" s="90" t="e">
        <f t="shared" si="39"/>
        <v>#VALUE!</v>
      </c>
      <c r="X160" s="89"/>
      <c r="Y160" s="89"/>
      <c r="Z160" s="118"/>
      <c r="AA160" s="89"/>
      <c r="AB160" s="89"/>
      <c r="AC160" s="89"/>
      <c r="AD160" s="89"/>
      <c r="AE160" s="89"/>
      <c r="AF160" s="89"/>
      <c r="AG160" s="89"/>
    </row>
    <row r="161" spans="1:33" ht="11.25" customHeight="1" outlineLevel="1" x14ac:dyDescent="0.3">
      <c r="A161" s="156" t="s">
        <v>198</v>
      </c>
      <c r="B161" s="111" t="e">
        <f t="shared" si="29"/>
        <v>#VALUE!</v>
      </c>
      <c r="C161" s="119" t="s">
        <v>198</v>
      </c>
      <c r="D161" s="119" t="s">
        <v>198</v>
      </c>
      <c r="E161" s="113" t="e">
        <f t="shared" si="30"/>
        <v>#VALUE!</v>
      </c>
      <c r="F161" s="120">
        <v>2.0350000000000001</v>
      </c>
      <c r="G161" s="121" t="e">
        <f t="shared" si="40"/>
        <v>#VALUE!</v>
      </c>
      <c r="H161" s="111" t="e">
        <f t="shared" si="32"/>
        <v>#VALUE!</v>
      </c>
      <c r="I161" s="119" t="s">
        <v>198</v>
      </c>
      <c r="J161" s="119" t="s">
        <v>198</v>
      </c>
      <c r="K161" s="113" t="e">
        <f t="shared" si="33"/>
        <v>#VALUE!</v>
      </c>
      <c r="L161" s="120" t="e">
        <f t="shared" si="43"/>
        <v>#VALUE!</v>
      </c>
      <c r="M161" s="121" t="e">
        <f t="shared" si="41"/>
        <v>#VALUE!</v>
      </c>
      <c r="N161" s="111" t="e">
        <f t="shared" si="35"/>
        <v>#VALUE!</v>
      </c>
      <c r="O161" s="119" t="s">
        <v>198</v>
      </c>
      <c r="P161" s="119" t="s">
        <v>198</v>
      </c>
      <c r="Q161" s="113" t="e">
        <f t="shared" si="36"/>
        <v>#VALUE!</v>
      </c>
      <c r="R161" s="120" t="e">
        <f t="shared" si="37"/>
        <v>#VALUE!</v>
      </c>
      <c r="S161" s="121" t="e">
        <f t="shared" si="42"/>
        <v>#VALUE!</v>
      </c>
      <c r="T161" s="121" t="e">
        <f>+VLOOKUP(A161,#REF!,10,0)</f>
        <v>#REF!</v>
      </c>
      <c r="U161" s="208"/>
      <c r="V161" s="117" t="str">
        <f t="shared" si="38"/>
        <v>#REF!</v>
      </c>
      <c r="W161" s="90" t="e">
        <f t="shared" si="39"/>
        <v>#VALUE!</v>
      </c>
      <c r="X161" s="162"/>
      <c r="Y161" s="162"/>
      <c r="Z161" s="163"/>
      <c r="AA161" s="162"/>
      <c r="AB161" s="162"/>
      <c r="AC161" s="162"/>
      <c r="AD161" s="162"/>
      <c r="AE161" s="162"/>
      <c r="AF161" s="162"/>
      <c r="AG161" s="162"/>
    </row>
    <row r="162" spans="1:33" ht="11.25" customHeight="1" outlineLevel="1" x14ac:dyDescent="0.3">
      <c r="A162" s="156" t="s">
        <v>198</v>
      </c>
      <c r="B162" s="111" t="e">
        <f t="shared" si="29"/>
        <v>#VALUE!</v>
      </c>
      <c r="C162" s="119" t="s">
        <v>198</v>
      </c>
      <c r="D162" s="119" t="s">
        <v>198</v>
      </c>
      <c r="E162" s="113" t="e">
        <f t="shared" si="30"/>
        <v>#VALUE!</v>
      </c>
      <c r="F162" s="120">
        <v>2.04</v>
      </c>
      <c r="G162" s="121" t="e">
        <f t="shared" si="40"/>
        <v>#VALUE!</v>
      </c>
      <c r="H162" s="111" t="e">
        <f t="shared" si="32"/>
        <v>#VALUE!</v>
      </c>
      <c r="I162" s="119" t="s">
        <v>198</v>
      </c>
      <c r="J162" s="119" t="s">
        <v>198</v>
      </c>
      <c r="K162" s="113" t="e">
        <f t="shared" si="33"/>
        <v>#VALUE!</v>
      </c>
      <c r="L162" s="120" t="e">
        <f t="shared" si="43"/>
        <v>#VALUE!</v>
      </c>
      <c r="M162" s="121" t="e">
        <f t="shared" si="41"/>
        <v>#VALUE!</v>
      </c>
      <c r="N162" s="111" t="e">
        <f t="shared" si="35"/>
        <v>#VALUE!</v>
      </c>
      <c r="O162" s="119" t="s">
        <v>198</v>
      </c>
      <c r="P162" s="119" t="s">
        <v>198</v>
      </c>
      <c r="Q162" s="113" t="e">
        <f t="shared" si="36"/>
        <v>#VALUE!</v>
      </c>
      <c r="R162" s="120" t="e">
        <f t="shared" si="37"/>
        <v>#VALUE!</v>
      </c>
      <c r="S162" s="121" t="e">
        <f t="shared" si="42"/>
        <v>#VALUE!</v>
      </c>
      <c r="T162" s="121" t="e">
        <f>+VLOOKUP(A162,#REF!,10,0)</f>
        <v>#REF!</v>
      </c>
      <c r="U162" s="208"/>
      <c r="V162" s="117" t="str">
        <f t="shared" si="38"/>
        <v>#REF!</v>
      </c>
      <c r="W162" s="90" t="e">
        <f t="shared" si="39"/>
        <v>#VALUE!</v>
      </c>
      <c r="X162" s="89"/>
      <c r="Y162" s="89"/>
      <c r="Z162" s="118"/>
      <c r="AA162" s="89"/>
      <c r="AB162" s="89"/>
      <c r="AC162" s="89"/>
      <c r="AD162" s="89"/>
      <c r="AE162" s="89"/>
      <c r="AF162" s="89"/>
      <c r="AG162" s="89"/>
    </row>
    <row r="163" spans="1:33" ht="11.25" customHeight="1" outlineLevel="1" x14ac:dyDescent="0.3">
      <c r="A163" s="156" t="s">
        <v>198</v>
      </c>
      <c r="B163" s="111" t="e">
        <f t="shared" si="29"/>
        <v>#VALUE!</v>
      </c>
      <c r="C163" s="119" t="s">
        <v>198</v>
      </c>
      <c r="D163" s="119" t="s">
        <v>198</v>
      </c>
      <c r="E163" s="113" t="e">
        <f t="shared" si="30"/>
        <v>#VALUE!</v>
      </c>
      <c r="F163" s="120">
        <v>2.0449999999999999</v>
      </c>
      <c r="G163" s="121" t="e">
        <f t="shared" si="40"/>
        <v>#VALUE!</v>
      </c>
      <c r="H163" s="111" t="e">
        <f t="shared" si="32"/>
        <v>#VALUE!</v>
      </c>
      <c r="I163" s="119" t="s">
        <v>198</v>
      </c>
      <c r="J163" s="119" t="s">
        <v>198</v>
      </c>
      <c r="K163" s="113" t="e">
        <f t="shared" si="33"/>
        <v>#VALUE!</v>
      </c>
      <c r="L163" s="120" t="e">
        <f t="shared" si="43"/>
        <v>#VALUE!</v>
      </c>
      <c r="M163" s="121" t="e">
        <f t="shared" si="41"/>
        <v>#VALUE!</v>
      </c>
      <c r="N163" s="111" t="e">
        <f t="shared" si="35"/>
        <v>#VALUE!</v>
      </c>
      <c r="O163" s="119" t="s">
        <v>198</v>
      </c>
      <c r="P163" s="119" t="s">
        <v>198</v>
      </c>
      <c r="Q163" s="113" t="e">
        <f t="shared" si="36"/>
        <v>#VALUE!</v>
      </c>
      <c r="R163" s="120" t="e">
        <f t="shared" si="37"/>
        <v>#VALUE!</v>
      </c>
      <c r="S163" s="121" t="e">
        <f t="shared" si="42"/>
        <v>#VALUE!</v>
      </c>
      <c r="T163" s="121" t="e">
        <f>+VLOOKUP(A163,#REF!,10,0)</f>
        <v>#REF!</v>
      </c>
      <c r="U163" s="208"/>
      <c r="V163" s="117" t="str">
        <f t="shared" si="38"/>
        <v>#REF!</v>
      </c>
      <c r="W163" s="90" t="e">
        <f t="shared" si="39"/>
        <v>#VALUE!</v>
      </c>
      <c r="X163" s="89"/>
      <c r="Y163" s="89"/>
      <c r="Z163" s="118"/>
      <c r="AA163" s="89"/>
      <c r="AB163" s="89"/>
      <c r="AC163" s="89"/>
      <c r="AD163" s="89"/>
      <c r="AE163" s="89"/>
      <c r="AF163" s="89"/>
      <c r="AG163" s="89"/>
    </row>
    <row r="164" spans="1:33" ht="11.25" customHeight="1" outlineLevel="1" x14ac:dyDescent="0.3">
      <c r="A164" s="156" t="s">
        <v>198</v>
      </c>
      <c r="B164" s="111" t="e">
        <f t="shared" si="29"/>
        <v>#VALUE!</v>
      </c>
      <c r="C164" s="119" t="s">
        <v>198</v>
      </c>
      <c r="D164" s="119" t="s">
        <v>198</v>
      </c>
      <c r="E164" s="113" t="e">
        <f t="shared" si="30"/>
        <v>#VALUE!</v>
      </c>
      <c r="F164" s="120">
        <v>2.0499999999999998</v>
      </c>
      <c r="G164" s="121" t="e">
        <f t="shared" si="40"/>
        <v>#VALUE!</v>
      </c>
      <c r="H164" s="111" t="e">
        <f t="shared" si="32"/>
        <v>#VALUE!</v>
      </c>
      <c r="I164" s="119" t="s">
        <v>198</v>
      </c>
      <c r="J164" s="119" t="s">
        <v>198</v>
      </c>
      <c r="K164" s="113" t="e">
        <f t="shared" si="33"/>
        <v>#VALUE!</v>
      </c>
      <c r="L164" s="120" t="e">
        <f t="shared" si="43"/>
        <v>#VALUE!</v>
      </c>
      <c r="M164" s="121" t="e">
        <f t="shared" si="41"/>
        <v>#VALUE!</v>
      </c>
      <c r="N164" s="111" t="e">
        <f t="shared" si="35"/>
        <v>#VALUE!</v>
      </c>
      <c r="O164" s="119" t="s">
        <v>198</v>
      </c>
      <c r="P164" s="119" t="s">
        <v>198</v>
      </c>
      <c r="Q164" s="113" t="e">
        <f t="shared" si="36"/>
        <v>#VALUE!</v>
      </c>
      <c r="R164" s="120" t="e">
        <f t="shared" si="37"/>
        <v>#VALUE!</v>
      </c>
      <c r="S164" s="121" t="e">
        <f t="shared" si="42"/>
        <v>#VALUE!</v>
      </c>
      <c r="T164" s="121" t="e">
        <f>+VLOOKUP(A164,#REF!,10,0)</f>
        <v>#REF!</v>
      </c>
      <c r="U164" s="208"/>
      <c r="V164" s="117" t="str">
        <f t="shared" si="38"/>
        <v>#REF!</v>
      </c>
      <c r="W164" s="90" t="e">
        <f t="shared" si="39"/>
        <v>#VALUE!</v>
      </c>
      <c r="X164" s="89"/>
      <c r="Y164" s="89"/>
      <c r="Z164" s="118"/>
      <c r="AA164" s="89"/>
      <c r="AB164" s="89"/>
      <c r="AC164" s="89"/>
      <c r="AD164" s="89"/>
      <c r="AE164" s="89"/>
      <c r="AF164" s="89"/>
      <c r="AG164" s="89"/>
    </row>
    <row r="165" spans="1:33" ht="12" customHeight="1" outlineLevel="1" x14ac:dyDescent="0.3">
      <c r="A165" s="156" t="s">
        <v>198</v>
      </c>
      <c r="B165" s="111" t="e">
        <f t="shared" si="29"/>
        <v>#VALUE!</v>
      </c>
      <c r="C165" s="119" t="s">
        <v>198</v>
      </c>
      <c r="D165" s="119" t="s">
        <v>198</v>
      </c>
      <c r="E165" s="113" t="e">
        <f t="shared" si="30"/>
        <v>#VALUE!</v>
      </c>
      <c r="F165" s="120">
        <v>2.0550000000000002</v>
      </c>
      <c r="G165" s="121" t="e">
        <f t="shared" si="40"/>
        <v>#VALUE!</v>
      </c>
      <c r="H165" s="111" t="e">
        <f t="shared" si="32"/>
        <v>#VALUE!</v>
      </c>
      <c r="I165" s="119" t="s">
        <v>198</v>
      </c>
      <c r="J165" s="119" t="s">
        <v>198</v>
      </c>
      <c r="K165" s="113" t="e">
        <f t="shared" si="33"/>
        <v>#VALUE!</v>
      </c>
      <c r="L165" s="120" t="e">
        <f t="shared" si="43"/>
        <v>#VALUE!</v>
      </c>
      <c r="M165" s="121" t="e">
        <f t="shared" si="41"/>
        <v>#VALUE!</v>
      </c>
      <c r="N165" s="111" t="e">
        <f t="shared" si="35"/>
        <v>#VALUE!</v>
      </c>
      <c r="O165" s="119" t="s">
        <v>198</v>
      </c>
      <c r="P165" s="119" t="s">
        <v>198</v>
      </c>
      <c r="Q165" s="113" t="e">
        <f t="shared" si="36"/>
        <v>#VALUE!</v>
      </c>
      <c r="R165" s="120" t="e">
        <f t="shared" si="37"/>
        <v>#VALUE!</v>
      </c>
      <c r="S165" s="121" t="e">
        <f t="shared" si="42"/>
        <v>#VALUE!</v>
      </c>
      <c r="T165" s="121" t="e">
        <f>+VLOOKUP(A165,#REF!,10,0)</f>
        <v>#REF!</v>
      </c>
      <c r="U165" s="208"/>
      <c r="V165" s="117" t="str">
        <f t="shared" si="38"/>
        <v>#REF!</v>
      </c>
      <c r="W165" s="90" t="e">
        <f t="shared" si="39"/>
        <v>#VALUE!</v>
      </c>
      <c r="X165" s="89"/>
      <c r="Y165" s="89"/>
      <c r="Z165" s="118"/>
      <c r="AA165" s="89"/>
      <c r="AB165" s="89"/>
      <c r="AC165" s="89"/>
      <c r="AD165" s="89"/>
      <c r="AE165" s="89"/>
      <c r="AF165" s="89"/>
      <c r="AG165" s="89"/>
    </row>
    <row r="166" spans="1:33" ht="12.75" customHeight="1" outlineLevel="1" x14ac:dyDescent="0.3">
      <c r="A166" s="156" t="s">
        <v>198</v>
      </c>
      <c r="B166" s="111" t="e">
        <f t="shared" si="29"/>
        <v>#VALUE!</v>
      </c>
      <c r="C166" s="119" t="s">
        <v>198</v>
      </c>
      <c r="D166" s="119" t="s">
        <v>198</v>
      </c>
      <c r="E166" s="113" t="e">
        <f t="shared" si="30"/>
        <v>#VALUE!</v>
      </c>
      <c r="F166" s="120">
        <v>2.06</v>
      </c>
      <c r="G166" s="121" t="e">
        <f t="shared" si="40"/>
        <v>#VALUE!</v>
      </c>
      <c r="H166" s="111" t="e">
        <f t="shared" si="32"/>
        <v>#VALUE!</v>
      </c>
      <c r="I166" s="119" t="s">
        <v>198</v>
      </c>
      <c r="J166" s="119" t="s">
        <v>198</v>
      </c>
      <c r="K166" s="113" t="e">
        <f t="shared" si="33"/>
        <v>#VALUE!</v>
      </c>
      <c r="L166" s="120" t="e">
        <f t="shared" si="43"/>
        <v>#VALUE!</v>
      </c>
      <c r="M166" s="121" t="e">
        <f t="shared" si="41"/>
        <v>#VALUE!</v>
      </c>
      <c r="N166" s="111" t="e">
        <f t="shared" si="35"/>
        <v>#VALUE!</v>
      </c>
      <c r="O166" s="119" t="s">
        <v>198</v>
      </c>
      <c r="P166" s="119" t="s">
        <v>198</v>
      </c>
      <c r="Q166" s="113" t="e">
        <f t="shared" si="36"/>
        <v>#VALUE!</v>
      </c>
      <c r="R166" s="120" t="e">
        <f t="shared" si="37"/>
        <v>#VALUE!</v>
      </c>
      <c r="S166" s="121" t="e">
        <f t="shared" si="42"/>
        <v>#VALUE!</v>
      </c>
      <c r="T166" s="121" t="e">
        <f>+VLOOKUP(A166,#REF!,10,0)</f>
        <v>#REF!</v>
      </c>
      <c r="U166" s="209"/>
      <c r="V166" s="117" t="str">
        <f t="shared" si="38"/>
        <v>#REF!</v>
      </c>
      <c r="W166" s="90" t="e">
        <f t="shared" si="39"/>
        <v>#VALUE!</v>
      </c>
      <c r="X166" s="89"/>
      <c r="Y166" s="89"/>
      <c r="Z166" s="118"/>
      <c r="AA166" s="89"/>
      <c r="AB166" s="89"/>
      <c r="AC166" s="89"/>
      <c r="AD166" s="89"/>
      <c r="AE166" s="89"/>
      <c r="AF166" s="89"/>
      <c r="AG166" s="89"/>
    </row>
    <row r="167" spans="1:33" ht="12.75" customHeight="1" outlineLevel="1" x14ac:dyDescent="0.3">
      <c r="A167" s="156" t="s">
        <v>198</v>
      </c>
      <c r="B167" s="111" t="e">
        <f t="shared" si="29"/>
        <v>#VALUE!</v>
      </c>
      <c r="C167" s="119" t="s">
        <v>198</v>
      </c>
      <c r="D167" s="165" t="e">
        <f>ROUND(D157-9*AVERAGE(G153:G157)/1000,3)</f>
        <v>#VALUE!</v>
      </c>
      <c r="E167" s="113" t="e">
        <f t="shared" si="30"/>
        <v>#VALUE!</v>
      </c>
      <c r="F167" s="120" t="e">
        <f>$F$99+$D$100-D167</f>
        <v>#VALUE!</v>
      </c>
      <c r="G167" s="121" t="e">
        <f>+(F167-F157)/(A167-A157)*1000</f>
        <v>#VALUE!</v>
      </c>
      <c r="H167" s="111" t="e">
        <f t="shared" si="32"/>
        <v>#VALUE!</v>
      </c>
      <c r="I167" s="119" t="s">
        <v>198</v>
      </c>
      <c r="J167" s="165" t="e">
        <f>ROUND(J157-9*AVERAGE(S157:S166)/1000,3)</f>
        <v>#VALUE!</v>
      </c>
      <c r="K167" s="113" t="e">
        <f t="shared" si="33"/>
        <v>#VALUE!</v>
      </c>
      <c r="L167" s="120" t="e">
        <f>$L$99+$J$100-J167</f>
        <v>#VALUE!</v>
      </c>
      <c r="M167" s="121" t="e">
        <f>+(L167-L157)/(A167-A157)*1000</f>
        <v>#VALUE!</v>
      </c>
      <c r="N167" s="111" t="e">
        <f t="shared" si="35"/>
        <v>#VALUE!</v>
      </c>
      <c r="O167" s="119" t="s">
        <v>198</v>
      </c>
      <c r="P167" s="119" t="s">
        <v>198</v>
      </c>
      <c r="Q167" s="113" t="e">
        <f t="shared" si="36"/>
        <v>#VALUE!</v>
      </c>
      <c r="R167" s="120" t="e">
        <f t="shared" si="37"/>
        <v>#VALUE!</v>
      </c>
      <c r="S167" s="121" t="e">
        <f t="shared" si="42"/>
        <v>#VALUE!</v>
      </c>
      <c r="T167" s="121" t="e">
        <f>+VLOOKUP(A167,#REF!,10,0)</f>
        <v>#REF!</v>
      </c>
      <c r="U167" s="116"/>
      <c r="V167" s="117" t="str">
        <f t="shared" si="38"/>
        <v>#REF!</v>
      </c>
      <c r="W167" s="90" t="e">
        <f t="shared" si="39"/>
        <v>#VALUE!</v>
      </c>
      <c r="X167" s="162"/>
      <c r="Y167" s="162"/>
      <c r="Z167" s="163"/>
      <c r="AA167" s="162"/>
      <c r="AB167" s="162"/>
      <c r="AC167" s="162"/>
      <c r="AD167" s="162"/>
      <c r="AE167" s="162"/>
      <c r="AF167" s="162"/>
      <c r="AG167" s="162"/>
    </row>
    <row r="168" spans="1:33" ht="12.75" customHeight="1" outlineLevel="1" x14ac:dyDescent="0.3">
      <c r="A168" s="156"/>
      <c r="B168" s="111"/>
      <c r="C168" s="119"/>
      <c r="D168" s="119" t="s">
        <v>198</v>
      </c>
      <c r="E168" s="113"/>
      <c r="F168" s="120"/>
      <c r="G168" s="121"/>
      <c r="H168" s="111"/>
      <c r="I168" s="119"/>
      <c r="J168" s="119" t="s">
        <v>198</v>
      </c>
      <c r="K168" s="113"/>
      <c r="L168" s="120"/>
      <c r="M168" s="121"/>
      <c r="N168" s="111"/>
      <c r="O168" s="119"/>
      <c r="P168" s="119"/>
      <c r="Q168" s="113"/>
      <c r="R168" s="120"/>
      <c r="S168" s="121"/>
      <c r="T168" s="121"/>
      <c r="U168" s="116"/>
      <c r="V168" s="117"/>
      <c r="W168" s="90"/>
      <c r="X168" s="89"/>
      <c r="Y168" s="89"/>
      <c r="Z168" s="118"/>
      <c r="AA168" s="89"/>
      <c r="AB168" s="89"/>
      <c r="AC168" s="89"/>
      <c r="AD168" s="89"/>
      <c r="AE168" s="89"/>
      <c r="AF168" s="89"/>
      <c r="AG168" s="89"/>
    </row>
    <row r="169" spans="1:33" ht="12.75" customHeight="1" outlineLevel="1" x14ac:dyDescent="0.3">
      <c r="A169" s="156" t="s">
        <v>198</v>
      </c>
      <c r="B169" s="111" t="e">
        <f t="shared" ref="B169:B171" si="44">+A169-$A$27</f>
        <v>#VALUE!</v>
      </c>
      <c r="C169" s="119" t="s">
        <v>198</v>
      </c>
      <c r="D169" s="119" t="s">
        <v>198</v>
      </c>
      <c r="E169" s="113" t="e">
        <f t="shared" ref="E169:E171" si="45">+C169-($H$15)+F169</f>
        <v>#VALUE!</v>
      </c>
      <c r="F169" s="120" t="e">
        <f t="shared" ref="F169:F171" si="46">$F$167+$D$168-D169</f>
        <v>#VALUE!</v>
      </c>
      <c r="G169" s="121" t="e">
        <f>+(F169-F167)/(A169-A167)*1000</f>
        <v>#VALUE!</v>
      </c>
      <c r="H169" s="111" t="e">
        <f t="shared" ref="H169:H171" si="47">+A169-$A$27</f>
        <v>#VALUE!</v>
      </c>
      <c r="I169" s="119" t="s">
        <v>198</v>
      </c>
      <c r="J169" s="119" t="s">
        <v>198</v>
      </c>
      <c r="K169" s="113" t="e">
        <f t="shared" ref="K169:K171" si="48">+I169-($H$16)+L169</f>
        <v>#VALUE!</v>
      </c>
      <c r="L169" s="120" t="e">
        <f t="shared" ref="L169:L171" si="49">$L$167+$J$168-J169</f>
        <v>#VALUE!</v>
      </c>
      <c r="M169" s="121" t="e">
        <f>+(L169-L167)/(A169-A167)*1000</f>
        <v>#VALUE!</v>
      </c>
      <c r="N169" s="111" t="e">
        <f t="shared" ref="N169:N171" si="50">+A169-$A$27</f>
        <v>#VALUE!</v>
      </c>
      <c r="O169" s="119" t="s">
        <v>198</v>
      </c>
      <c r="P169" s="119" t="s">
        <v>198</v>
      </c>
      <c r="Q169" s="113" t="e">
        <f t="shared" ref="Q169:Q171" si="51">+(O169-$H$17+R169)</f>
        <v>#VALUE!</v>
      </c>
      <c r="R169" s="120" t="e">
        <f t="shared" ref="R169:R171" si="52">$R$99+$P$100-P169</f>
        <v>#VALUE!</v>
      </c>
      <c r="S169" s="121" t="e">
        <f>+(R169-R167)/(A169-A167)*1000</f>
        <v>#VALUE!</v>
      </c>
      <c r="T169" s="121" t="e">
        <f>+VLOOKUP(A169,#REF!,10,0)</f>
        <v>#REF!</v>
      </c>
      <c r="U169" s="116"/>
      <c r="V169" s="117" t="str">
        <f t="shared" ref="V169:V171" si="53">+A169</f>
        <v>#REF!</v>
      </c>
      <c r="W169" s="90" t="e">
        <f t="shared" ref="W169:W171" si="54">+(E169+2*K169+Q169)/4</f>
        <v>#VALUE!</v>
      </c>
      <c r="X169" s="89"/>
      <c r="Y169" s="89"/>
      <c r="Z169" s="118"/>
      <c r="AA169" s="89"/>
      <c r="AB169" s="89"/>
      <c r="AC169" s="89"/>
      <c r="AD169" s="89"/>
      <c r="AE169" s="89"/>
      <c r="AF169" s="89"/>
      <c r="AG169" s="89"/>
    </row>
    <row r="170" spans="1:33" ht="12.75" customHeight="1" outlineLevel="1" x14ac:dyDescent="0.3">
      <c r="A170" s="156" t="s">
        <v>198</v>
      </c>
      <c r="B170" s="111" t="e">
        <f t="shared" si="44"/>
        <v>#VALUE!</v>
      </c>
      <c r="C170" s="119" t="s">
        <v>198</v>
      </c>
      <c r="D170" s="119" t="s">
        <v>198</v>
      </c>
      <c r="E170" s="113" t="e">
        <f t="shared" si="45"/>
        <v>#VALUE!</v>
      </c>
      <c r="F170" s="120" t="e">
        <f t="shared" si="46"/>
        <v>#VALUE!</v>
      </c>
      <c r="G170" s="121" t="e">
        <f t="shared" ref="G170:G171" si="55">+(F170-F169)/(A170-A169)*1000</f>
        <v>#VALUE!</v>
      </c>
      <c r="H170" s="111" t="e">
        <f t="shared" si="47"/>
        <v>#VALUE!</v>
      </c>
      <c r="I170" s="119" t="s">
        <v>198</v>
      </c>
      <c r="J170" s="119" t="s">
        <v>198</v>
      </c>
      <c r="K170" s="113" t="e">
        <f t="shared" si="48"/>
        <v>#VALUE!</v>
      </c>
      <c r="L170" s="120" t="e">
        <f t="shared" si="49"/>
        <v>#VALUE!</v>
      </c>
      <c r="M170" s="121" t="e">
        <f t="shared" ref="M170:M171" si="56">+(L170-L169)/(A170-A169)*1000</f>
        <v>#VALUE!</v>
      </c>
      <c r="N170" s="111" t="e">
        <f t="shared" si="50"/>
        <v>#VALUE!</v>
      </c>
      <c r="O170" s="119" t="s">
        <v>198</v>
      </c>
      <c r="P170" s="119" t="s">
        <v>198</v>
      </c>
      <c r="Q170" s="113" t="e">
        <f t="shared" si="51"/>
        <v>#VALUE!</v>
      </c>
      <c r="R170" s="120" t="e">
        <f t="shared" si="52"/>
        <v>#VALUE!</v>
      </c>
      <c r="S170" s="121" t="e">
        <f t="shared" ref="S170:S171" si="57">+(R170-R169)/(A170-A169)*1000</f>
        <v>#VALUE!</v>
      </c>
      <c r="T170" s="121" t="e">
        <f>+VLOOKUP(A170,#REF!,10,0)</f>
        <v>#REF!</v>
      </c>
      <c r="U170" s="116"/>
      <c r="V170" s="117" t="str">
        <f t="shared" si="53"/>
        <v>#REF!</v>
      </c>
      <c r="W170" s="90" t="e">
        <f t="shared" si="54"/>
        <v>#VALUE!</v>
      </c>
      <c r="X170" s="89"/>
      <c r="Y170" s="89"/>
      <c r="Z170" s="118"/>
      <c r="AA170" s="89"/>
      <c r="AB170" s="89"/>
      <c r="AC170" s="89"/>
      <c r="AD170" s="89"/>
      <c r="AE170" s="89"/>
      <c r="AF170" s="89"/>
      <c r="AG170" s="89"/>
    </row>
    <row r="171" spans="1:33" ht="12.75" customHeight="1" outlineLevel="1" x14ac:dyDescent="0.3">
      <c r="A171" s="156" t="s">
        <v>198</v>
      </c>
      <c r="B171" s="111" t="e">
        <f t="shared" si="44"/>
        <v>#VALUE!</v>
      </c>
      <c r="C171" s="119" t="s">
        <v>198</v>
      </c>
      <c r="D171" s="165" t="e">
        <f>ROUND(D170-AVERAGE(G169:G170)/1000,3)</f>
        <v>#VALUE!</v>
      </c>
      <c r="E171" s="113" t="e">
        <f t="shared" si="45"/>
        <v>#VALUE!</v>
      </c>
      <c r="F171" s="120" t="e">
        <f t="shared" si="46"/>
        <v>#VALUE!</v>
      </c>
      <c r="G171" s="121" t="e">
        <f t="shared" si="55"/>
        <v>#VALUE!</v>
      </c>
      <c r="H171" s="111" t="e">
        <f t="shared" si="47"/>
        <v>#VALUE!</v>
      </c>
      <c r="I171" s="119" t="s">
        <v>198</v>
      </c>
      <c r="J171" s="165" t="e">
        <f>ROUND(J170-AVERAGE(M169:M170)/1000,3)</f>
        <v>#VALUE!</v>
      </c>
      <c r="K171" s="113" t="e">
        <f t="shared" si="48"/>
        <v>#VALUE!</v>
      </c>
      <c r="L171" s="120" t="e">
        <f t="shared" si="49"/>
        <v>#VALUE!</v>
      </c>
      <c r="M171" s="121" t="e">
        <f t="shared" si="56"/>
        <v>#VALUE!</v>
      </c>
      <c r="N171" s="111" t="e">
        <f t="shared" si="50"/>
        <v>#VALUE!</v>
      </c>
      <c r="O171" s="119" t="s">
        <v>198</v>
      </c>
      <c r="P171" s="165" t="e">
        <f>ROUND(P170-AVERAGE(S169:S170)/1000,3)</f>
        <v>#VALUE!</v>
      </c>
      <c r="Q171" s="113" t="e">
        <f t="shared" si="51"/>
        <v>#VALUE!</v>
      </c>
      <c r="R171" s="120" t="e">
        <f t="shared" si="52"/>
        <v>#VALUE!</v>
      </c>
      <c r="S171" s="121" t="e">
        <f t="shared" si="57"/>
        <v>#VALUE!</v>
      </c>
      <c r="T171" s="121" t="e">
        <f>+VLOOKUP(A171,#REF!,10,0)</f>
        <v>#REF!</v>
      </c>
      <c r="U171" s="116"/>
      <c r="V171" s="117" t="str">
        <f t="shared" si="53"/>
        <v>#REF!</v>
      </c>
      <c r="W171" s="90" t="e">
        <f t="shared" si="54"/>
        <v>#VALUE!</v>
      </c>
      <c r="X171" s="89"/>
      <c r="Y171" s="89"/>
      <c r="Z171" s="118"/>
      <c r="AA171" s="89"/>
      <c r="AB171" s="89"/>
      <c r="AC171" s="89"/>
      <c r="AD171" s="89"/>
      <c r="AE171" s="89"/>
      <c r="AF171" s="89"/>
      <c r="AG171" s="89"/>
    </row>
    <row r="172" spans="1:33" ht="12.75" customHeight="1" outlineLevel="1" x14ac:dyDescent="0.3">
      <c r="A172" s="156"/>
      <c r="B172" s="111"/>
      <c r="C172" s="119"/>
      <c r="D172" s="119" t="s">
        <v>198</v>
      </c>
      <c r="E172" s="113"/>
      <c r="F172" s="120"/>
      <c r="G172" s="121"/>
      <c r="H172" s="111"/>
      <c r="I172" s="119"/>
      <c r="J172" s="119" t="s">
        <v>198</v>
      </c>
      <c r="K172" s="113"/>
      <c r="L172" s="120"/>
      <c r="M172" s="121"/>
      <c r="N172" s="111"/>
      <c r="O172" s="119"/>
      <c r="P172" s="119" t="s">
        <v>198</v>
      </c>
      <c r="Q172" s="113"/>
      <c r="R172" s="120"/>
      <c r="S172" s="121"/>
      <c r="T172" s="121"/>
      <c r="U172" s="116"/>
      <c r="V172" s="117"/>
      <c r="W172" s="90"/>
      <c r="X172" s="89"/>
      <c r="Y172" s="89"/>
      <c r="Z172" s="118"/>
      <c r="AA172" s="89"/>
      <c r="AB172" s="89"/>
      <c r="AC172" s="89"/>
      <c r="AD172" s="89"/>
      <c r="AE172" s="89"/>
      <c r="AF172" s="89"/>
      <c r="AG172" s="89"/>
    </row>
    <row r="173" spans="1:33" ht="12.75" customHeight="1" outlineLevel="1" x14ac:dyDescent="0.3">
      <c r="A173" s="156" t="s">
        <v>198</v>
      </c>
      <c r="B173" s="111" t="e">
        <f t="shared" ref="B173:B228" si="58">+A173-$A$27</f>
        <v>#VALUE!</v>
      </c>
      <c r="C173" s="119" t="s">
        <v>198</v>
      </c>
      <c r="D173" s="119" t="s">
        <v>198</v>
      </c>
      <c r="E173" s="113" t="e">
        <f t="shared" ref="E173:E228" si="59">+C173-($H$15)+F173</f>
        <v>#VALUE!</v>
      </c>
      <c r="F173" s="120" t="e">
        <f t="shared" ref="F173:F228" si="60">$F$171+$D$172-D173</f>
        <v>#VALUE!</v>
      </c>
      <c r="G173" s="121" t="e">
        <f>+(F173-F171)/(A173-A171)*1000</f>
        <v>#VALUE!</v>
      </c>
      <c r="H173" s="111" t="e">
        <f t="shared" ref="H173:H228" si="61">+A173-$A$27</f>
        <v>#VALUE!</v>
      </c>
      <c r="I173" s="119" t="s">
        <v>198</v>
      </c>
      <c r="J173" s="119" t="s">
        <v>198</v>
      </c>
      <c r="K173" s="113" t="e">
        <f t="shared" ref="K173:K228" si="62">+I173-($H$16)+L173</f>
        <v>#VALUE!</v>
      </c>
      <c r="L173" s="120" t="e">
        <f t="shared" ref="L173:L228" si="63">$L$171+$J$172-J173</f>
        <v>#VALUE!</v>
      </c>
      <c r="M173" s="121" t="e">
        <f>+(L173-L171)/(A173-A171)*1000</f>
        <v>#VALUE!</v>
      </c>
      <c r="N173" s="111" t="e">
        <f t="shared" ref="N173:N228" si="64">+A173-$A$27</f>
        <v>#VALUE!</v>
      </c>
      <c r="O173" s="119" t="s">
        <v>198</v>
      </c>
      <c r="P173" s="119" t="s">
        <v>198</v>
      </c>
      <c r="Q173" s="113" t="e">
        <f t="shared" ref="Q173:Q228" si="65">+(O173-$H$17+R173)</f>
        <v>#VALUE!</v>
      </c>
      <c r="R173" s="120" t="e">
        <f t="shared" ref="R173:R228" si="66">$R$171+$P$172-P173</f>
        <v>#VALUE!</v>
      </c>
      <c r="S173" s="121" t="e">
        <f>+(R173-R171)/(A173-A171)*1000</f>
        <v>#VALUE!</v>
      </c>
      <c r="T173" s="121" t="e">
        <f>+VLOOKUP(A173,#REF!,10,0)</f>
        <v>#REF!</v>
      </c>
      <c r="U173" s="116" t="s">
        <v>209</v>
      </c>
      <c r="V173" s="117" t="str">
        <f t="shared" ref="V173:V195" si="67">+A173</f>
        <v>#REF!</v>
      </c>
      <c r="W173" s="90" t="e">
        <f t="shared" ref="W173:W195" si="68">+(E173+2*K173+Q173)/4</f>
        <v>#VALUE!</v>
      </c>
      <c r="X173" s="89"/>
      <c r="Y173" s="89"/>
      <c r="Z173" s="118"/>
      <c r="AA173" s="89"/>
      <c r="AB173" s="89"/>
      <c r="AC173" s="89"/>
      <c r="AD173" s="89"/>
      <c r="AE173" s="89"/>
      <c r="AF173" s="89"/>
      <c r="AG173" s="89"/>
    </row>
    <row r="174" spans="1:33" ht="12.75" customHeight="1" outlineLevel="1" x14ac:dyDescent="0.3">
      <c r="A174" s="156" t="s">
        <v>198</v>
      </c>
      <c r="B174" s="111" t="e">
        <f t="shared" si="58"/>
        <v>#VALUE!</v>
      </c>
      <c r="C174" s="119" t="s">
        <v>198</v>
      </c>
      <c r="D174" s="119" t="s">
        <v>198</v>
      </c>
      <c r="E174" s="113" t="e">
        <f t="shared" si="59"/>
        <v>#VALUE!</v>
      </c>
      <c r="F174" s="120" t="e">
        <f t="shared" si="60"/>
        <v>#VALUE!</v>
      </c>
      <c r="G174" s="121" t="e">
        <f t="shared" ref="G174:G228" si="69">+(F174-F173)/(A174-A173)*1000</f>
        <v>#VALUE!</v>
      </c>
      <c r="H174" s="111" t="e">
        <f t="shared" si="61"/>
        <v>#VALUE!</v>
      </c>
      <c r="I174" s="119" t="s">
        <v>198</v>
      </c>
      <c r="J174" s="119" t="s">
        <v>198</v>
      </c>
      <c r="K174" s="113" t="e">
        <f t="shared" si="62"/>
        <v>#VALUE!</v>
      </c>
      <c r="L174" s="120" t="e">
        <f t="shared" si="63"/>
        <v>#VALUE!</v>
      </c>
      <c r="M174" s="121" t="e">
        <f t="shared" ref="M174:M228" si="70">+(L174-L173)/(A174-A173)*1000</f>
        <v>#VALUE!</v>
      </c>
      <c r="N174" s="111" t="e">
        <f t="shared" si="64"/>
        <v>#VALUE!</v>
      </c>
      <c r="O174" s="119" t="s">
        <v>198</v>
      </c>
      <c r="P174" s="119" t="s">
        <v>198</v>
      </c>
      <c r="Q174" s="113" t="e">
        <f t="shared" si="65"/>
        <v>#VALUE!</v>
      </c>
      <c r="R174" s="120" t="e">
        <f t="shared" si="66"/>
        <v>#VALUE!</v>
      </c>
      <c r="S174" s="121" t="e">
        <f t="shared" ref="S174:S228" si="71">+(R174-R173)/(A174-A173)*1000</f>
        <v>#VALUE!</v>
      </c>
      <c r="T174" s="121" t="e">
        <f>+VLOOKUP(A174,#REF!,10,0)</f>
        <v>#REF!</v>
      </c>
      <c r="U174" s="116"/>
      <c r="V174" s="117" t="str">
        <f t="shared" si="67"/>
        <v>#REF!</v>
      </c>
      <c r="W174" s="90" t="e">
        <f t="shared" si="68"/>
        <v>#VALUE!</v>
      </c>
      <c r="X174" s="162"/>
      <c r="Y174" s="162"/>
      <c r="Z174" s="163"/>
      <c r="AA174" s="162"/>
      <c r="AB174" s="162"/>
      <c r="AC174" s="162"/>
      <c r="AD174" s="162"/>
      <c r="AE174" s="162"/>
      <c r="AF174" s="162"/>
      <c r="AG174" s="162"/>
    </row>
    <row r="175" spans="1:33" ht="11.25" customHeight="1" outlineLevel="1" x14ac:dyDescent="0.3">
      <c r="A175" s="156" t="s">
        <v>198</v>
      </c>
      <c r="B175" s="111" t="e">
        <f t="shared" si="58"/>
        <v>#VALUE!</v>
      </c>
      <c r="C175" s="119" t="s">
        <v>198</v>
      </c>
      <c r="D175" s="119" t="s">
        <v>198</v>
      </c>
      <c r="E175" s="113" t="e">
        <f t="shared" si="59"/>
        <v>#VALUE!</v>
      </c>
      <c r="F175" s="120" t="e">
        <f t="shared" si="60"/>
        <v>#VALUE!</v>
      </c>
      <c r="G175" s="121" t="e">
        <f t="shared" si="69"/>
        <v>#VALUE!</v>
      </c>
      <c r="H175" s="111" t="e">
        <f t="shared" si="61"/>
        <v>#VALUE!</v>
      </c>
      <c r="I175" s="119" t="s">
        <v>198</v>
      </c>
      <c r="J175" s="119" t="s">
        <v>198</v>
      </c>
      <c r="K175" s="113" t="e">
        <f t="shared" si="62"/>
        <v>#VALUE!</v>
      </c>
      <c r="L175" s="120" t="e">
        <f t="shared" si="63"/>
        <v>#VALUE!</v>
      </c>
      <c r="M175" s="121" t="e">
        <f t="shared" si="70"/>
        <v>#VALUE!</v>
      </c>
      <c r="N175" s="111" t="e">
        <f t="shared" si="64"/>
        <v>#VALUE!</v>
      </c>
      <c r="O175" s="119" t="s">
        <v>198</v>
      </c>
      <c r="P175" s="119" t="s">
        <v>198</v>
      </c>
      <c r="Q175" s="113" t="e">
        <f t="shared" si="65"/>
        <v>#VALUE!</v>
      </c>
      <c r="R175" s="120" t="e">
        <f t="shared" si="66"/>
        <v>#VALUE!</v>
      </c>
      <c r="S175" s="121" t="e">
        <f t="shared" si="71"/>
        <v>#VALUE!</v>
      </c>
      <c r="T175" s="121" t="e">
        <f>+VLOOKUP(A175,#REF!,10,0)</f>
        <v>#REF!</v>
      </c>
      <c r="U175" s="116"/>
      <c r="V175" s="117" t="str">
        <f t="shared" si="67"/>
        <v>#REF!</v>
      </c>
      <c r="W175" s="90" t="e">
        <f t="shared" si="68"/>
        <v>#VALUE!</v>
      </c>
      <c r="X175" s="89"/>
      <c r="Y175" s="89"/>
      <c r="Z175" s="118"/>
      <c r="AA175" s="89"/>
      <c r="AB175" s="89"/>
      <c r="AC175" s="89"/>
      <c r="AD175" s="89"/>
      <c r="AE175" s="89"/>
      <c r="AF175" s="89"/>
      <c r="AG175" s="89"/>
    </row>
    <row r="176" spans="1:33" ht="11.25" customHeight="1" outlineLevel="1" x14ac:dyDescent="0.3">
      <c r="A176" s="156" t="s">
        <v>198</v>
      </c>
      <c r="B176" s="111" t="e">
        <f t="shared" si="58"/>
        <v>#VALUE!</v>
      </c>
      <c r="C176" s="119" t="s">
        <v>198</v>
      </c>
      <c r="D176" s="119" t="s">
        <v>198</v>
      </c>
      <c r="E176" s="113" t="e">
        <f t="shared" si="59"/>
        <v>#VALUE!</v>
      </c>
      <c r="F176" s="120" t="e">
        <f t="shared" si="60"/>
        <v>#VALUE!</v>
      </c>
      <c r="G176" s="121" t="e">
        <f t="shared" si="69"/>
        <v>#VALUE!</v>
      </c>
      <c r="H176" s="111" t="e">
        <f t="shared" si="61"/>
        <v>#VALUE!</v>
      </c>
      <c r="I176" s="119" t="s">
        <v>198</v>
      </c>
      <c r="J176" s="119" t="s">
        <v>198</v>
      </c>
      <c r="K176" s="113" t="e">
        <f t="shared" si="62"/>
        <v>#VALUE!</v>
      </c>
      <c r="L176" s="120" t="e">
        <f t="shared" si="63"/>
        <v>#VALUE!</v>
      </c>
      <c r="M176" s="121" t="e">
        <f t="shared" si="70"/>
        <v>#VALUE!</v>
      </c>
      <c r="N176" s="111" t="e">
        <f t="shared" si="64"/>
        <v>#VALUE!</v>
      </c>
      <c r="O176" s="119" t="s">
        <v>198</v>
      </c>
      <c r="P176" s="119" t="s">
        <v>198</v>
      </c>
      <c r="Q176" s="113" t="e">
        <f t="shared" si="65"/>
        <v>#VALUE!</v>
      </c>
      <c r="R176" s="120" t="e">
        <f t="shared" si="66"/>
        <v>#VALUE!</v>
      </c>
      <c r="S176" s="121" t="e">
        <f t="shared" si="71"/>
        <v>#VALUE!</v>
      </c>
      <c r="T176" s="121" t="e">
        <f>+VLOOKUP(A176,#REF!,10,0)</f>
        <v>#REF!</v>
      </c>
      <c r="U176" s="116"/>
      <c r="V176" s="117" t="str">
        <f t="shared" si="67"/>
        <v>#REF!</v>
      </c>
      <c r="W176" s="90" t="e">
        <f t="shared" si="68"/>
        <v>#VALUE!</v>
      </c>
      <c r="X176" s="89"/>
      <c r="Y176" s="89"/>
      <c r="Z176" s="118"/>
      <c r="AA176" s="89"/>
      <c r="AB176" s="89"/>
      <c r="AC176" s="89"/>
      <c r="AD176" s="89"/>
      <c r="AE176" s="89"/>
      <c r="AF176" s="89"/>
      <c r="AG176" s="89"/>
    </row>
    <row r="177" spans="1:33" ht="11.25" customHeight="1" outlineLevel="1" x14ac:dyDescent="0.3">
      <c r="A177" s="156" t="s">
        <v>198</v>
      </c>
      <c r="B177" s="111" t="e">
        <f t="shared" si="58"/>
        <v>#VALUE!</v>
      </c>
      <c r="C177" s="119" t="s">
        <v>198</v>
      </c>
      <c r="D177" s="119" t="s">
        <v>198</v>
      </c>
      <c r="E177" s="113" t="e">
        <f t="shared" si="59"/>
        <v>#VALUE!</v>
      </c>
      <c r="F177" s="120" t="e">
        <f t="shared" si="60"/>
        <v>#VALUE!</v>
      </c>
      <c r="G177" s="121" t="e">
        <f t="shared" si="69"/>
        <v>#VALUE!</v>
      </c>
      <c r="H177" s="111" t="e">
        <f t="shared" si="61"/>
        <v>#VALUE!</v>
      </c>
      <c r="I177" s="119" t="s">
        <v>198</v>
      </c>
      <c r="J177" s="119" t="s">
        <v>198</v>
      </c>
      <c r="K177" s="113" t="e">
        <f t="shared" si="62"/>
        <v>#VALUE!</v>
      </c>
      <c r="L177" s="120" t="e">
        <f t="shared" si="63"/>
        <v>#VALUE!</v>
      </c>
      <c r="M177" s="121" t="e">
        <f t="shared" si="70"/>
        <v>#VALUE!</v>
      </c>
      <c r="N177" s="111" t="e">
        <f t="shared" si="64"/>
        <v>#VALUE!</v>
      </c>
      <c r="O177" s="119" t="s">
        <v>198</v>
      </c>
      <c r="P177" s="119" t="s">
        <v>198</v>
      </c>
      <c r="Q177" s="113" t="e">
        <f t="shared" si="65"/>
        <v>#VALUE!</v>
      </c>
      <c r="R177" s="120" t="e">
        <f t="shared" si="66"/>
        <v>#VALUE!</v>
      </c>
      <c r="S177" s="121" t="e">
        <f t="shared" si="71"/>
        <v>#VALUE!</v>
      </c>
      <c r="T177" s="121" t="e">
        <f>+VLOOKUP(A177,#REF!,10,0)</f>
        <v>#REF!</v>
      </c>
      <c r="U177" s="116"/>
      <c r="V177" s="117" t="str">
        <f t="shared" si="67"/>
        <v>#REF!</v>
      </c>
      <c r="W177" s="90" t="e">
        <f t="shared" si="68"/>
        <v>#VALUE!</v>
      </c>
      <c r="X177" s="89"/>
      <c r="Y177" s="89"/>
      <c r="Z177" s="118"/>
      <c r="AA177" s="89"/>
      <c r="AB177" s="89"/>
      <c r="AC177" s="89"/>
      <c r="AD177" s="89"/>
      <c r="AE177" s="89"/>
      <c r="AF177" s="89"/>
      <c r="AG177" s="89"/>
    </row>
    <row r="178" spans="1:33" ht="11.25" customHeight="1" outlineLevel="1" x14ac:dyDescent="0.3">
      <c r="A178" s="156" t="s">
        <v>198</v>
      </c>
      <c r="B178" s="111" t="e">
        <f t="shared" si="58"/>
        <v>#VALUE!</v>
      </c>
      <c r="C178" s="119" t="s">
        <v>198</v>
      </c>
      <c r="D178" s="119" t="s">
        <v>198</v>
      </c>
      <c r="E178" s="113" t="e">
        <f t="shared" si="59"/>
        <v>#VALUE!</v>
      </c>
      <c r="F178" s="120" t="e">
        <f t="shared" si="60"/>
        <v>#VALUE!</v>
      </c>
      <c r="G178" s="121" t="e">
        <f t="shared" si="69"/>
        <v>#VALUE!</v>
      </c>
      <c r="H178" s="111" t="e">
        <f t="shared" si="61"/>
        <v>#VALUE!</v>
      </c>
      <c r="I178" s="119" t="s">
        <v>198</v>
      </c>
      <c r="J178" s="119" t="s">
        <v>198</v>
      </c>
      <c r="K178" s="113" t="e">
        <f t="shared" si="62"/>
        <v>#VALUE!</v>
      </c>
      <c r="L178" s="120" t="e">
        <f t="shared" si="63"/>
        <v>#VALUE!</v>
      </c>
      <c r="M178" s="121" t="e">
        <f t="shared" si="70"/>
        <v>#VALUE!</v>
      </c>
      <c r="N178" s="111" t="e">
        <f t="shared" si="64"/>
        <v>#VALUE!</v>
      </c>
      <c r="O178" s="119" t="s">
        <v>198</v>
      </c>
      <c r="P178" s="119" t="s">
        <v>198</v>
      </c>
      <c r="Q178" s="113" t="e">
        <f t="shared" si="65"/>
        <v>#VALUE!</v>
      </c>
      <c r="R178" s="120" t="e">
        <f t="shared" si="66"/>
        <v>#VALUE!</v>
      </c>
      <c r="S178" s="121" t="e">
        <f t="shared" si="71"/>
        <v>#VALUE!</v>
      </c>
      <c r="T178" s="121" t="e">
        <f>+VLOOKUP(A178,#REF!,10,0)</f>
        <v>#REF!</v>
      </c>
      <c r="U178" s="116"/>
      <c r="V178" s="117" t="str">
        <f t="shared" si="67"/>
        <v>#REF!</v>
      </c>
      <c r="W178" s="90" t="e">
        <f t="shared" si="68"/>
        <v>#VALUE!</v>
      </c>
      <c r="X178" s="89"/>
      <c r="Y178" s="89"/>
      <c r="Z178" s="118"/>
      <c r="AA178" s="89"/>
      <c r="AB178" s="89"/>
      <c r="AC178" s="89"/>
      <c r="AD178" s="89"/>
      <c r="AE178" s="89"/>
      <c r="AF178" s="89"/>
      <c r="AG178" s="89"/>
    </row>
    <row r="179" spans="1:33" ht="11.25" customHeight="1" outlineLevel="1" x14ac:dyDescent="0.3">
      <c r="A179" s="156" t="s">
        <v>198</v>
      </c>
      <c r="B179" s="111" t="e">
        <f t="shared" si="58"/>
        <v>#VALUE!</v>
      </c>
      <c r="C179" s="119" t="s">
        <v>198</v>
      </c>
      <c r="D179" s="119" t="s">
        <v>198</v>
      </c>
      <c r="E179" s="113" t="e">
        <f t="shared" si="59"/>
        <v>#VALUE!</v>
      </c>
      <c r="F179" s="120" t="e">
        <f t="shared" si="60"/>
        <v>#VALUE!</v>
      </c>
      <c r="G179" s="121" t="e">
        <f t="shared" si="69"/>
        <v>#VALUE!</v>
      </c>
      <c r="H179" s="111" t="e">
        <f t="shared" si="61"/>
        <v>#VALUE!</v>
      </c>
      <c r="I179" s="119" t="s">
        <v>198</v>
      </c>
      <c r="J179" s="119" t="s">
        <v>198</v>
      </c>
      <c r="K179" s="113" t="e">
        <f t="shared" si="62"/>
        <v>#VALUE!</v>
      </c>
      <c r="L179" s="120" t="e">
        <f t="shared" si="63"/>
        <v>#VALUE!</v>
      </c>
      <c r="M179" s="121" t="e">
        <f t="shared" si="70"/>
        <v>#VALUE!</v>
      </c>
      <c r="N179" s="111" t="e">
        <f t="shared" si="64"/>
        <v>#VALUE!</v>
      </c>
      <c r="O179" s="119" t="s">
        <v>198</v>
      </c>
      <c r="P179" s="119" t="s">
        <v>198</v>
      </c>
      <c r="Q179" s="113" t="e">
        <f t="shared" si="65"/>
        <v>#VALUE!</v>
      </c>
      <c r="R179" s="120" t="e">
        <f t="shared" si="66"/>
        <v>#VALUE!</v>
      </c>
      <c r="S179" s="121" t="e">
        <f t="shared" si="71"/>
        <v>#VALUE!</v>
      </c>
      <c r="T179" s="121" t="e">
        <f>+VLOOKUP(A179,#REF!,10,0)</f>
        <v>#REF!</v>
      </c>
      <c r="U179" s="116"/>
      <c r="V179" s="117" t="str">
        <f t="shared" si="67"/>
        <v>#REF!</v>
      </c>
      <c r="W179" s="90" t="e">
        <f t="shared" si="68"/>
        <v>#VALUE!</v>
      </c>
      <c r="X179" s="89"/>
      <c r="Y179" s="89"/>
      <c r="Z179" s="118"/>
      <c r="AA179" s="89"/>
      <c r="AB179" s="89"/>
      <c r="AC179" s="89"/>
      <c r="AD179" s="89"/>
      <c r="AE179" s="89"/>
      <c r="AF179" s="89"/>
      <c r="AG179" s="89"/>
    </row>
    <row r="180" spans="1:33" ht="11.25" customHeight="1" outlineLevel="1" x14ac:dyDescent="0.3">
      <c r="A180" s="156" t="s">
        <v>198</v>
      </c>
      <c r="B180" s="111" t="e">
        <f t="shared" si="58"/>
        <v>#VALUE!</v>
      </c>
      <c r="C180" s="119" t="s">
        <v>198</v>
      </c>
      <c r="D180" s="119" t="s">
        <v>198</v>
      </c>
      <c r="E180" s="113" t="e">
        <f t="shared" si="59"/>
        <v>#VALUE!</v>
      </c>
      <c r="F180" s="120" t="e">
        <f t="shared" si="60"/>
        <v>#VALUE!</v>
      </c>
      <c r="G180" s="121" t="e">
        <f t="shared" si="69"/>
        <v>#VALUE!</v>
      </c>
      <c r="H180" s="111" t="e">
        <f t="shared" si="61"/>
        <v>#VALUE!</v>
      </c>
      <c r="I180" s="119" t="s">
        <v>198</v>
      </c>
      <c r="J180" s="119" t="s">
        <v>198</v>
      </c>
      <c r="K180" s="113" t="e">
        <f t="shared" si="62"/>
        <v>#VALUE!</v>
      </c>
      <c r="L180" s="120" t="e">
        <f t="shared" si="63"/>
        <v>#VALUE!</v>
      </c>
      <c r="M180" s="121" t="e">
        <f t="shared" si="70"/>
        <v>#VALUE!</v>
      </c>
      <c r="N180" s="111" t="e">
        <f t="shared" si="64"/>
        <v>#VALUE!</v>
      </c>
      <c r="O180" s="119" t="s">
        <v>198</v>
      </c>
      <c r="P180" s="119" t="s">
        <v>198</v>
      </c>
      <c r="Q180" s="113" t="e">
        <f t="shared" si="65"/>
        <v>#VALUE!</v>
      </c>
      <c r="R180" s="120" t="e">
        <f t="shared" si="66"/>
        <v>#VALUE!</v>
      </c>
      <c r="S180" s="121" t="e">
        <f t="shared" si="71"/>
        <v>#VALUE!</v>
      </c>
      <c r="T180" s="121" t="e">
        <f>+VLOOKUP(A180,#REF!,10,0)</f>
        <v>#REF!</v>
      </c>
      <c r="U180" s="116"/>
      <c r="V180" s="117" t="str">
        <f t="shared" si="67"/>
        <v>#REF!</v>
      </c>
      <c r="W180" s="90" t="e">
        <f t="shared" si="68"/>
        <v>#VALUE!</v>
      </c>
      <c r="X180" s="89"/>
      <c r="Y180" s="89"/>
      <c r="Z180" s="118"/>
      <c r="AA180" s="89"/>
      <c r="AB180" s="89"/>
      <c r="AC180" s="89"/>
      <c r="AD180" s="89"/>
      <c r="AE180" s="89"/>
      <c r="AF180" s="89"/>
      <c r="AG180" s="89"/>
    </row>
    <row r="181" spans="1:33" ht="11.25" customHeight="1" outlineLevel="1" x14ac:dyDescent="0.3">
      <c r="A181" s="156" t="s">
        <v>198</v>
      </c>
      <c r="B181" s="111" t="e">
        <f t="shared" si="58"/>
        <v>#VALUE!</v>
      </c>
      <c r="C181" s="119" t="s">
        <v>198</v>
      </c>
      <c r="D181" s="119" t="s">
        <v>198</v>
      </c>
      <c r="E181" s="113" t="e">
        <f t="shared" si="59"/>
        <v>#VALUE!</v>
      </c>
      <c r="F181" s="120" t="e">
        <f t="shared" si="60"/>
        <v>#VALUE!</v>
      </c>
      <c r="G181" s="121" t="e">
        <f t="shared" si="69"/>
        <v>#VALUE!</v>
      </c>
      <c r="H181" s="111" t="e">
        <f t="shared" si="61"/>
        <v>#VALUE!</v>
      </c>
      <c r="I181" s="119" t="s">
        <v>198</v>
      </c>
      <c r="J181" s="119" t="s">
        <v>198</v>
      </c>
      <c r="K181" s="113" t="e">
        <f t="shared" si="62"/>
        <v>#VALUE!</v>
      </c>
      <c r="L181" s="120" t="e">
        <f t="shared" si="63"/>
        <v>#VALUE!</v>
      </c>
      <c r="M181" s="121" t="e">
        <f t="shared" si="70"/>
        <v>#VALUE!</v>
      </c>
      <c r="N181" s="111" t="e">
        <f t="shared" si="64"/>
        <v>#VALUE!</v>
      </c>
      <c r="O181" s="119" t="s">
        <v>198</v>
      </c>
      <c r="P181" s="119" t="s">
        <v>198</v>
      </c>
      <c r="Q181" s="113" t="e">
        <f t="shared" si="65"/>
        <v>#VALUE!</v>
      </c>
      <c r="R181" s="120" t="e">
        <f t="shared" si="66"/>
        <v>#VALUE!</v>
      </c>
      <c r="S181" s="121" t="e">
        <f t="shared" si="71"/>
        <v>#VALUE!</v>
      </c>
      <c r="T181" s="121" t="e">
        <f>+VLOOKUP(A181,#REF!,10,0)</f>
        <v>#REF!</v>
      </c>
      <c r="U181" s="116"/>
      <c r="V181" s="117" t="str">
        <f t="shared" si="67"/>
        <v>#REF!</v>
      </c>
      <c r="W181" s="90" t="e">
        <f t="shared" si="68"/>
        <v>#VALUE!</v>
      </c>
      <c r="X181" s="89"/>
      <c r="Y181" s="89"/>
      <c r="Z181" s="118"/>
      <c r="AA181" s="89"/>
      <c r="AB181" s="89"/>
      <c r="AC181" s="89"/>
      <c r="AD181" s="89"/>
      <c r="AE181" s="89"/>
      <c r="AF181" s="89"/>
      <c r="AG181" s="89"/>
    </row>
    <row r="182" spans="1:33" ht="11.25" customHeight="1" outlineLevel="1" x14ac:dyDescent="0.3">
      <c r="A182" s="156" t="s">
        <v>198</v>
      </c>
      <c r="B182" s="111" t="e">
        <f t="shared" si="58"/>
        <v>#VALUE!</v>
      </c>
      <c r="C182" s="119" t="s">
        <v>198</v>
      </c>
      <c r="D182" s="119" t="s">
        <v>198</v>
      </c>
      <c r="E182" s="113" t="e">
        <f t="shared" si="59"/>
        <v>#VALUE!</v>
      </c>
      <c r="F182" s="120" t="e">
        <f t="shared" si="60"/>
        <v>#VALUE!</v>
      </c>
      <c r="G182" s="121" t="e">
        <f t="shared" si="69"/>
        <v>#VALUE!</v>
      </c>
      <c r="H182" s="111" t="e">
        <f t="shared" si="61"/>
        <v>#VALUE!</v>
      </c>
      <c r="I182" s="119" t="s">
        <v>198</v>
      </c>
      <c r="J182" s="119" t="s">
        <v>198</v>
      </c>
      <c r="K182" s="113" t="e">
        <f t="shared" si="62"/>
        <v>#VALUE!</v>
      </c>
      <c r="L182" s="120" t="e">
        <f t="shared" si="63"/>
        <v>#VALUE!</v>
      </c>
      <c r="M182" s="121" t="e">
        <f t="shared" si="70"/>
        <v>#VALUE!</v>
      </c>
      <c r="N182" s="111" t="e">
        <f t="shared" si="64"/>
        <v>#VALUE!</v>
      </c>
      <c r="O182" s="119" t="s">
        <v>198</v>
      </c>
      <c r="P182" s="119" t="s">
        <v>198</v>
      </c>
      <c r="Q182" s="113" t="e">
        <f t="shared" si="65"/>
        <v>#VALUE!</v>
      </c>
      <c r="R182" s="120" t="e">
        <f t="shared" si="66"/>
        <v>#VALUE!</v>
      </c>
      <c r="S182" s="121" t="e">
        <f t="shared" si="71"/>
        <v>#VALUE!</v>
      </c>
      <c r="T182" s="121" t="e">
        <f>+VLOOKUP(A182,#REF!,10,0)</f>
        <v>#REF!</v>
      </c>
      <c r="U182" s="164"/>
      <c r="V182" s="117" t="str">
        <f t="shared" si="67"/>
        <v>#REF!</v>
      </c>
      <c r="W182" s="90" t="e">
        <f t="shared" si="68"/>
        <v>#VALUE!</v>
      </c>
      <c r="X182" s="89"/>
      <c r="Y182" s="89"/>
      <c r="Z182" s="118"/>
      <c r="AA182" s="89"/>
      <c r="AB182" s="89"/>
      <c r="AC182" s="89"/>
      <c r="AD182" s="89"/>
      <c r="AE182" s="89"/>
      <c r="AF182" s="89"/>
      <c r="AG182" s="89"/>
    </row>
    <row r="183" spans="1:33" ht="11.25" customHeight="1" outlineLevel="1" x14ac:dyDescent="0.3">
      <c r="A183" s="156" t="s">
        <v>198</v>
      </c>
      <c r="B183" s="111" t="e">
        <f t="shared" si="58"/>
        <v>#VALUE!</v>
      </c>
      <c r="C183" s="119" t="s">
        <v>198</v>
      </c>
      <c r="D183" s="119" t="s">
        <v>198</v>
      </c>
      <c r="E183" s="113" t="e">
        <f t="shared" si="59"/>
        <v>#VALUE!</v>
      </c>
      <c r="F183" s="120" t="e">
        <f t="shared" si="60"/>
        <v>#VALUE!</v>
      </c>
      <c r="G183" s="121" t="e">
        <f t="shared" si="69"/>
        <v>#VALUE!</v>
      </c>
      <c r="H183" s="111" t="e">
        <f t="shared" si="61"/>
        <v>#VALUE!</v>
      </c>
      <c r="I183" s="119" t="s">
        <v>198</v>
      </c>
      <c r="J183" s="119" t="s">
        <v>198</v>
      </c>
      <c r="K183" s="113" t="e">
        <f t="shared" si="62"/>
        <v>#VALUE!</v>
      </c>
      <c r="L183" s="120" t="e">
        <f t="shared" si="63"/>
        <v>#VALUE!</v>
      </c>
      <c r="M183" s="121" t="e">
        <f t="shared" si="70"/>
        <v>#VALUE!</v>
      </c>
      <c r="N183" s="111" t="e">
        <f t="shared" si="64"/>
        <v>#VALUE!</v>
      </c>
      <c r="O183" s="119" t="s">
        <v>198</v>
      </c>
      <c r="P183" s="119" t="s">
        <v>198</v>
      </c>
      <c r="Q183" s="113" t="e">
        <f t="shared" si="65"/>
        <v>#VALUE!</v>
      </c>
      <c r="R183" s="120" t="e">
        <f t="shared" si="66"/>
        <v>#VALUE!</v>
      </c>
      <c r="S183" s="121" t="e">
        <f t="shared" si="71"/>
        <v>#VALUE!</v>
      </c>
      <c r="T183" s="121" t="e">
        <f>+VLOOKUP(A183,#REF!,10,0)</f>
        <v>#REF!</v>
      </c>
      <c r="U183" s="116"/>
      <c r="V183" s="117" t="str">
        <f t="shared" si="67"/>
        <v>#REF!</v>
      </c>
      <c r="W183" s="90" t="e">
        <f t="shared" si="68"/>
        <v>#VALUE!</v>
      </c>
      <c r="X183" s="89"/>
      <c r="Y183" s="89"/>
      <c r="Z183" s="118"/>
      <c r="AA183" s="89"/>
      <c r="AB183" s="89"/>
      <c r="AC183" s="89"/>
      <c r="AD183" s="89"/>
      <c r="AE183" s="89"/>
      <c r="AF183" s="89"/>
      <c r="AG183" s="89"/>
    </row>
    <row r="184" spans="1:33" ht="11.25" customHeight="1" outlineLevel="1" x14ac:dyDescent="0.3">
      <c r="A184" s="156" t="s">
        <v>198</v>
      </c>
      <c r="B184" s="111" t="e">
        <f t="shared" si="58"/>
        <v>#VALUE!</v>
      </c>
      <c r="C184" s="119" t="s">
        <v>198</v>
      </c>
      <c r="D184" s="119" t="s">
        <v>198</v>
      </c>
      <c r="E184" s="113" t="e">
        <f t="shared" si="59"/>
        <v>#VALUE!</v>
      </c>
      <c r="F184" s="120" t="e">
        <f t="shared" si="60"/>
        <v>#VALUE!</v>
      </c>
      <c r="G184" s="121" t="e">
        <f t="shared" si="69"/>
        <v>#VALUE!</v>
      </c>
      <c r="H184" s="111" t="e">
        <f t="shared" si="61"/>
        <v>#VALUE!</v>
      </c>
      <c r="I184" s="119" t="s">
        <v>198</v>
      </c>
      <c r="J184" s="119" t="s">
        <v>198</v>
      </c>
      <c r="K184" s="113" t="e">
        <f t="shared" si="62"/>
        <v>#VALUE!</v>
      </c>
      <c r="L184" s="120" t="e">
        <f t="shared" si="63"/>
        <v>#VALUE!</v>
      </c>
      <c r="M184" s="121" t="e">
        <f t="shared" si="70"/>
        <v>#VALUE!</v>
      </c>
      <c r="N184" s="111" t="e">
        <f t="shared" si="64"/>
        <v>#VALUE!</v>
      </c>
      <c r="O184" s="119" t="s">
        <v>198</v>
      </c>
      <c r="P184" s="119" t="s">
        <v>198</v>
      </c>
      <c r="Q184" s="113" t="e">
        <f t="shared" si="65"/>
        <v>#VALUE!</v>
      </c>
      <c r="R184" s="120" t="e">
        <f t="shared" si="66"/>
        <v>#VALUE!</v>
      </c>
      <c r="S184" s="121" t="e">
        <f t="shared" si="71"/>
        <v>#VALUE!</v>
      </c>
      <c r="T184" s="121" t="e">
        <f>+VLOOKUP(A184,#REF!,10,0)</f>
        <v>#REF!</v>
      </c>
      <c r="U184" s="116"/>
      <c r="V184" s="117" t="str">
        <f t="shared" si="67"/>
        <v>#REF!</v>
      </c>
      <c r="W184" s="90" t="e">
        <f t="shared" si="68"/>
        <v>#VALUE!</v>
      </c>
      <c r="X184" s="89"/>
      <c r="Y184" s="89"/>
      <c r="Z184" s="118"/>
      <c r="AA184" s="89"/>
      <c r="AB184" s="89"/>
      <c r="AC184" s="89"/>
      <c r="AD184" s="89"/>
      <c r="AE184" s="89"/>
      <c r="AF184" s="89"/>
      <c r="AG184" s="89"/>
    </row>
    <row r="185" spans="1:33" ht="11.25" customHeight="1" outlineLevel="1" x14ac:dyDescent="0.3">
      <c r="A185" s="156" t="s">
        <v>198</v>
      </c>
      <c r="B185" s="111" t="e">
        <f t="shared" si="58"/>
        <v>#VALUE!</v>
      </c>
      <c r="C185" s="119" t="s">
        <v>198</v>
      </c>
      <c r="D185" s="119" t="s">
        <v>198</v>
      </c>
      <c r="E185" s="113" t="e">
        <f t="shared" si="59"/>
        <v>#VALUE!</v>
      </c>
      <c r="F185" s="120" t="e">
        <f t="shared" si="60"/>
        <v>#VALUE!</v>
      </c>
      <c r="G185" s="121" t="e">
        <f t="shared" si="69"/>
        <v>#VALUE!</v>
      </c>
      <c r="H185" s="111" t="e">
        <f t="shared" si="61"/>
        <v>#VALUE!</v>
      </c>
      <c r="I185" s="119" t="s">
        <v>198</v>
      </c>
      <c r="J185" s="119" t="s">
        <v>198</v>
      </c>
      <c r="K185" s="113" t="e">
        <f t="shared" si="62"/>
        <v>#VALUE!</v>
      </c>
      <c r="L185" s="120" t="e">
        <f t="shared" si="63"/>
        <v>#VALUE!</v>
      </c>
      <c r="M185" s="121" t="e">
        <f t="shared" si="70"/>
        <v>#VALUE!</v>
      </c>
      <c r="N185" s="111" t="e">
        <f t="shared" si="64"/>
        <v>#VALUE!</v>
      </c>
      <c r="O185" s="119" t="s">
        <v>198</v>
      </c>
      <c r="P185" s="119" t="s">
        <v>198</v>
      </c>
      <c r="Q185" s="113" t="e">
        <f t="shared" si="65"/>
        <v>#VALUE!</v>
      </c>
      <c r="R185" s="120" t="e">
        <f t="shared" si="66"/>
        <v>#VALUE!</v>
      </c>
      <c r="S185" s="121" t="e">
        <f t="shared" si="71"/>
        <v>#VALUE!</v>
      </c>
      <c r="T185" s="121" t="e">
        <f>+VLOOKUP(A185,#REF!,10,0)</f>
        <v>#REF!</v>
      </c>
      <c r="U185" s="116"/>
      <c r="V185" s="117" t="str">
        <f t="shared" si="67"/>
        <v>#REF!</v>
      </c>
      <c r="W185" s="90" t="e">
        <f t="shared" si="68"/>
        <v>#VALUE!</v>
      </c>
      <c r="X185" s="162"/>
      <c r="Y185" s="162"/>
      <c r="Z185" s="163"/>
      <c r="AA185" s="162"/>
      <c r="AB185" s="162"/>
      <c r="AC185" s="162"/>
      <c r="AD185" s="162"/>
      <c r="AE185" s="162"/>
      <c r="AF185" s="162"/>
      <c r="AG185" s="162"/>
    </row>
    <row r="186" spans="1:33" ht="11.25" customHeight="1" outlineLevel="1" x14ac:dyDescent="0.3">
      <c r="A186" s="156" t="s">
        <v>198</v>
      </c>
      <c r="B186" s="111" t="e">
        <f t="shared" si="58"/>
        <v>#VALUE!</v>
      </c>
      <c r="C186" s="119" t="s">
        <v>198</v>
      </c>
      <c r="D186" s="119" t="s">
        <v>198</v>
      </c>
      <c r="E186" s="113" t="e">
        <f t="shared" si="59"/>
        <v>#VALUE!</v>
      </c>
      <c r="F186" s="120" t="e">
        <f t="shared" si="60"/>
        <v>#VALUE!</v>
      </c>
      <c r="G186" s="121" t="e">
        <f t="shared" si="69"/>
        <v>#VALUE!</v>
      </c>
      <c r="H186" s="111" t="e">
        <f t="shared" si="61"/>
        <v>#VALUE!</v>
      </c>
      <c r="I186" s="119" t="s">
        <v>198</v>
      </c>
      <c r="J186" s="119" t="s">
        <v>198</v>
      </c>
      <c r="K186" s="113" t="e">
        <f t="shared" si="62"/>
        <v>#VALUE!</v>
      </c>
      <c r="L186" s="120" t="e">
        <f t="shared" si="63"/>
        <v>#VALUE!</v>
      </c>
      <c r="M186" s="121" t="e">
        <f t="shared" si="70"/>
        <v>#VALUE!</v>
      </c>
      <c r="N186" s="111" t="e">
        <f t="shared" si="64"/>
        <v>#VALUE!</v>
      </c>
      <c r="O186" s="119" t="s">
        <v>198</v>
      </c>
      <c r="P186" s="119" t="s">
        <v>198</v>
      </c>
      <c r="Q186" s="113" t="e">
        <f t="shared" si="65"/>
        <v>#VALUE!</v>
      </c>
      <c r="R186" s="120" t="e">
        <f t="shared" si="66"/>
        <v>#VALUE!</v>
      </c>
      <c r="S186" s="121" t="e">
        <f t="shared" si="71"/>
        <v>#VALUE!</v>
      </c>
      <c r="T186" s="121" t="e">
        <f>+VLOOKUP(A186,#REF!,10,0)</f>
        <v>#REF!</v>
      </c>
      <c r="U186" s="116"/>
      <c r="V186" s="117" t="str">
        <f t="shared" si="67"/>
        <v>#REF!</v>
      </c>
      <c r="W186" s="90" t="e">
        <f t="shared" si="68"/>
        <v>#VALUE!</v>
      </c>
      <c r="X186" s="89"/>
      <c r="Y186" s="89"/>
      <c r="Z186" s="118"/>
      <c r="AA186" s="89"/>
      <c r="AB186" s="89"/>
      <c r="AC186" s="89"/>
      <c r="AD186" s="89"/>
      <c r="AE186" s="89"/>
      <c r="AF186" s="89"/>
      <c r="AG186" s="89"/>
    </row>
    <row r="187" spans="1:33" ht="11.25" customHeight="1" outlineLevel="1" x14ac:dyDescent="0.3">
      <c r="A187" s="156" t="s">
        <v>198</v>
      </c>
      <c r="B187" s="111" t="e">
        <f t="shared" si="58"/>
        <v>#VALUE!</v>
      </c>
      <c r="C187" s="119" t="s">
        <v>198</v>
      </c>
      <c r="D187" s="119" t="s">
        <v>198</v>
      </c>
      <c r="E187" s="113" t="e">
        <f t="shared" si="59"/>
        <v>#VALUE!</v>
      </c>
      <c r="F187" s="120" t="e">
        <f t="shared" si="60"/>
        <v>#VALUE!</v>
      </c>
      <c r="G187" s="121" t="e">
        <f t="shared" si="69"/>
        <v>#VALUE!</v>
      </c>
      <c r="H187" s="111" t="e">
        <f t="shared" si="61"/>
        <v>#VALUE!</v>
      </c>
      <c r="I187" s="119" t="s">
        <v>198</v>
      </c>
      <c r="J187" s="119" t="s">
        <v>198</v>
      </c>
      <c r="K187" s="113" t="e">
        <f t="shared" si="62"/>
        <v>#VALUE!</v>
      </c>
      <c r="L187" s="120" t="e">
        <f t="shared" si="63"/>
        <v>#VALUE!</v>
      </c>
      <c r="M187" s="121" t="e">
        <f t="shared" si="70"/>
        <v>#VALUE!</v>
      </c>
      <c r="N187" s="111" t="e">
        <f t="shared" si="64"/>
        <v>#VALUE!</v>
      </c>
      <c r="O187" s="119" t="s">
        <v>198</v>
      </c>
      <c r="P187" s="119" t="s">
        <v>198</v>
      </c>
      <c r="Q187" s="113" t="e">
        <f t="shared" si="65"/>
        <v>#VALUE!</v>
      </c>
      <c r="R187" s="120" t="e">
        <f t="shared" si="66"/>
        <v>#VALUE!</v>
      </c>
      <c r="S187" s="121" t="e">
        <f t="shared" si="71"/>
        <v>#VALUE!</v>
      </c>
      <c r="T187" s="121" t="e">
        <f>+VLOOKUP(A187,#REF!,10,0)</f>
        <v>#REF!</v>
      </c>
      <c r="U187" s="116"/>
      <c r="V187" s="117" t="str">
        <f t="shared" si="67"/>
        <v>#REF!</v>
      </c>
      <c r="W187" s="90" t="e">
        <f t="shared" si="68"/>
        <v>#VALUE!</v>
      </c>
      <c r="X187" s="89"/>
      <c r="Y187" s="89"/>
      <c r="Z187" s="118"/>
      <c r="AA187" s="89"/>
      <c r="AB187" s="89"/>
      <c r="AC187" s="89"/>
      <c r="AD187" s="89"/>
      <c r="AE187" s="89"/>
      <c r="AF187" s="89"/>
      <c r="AG187" s="89"/>
    </row>
    <row r="188" spans="1:33" ht="11.25" customHeight="1" outlineLevel="1" x14ac:dyDescent="0.3">
      <c r="A188" s="156" t="s">
        <v>198</v>
      </c>
      <c r="B188" s="111" t="e">
        <f t="shared" si="58"/>
        <v>#VALUE!</v>
      </c>
      <c r="C188" s="119" t="s">
        <v>198</v>
      </c>
      <c r="D188" s="119" t="s">
        <v>198</v>
      </c>
      <c r="E188" s="113" t="e">
        <f t="shared" si="59"/>
        <v>#VALUE!</v>
      </c>
      <c r="F188" s="120" t="e">
        <f t="shared" si="60"/>
        <v>#VALUE!</v>
      </c>
      <c r="G188" s="121" t="e">
        <f t="shared" si="69"/>
        <v>#VALUE!</v>
      </c>
      <c r="H188" s="111" t="e">
        <f t="shared" si="61"/>
        <v>#VALUE!</v>
      </c>
      <c r="I188" s="119" t="s">
        <v>198</v>
      </c>
      <c r="J188" s="119" t="s">
        <v>198</v>
      </c>
      <c r="K188" s="113" t="e">
        <f t="shared" si="62"/>
        <v>#VALUE!</v>
      </c>
      <c r="L188" s="120" t="e">
        <f t="shared" si="63"/>
        <v>#VALUE!</v>
      </c>
      <c r="M188" s="121" t="e">
        <f t="shared" si="70"/>
        <v>#VALUE!</v>
      </c>
      <c r="N188" s="111" t="e">
        <f t="shared" si="64"/>
        <v>#VALUE!</v>
      </c>
      <c r="O188" s="119" t="s">
        <v>198</v>
      </c>
      <c r="P188" s="119" t="s">
        <v>198</v>
      </c>
      <c r="Q188" s="113" t="e">
        <f t="shared" si="65"/>
        <v>#VALUE!</v>
      </c>
      <c r="R188" s="120" t="e">
        <f t="shared" si="66"/>
        <v>#VALUE!</v>
      </c>
      <c r="S188" s="121" t="e">
        <f t="shared" si="71"/>
        <v>#VALUE!</v>
      </c>
      <c r="T188" s="121" t="e">
        <f>+VLOOKUP(A188,#REF!,10,0)</f>
        <v>#REF!</v>
      </c>
      <c r="U188" s="116"/>
      <c r="V188" s="117" t="str">
        <f t="shared" si="67"/>
        <v>#REF!</v>
      </c>
      <c r="W188" s="90" t="e">
        <f t="shared" si="68"/>
        <v>#VALUE!</v>
      </c>
      <c r="X188" s="89"/>
      <c r="Y188" s="89"/>
      <c r="Z188" s="118"/>
      <c r="AA188" s="89"/>
      <c r="AB188" s="89"/>
      <c r="AC188" s="89"/>
      <c r="AD188" s="89"/>
      <c r="AE188" s="89"/>
      <c r="AF188" s="89"/>
      <c r="AG188" s="89"/>
    </row>
    <row r="189" spans="1:33" ht="11.25" customHeight="1" outlineLevel="1" x14ac:dyDescent="0.3">
      <c r="A189" s="156" t="s">
        <v>198</v>
      </c>
      <c r="B189" s="111" t="e">
        <f t="shared" si="58"/>
        <v>#VALUE!</v>
      </c>
      <c r="C189" s="119" t="s">
        <v>198</v>
      </c>
      <c r="D189" s="119" t="s">
        <v>198</v>
      </c>
      <c r="E189" s="113" t="e">
        <f t="shared" si="59"/>
        <v>#VALUE!</v>
      </c>
      <c r="F189" s="120" t="e">
        <f t="shared" si="60"/>
        <v>#VALUE!</v>
      </c>
      <c r="G189" s="121" t="e">
        <f t="shared" si="69"/>
        <v>#VALUE!</v>
      </c>
      <c r="H189" s="111" t="e">
        <f t="shared" si="61"/>
        <v>#VALUE!</v>
      </c>
      <c r="I189" s="119" t="s">
        <v>198</v>
      </c>
      <c r="J189" s="119" t="s">
        <v>198</v>
      </c>
      <c r="K189" s="113" t="e">
        <f t="shared" si="62"/>
        <v>#VALUE!</v>
      </c>
      <c r="L189" s="120" t="e">
        <f t="shared" si="63"/>
        <v>#VALUE!</v>
      </c>
      <c r="M189" s="121" t="e">
        <f t="shared" si="70"/>
        <v>#VALUE!</v>
      </c>
      <c r="N189" s="111" t="e">
        <f t="shared" si="64"/>
        <v>#VALUE!</v>
      </c>
      <c r="O189" s="119" t="s">
        <v>198</v>
      </c>
      <c r="P189" s="119" t="s">
        <v>198</v>
      </c>
      <c r="Q189" s="113" t="e">
        <f t="shared" si="65"/>
        <v>#VALUE!</v>
      </c>
      <c r="R189" s="120" t="e">
        <f t="shared" si="66"/>
        <v>#VALUE!</v>
      </c>
      <c r="S189" s="121" t="e">
        <f t="shared" si="71"/>
        <v>#VALUE!</v>
      </c>
      <c r="T189" s="121" t="e">
        <f>+VLOOKUP(A189,#REF!,10,0)</f>
        <v>#REF!</v>
      </c>
      <c r="U189" s="116"/>
      <c r="V189" s="117" t="str">
        <f t="shared" si="67"/>
        <v>#REF!</v>
      </c>
      <c r="W189" s="90" t="e">
        <f t="shared" si="68"/>
        <v>#VALUE!</v>
      </c>
      <c r="X189" s="89"/>
      <c r="Y189" s="89"/>
      <c r="Z189" s="118"/>
      <c r="AA189" s="89"/>
      <c r="AB189" s="89"/>
      <c r="AC189" s="89"/>
      <c r="AD189" s="89"/>
      <c r="AE189" s="89"/>
      <c r="AF189" s="89"/>
      <c r="AG189" s="89"/>
    </row>
    <row r="190" spans="1:33" ht="11.25" customHeight="1" outlineLevel="1" x14ac:dyDescent="0.3">
      <c r="A190" s="156" t="s">
        <v>198</v>
      </c>
      <c r="B190" s="111" t="e">
        <f t="shared" si="58"/>
        <v>#VALUE!</v>
      </c>
      <c r="C190" s="119" t="s">
        <v>198</v>
      </c>
      <c r="D190" s="119" t="s">
        <v>198</v>
      </c>
      <c r="E190" s="113" t="e">
        <f t="shared" si="59"/>
        <v>#VALUE!</v>
      </c>
      <c r="F190" s="120" t="e">
        <f t="shared" si="60"/>
        <v>#VALUE!</v>
      </c>
      <c r="G190" s="121" t="e">
        <f t="shared" si="69"/>
        <v>#VALUE!</v>
      </c>
      <c r="H190" s="111" t="e">
        <f t="shared" si="61"/>
        <v>#VALUE!</v>
      </c>
      <c r="I190" s="119" t="s">
        <v>198</v>
      </c>
      <c r="J190" s="119" t="s">
        <v>198</v>
      </c>
      <c r="K190" s="113" t="e">
        <f t="shared" si="62"/>
        <v>#VALUE!</v>
      </c>
      <c r="L190" s="120" t="e">
        <f t="shared" si="63"/>
        <v>#VALUE!</v>
      </c>
      <c r="M190" s="121" t="e">
        <f t="shared" si="70"/>
        <v>#VALUE!</v>
      </c>
      <c r="N190" s="111" t="e">
        <f t="shared" si="64"/>
        <v>#VALUE!</v>
      </c>
      <c r="O190" s="119" t="s">
        <v>198</v>
      </c>
      <c r="P190" s="119" t="s">
        <v>198</v>
      </c>
      <c r="Q190" s="113" t="e">
        <f t="shared" si="65"/>
        <v>#VALUE!</v>
      </c>
      <c r="R190" s="120" t="e">
        <f t="shared" si="66"/>
        <v>#VALUE!</v>
      </c>
      <c r="S190" s="121" t="e">
        <f t="shared" si="71"/>
        <v>#VALUE!</v>
      </c>
      <c r="T190" s="121" t="e">
        <f>+VLOOKUP(A190,#REF!,10,0)</f>
        <v>#REF!</v>
      </c>
      <c r="U190" s="116"/>
      <c r="V190" s="117" t="str">
        <f t="shared" si="67"/>
        <v>#REF!</v>
      </c>
      <c r="W190" s="90" t="e">
        <f t="shared" si="68"/>
        <v>#VALUE!</v>
      </c>
      <c r="X190" s="89"/>
      <c r="Y190" s="89"/>
      <c r="Z190" s="118"/>
      <c r="AA190" s="89"/>
      <c r="AB190" s="89"/>
      <c r="AC190" s="89"/>
      <c r="AD190" s="89"/>
      <c r="AE190" s="89"/>
      <c r="AF190" s="89"/>
      <c r="AG190" s="89"/>
    </row>
    <row r="191" spans="1:33" ht="11.25" customHeight="1" outlineLevel="1" x14ac:dyDescent="0.3">
      <c r="A191" s="156" t="s">
        <v>198</v>
      </c>
      <c r="B191" s="111" t="e">
        <f t="shared" si="58"/>
        <v>#VALUE!</v>
      </c>
      <c r="C191" s="119" t="s">
        <v>198</v>
      </c>
      <c r="D191" s="119" t="s">
        <v>198</v>
      </c>
      <c r="E191" s="113" t="e">
        <f t="shared" si="59"/>
        <v>#VALUE!</v>
      </c>
      <c r="F191" s="120" t="e">
        <f t="shared" si="60"/>
        <v>#VALUE!</v>
      </c>
      <c r="G191" s="121" t="e">
        <f t="shared" si="69"/>
        <v>#VALUE!</v>
      </c>
      <c r="H191" s="111" t="e">
        <f t="shared" si="61"/>
        <v>#VALUE!</v>
      </c>
      <c r="I191" s="119" t="s">
        <v>198</v>
      </c>
      <c r="J191" s="119" t="s">
        <v>198</v>
      </c>
      <c r="K191" s="113" t="e">
        <f t="shared" si="62"/>
        <v>#VALUE!</v>
      </c>
      <c r="L191" s="120" t="e">
        <f t="shared" si="63"/>
        <v>#VALUE!</v>
      </c>
      <c r="M191" s="121" t="e">
        <f t="shared" si="70"/>
        <v>#VALUE!</v>
      </c>
      <c r="N191" s="111" t="e">
        <f t="shared" si="64"/>
        <v>#VALUE!</v>
      </c>
      <c r="O191" s="119" t="s">
        <v>198</v>
      </c>
      <c r="P191" s="119" t="s">
        <v>198</v>
      </c>
      <c r="Q191" s="113" t="e">
        <f t="shared" si="65"/>
        <v>#VALUE!</v>
      </c>
      <c r="R191" s="120" t="e">
        <f t="shared" si="66"/>
        <v>#VALUE!</v>
      </c>
      <c r="S191" s="121" t="e">
        <f t="shared" si="71"/>
        <v>#VALUE!</v>
      </c>
      <c r="T191" s="121" t="e">
        <f>+VLOOKUP(A191,#REF!,10,0)</f>
        <v>#REF!</v>
      </c>
      <c r="U191" s="116"/>
      <c r="V191" s="117" t="str">
        <f t="shared" si="67"/>
        <v>#REF!</v>
      </c>
      <c r="W191" s="90" t="e">
        <f t="shared" si="68"/>
        <v>#VALUE!</v>
      </c>
      <c r="X191" s="89"/>
      <c r="Y191" s="89"/>
      <c r="Z191" s="118"/>
      <c r="AA191" s="89"/>
      <c r="AB191" s="89"/>
      <c r="AC191" s="89"/>
      <c r="AD191" s="89"/>
      <c r="AE191" s="89"/>
      <c r="AF191" s="89"/>
      <c r="AG191" s="89"/>
    </row>
    <row r="192" spans="1:33" ht="11.25" customHeight="1" outlineLevel="1" x14ac:dyDescent="0.3">
      <c r="A192" s="156" t="s">
        <v>198</v>
      </c>
      <c r="B192" s="111" t="e">
        <f t="shared" si="58"/>
        <v>#VALUE!</v>
      </c>
      <c r="C192" s="119" t="s">
        <v>198</v>
      </c>
      <c r="D192" s="119" t="s">
        <v>198</v>
      </c>
      <c r="E192" s="113" t="e">
        <f t="shared" si="59"/>
        <v>#VALUE!</v>
      </c>
      <c r="F192" s="120" t="e">
        <f t="shared" si="60"/>
        <v>#VALUE!</v>
      </c>
      <c r="G192" s="121" t="e">
        <f t="shared" si="69"/>
        <v>#VALUE!</v>
      </c>
      <c r="H192" s="111" t="e">
        <f t="shared" si="61"/>
        <v>#VALUE!</v>
      </c>
      <c r="I192" s="119" t="s">
        <v>198</v>
      </c>
      <c r="J192" s="119" t="s">
        <v>198</v>
      </c>
      <c r="K192" s="113" t="e">
        <f t="shared" si="62"/>
        <v>#VALUE!</v>
      </c>
      <c r="L192" s="120" t="e">
        <f t="shared" si="63"/>
        <v>#VALUE!</v>
      </c>
      <c r="M192" s="121" t="e">
        <f t="shared" si="70"/>
        <v>#VALUE!</v>
      </c>
      <c r="N192" s="111" t="e">
        <f t="shared" si="64"/>
        <v>#VALUE!</v>
      </c>
      <c r="O192" s="119" t="s">
        <v>198</v>
      </c>
      <c r="P192" s="119" t="s">
        <v>198</v>
      </c>
      <c r="Q192" s="113" t="e">
        <f t="shared" si="65"/>
        <v>#VALUE!</v>
      </c>
      <c r="R192" s="120" t="e">
        <f t="shared" si="66"/>
        <v>#VALUE!</v>
      </c>
      <c r="S192" s="121" t="e">
        <f t="shared" si="71"/>
        <v>#VALUE!</v>
      </c>
      <c r="T192" s="121" t="e">
        <f>+VLOOKUP(A192,#REF!,10,0)</f>
        <v>#REF!</v>
      </c>
      <c r="U192" s="116"/>
      <c r="V192" s="117" t="str">
        <f t="shared" si="67"/>
        <v>#REF!</v>
      </c>
      <c r="W192" s="90" t="e">
        <f t="shared" si="68"/>
        <v>#VALUE!</v>
      </c>
      <c r="X192" s="89"/>
      <c r="Y192" s="89"/>
      <c r="Z192" s="118"/>
      <c r="AA192" s="89"/>
      <c r="AB192" s="89"/>
      <c r="AC192" s="89"/>
      <c r="AD192" s="89"/>
      <c r="AE192" s="89"/>
      <c r="AF192" s="89"/>
      <c r="AG192" s="89"/>
    </row>
    <row r="193" spans="1:33" ht="11.25" customHeight="1" outlineLevel="1" x14ac:dyDescent="0.3">
      <c r="A193" s="156" t="s">
        <v>198</v>
      </c>
      <c r="B193" s="111" t="e">
        <f t="shared" si="58"/>
        <v>#VALUE!</v>
      </c>
      <c r="C193" s="119" t="s">
        <v>198</v>
      </c>
      <c r="D193" s="119" t="s">
        <v>198</v>
      </c>
      <c r="E193" s="113" t="e">
        <f t="shared" si="59"/>
        <v>#VALUE!</v>
      </c>
      <c r="F193" s="120" t="e">
        <f t="shared" si="60"/>
        <v>#VALUE!</v>
      </c>
      <c r="G193" s="121" t="e">
        <f t="shared" si="69"/>
        <v>#VALUE!</v>
      </c>
      <c r="H193" s="111" t="e">
        <f t="shared" si="61"/>
        <v>#VALUE!</v>
      </c>
      <c r="I193" s="119" t="s">
        <v>198</v>
      </c>
      <c r="J193" s="119" t="s">
        <v>198</v>
      </c>
      <c r="K193" s="113" t="e">
        <f t="shared" si="62"/>
        <v>#VALUE!</v>
      </c>
      <c r="L193" s="120" t="e">
        <f t="shared" si="63"/>
        <v>#VALUE!</v>
      </c>
      <c r="M193" s="121" t="e">
        <f t="shared" si="70"/>
        <v>#VALUE!</v>
      </c>
      <c r="N193" s="111" t="e">
        <f t="shared" si="64"/>
        <v>#VALUE!</v>
      </c>
      <c r="O193" s="119" t="s">
        <v>198</v>
      </c>
      <c r="P193" s="119" t="s">
        <v>198</v>
      </c>
      <c r="Q193" s="113" t="e">
        <f t="shared" si="65"/>
        <v>#VALUE!</v>
      </c>
      <c r="R193" s="120" t="e">
        <f t="shared" si="66"/>
        <v>#VALUE!</v>
      </c>
      <c r="S193" s="121" t="e">
        <f t="shared" si="71"/>
        <v>#VALUE!</v>
      </c>
      <c r="T193" s="121" t="e">
        <f>+VLOOKUP(A193,#REF!,10,0)</f>
        <v>#REF!</v>
      </c>
      <c r="U193" s="116"/>
      <c r="V193" s="117" t="str">
        <f t="shared" si="67"/>
        <v>#REF!</v>
      </c>
      <c r="W193" s="90" t="e">
        <f t="shared" si="68"/>
        <v>#VALUE!</v>
      </c>
      <c r="X193" s="89"/>
      <c r="Y193" s="89"/>
      <c r="Z193" s="118"/>
      <c r="AA193" s="89"/>
      <c r="AB193" s="89"/>
      <c r="AC193" s="89"/>
      <c r="AD193" s="89"/>
      <c r="AE193" s="89"/>
      <c r="AF193" s="89"/>
      <c r="AG193" s="89"/>
    </row>
    <row r="194" spans="1:33" ht="11.25" customHeight="1" outlineLevel="1" x14ac:dyDescent="0.3">
      <c r="A194" s="156" t="s">
        <v>198</v>
      </c>
      <c r="B194" s="111" t="e">
        <f t="shared" si="58"/>
        <v>#VALUE!</v>
      </c>
      <c r="C194" s="119" t="s">
        <v>198</v>
      </c>
      <c r="D194" s="119" t="s">
        <v>198</v>
      </c>
      <c r="E194" s="113" t="e">
        <f t="shared" si="59"/>
        <v>#VALUE!</v>
      </c>
      <c r="F194" s="120" t="e">
        <f t="shared" si="60"/>
        <v>#VALUE!</v>
      </c>
      <c r="G194" s="121" t="e">
        <f t="shared" si="69"/>
        <v>#VALUE!</v>
      </c>
      <c r="H194" s="111" t="e">
        <f t="shared" si="61"/>
        <v>#VALUE!</v>
      </c>
      <c r="I194" s="119" t="s">
        <v>198</v>
      </c>
      <c r="J194" s="119" t="s">
        <v>198</v>
      </c>
      <c r="K194" s="113" t="e">
        <f t="shared" si="62"/>
        <v>#VALUE!</v>
      </c>
      <c r="L194" s="120" t="e">
        <f t="shared" si="63"/>
        <v>#VALUE!</v>
      </c>
      <c r="M194" s="121" t="e">
        <f t="shared" si="70"/>
        <v>#VALUE!</v>
      </c>
      <c r="N194" s="111" t="e">
        <f t="shared" si="64"/>
        <v>#VALUE!</v>
      </c>
      <c r="O194" s="119" t="s">
        <v>198</v>
      </c>
      <c r="P194" s="119" t="s">
        <v>198</v>
      </c>
      <c r="Q194" s="113" t="e">
        <f t="shared" si="65"/>
        <v>#VALUE!</v>
      </c>
      <c r="R194" s="120" t="e">
        <f t="shared" si="66"/>
        <v>#VALUE!</v>
      </c>
      <c r="S194" s="121" t="e">
        <f t="shared" si="71"/>
        <v>#VALUE!</v>
      </c>
      <c r="T194" s="121" t="e">
        <f>+VLOOKUP(A194,#REF!,10,0)</f>
        <v>#REF!</v>
      </c>
      <c r="U194" s="116"/>
      <c r="V194" s="117" t="str">
        <f t="shared" si="67"/>
        <v>#REF!</v>
      </c>
      <c r="W194" s="90" t="e">
        <f t="shared" si="68"/>
        <v>#VALUE!</v>
      </c>
      <c r="X194" s="89"/>
      <c r="Y194" s="89"/>
      <c r="Z194" s="118"/>
      <c r="AA194" s="89"/>
      <c r="AB194" s="89"/>
      <c r="AC194" s="89"/>
      <c r="AD194" s="89"/>
      <c r="AE194" s="89"/>
      <c r="AF194" s="89"/>
      <c r="AG194" s="89"/>
    </row>
    <row r="195" spans="1:33" ht="11.25" customHeight="1" outlineLevel="1" x14ac:dyDescent="0.3">
      <c r="A195" s="156" t="s">
        <v>198</v>
      </c>
      <c r="B195" s="111" t="e">
        <f t="shared" si="58"/>
        <v>#VALUE!</v>
      </c>
      <c r="C195" s="119" t="s">
        <v>198</v>
      </c>
      <c r="D195" s="119" t="s">
        <v>198</v>
      </c>
      <c r="E195" s="113" t="e">
        <f t="shared" si="59"/>
        <v>#VALUE!</v>
      </c>
      <c r="F195" s="120" t="e">
        <f t="shared" si="60"/>
        <v>#VALUE!</v>
      </c>
      <c r="G195" s="121" t="e">
        <f t="shared" si="69"/>
        <v>#VALUE!</v>
      </c>
      <c r="H195" s="111" t="e">
        <f t="shared" si="61"/>
        <v>#VALUE!</v>
      </c>
      <c r="I195" s="119" t="s">
        <v>198</v>
      </c>
      <c r="J195" s="119" t="s">
        <v>198</v>
      </c>
      <c r="K195" s="113" t="e">
        <f t="shared" si="62"/>
        <v>#VALUE!</v>
      </c>
      <c r="L195" s="120" t="e">
        <f t="shared" si="63"/>
        <v>#VALUE!</v>
      </c>
      <c r="M195" s="121" t="e">
        <f t="shared" si="70"/>
        <v>#VALUE!</v>
      </c>
      <c r="N195" s="111" t="e">
        <f t="shared" si="64"/>
        <v>#VALUE!</v>
      </c>
      <c r="O195" s="119" t="s">
        <v>198</v>
      </c>
      <c r="P195" s="119" t="s">
        <v>198</v>
      </c>
      <c r="Q195" s="113" t="e">
        <f t="shared" si="65"/>
        <v>#VALUE!</v>
      </c>
      <c r="R195" s="120" t="e">
        <f t="shared" si="66"/>
        <v>#VALUE!</v>
      </c>
      <c r="S195" s="121" t="e">
        <f t="shared" si="71"/>
        <v>#VALUE!</v>
      </c>
      <c r="T195" s="121" t="e">
        <f>+VLOOKUP(A195,#REF!,10,0)</f>
        <v>#REF!</v>
      </c>
      <c r="U195" s="116"/>
      <c r="V195" s="117" t="str">
        <f t="shared" si="67"/>
        <v>#REF!</v>
      </c>
      <c r="W195" s="90" t="e">
        <f t="shared" si="68"/>
        <v>#VALUE!</v>
      </c>
      <c r="X195" s="89"/>
      <c r="Y195" s="89"/>
      <c r="Z195" s="118"/>
      <c r="AA195" s="89"/>
      <c r="AB195" s="89"/>
      <c r="AC195" s="89"/>
      <c r="AD195" s="89"/>
      <c r="AE195" s="89"/>
      <c r="AF195" s="89"/>
      <c r="AG195" s="89"/>
    </row>
    <row r="196" spans="1:33" ht="11.25" customHeight="1" outlineLevel="1" x14ac:dyDescent="0.3">
      <c r="A196" s="156" t="s">
        <v>198</v>
      </c>
      <c r="B196" s="111" t="e">
        <f t="shared" si="58"/>
        <v>#VALUE!</v>
      </c>
      <c r="C196" s="119" t="s">
        <v>198</v>
      </c>
      <c r="D196" s="119" t="s">
        <v>198</v>
      </c>
      <c r="E196" s="113" t="e">
        <f t="shared" si="59"/>
        <v>#VALUE!</v>
      </c>
      <c r="F196" s="120" t="e">
        <f t="shared" si="60"/>
        <v>#VALUE!</v>
      </c>
      <c r="G196" s="121" t="e">
        <f t="shared" si="69"/>
        <v>#VALUE!</v>
      </c>
      <c r="H196" s="111" t="e">
        <f t="shared" si="61"/>
        <v>#VALUE!</v>
      </c>
      <c r="I196" s="119" t="s">
        <v>198</v>
      </c>
      <c r="J196" s="119" t="s">
        <v>198</v>
      </c>
      <c r="K196" s="113" t="e">
        <f t="shared" si="62"/>
        <v>#VALUE!</v>
      </c>
      <c r="L196" s="120" t="e">
        <f t="shared" si="63"/>
        <v>#VALUE!</v>
      </c>
      <c r="M196" s="121" t="e">
        <f t="shared" si="70"/>
        <v>#VALUE!</v>
      </c>
      <c r="N196" s="111" t="e">
        <f t="shared" si="64"/>
        <v>#VALUE!</v>
      </c>
      <c r="O196" s="119" t="s">
        <v>198</v>
      </c>
      <c r="P196" s="119" t="s">
        <v>198</v>
      </c>
      <c r="Q196" s="113" t="e">
        <f t="shared" si="65"/>
        <v>#VALUE!</v>
      </c>
      <c r="R196" s="120" t="e">
        <f t="shared" si="66"/>
        <v>#VALUE!</v>
      </c>
      <c r="S196" s="121" t="e">
        <f t="shared" si="71"/>
        <v>#VALUE!</v>
      </c>
      <c r="T196" s="121" t="e">
        <f>+VLOOKUP(A196,#REF!,10,0)</f>
        <v>#REF!</v>
      </c>
      <c r="U196" s="116"/>
      <c r="V196" s="117"/>
      <c r="W196" s="90"/>
      <c r="X196" s="89"/>
      <c r="Y196" s="89"/>
      <c r="Z196" s="118"/>
      <c r="AA196" s="89"/>
      <c r="AB196" s="89"/>
      <c r="AC196" s="89"/>
      <c r="AD196" s="89"/>
      <c r="AE196" s="89"/>
      <c r="AF196" s="89"/>
      <c r="AG196" s="89"/>
    </row>
    <row r="197" spans="1:33" ht="11.25" customHeight="1" outlineLevel="1" x14ac:dyDescent="0.3">
      <c r="A197" s="156" t="s">
        <v>198</v>
      </c>
      <c r="B197" s="111" t="e">
        <f t="shared" si="58"/>
        <v>#VALUE!</v>
      </c>
      <c r="C197" s="119" t="s">
        <v>198</v>
      </c>
      <c r="D197" s="119" t="s">
        <v>198</v>
      </c>
      <c r="E197" s="113" t="e">
        <f t="shared" si="59"/>
        <v>#VALUE!</v>
      </c>
      <c r="F197" s="120" t="e">
        <f t="shared" si="60"/>
        <v>#VALUE!</v>
      </c>
      <c r="G197" s="121" t="e">
        <f t="shared" si="69"/>
        <v>#VALUE!</v>
      </c>
      <c r="H197" s="111" t="e">
        <f t="shared" si="61"/>
        <v>#VALUE!</v>
      </c>
      <c r="I197" s="119" t="s">
        <v>198</v>
      </c>
      <c r="J197" s="119" t="s">
        <v>198</v>
      </c>
      <c r="K197" s="113" t="e">
        <f t="shared" si="62"/>
        <v>#VALUE!</v>
      </c>
      <c r="L197" s="120" t="e">
        <f t="shared" si="63"/>
        <v>#VALUE!</v>
      </c>
      <c r="M197" s="121" t="e">
        <f t="shared" si="70"/>
        <v>#VALUE!</v>
      </c>
      <c r="N197" s="111" t="e">
        <f t="shared" si="64"/>
        <v>#VALUE!</v>
      </c>
      <c r="O197" s="119" t="s">
        <v>198</v>
      </c>
      <c r="P197" s="119" t="s">
        <v>198</v>
      </c>
      <c r="Q197" s="113" t="e">
        <f t="shared" si="65"/>
        <v>#VALUE!</v>
      </c>
      <c r="R197" s="120" t="e">
        <f t="shared" si="66"/>
        <v>#VALUE!</v>
      </c>
      <c r="S197" s="121" t="e">
        <f t="shared" si="71"/>
        <v>#VALUE!</v>
      </c>
      <c r="T197" s="121" t="e">
        <f>+VLOOKUP(A197,#REF!,10,0)</f>
        <v>#REF!</v>
      </c>
      <c r="U197" s="116"/>
      <c r="V197" s="117"/>
      <c r="W197" s="90"/>
      <c r="X197" s="89"/>
      <c r="Y197" s="89"/>
      <c r="Z197" s="118"/>
      <c r="AA197" s="89"/>
      <c r="AB197" s="89"/>
      <c r="AC197" s="89"/>
      <c r="AD197" s="89"/>
      <c r="AE197" s="89"/>
      <c r="AF197" s="89"/>
      <c r="AG197" s="89"/>
    </row>
    <row r="198" spans="1:33" ht="11.25" customHeight="1" outlineLevel="1" x14ac:dyDescent="0.3">
      <c r="A198" s="156" t="s">
        <v>198</v>
      </c>
      <c r="B198" s="111" t="e">
        <f t="shared" si="58"/>
        <v>#VALUE!</v>
      </c>
      <c r="C198" s="119" t="s">
        <v>198</v>
      </c>
      <c r="D198" s="119" t="s">
        <v>198</v>
      </c>
      <c r="E198" s="113" t="e">
        <f t="shared" si="59"/>
        <v>#VALUE!</v>
      </c>
      <c r="F198" s="120" t="e">
        <f t="shared" si="60"/>
        <v>#VALUE!</v>
      </c>
      <c r="G198" s="121" t="e">
        <f t="shared" si="69"/>
        <v>#VALUE!</v>
      </c>
      <c r="H198" s="111" t="e">
        <f t="shared" si="61"/>
        <v>#VALUE!</v>
      </c>
      <c r="I198" s="119" t="s">
        <v>198</v>
      </c>
      <c r="J198" s="119" t="s">
        <v>198</v>
      </c>
      <c r="K198" s="113" t="e">
        <f t="shared" si="62"/>
        <v>#VALUE!</v>
      </c>
      <c r="L198" s="120" t="e">
        <f t="shared" si="63"/>
        <v>#VALUE!</v>
      </c>
      <c r="M198" s="121" t="e">
        <f t="shared" si="70"/>
        <v>#VALUE!</v>
      </c>
      <c r="N198" s="111" t="e">
        <f t="shared" si="64"/>
        <v>#VALUE!</v>
      </c>
      <c r="O198" s="119" t="s">
        <v>198</v>
      </c>
      <c r="P198" s="119" t="s">
        <v>198</v>
      </c>
      <c r="Q198" s="113" t="e">
        <f t="shared" si="65"/>
        <v>#VALUE!</v>
      </c>
      <c r="R198" s="120" t="e">
        <f t="shared" si="66"/>
        <v>#VALUE!</v>
      </c>
      <c r="S198" s="121" t="e">
        <f t="shared" si="71"/>
        <v>#VALUE!</v>
      </c>
      <c r="T198" s="121" t="e">
        <f>+VLOOKUP(A198,#REF!,10,0)</f>
        <v>#REF!</v>
      </c>
      <c r="U198" s="116"/>
      <c r="V198" s="117"/>
      <c r="W198" s="90"/>
      <c r="X198" s="89"/>
      <c r="Y198" s="89"/>
      <c r="Z198" s="118"/>
      <c r="AA198" s="89"/>
      <c r="AB198" s="89"/>
      <c r="AC198" s="89"/>
      <c r="AD198" s="89"/>
      <c r="AE198" s="89"/>
      <c r="AF198" s="89"/>
      <c r="AG198" s="89"/>
    </row>
    <row r="199" spans="1:33" ht="11.25" customHeight="1" outlineLevel="1" x14ac:dyDescent="0.3">
      <c r="A199" s="156" t="s">
        <v>198</v>
      </c>
      <c r="B199" s="111" t="e">
        <f t="shared" si="58"/>
        <v>#VALUE!</v>
      </c>
      <c r="C199" s="119" t="s">
        <v>198</v>
      </c>
      <c r="D199" s="119" t="s">
        <v>198</v>
      </c>
      <c r="E199" s="113" t="e">
        <f t="shared" si="59"/>
        <v>#VALUE!</v>
      </c>
      <c r="F199" s="120" t="e">
        <f t="shared" si="60"/>
        <v>#VALUE!</v>
      </c>
      <c r="G199" s="121" t="e">
        <f t="shared" si="69"/>
        <v>#VALUE!</v>
      </c>
      <c r="H199" s="111" t="e">
        <f t="shared" si="61"/>
        <v>#VALUE!</v>
      </c>
      <c r="I199" s="119" t="s">
        <v>198</v>
      </c>
      <c r="J199" s="119" t="s">
        <v>198</v>
      </c>
      <c r="K199" s="113" t="e">
        <f t="shared" si="62"/>
        <v>#VALUE!</v>
      </c>
      <c r="L199" s="120" t="e">
        <f t="shared" si="63"/>
        <v>#VALUE!</v>
      </c>
      <c r="M199" s="121" t="e">
        <f t="shared" si="70"/>
        <v>#VALUE!</v>
      </c>
      <c r="N199" s="111" t="e">
        <f t="shared" si="64"/>
        <v>#VALUE!</v>
      </c>
      <c r="O199" s="119" t="s">
        <v>198</v>
      </c>
      <c r="P199" s="119" t="s">
        <v>198</v>
      </c>
      <c r="Q199" s="113" t="e">
        <f t="shared" si="65"/>
        <v>#VALUE!</v>
      </c>
      <c r="R199" s="120" t="e">
        <f t="shared" si="66"/>
        <v>#VALUE!</v>
      </c>
      <c r="S199" s="121" t="e">
        <f t="shared" si="71"/>
        <v>#VALUE!</v>
      </c>
      <c r="T199" s="121" t="e">
        <f>+VLOOKUP(A199,#REF!,10,0)</f>
        <v>#REF!</v>
      </c>
      <c r="U199" s="116"/>
      <c r="V199" s="117"/>
      <c r="W199" s="90"/>
      <c r="X199" s="89"/>
      <c r="Y199" s="89"/>
      <c r="Z199" s="118"/>
      <c r="AA199" s="89"/>
      <c r="AB199" s="89"/>
      <c r="AC199" s="89"/>
      <c r="AD199" s="89"/>
      <c r="AE199" s="89"/>
      <c r="AF199" s="89"/>
      <c r="AG199" s="89"/>
    </row>
    <row r="200" spans="1:33" ht="11.25" customHeight="1" outlineLevel="1" x14ac:dyDescent="0.3">
      <c r="A200" s="156" t="s">
        <v>198</v>
      </c>
      <c r="B200" s="111" t="e">
        <f t="shared" si="58"/>
        <v>#VALUE!</v>
      </c>
      <c r="C200" s="119" t="s">
        <v>198</v>
      </c>
      <c r="D200" s="119" t="s">
        <v>198</v>
      </c>
      <c r="E200" s="113" t="e">
        <f t="shared" si="59"/>
        <v>#VALUE!</v>
      </c>
      <c r="F200" s="120" t="e">
        <f t="shared" si="60"/>
        <v>#VALUE!</v>
      </c>
      <c r="G200" s="121" t="e">
        <f t="shared" si="69"/>
        <v>#VALUE!</v>
      </c>
      <c r="H200" s="111" t="e">
        <f t="shared" si="61"/>
        <v>#VALUE!</v>
      </c>
      <c r="I200" s="119" t="s">
        <v>198</v>
      </c>
      <c r="J200" s="119" t="s">
        <v>198</v>
      </c>
      <c r="K200" s="113" t="e">
        <f t="shared" si="62"/>
        <v>#VALUE!</v>
      </c>
      <c r="L200" s="120" t="e">
        <f t="shared" si="63"/>
        <v>#VALUE!</v>
      </c>
      <c r="M200" s="121" t="e">
        <f t="shared" si="70"/>
        <v>#VALUE!</v>
      </c>
      <c r="N200" s="111" t="e">
        <f t="shared" si="64"/>
        <v>#VALUE!</v>
      </c>
      <c r="O200" s="119" t="s">
        <v>198</v>
      </c>
      <c r="P200" s="119" t="s">
        <v>198</v>
      </c>
      <c r="Q200" s="113" t="e">
        <f t="shared" si="65"/>
        <v>#VALUE!</v>
      </c>
      <c r="R200" s="120" t="e">
        <f t="shared" si="66"/>
        <v>#VALUE!</v>
      </c>
      <c r="S200" s="121" t="e">
        <f t="shared" si="71"/>
        <v>#VALUE!</v>
      </c>
      <c r="T200" s="121" t="e">
        <f>+VLOOKUP(A200,#REF!,10,0)</f>
        <v>#REF!</v>
      </c>
      <c r="U200" s="116"/>
      <c r="V200" s="117"/>
      <c r="W200" s="90"/>
      <c r="X200" s="89"/>
      <c r="Y200" s="89"/>
      <c r="Z200" s="118"/>
      <c r="AA200" s="89"/>
      <c r="AB200" s="89"/>
      <c r="AC200" s="89"/>
      <c r="AD200" s="89"/>
      <c r="AE200" s="89"/>
      <c r="AF200" s="89"/>
      <c r="AG200" s="89"/>
    </row>
    <row r="201" spans="1:33" ht="11.25" customHeight="1" outlineLevel="1" x14ac:dyDescent="0.3">
      <c r="A201" s="156" t="s">
        <v>198</v>
      </c>
      <c r="B201" s="111" t="e">
        <f t="shared" si="58"/>
        <v>#VALUE!</v>
      </c>
      <c r="C201" s="119" t="s">
        <v>198</v>
      </c>
      <c r="D201" s="119" t="s">
        <v>198</v>
      </c>
      <c r="E201" s="113" t="e">
        <f t="shared" si="59"/>
        <v>#VALUE!</v>
      </c>
      <c r="F201" s="120" t="e">
        <f t="shared" si="60"/>
        <v>#VALUE!</v>
      </c>
      <c r="G201" s="121" t="e">
        <f t="shared" si="69"/>
        <v>#VALUE!</v>
      </c>
      <c r="H201" s="111" t="e">
        <f t="shared" si="61"/>
        <v>#VALUE!</v>
      </c>
      <c r="I201" s="119" t="s">
        <v>198</v>
      </c>
      <c r="J201" s="119" t="s">
        <v>198</v>
      </c>
      <c r="K201" s="113" t="e">
        <f t="shared" si="62"/>
        <v>#VALUE!</v>
      </c>
      <c r="L201" s="120" t="e">
        <f t="shared" si="63"/>
        <v>#VALUE!</v>
      </c>
      <c r="M201" s="121" t="e">
        <f t="shared" si="70"/>
        <v>#VALUE!</v>
      </c>
      <c r="N201" s="111" t="e">
        <f t="shared" si="64"/>
        <v>#VALUE!</v>
      </c>
      <c r="O201" s="119" t="s">
        <v>198</v>
      </c>
      <c r="P201" s="119" t="s">
        <v>198</v>
      </c>
      <c r="Q201" s="113" t="e">
        <f t="shared" si="65"/>
        <v>#VALUE!</v>
      </c>
      <c r="R201" s="120" t="e">
        <f t="shared" si="66"/>
        <v>#VALUE!</v>
      </c>
      <c r="S201" s="121" t="e">
        <f t="shared" si="71"/>
        <v>#VALUE!</v>
      </c>
      <c r="T201" s="121" t="e">
        <f>+VLOOKUP(A201,#REF!,10,0)</f>
        <v>#REF!</v>
      </c>
      <c r="U201" s="116"/>
      <c r="V201" s="117"/>
      <c r="W201" s="90"/>
      <c r="X201" s="89"/>
      <c r="Y201" s="89"/>
      <c r="Z201" s="118"/>
      <c r="AA201" s="89"/>
      <c r="AB201" s="89"/>
      <c r="AC201" s="89"/>
      <c r="AD201" s="89"/>
      <c r="AE201" s="89"/>
      <c r="AF201" s="89"/>
      <c r="AG201" s="89"/>
    </row>
    <row r="202" spans="1:33" ht="11.25" customHeight="1" outlineLevel="1" x14ac:dyDescent="0.3">
      <c r="A202" s="156" t="s">
        <v>198</v>
      </c>
      <c r="B202" s="111" t="e">
        <f t="shared" si="58"/>
        <v>#VALUE!</v>
      </c>
      <c r="C202" s="119" t="s">
        <v>198</v>
      </c>
      <c r="D202" s="119" t="s">
        <v>198</v>
      </c>
      <c r="E202" s="113" t="e">
        <f t="shared" si="59"/>
        <v>#VALUE!</v>
      </c>
      <c r="F202" s="120" t="e">
        <f t="shared" si="60"/>
        <v>#VALUE!</v>
      </c>
      <c r="G202" s="121" t="e">
        <f t="shared" si="69"/>
        <v>#VALUE!</v>
      </c>
      <c r="H202" s="111" t="e">
        <f t="shared" si="61"/>
        <v>#VALUE!</v>
      </c>
      <c r="I202" s="119" t="s">
        <v>198</v>
      </c>
      <c r="J202" s="119" t="s">
        <v>198</v>
      </c>
      <c r="K202" s="113" t="e">
        <f t="shared" si="62"/>
        <v>#VALUE!</v>
      </c>
      <c r="L202" s="120" t="e">
        <f t="shared" si="63"/>
        <v>#VALUE!</v>
      </c>
      <c r="M202" s="121" t="e">
        <f t="shared" si="70"/>
        <v>#VALUE!</v>
      </c>
      <c r="N202" s="111" t="e">
        <f t="shared" si="64"/>
        <v>#VALUE!</v>
      </c>
      <c r="O202" s="119" t="s">
        <v>198</v>
      </c>
      <c r="P202" s="119" t="s">
        <v>198</v>
      </c>
      <c r="Q202" s="113" t="e">
        <f t="shared" si="65"/>
        <v>#VALUE!</v>
      </c>
      <c r="R202" s="120" t="e">
        <f t="shared" si="66"/>
        <v>#VALUE!</v>
      </c>
      <c r="S202" s="121" t="e">
        <f t="shared" si="71"/>
        <v>#VALUE!</v>
      </c>
      <c r="T202" s="121" t="e">
        <f>+VLOOKUP(A202,#REF!,10,0)</f>
        <v>#REF!</v>
      </c>
      <c r="U202" s="116"/>
      <c r="V202" s="117"/>
      <c r="W202" s="90"/>
      <c r="X202" s="89"/>
      <c r="Y202" s="89"/>
      <c r="Z202" s="118"/>
      <c r="AA202" s="89"/>
      <c r="AB202" s="89"/>
      <c r="AC202" s="89"/>
      <c r="AD202" s="89"/>
      <c r="AE202" s="89"/>
      <c r="AF202" s="89"/>
      <c r="AG202" s="89"/>
    </row>
    <row r="203" spans="1:33" ht="11.25" customHeight="1" outlineLevel="1" x14ac:dyDescent="0.3">
      <c r="A203" s="156" t="s">
        <v>198</v>
      </c>
      <c r="B203" s="111" t="e">
        <f t="shared" si="58"/>
        <v>#VALUE!</v>
      </c>
      <c r="C203" s="119" t="s">
        <v>198</v>
      </c>
      <c r="D203" s="119" t="s">
        <v>198</v>
      </c>
      <c r="E203" s="113" t="e">
        <f t="shared" si="59"/>
        <v>#VALUE!</v>
      </c>
      <c r="F203" s="120" t="e">
        <f t="shared" si="60"/>
        <v>#VALUE!</v>
      </c>
      <c r="G203" s="121" t="e">
        <f t="shared" si="69"/>
        <v>#VALUE!</v>
      </c>
      <c r="H203" s="111" t="e">
        <f t="shared" si="61"/>
        <v>#VALUE!</v>
      </c>
      <c r="I203" s="119" t="s">
        <v>198</v>
      </c>
      <c r="J203" s="119" t="s">
        <v>198</v>
      </c>
      <c r="K203" s="113" t="e">
        <f t="shared" si="62"/>
        <v>#VALUE!</v>
      </c>
      <c r="L203" s="120" t="e">
        <f t="shared" si="63"/>
        <v>#VALUE!</v>
      </c>
      <c r="M203" s="121" t="e">
        <f t="shared" si="70"/>
        <v>#VALUE!</v>
      </c>
      <c r="N203" s="111" t="e">
        <f t="shared" si="64"/>
        <v>#VALUE!</v>
      </c>
      <c r="O203" s="119" t="s">
        <v>198</v>
      </c>
      <c r="P203" s="119" t="s">
        <v>198</v>
      </c>
      <c r="Q203" s="113" t="e">
        <f t="shared" si="65"/>
        <v>#VALUE!</v>
      </c>
      <c r="R203" s="120" t="e">
        <f t="shared" si="66"/>
        <v>#VALUE!</v>
      </c>
      <c r="S203" s="121" t="e">
        <f t="shared" si="71"/>
        <v>#VALUE!</v>
      </c>
      <c r="T203" s="121" t="e">
        <f>+VLOOKUP(A203,#REF!,10,0)</f>
        <v>#REF!</v>
      </c>
      <c r="U203" s="116"/>
      <c r="V203" s="117"/>
      <c r="W203" s="90"/>
      <c r="X203" s="89"/>
      <c r="Y203" s="89"/>
      <c r="Z203" s="118"/>
      <c r="AA203" s="89"/>
      <c r="AB203" s="89"/>
      <c r="AC203" s="89"/>
      <c r="AD203" s="89"/>
      <c r="AE203" s="89"/>
      <c r="AF203" s="89"/>
      <c r="AG203" s="89"/>
    </row>
    <row r="204" spans="1:33" ht="11.25" customHeight="1" outlineLevel="1" x14ac:dyDescent="0.3">
      <c r="A204" s="156" t="s">
        <v>198</v>
      </c>
      <c r="B204" s="111" t="e">
        <f t="shared" si="58"/>
        <v>#VALUE!</v>
      </c>
      <c r="C204" s="119" t="s">
        <v>198</v>
      </c>
      <c r="D204" s="119" t="s">
        <v>198</v>
      </c>
      <c r="E204" s="113" t="e">
        <f t="shared" si="59"/>
        <v>#VALUE!</v>
      </c>
      <c r="F204" s="120" t="e">
        <f t="shared" si="60"/>
        <v>#VALUE!</v>
      </c>
      <c r="G204" s="121" t="e">
        <f t="shared" si="69"/>
        <v>#VALUE!</v>
      </c>
      <c r="H204" s="111" t="e">
        <f t="shared" si="61"/>
        <v>#VALUE!</v>
      </c>
      <c r="I204" s="119" t="s">
        <v>198</v>
      </c>
      <c r="J204" s="119" t="s">
        <v>198</v>
      </c>
      <c r="K204" s="113" t="e">
        <f t="shared" si="62"/>
        <v>#VALUE!</v>
      </c>
      <c r="L204" s="120" t="e">
        <f t="shared" si="63"/>
        <v>#VALUE!</v>
      </c>
      <c r="M204" s="121" t="e">
        <f t="shared" si="70"/>
        <v>#VALUE!</v>
      </c>
      <c r="N204" s="111" t="e">
        <f t="shared" si="64"/>
        <v>#VALUE!</v>
      </c>
      <c r="O204" s="119" t="s">
        <v>198</v>
      </c>
      <c r="P204" s="119" t="s">
        <v>198</v>
      </c>
      <c r="Q204" s="113" t="e">
        <f t="shared" si="65"/>
        <v>#VALUE!</v>
      </c>
      <c r="R204" s="120" t="e">
        <f t="shared" si="66"/>
        <v>#VALUE!</v>
      </c>
      <c r="S204" s="121" t="e">
        <f t="shared" si="71"/>
        <v>#VALUE!</v>
      </c>
      <c r="T204" s="121" t="e">
        <f>+VLOOKUP(A204,#REF!,10,0)</f>
        <v>#REF!</v>
      </c>
      <c r="U204" s="116"/>
      <c r="V204" s="117"/>
      <c r="W204" s="90"/>
      <c r="X204" s="89"/>
      <c r="Y204" s="89"/>
      <c r="Z204" s="118"/>
      <c r="AA204" s="89"/>
      <c r="AB204" s="89"/>
      <c r="AC204" s="89"/>
      <c r="AD204" s="89"/>
      <c r="AE204" s="89"/>
      <c r="AF204" s="89"/>
      <c r="AG204" s="89"/>
    </row>
    <row r="205" spans="1:33" ht="11.25" customHeight="1" outlineLevel="1" x14ac:dyDescent="0.3">
      <c r="A205" s="156" t="s">
        <v>198</v>
      </c>
      <c r="B205" s="111" t="e">
        <f t="shared" si="58"/>
        <v>#VALUE!</v>
      </c>
      <c r="C205" s="119" t="s">
        <v>198</v>
      </c>
      <c r="D205" s="119" t="s">
        <v>198</v>
      </c>
      <c r="E205" s="113" t="e">
        <f t="shared" si="59"/>
        <v>#VALUE!</v>
      </c>
      <c r="F205" s="120" t="e">
        <f t="shared" si="60"/>
        <v>#VALUE!</v>
      </c>
      <c r="G205" s="121" t="e">
        <f t="shared" si="69"/>
        <v>#VALUE!</v>
      </c>
      <c r="H205" s="111" t="e">
        <f t="shared" si="61"/>
        <v>#VALUE!</v>
      </c>
      <c r="I205" s="119" t="s">
        <v>198</v>
      </c>
      <c r="J205" s="119" t="s">
        <v>198</v>
      </c>
      <c r="K205" s="113" t="e">
        <f t="shared" si="62"/>
        <v>#VALUE!</v>
      </c>
      <c r="L205" s="120" t="e">
        <f t="shared" si="63"/>
        <v>#VALUE!</v>
      </c>
      <c r="M205" s="121" t="e">
        <f t="shared" si="70"/>
        <v>#VALUE!</v>
      </c>
      <c r="N205" s="111" t="e">
        <f t="shared" si="64"/>
        <v>#VALUE!</v>
      </c>
      <c r="O205" s="119" t="s">
        <v>198</v>
      </c>
      <c r="P205" s="119" t="s">
        <v>198</v>
      </c>
      <c r="Q205" s="113" t="e">
        <f t="shared" si="65"/>
        <v>#VALUE!</v>
      </c>
      <c r="R205" s="120" t="e">
        <f t="shared" si="66"/>
        <v>#VALUE!</v>
      </c>
      <c r="S205" s="121" t="e">
        <f t="shared" si="71"/>
        <v>#VALUE!</v>
      </c>
      <c r="T205" s="121" t="e">
        <f>+VLOOKUP(A205,#REF!,10,0)</f>
        <v>#REF!</v>
      </c>
      <c r="U205" s="116"/>
      <c r="V205" s="117"/>
      <c r="W205" s="90"/>
      <c r="X205" s="89"/>
      <c r="Y205" s="89"/>
      <c r="Z205" s="118"/>
      <c r="AA205" s="89"/>
      <c r="AB205" s="89"/>
      <c r="AC205" s="89"/>
      <c r="AD205" s="89"/>
      <c r="AE205" s="89"/>
      <c r="AF205" s="89"/>
      <c r="AG205" s="89"/>
    </row>
    <row r="206" spans="1:33" ht="11.25" customHeight="1" outlineLevel="1" x14ac:dyDescent="0.3">
      <c r="A206" s="156" t="s">
        <v>198</v>
      </c>
      <c r="B206" s="111" t="e">
        <f t="shared" si="58"/>
        <v>#VALUE!</v>
      </c>
      <c r="C206" s="119" t="s">
        <v>198</v>
      </c>
      <c r="D206" s="119" t="s">
        <v>198</v>
      </c>
      <c r="E206" s="113" t="e">
        <f t="shared" si="59"/>
        <v>#VALUE!</v>
      </c>
      <c r="F206" s="120" t="e">
        <f t="shared" si="60"/>
        <v>#VALUE!</v>
      </c>
      <c r="G206" s="121" t="e">
        <f t="shared" si="69"/>
        <v>#VALUE!</v>
      </c>
      <c r="H206" s="111" t="e">
        <f t="shared" si="61"/>
        <v>#VALUE!</v>
      </c>
      <c r="I206" s="119" t="s">
        <v>198</v>
      </c>
      <c r="J206" s="119" t="s">
        <v>198</v>
      </c>
      <c r="K206" s="113" t="e">
        <f t="shared" si="62"/>
        <v>#VALUE!</v>
      </c>
      <c r="L206" s="120" t="e">
        <f t="shared" si="63"/>
        <v>#VALUE!</v>
      </c>
      <c r="M206" s="121" t="e">
        <f t="shared" si="70"/>
        <v>#VALUE!</v>
      </c>
      <c r="N206" s="111" t="e">
        <f t="shared" si="64"/>
        <v>#VALUE!</v>
      </c>
      <c r="O206" s="119" t="s">
        <v>198</v>
      </c>
      <c r="P206" s="119" t="s">
        <v>198</v>
      </c>
      <c r="Q206" s="113" t="e">
        <f t="shared" si="65"/>
        <v>#VALUE!</v>
      </c>
      <c r="R206" s="120" t="e">
        <f t="shared" si="66"/>
        <v>#VALUE!</v>
      </c>
      <c r="S206" s="121" t="e">
        <f t="shared" si="71"/>
        <v>#VALUE!</v>
      </c>
      <c r="T206" s="121" t="e">
        <f>+VLOOKUP(A206,#REF!,10,0)</f>
        <v>#REF!</v>
      </c>
      <c r="U206" s="116"/>
      <c r="V206" s="117"/>
      <c r="W206" s="90"/>
      <c r="X206" s="89"/>
      <c r="Y206" s="89"/>
      <c r="Z206" s="118"/>
      <c r="AA206" s="89"/>
      <c r="AB206" s="89"/>
      <c r="AC206" s="89"/>
      <c r="AD206" s="89"/>
      <c r="AE206" s="89"/>
      <c r="AF206" s="89"/>
      <c r="AG206" s="89"/>
    </row>
    <row r="207" spans="1:33" ht="11.25" customHeight="1" outlineLevel="1" x14ac:dyDescent="0.3">
      <c r="A207" s="156" t="s">
        <v>198</v>
      </c>
      <c r="B207" s="111" t="e">
        <f t="shared" si="58"/>
        <v>#VALUE!</v>
      </c>
      <c r="C207" s="119" t="s">
        <v>198</v>
      </c>
      <c r="D207" s="119" t="s">
        <v>198</v>
      </c>
      <c r="E207" s="113" t="e">
        <f t="shared" si="59"/>
        <v>#VALUE!</v>
      </c>
      <c r="F207" s="120" t="e">
        <f t="shared" si="60"/>
        <v>#VALUE!</v>
      </c>
      <c r="G207" s="121" t="e">
        <f t="shared" si="69"/>
        <v>#VALUE!</v>
      </c>
      <c r="H207" s="111" t="e">
        <f t="shared" si="61"/>
        <v>#VALUE!</v>
      </c>
      <c r="I207" s="119" t="s">
        <v>198</v>
      </c>
      <c r="J207" s="119" t="s">
        <v>198</v>
      </c>
      <c r="K207" s="113" t="e">
        <f t="shared" si="62"/>
        <v>#VALUE!</v>
      </c>
      <c r="L207" s="120" t="e">
        <f t="shared" si="63"/>
        <v>#VALUE!</v>
      </c>
      <c r="M207" s="121" t="e">
        <f t="shared" si="70"/>
        <v>#VALUE!</v>
      </c>
      <c r="N207" s="111" t="e">
        <f t="shared" si="64"/>
        <v>#VALUE!</v>
      </c>
      <c r="O207" s="119" t="s">
        <v>198</v>
      </c>
      <c r="P207" s="119" t="s">
        <v>198</v>
      </c>
      <c r="Q207" s="113" t="e">
        <f t="shared" si="65"/>
        <v>#VALUE!</v>
      </c>
      <c r="R207" s="120" t="e">
        <f t="shared" si="66"/>
        <v>#VALUE!</v>
      </c>
      <c r="S207" s="121" t="e">
        <f t="shared" si="71"/>
        <v>#VALUE!</v>
      </c>
      <c r="T207" s="121" t="e">
        <f>+VLOOKUP(A207,#REF!,10,0)</f>
        <v>#REF!</v>
      </c>
      <c r="U207" s="116"/>
      <c r="V207" s="117"/>
      <c r="W207" s="90"/>
      <c r="X207" s="89"/>
      <c r="Y207" s="89"/>
      <c r="Z207" s="118"/>
      <c r="AA207" s="89"/>
      <c r="AB207" s="89"/>
      <c r="AC207" s="89"/>
      <c r="AD207" s="89"/>
      <c r="AE207" s="89"/>
      <c r="AF207" s="89"/>
      <c r="AG207" s="89"/>
    </row>
    <row r="208" spans="1:33" ht="11.25" customHeight="1" outlineLevel="1" x14ac:dyDescent="0.3">
      <c r="A208" s="156" t="s">
        <v>198</v>
      </c>
      <c r="B208" s="111" t="e">
        <f t="shared" si="58"/>
        <v>#VALUE!</v>
      </c>
      <c r="C208" s="119" t="s">
        <v>198</v>
      </c>
      <c r="D208" s="119" t="s">
        <v>198</v>
      </c>
      <c r="E208" s="113" t="e">
        <f t="shared" si="59"/>
        <v>#VALUE!</v>
      </c>
      <c r="F208" s="120" t="e">
        <f t="shared" si="60"/>
        <v>#VALUE!</v>
      </c>
      <c r="G208" s="121" t="e">
        <f t="shared" si="69"/>
        <v>#VALUE!</v>
      </c>
      <c r="H208" s="111" t="e">
        <f t="shared" si="61"/>
        <v>#VALUE!</v>
      </c>
      <c r="I208" s="119" t="s">
        <v>198</v>
      </c>
      <c r="J208" s="119" t="s">
        <v>198</v>
      </c>
      <c r="K208" s="113" t="e">
        <f t="shared" si="62"/>
        <v>#VALUE!</v>
      </c>
      <c r="L208" s="120" t="e">
        <f t="shared" si="63"/>
        <v>#VALUE!</v>
      </c>
      <c r="M208" s="121" t="e">
        <f t="shared" si="70"/>
        <v>#VALUE!</v>
      </c>
      <c r="N208" s="111" t="e">
        <f t="shared" si="64"/>
        <v>#VALUE!</v>
      </c>
      <c r="O208" s="119" t="s">
        <v>198</v>
      </c>
      <c r="P208" s="119" t="s">
        <v>198</v>
      </c>
      <c r="Q208" s="113" t="e">
        <f t="shared" si="65"/>
        <v>#VALUE!</v>
      </c>
      <c r="R208" s="120" t="e">
        <f t="shared" si="66"/>
        <v>#VALUE!</v>
      </c>
      <c r="S208" s="121" t="e">
        <f t="shared" si="71"/>
        <v>#VALUE!</v>
      </c>
      <c r="T208" s="121" t="e">
        <f>+VLOOKUP(A208,#REF!,10,0)</f>
        <v>#REF!</v>
      </c>
      <c r="U208" s="116"/>
      <c r="V208" s="117"/>
      <c r="W208" s="90" t="e">
        <f t="shared" ref="W208:W215" si="72">+(E200+2*K200+Q200)/4</f>
        <v>#VALUE!</v>
      </c>
      <c r="X208" s="89"/>
      <c r="Y208" s="89"/>
      <c r="Z208" s="118"/>
      <c r="AA208" s="89"/>
      <c r="AB208" s="89"/>
      <c r="AC208" s="89"/>
      <c r="AD208" s="89"/>
      <c r="AE208" s="89"/>
      <c r="AF208" s="89"/>
      <c r="AG208" s="89"/>
    </row>
    <row r="209" spans="1:33" ht="11.25" customHeight="1" outlineLevel="1" x14ac:dyDescent="0.3">
      <c r="A209" s="156" t="s">
        <v>198</v>
      </c>
      <c r="B209" s="111" t="e">
        <f t="shared" si="58"/>
        <v>#VALUE!</v>
      </c>
      <c r="C209" s="119" t="s">
        <v>198</v>
      </c>
      <c r="D209" s="119" t="s">
        <v>198</v>
      </c>
      <c r="E209" s="113" t="e">
        <f t="shared" si="59"/>
        <v>#VALUE!</v>
      </c>
      <c r="F209" s="120" t="e">
        <f t="shared" si="60"/>
        <v>#VALUE!</v>
      </c>
      <c r="G209" s="121" t="e">
        <f t="shared" si="69"/>
        <v>#VALUE!</v>
      </c>
      <c r="H209" s="111" t="e">
        <f t="shared" si="61"/>
        <v>#VALUE!</v>
      </c>
      <c r="I209" s="119" t="s">
        <v>198</v>
      </c>
      <c r="J209" s="119" t="s">
        <v>198</v>
      </c>
      <c r="K209" s="113" t="e">
        <f t="shared" si="62"/>
        <v>#VALUE!</v>
      </c>
      <c r="L209" s="120" t="e">
        <f t="shared" si="63"/>
        <v>#VALUE!</v>
      </c>
      <c r="M209" s="121" t="e">
        <f t="shared" si="70"/>
        <v>#VALUE!</v>
      </c>
      <c r="N209" s="111" t="e">
        <f t="shared" si="64"/>
        <v>#VALUE!</v>
      </c>
      <c r="O209" s="119" t="s">
        <v>198</v>
      </c>
      <c r="P209" s="119" t="s">
        <v>198</v>
      </c>
      <c r="Q209" s="113" t="e">
        <f t="shared" si="65"/>
        <v>#VALUE!</v>
      </c>
      <c r="R209" s="120" t="e">
        <f t="shared" si="66"/>
        <v>#VALUE!</v>
      </c>
      <c r="S209" s="121" t="e">
        <f t="shared" si="71"/>
        <v>#VALUE!</v>
      </c>
      <c r="T209" s="121" t="e">
        <f>+VLOOKUP(A209,#REF!,10,0)</f>
        <v>#REF!</v>
      </c>
      <c r="U209" s="116"/>
      <c r="V209" s="117"/>
      <c r="W209" s="90" t="e">
        <f t="shared" si="72"/>
        <v>#VALUE!</v>
      </c>
      <c r="X209" s="89"/>
      <c r="Y209" s="89"/>
      <c r="Z209" s="118"/>
      <c r="AA209" s="89"/>
      <c r="AB209" s="89"/>
      <c r="AC209" s="89"/>
      <c r="AD209" s="89"/>
      <c r="AE209" s="89"/>
      <c r="AF209" s="89"/>
      <c r="AG209" s="89"/>
    </row>
    <row r="210" spans="1:33" ht="11.25" customHeight="1" outlineLevel="1" x14ac:dyDescent="0.3">
      <c r="A210" s="156" t="s">
        <v>198</v>
      </c>
      <c r="B210" s="111" t="e">
        <f t="shared" si="58"/>
        <v>#VALUE!</v>
      </c>
      <c r="C210" s="119" t="s">
        <v>198</v>
      </c>
      <c r="D210" s="119" t="s">
        <v>198</v>
      </c>
      <c r="E210" s="113" t="e">
        <f t="shared" si="59"/>
        <v>#VALUE!</v>
      </c>
      <c r="F210" s="120" t="e">
        <f t="shared" si="60"/>
        <v>#VALUE!</v>
      </c>
      <c r="G210" s="121" t="e">
        <f t="shared" si="69"/>
        <v>#VALUE!</v>
      </c>
      <c r="H210" s="111" t="e">
        <f t="shared" si="61"/>
        <v>#VALUE!</v>
      </c>
      <c r="I210" s="119" t="s">
        <v>198</v>
      </c>
      <c r="J210" s="119" t="s">
        <v>198</v>
      </c>
      <c r="K210" s="113" t="e">
        <f t="shared" si="62"/>
        <v>#VALUE!</v>
      </c>
      <c r="L210" s="120" t="e">
        <f t="shared" si="63"/>
        <v>#VALUE!</v>
      </c>
      <c r="M210" s="121" t="e">
        <f t="shared" si="70"/>
        <v>#VALUE!</v>
      </c>
      <c r="N210" s="111" t="e">
        <f t="shared" si="64"/>
        <v>#VALUE!</v>
      </c>
      <c r="O210" s="119" t="s">
        <v>198</v>
      </c>
      <c r="P210" s="119" t="s">
        <v>198</v>
      </c>
      <c r="Q210" s="113" t="e">
        <f t="shared" si="65"/>
        <v>#VALUE!</v>
      </c>
      <c r="R210" s="120" t="e">
        <f t="shared" si="66"/>
        <v>#VALUE!</v>
      </c>
      <c r="S210" s="121" t="e">
        <f t="shared" si="71"/>
        <v>#VALUE!</v>
      </c>
      <c r="T210" s="121" t="e">
        <f>+VLOOKUP(A210,#REF!,10,0)</f>
        <v>#REF!</v>
      </c>
      <c r="U210" s="116"/>
      <c r="V210" s="117"/>
      <c r="W210" s="90" t="e">
        <f t="shared" si="72"/>
        <v>#VALUE!</v>
      </c>
      <c r="X210" s="89"/>
      <c r="Y210" s="89"/>
      <c r="Z210" s="118"/>
      <c r="AA210" s="89"/>
      <c r="AB210" s="89"/>
      <c r="AC210" s="89"/>
      <c r="AD210" s="89"/>
      <c r="AE210" s="89"/>
      <c r="AF210" s="89"/>
      <c r="AG210" s="89"/>
    </row>
    <row r="211" spans="1:33" ht="11.25" customHeight="1" outlineLevel="1" x14ac:dyDescent="0.3">
      <c r="A211" s="156" t="s">
        <v>198</v>
      </c>
      <c r="B211" s="111" t="e">
        <f t="shared" si="58"/>
        <v>#VALUE!</v>
      </c>
      <c r="C211" s="119" t="s">
        <v>198</v>
      </c>
      <c r="D211" s="119" t="s">
        <v>198</v>
      </c>
      <c r="E211" s="113" t="e">
        <f t="shared" si="59"/>
        <v>#VALUE!</v>
      </c>
      <c r="F211" s="120" t="e">
        <f t="shared" si="60"/>
        <v>#VALUE!</v>
      </c>
      <c r="G211" s="121" t="e">
        <f t="shared" si="69"/>
        <v>#VALUE!</v>
      </c>
      <c r="H211" s="111" t="e">
        <f t="shared" si="61"/>
        <v>#VALUE!</v>
      </c>
      <c r="I211" s="119" t="s">
        <v>198</v>
      </c>
      <c r="J211" s="119" t="s">
        <v>198</v>
      </c>
      <c r="K211" s="113" t="e">
        <f t="shared" si="62"/>
        <v>#VALUE!</v>
      </c>
      <c r="L211" s="120" t="e">
        <f t="shared" si="63"/>
        <v>#VALUE!</v>
      </c>
      <c r="M211" s="121" t="e">
        <f t="shared" si="70"/>
        <v>#VALUE!</v>
      </c>
      <c r="N211" s="111" t="e">
        <f t="shared" si="64"/>
        <v>#VALUE!</v>
      </c>
      <c r="O211" s="119" t="s">
        <v>198</v>
      </c>
      <c r="P211" s="119" t="s">
        <v>198</v>
      </c>
      <c r="Q211" s="113" t="e">
        <f t="shared" si="65"/>
        <v>#VALUE!</v>
      </c>
      <c r="R211" s="120" t="e">
        <f t="shared" si="66"/>
        <v>#VALUE!</v>
      </c>
      <c r="S211" s="121" t="e">
        <f t="shared" si="71"/>
        <v>#VALUE!</v>
      </c>
      <c r="T211" s="121" t="e">
        <f>+VLOOKUP(A211,#REF!,10,0)</f>
        <v>#REF!</v>
      </c>
      <c r="U211" s="116"/>
      <c r="V211" s="117"/>
      <c r="W211" s="90" t="e">
        <f t="shared" si="72"/>
        <v>#VALUE!</v>
      </c>
      <c r="X211" s="89"/>
      <c r="Y211" s="89"/>
      <c r="Z211" s="118"/>
      <c r="AA211" s="89"/>
      <c r="AB211" s="89"/>
      <c r="AC211" s="89"/>
      <c r="AD211" s="89"/>
      <c r="AE211" s="89"/>
      <c r="AF211" s="89"/>
      <c r="AG211" s="89"/>
    </row>
    <row r="212" spans="1:33" ht="11.25" customHeight="1" outlineLevel="1" x14ac:dyDescent="0.3">
      <c r="A212" s="156" t="s">
        <v>198</v>
      </c>
      <c r="B212" s="111" t="e">
        <f t="shared" si="58"/>
        <v>#VALUE!</v>
      </c>
      <c r="C212" s="119" t="s">
        <v>198</v>
      </c>
      <c r="D212" s="119" t="s">
        <v>198</v>
      </c>
      <c r="E212" s="113" t="e">
        <f t="shared" si="59"/>
        <v>#VALUE!</v>
      </c>
      <c r="F212" s="120" t="e">
        <f t="shared" si="60"/>
        <v>#VALUE!</v>
      </c>
      <c r="G212" s="121" t="e">
        <f t="shared" si="69"/>
        <v>#VALUE!</v>
      </c>
      <c r="H212" s="111" t="e">
        <f t="shared" si="61"/>
        <v>#VALUE!</v>
      </c>
      <c r="I212" s="119" t="s">
        <v>198</v>
      </c>
      <c r="J212" s="119" t="s">
        <v>198</v>
      </c>
      <c r="K212" s="113" t="e">
        <f t="shared" si="62"/>
        <v>#VALUE!</v>
      </c>
      <c r="L212" s="120" t="e">
        <f t="shared" si="63"/>
        <v>#VALUE!</v>
      </c>
      <c r="M212" s="121" t="e">
        <f t="shared" si="70"/>
        <v>#VALUE!</v>
      </c>
      <c r="N212" s="111" t="e">
        <f t="shared" si="64"/>
        <v>#VALUE!</v>
      </c>
      <c r="O212" s="119" t="s">
        <v>198</v>
      </c>
      <c r="P212" s="119" t="s">
        <v>198</v>
      </c>
      <c r="Q212" s="113" t="e">
        <f t="shared" si="65"/>
        <v>#VALUE!</v>
      </c>
      <c r="R212" s="120" t="e">
        <f t="shared" si="66"/>
        <v>#VALUE!</v>
      </c>
      <c r="S212" s="121" t="e">
        <f t="shared" si="71"/>
        <v>#VALUE!</v>
      </c>
      <c r="T212" s="121" t="e">
        <f>+VLOOKUP(A212,#REF!,10,0)</f>
        <v>#REF!</v>
      </c>
      <c r="U212" s="116"/>
      <c r="V212" s="117"/>
      <c r="W212" s="90" t="e">
        <f t="shared" si="72"/>
        <v>#VALUE!</v>
      </c>
      <c r="X212" s="89"/>
      <c r="Y212" s="89"/>
      <c r="Z212" s="118"/>
      <c r="AA212" s="89"/>
      <c r="AB212" s="89"/>
      <c r="AC212" s="89"/>
      <c r="AD212" s="89"/>
      <c r="AE212" s="89"/>
      <c r="AF212" s="89"/>
      <c r="AG212" s="89"/>
    </row>
    <row r="213" spans="1:33" ht="11.25" customHeight="1" outlineLevel="1" x14ac:dyDescent="0.3">
      <c r="A213" s="156" t="s">
        <v>198</v>
      </c>
      <c r="B213" s="111" t="e">
        <f t="shared" si="58"/>
        <v>#VALUE!</v>
      </c>
      <c r="C213" s="119" t="s">
        <v>198</v>
      </c>
      <c r="D213" s="119" t="s">
        <v>198</v>
      </c>
      <c r="E213" s="113" t="e">
        <f t="shared" si="59"/>
        <v>#VALUE!</v>
      </c>
      <c r="F213" s="120" t="e">
        <f t="shared" si="60"/>
        <v>#VALUE!</v>
      </c>
      <c r="G213" s="121" t="e">
        <f t="shared" si="69"/>
        <v>#VALUE!</v>
      </c>
      <c r="H213" s="111" t="e">
        <f t="shared" si="61"/>
        <v>#VALUE!</v>
      </c>
      <c r="I213" s="119" t="s">
        <v>198</v>
      </c>
      <c r="J213" s="119" t="s">
        <v>198</v>
      </c>
      <c r="K213" s="113" t="e">
        <f t="shared" si="62"/>
        <v>#VALUE!</v>
      </c>
      <c r="L213" s="120" t="e">
        <f t="shared" si="63"/>
        <v>#VALUE!</v>
      </c>
      <c r="M213" s="121" t="e">
        <f t="shared" si="70"/>
        <v>#VALUE!</v>
      </c>
      <c r="N213" s="111" t="e">
        <f t="shared" si="64"/>
        <v>#VALUE!</v>
      </c>
      <c r="O213" s="119" t="s">
        <v>198</v>
      </c>
      <c r="P213" s="119" t="s">
        <v>198</v>
      </c>
      <c r="Q213" s="113" t="e">
        <f t="shared" si="65"/>
        <v>#VALUE!</v>
      </c>
      <c r="R213" s="120" t="e">
        <f t="shared" si="66"/>
        <v>#VALUE!</v>
      </c>
      <c r="S213" s="121" t="e">
        <f t="shared" si="71"/>
        <v>#VALUE!</v>
      </c>
      <c r="T213" s="121" t="e">
        <f>+VLOOKUP(A213,#REF!,10,0)</f>
        <v>#REF!</v>
      </c>
      <c r="U213" s="116"/>
      <c r="V213" s="117"/>
      <c r="W213" s="90" t="e">
        <f t="shared" si="72"/>
        <v>#VALUE!</v>
      </c>
      <c r="X213" s="89"/>
      <c r="Y213" s="89"/>
      <c r="Z213" s="118"/>
      <c r="AA213" s="89"/>
      <c r="AB213" s="89"/>
      <c r="AC213" s="89"/>
      <c r="AD213" s="89"/>
      <c r="AE213" s="89"/>
      <c r="AF213" s="89"/>
      <c r="AG213" s="89"/>
    </row>
    <row r="214" spans="1:33" ht="11.25" customHeight="1" outlineLevel="1" x14ac:dyDescent="0.3">
      <c r="A214" s="156" t="s">
        <v>198</v>
      </c>
      <c r="B214" s="111" t="e">
        <f t="shared" si="58"/>
        <v>#VALUE!</v>
      </c>
      <c r="C214" s="119" t="s">
        <v>198</v>
      </c>
      <c r="D214" s="119" t="s">
        <v>198</v>
      </c>
      <c r="E214" s="113" t="e">
        <f t="shared" si="59"/>
        <v>#VALUE!</v>
      </c>
      <c r="F214" s="120" t="e">
        <f t="shared" si="60"/>
        <v>#VALUE!</v>
      </c>
      <c r="G214" s="121" t="e">
        <f t="shared" si="69"/>
        <v>#VALUE!</v>
      </c>
      <c r="H214" s="111" t="e">
        <f t="shared" si="61"/>
        <v>#VALUE!</v>
      </c>
      <c r="I214" s="119" t="s">
        <v>198</v>
      </c>
      <c r="J214" s="119" t="s">
        <v>198</v>
      </c>
      <c r="K214" s="113" t="e">
        <f t="shared" si="62"/>
        <v>#VALUE!</v>
      </c>
      <c r="L214" s="120" t="e">
        <f t="shared" si="63"/>
        <v>#VALUE!</v>
      </c>
      <c r="M214" s="121" t="e">
        <f t="shared" si="70"/>
        <v>#VALUE!</v>
      </c>
      <c r="N214" s="111" t="e">
        <f t="shared" si="64"/>
        <v>#VALUE!</v>
      </c>
      <c r="O214" s="119" t="s">
        <v>198</v>
      </c>
      <c r="P214" s="119" t="s">
        <v>198</v>
      </c>
      <c r="Q214" s="113" t="e">
        <f t="shared" si="65"/>
        <v>#VALUE!</v>
      </c>
      <c r="R214" s="120" t="e">
        <f t="shared" si="66"/>
        <v>#VALUE!</v>
      </c>
      <c r="S214" s="121" t="e">
        <f t="shared" si="71"/>
        <v>#VALUE!</v>
      </c>
      <c r="T214" s="121" t="e">
        <f>+VLOOKUP(A214,#REF!,10,0)</f>
        <v>#REF!</v>
      </c>
      <c r="U214" s="116"/>
      <c r="V214" s="117"/>
      <c r="W214" s="90" t="e">
        <f t="shared" si="72"/>
        <v>#VALUE!</v>
      </c>
      <c r="X214" s="89"/>
      <c r="Y214" s="89"/>
      <c r="Z214" s="118"/>
      <c r="AA214" s="89"/>
      <c r="AB214" s="89"/>
      <c r="AC214" s="89"/>
      <c r="AD214" s="89"/>
      <c r="AE214" s="89"/>
      <c r="AF214" s="89"/>
      <c r="AG214" s="89"/>
    </row>
    <row r="215" spans="1:33" ht="11.25" customHeight="1" outlineLevel="1" x14ac:dyDescent="0.3">
      <c r="A215" s="156" t="s">
        <v>198</v>
      </c>
      <c r="B215" s="111" t="e">
        <f t="shared" si="58"/>
        <v>#VALUE!</v>
      </c>
      <c r="C215" s="119" t="s">
        <v>198</v>
      </c>
      <c r="D215" s="119" t="s">
        <v>198</v>
      </c>
      <c r="E215" s="113" t="e">
        <f t="shared" si="59"/>
        <v>#VALUE!</v>
      </c>
      <c r="F215" s="120" t="e">
        <f t="shared" si="60"/>
        <v>#VALUE!</v>
      </c>
      <c r="G215" s="121" t="e">
        <f t="shared" si="69"/>
        <v>#VALUE!</v>
      </c>
      <c r="H215" s="111" t="e">
        <f t="shared" si="61"/>
        <v>#VALUE!</v>
      </c>
      <c r="I215" s="119" t="s">
        <v>198</v>
      </c>
      <c r="J215" s="119" t="s">
        <v>198</v>
      </c>
      <c r="K215" s="113" t="e">
        <f t="shared" si="62"/>
        <v>#VALUE!</v>
      </c>
      <c r="L215" s="120" t="e">
        <f t="shared" si="63"/>
        <v>#VALUE!</v>
      </c>
      <c r="M215" s="121" t="e">
        <f t="shared" si="70"/>
        <v>#VALUE!</v>
      </c>
      <c r="N215" s="111" t="e">
        <f t="shared" si="64"/>
        <v>#VALUE!</v>
      </c>
      <c r="O215" s="119" t="s">
        <v>198</v>
      </c>
      <c r="P215" s="119" t="s">
        <v>198</v>
      </c>
      <c r="Q215" s="113" t="e">
        <f t="shared" si="65"/>
        <v>#VALUE!</v>
      </c>
      <c r="R215" s="120" t="e">
        <f t="shared" si="66"/>
        <v>#VALUE!</v>
      </c>
      <c r="S215" s="121" t="e">
        <f t="shared" si="71"/>
        <v>#VALUE!</v>
      </c>
      <c r="T215" s="121" t="e">
        <f>+VLOOKUP(A215,#REF!,10,0)</f>
        <v>#REF!</v>
      </c>
      <c r="U215" s="116"/>
      <c r="V215" s="117"/>
      <c r="W215" s="90" t="e">
        <f t="shared" si="72"/>
        <v>#VALUE!</v>
      </c>
      <c r="X215" s="89"/>
      <c r="Y215" s="89"/>
      <c r="Z215" s="118"/>
      <c r="AA215" s="89"/>
      <c r="AB215" s="89"/>
      <c r="AC215" s="89"/>
      <c r="AD215" s="89"/>
      <c r="AE215" s="89"/>
      <c r="AF215" s="89"/>
      <c r="AG215" s="89"/>
    </row>
    <row r="216" spans="1:33" ht="11.25" customHeight="1" outlineLevel="1" x14ac:dyDescent="0.3">
      <c r="A216" s="156" t="s">
        <v>198</v>
      </c>
      <c r="B216" s="111" t="e">
        <f t="shared" si="58"/>
        <v>#VALUE!</v>
      </c>
      <c r="C216" s="119" t="s">
        <v>198</v>
      </c>
      <c r="D216" s="119" t="s">
        <v>198</v>
      </c>
      <c r="E216" s="113" t="e">
        <f t="shared" si="59"/>
        <v>#VALUE!</v>
      </c>
      <c r="F216" s="120" t="e">
        <f t="shared" si="60"/>
        <v>#VALUE!</v>
      </c>
      <c r="G216" s="121" t="e">
        <f t="shared" si="69"/>
        <v>#VALUE!</v>
      </c>
      <c r="H216" s="111" t="e">
        <f t="shared" si="61"/>
        <v>#VALUE!</v>
      </c>
      <c r="I216" s="119" t="s">
        <v>198</v>
      </c>
      <c r="J216" s="119" t="s">
        <v>198</v>
      </c>
      <c r="K216" s="113" t="e">
        <f t="shared" si="62"/>
        <v>#VALUE!</v>
      </c>
      <c r="L216" s="120" t="e">
        <f t="shared" si="63"/>
        <v>#VALUE!</v>
      </c>
      <c r="M216" s="121" t="e">
        <f t="shared" si="70"/>
        <v>#VALUE!</v>
      </c>
      <c r="N216" s="111" t="e">
        <f t="shared" si="64"/>
        <v>#VALUE!</v>
      </c>
      <c r="O216" s="119" t="s">
        <v>198</v>
      </c>
      <c r="P216" s="119" t="s">
        <v>198</v>
      </c>
      <c r="Q216" s="113" t="e">
        <f t="shared" si="65"/>
        <v>#VALUE!</v>
      </c>
      <c r="R216" s="120" t="e">
        <f t="shared" si="66"/>
        <v>#VALUE!</v>
      </c>
      <c r="S216" s="121" t="e">
        <f t="shared" si="71"/>
        <v>#VALUE!</v>
      </c>
      <c r="T216" s="121" t="e">
        <f>+VLOOKUP(A216,#REF!,10,0)</f>
        <v>#REF!</v>
      </c>
      <c r="U216" s="116"/>
      <c r="V216" s="117"/>
      <c r="W216" s="90" t="e">
        <f t="shared" ref="W216:W253" si="73">+(E216+2*K216+Q216)/4</f>
        <v>#VALUE!</v>
      </c>
      <c r="X216" s="89"/>
      <c r="Y216" s="89"/>
      <c r="Z216" s="118"/>
      <c r="AA216" s="89"/>
      <c r="AB216" s="89"/>
      <c r="AC216" s="89"/>
      <c r="AD216" s="89"/>
      <c r="AE216" s="89"/>
      <c r="AF216" s="89"/>
      <c r="AG216" s="89"/>
    </row>
    <row r="217" spans="1:33" ht="11.25" customHeight="1" outlineLevel="1" x14ac:dyDescent="0.3">
      <c r="A217" s="156" t="s">
        <v>198</v>
      </c>
      <c r="B217" s="111" t="e">
        <f t="shared" si="58"/>
        <v>#VALUE!</v>
      </c>
      <c r="C217" s="119" t="s">
        <v>198</v>
      </c>
      <c r="D217" s="119" t="s">
        <v>198</v>
      </c>
      <c r="E217" s="113" t="e">
        <f t="shared" si="59"/>
        <v>#VALUE!</v>
      </c>
      <c r="F217" s="120" t="e">
        <f t="shared" si="60"/>
        <v>#VALUE!</v>
      </c>
      <c r="G217" s="121" t="e">
        <f t="shared" si="69"/>
        <v>#VALUE!</v>
      </c>
      <c r="H217" s="111" t="e">
        <f t="shared" si="61"/>
        <v>#VALUE!</v>
      </c>
      <c r="I217" s="119" t="s">
        <v>198</v>
      </c>
      <c r="J217" s="119" t="s">
        <v>198</v>
      </c>
      <c r="K217" s="113" t="e">
        <f t="shared" si="62"/>
        <v>#VALUE!</v>
      </c>
      <c r="L217" s="120" t="e">
        <f t="shared" si="63"/>
        <v>#VALUE!</v>
      </c>
      <c r="M217" s="121" t="e">
        <f t="shared" si="70"/>
        <v>#VALUE!</v>
      </c>
      <c r="N217" s="111" t="e">
        <f t="shared" si="64"/>
        <v>#VALUE!</v>
      </c>
      <c r="O217" s="119" t="s">
        <v>198</v>
      </c>
      <c r="P217" s="119" t="s">
        <v>198</v>
      </c>
      <c r="Q217" s="113" t="e">
        <f t="shared" si="65"/>
        <v>#VALUE!</v>
      </c>
      <c r="R217" s="120" t="e">
        <f t="shared" si="66"/>
        <v>#VALUE!</v>
      </c>
      <c r="S217" s="121" t="e">
        <f t="shared" si="71"/>
        <v>#VALUE!</v>
      </c>
      <c r="T217" s="121" t="e">
        <f>+VLOOKUP(A217,#REF!,10,0)</f>
        <v>#REF!</v>
      </c>
      <c r="U217" s="116"/>
      <c r="V217" s="117"/>
      <c r="W217" s="90" t="e">
        <f t="shared" si="73"/>
        <v>#VALUE!</v>
      </c>
      <c r="X217" s="89"/>
      <c r="Y217" s="89"/>
      <c r="Z217" s="118"/>
      <c r="AA217" s="89"/>
      <c r="AB217" s="89"/>
      <c r="AC217" s="89"/>
      <c r="AD217" s="89"/>
      <c r="AE217" s="89"/>
      <c r="AF217" s="89"/>
      <c r="AG217" s="89"/>
    </row>
    <row r="218" spans="1:33" ht="11.25" customHeight="1" outlineLevel="1" x14ac:dyDescent="0.3">
      <c r="A218" s="156" t="s">
        <v>198</v>
      </c>
      <c r="B218" s="111" t="e">
        <f t="shared" si="58"/>
        <v>#VALUE!</v>
      </c>
      <c r="C218" s="119" t="s">
        <v>198</v>
      </c>
      <c r="D218" s="119" t="s">
        <v>198</v>
      </c>
      <c r="E218" s="113" t="e">
        <f t="shared" si="59"/>
        <v>#VALUE!</v>
      </c>
      <c r="F218" s="120" t="e">
        <f t="shared" si="60"/>
        <v>#VALUE!</v>
      </c>
      <c r="G218" s="121" t="e">
        <f t="shared" si="69"/>
        <v>#VALUE!</v>
      </c>
      <c r="H218" s="111" t="e">
        <f t="shared" si="61"/>
        <v>#VALUE!</v>
      </c>
      <c r="I218" s="119" t="s">
        <v>198</v>
      </c>
      <c r="J218" s="119" t="s">
        <v>198</v>
      </c>
      <c r="K218" s="113" t="e">
        <f t="shared" si="62"/>
        <v>#VALUE!</v>
      </c>
      <c r="L218" s="120" t="e">
        <f t="shared" si="63"/>
        <v>#VALUE!</v>
      </c>
      <c r="M218" s="121" t="e">
        <f t="shared" si="70"/>
        <v>#VALUE!</v>
      </c>
      <c r="N218" s="111" t="e">
        <f t="shared" si="64"/>
        <v>#VALUE!</v>
      </c>
      <c r="O218" s="119" t="s">
        <v>198</v>
      </c>
      <c r="P218" s="119" t="s">
        <v>198</v>
      </c>
      <c r="Q218" s="113" t="e">
        <f t="shared" si="65"/>
        <v>#VALUE!</v>
      </c>
      <c r="R218" s="120" t="e">
        <f t="shared" si="66"/>
        <v>#VALUE!</v>
      </c>
      <c r="S218" s="121" t="e">
        <f t="shared" si="71"/>
        <v>#VALUE!</v>
      </c>
      <c r="T218" s="121" t="e">
        <f>+VLOOKUP(A218,#REF!,10,0)</f>
        <v>#REF!</v>
      </c>
      <c r="U218" s="116"/>
      <c r="V218" s="117"/>
      <c r="W218" s="90" t="e">
        <f t="shared" si="73"/>
        <v>#VALUE!</v>
      </c>
      <c r="X218" s="89"/>
      <c r="Y218" s="89"/>
      <c r="Z218" s="118"/>
      <c r="AA218" s="89"/>
      <c r="AB218" s="89"/>
      <c r="AC218" s="89"/>
      <c r="AD218" s="89"/>
      <c r="AE218" s="89"/>
      <c r="AF218" s="89"/>
      <c r="AG218" s="89"/>
    </row>
    <row r="219" spans="1:33" ht="11.25" customHeight="1" outlineLevel="1" x14ac:dyDescent="0.3">
      <c r="A219" s="156" t="s">
        <v>198</v>
      </c>
      <c r="B219" s="111" t="e">
        <f t="shared" si="58"/>
        <v>#VALUE!</v>
      </c>
      <c r="C219" s="119" t="s">
        <v>198</v>
      </c>
      <c r="D219" s="119" t="s">
        <v>198</v>
      </c>
      <c r="E219" s="113" t="e">
        <f t="shared" si="59"/>
        <v>#VALUE!</v>
      </c>
      <c r="F219" s="120" t="e">
        <f t="shared" si="60"/>
        <v>#VALUE!</v>
      </c>
      <c r="G219" s="121" t="e">
        <f t="shared" si="69"/>
        <v>#VALUE!</v>
      </c>
      <c r="H219" s="111" t="e">
        <f t="shared" si="61"/>
        <v>#VALUE!</v>
      </c>
      <c r="I219" s="119" t="s">
        <v>198</v>
      </c>
      <c r="J219" s="119" t="s">
        <v>198</v>
      </c>
      <c r="K219" s="113" t="e">
        <f t="shared" si="62"/>
        <v>#VALUE!</v>
      </c>
      <c r="L219" s="120" t="e">
        <f t="shared" si="63"/>
        <v>#VALUE!</v>
      </c>
      <c r="M219" s="121" t="e">
        <f t="shared" si="70"/>
        <v>#VALUE!</v>
      </c>
      <c r="N219" s="111" t="e">
        <f t="shared" si="64"/>
        <v>#VALUE!</v>
      </c>
      <c r="O219" s="119" t="s">
        <v>198</v>
      </c>
      <c r="P219" s="119" t="s">
        <v>198</v>
      </c>
      <c r="Q219" s="113" t="e">
        <f t="shared" si="65"/>
        <v>#VALUE!</v>
      </c>
      <c r="R219" s="120" t="e">
        <f t="shared" si="66"/>
        <v>#VALUE!</v>
      </c>
      <c r="S219" s="121" t="e">
        <f t="shared" si="71"/>
        <v>#VALUE!</v>
      </c>
      <c r="T219" s="121" t="e">
        <f>+VLOOKUP(A219,#REF!,10,0)</f>
        <v>#REF!</v>
      </c>
      <c r="U219" s="116"/>
      <c r="V219" s="117"/>
      <c r="W219" s="90" t="e">
        <f t="shared" si="73"/>
        <v>#VALUE!</v>
      </c>
      <c r="X219" s="89"/>
      <c r="Y219" s="89"/>
      <c r="Z219" s="118"/>
      <c r="AA219" s="89"/>
      <c r="AB219" s="89"/>
      <c r="AC219" s="89"/>
      <c r="AD219" s="89"/>
      <c r="AE219" s="89"/>
      <c r="AF219" s="89"/>
      <c r="AG219" s="89"/>
    </row>
    <row r="220" spans="1:33" ht="11.25" customHeight="1" outlineLevel="1" x14ac:dyDescent="0.3">
      <c r="A220" s="156" t="s">
        <v>198</v>
      </c>
      <c r="B220" s="111" t="e">
        <f t="shared" si="58"/>
        <v>#VALUE!</v>
      </c>
      <c r="C220" s="119" t="s">
        <v>198</v>
      </c>
      <c r="D220" s="119" t="s">
        <v>198</v>
      </c>
      <c r="E220" s="113" t="e">
        <f t="shared" si="59"/>
        <v>#VALUE!</v>
      </c>
      <c r="F220" s="120" t="e">
        <f t="shared" si="60"/>
        <v>#VALUE!</v>
      </c>
      <c r="G220" s="121" t="e">
        <f t="shared" si="69"/>
        <v>#VALUE!</v>
      </c>
      <c r="H220" s="111" t="e">
        <f t="shared" si="61"/>
        <v>#VALUE!</v>
      </c>
      <c r="I220" s="119" t="s">
        <v>198</v>
      </c>
      <c r="J220" s="119" t="s">
        <v>198</v>
      </c>
      <c r="K220" s="113" t="e">
        <f t="shared" si="62"/>
        <v>#VALUE!</v>
      </c>
      <c r="L220" s="120" t="e">
        <f t="shared" si="63"/>
        <v>#VALUE!</v>
      </c>
      <c r="M220" s="121" t="e">
        <f t="shared" si="70"/>
        <v>#VALUE!</v>
      </c>
      <c r="N220" s="111" t="e">
        <f t="shared" si="64"/>
        <v>#VALUE!</v>
      </c>
      <c r="O220" s="119" t="s">
        <v>198</v>
      </c>
      <c r="P220" s="119" t="s">
        <v>198</v>
      </c>
      <c r="Q220" s="113" t="e">
        <f t="shared" si="65"/>
        <v>#VALUE!</v>
      </c>
      <c r="R220" s="120" t="e">
        <f t="shared" si="66"/>
        <v>#VALUE!</v>
      </c>
      <c r="S220" s="121" t="e">
        <f t="shared" si="71"/>
        <v>#VALUE!</v>
      </c>
      <c r="T220" s="121" t="e">
        <f>+VLOOKUP(A220,#REF!,10,0)</f>
        <v>#REF!</v>
      </c>
      <c r="U220" s="116"/>
      <c r="V220" s="117"/>
      <c r="W220" s="90" t="e">
        <f t="shared" si="73"/>
        <v>#VALUE!</v>
      </c>
      <c r="X220" s="89"/>
      <c r="Y220" s="89"/>
      <c r="Z220" s="118"/>
      <c r="AA220" s="89"/>
      <c r="AB220" s="89"/>
      <c r="AC220" s="89"/>
      <c r="AD220" s="89"/>
      <c r="AE220" s="89"/>
      <c r="AF220" s="89"/>
      <c r="AG220" s="89"/>
    </row>
    <row r="221" spans="1:33" ht="11.25" customHeight="1" outlineLevel="1" x14ac:dyDescent="0.3">
      <c r="A221" s="156" t="s">
        <v>198</v>
      </c>
      <c r="B221" s="111" t="e">
        <f t="shared" si="58"/>
        <v>#VALUE!</v>
      </c>
      <c r="C221" s="119" t="s">
        <v>198</v>
      </c>
      <c r="D221" s="119" t="s">
        <v>198</v>
      </c>
      <c r="E221" s="113" t="e">
        <f t="shared" si="59"/>
        <v>#VALUE!</v>
      </c>
      <c r="F221" s="120" t="e">
        <f t="shared" si="60"/>
        <v>#VALUE!</v>
      </c>
      <c r="G221" s="121" t="e">
        <f t="shared" si="69"/>
        <v>#VALUE!</v>
      </c>
      <c r="H221" s="111" t="e">
        <f t="shared" si="61"/>
        <v>#VALUE!</v>
      </c>
      <c r="I221" s="119" t="s">
        <v>198</v>
      </c>
      <c r="J221" s="119" t="s">
        <v>198</v>
      </c>
      <c r="K221" s="113" t="e">
        <f t="shared" si="62"/>
        <v>#VALUE!</v>
      </c>
      <c r="L221" s="120" t="e">
        <f t="shared" si="63"/>
        <v>#VALUE!</v>
      </c>
      <c r="M221" s="121" t="e">
        <f t="shared" si="70"/>
        <v>#VALUE!</v>
      </c>
      <c r="N221" s="111" t="e">
        <f t="shared" si="64"/>
        <v>#VALUE!</v>
      </c>
      <c r="O221" s="119" t="s">
        <v>198</v>
      </c>
      <c r="P221" s="119" t="s">
        <v>198</v>
      </c>
      <c r="Q221" s="113" t="e">
        <f t="shared" si="65"/>
        <v>#VALUE!</v>
      </c>
      <c r="R221" s="120" t="e">
        <f t="shared" si="66"/>
        <v>#VALUE!</v>
      </c>
      <c r="S221" s="121" t="e">
        <f t="shared" si="71"/>
        <v>#VALUE!</v>
      </c>
      <c r="T221" s="121" t="e">
        <f>+VLOOKUP(A221,#REF!,10,0)</f>
        <v>#REF!</v>
      </c>
      <c r="U221" s="116"/>
      <c r="V221" s="117"/>
      <c r="W221" s="90" t="e">
        <f t="shared" si="73"/>
        <v>#VALUE!</v>
      </c>
      <c r="X221" s="89"/>
      <c r="Y221" s="89"/>
      <c r="Z221" s="118"/>
      <c r="AA221" s="89"/>
      <c r="AB221" s="89"/>
      <c r="AC221" s="89"/>
      <c r="AD221" s="89"/>
      <c r="AE221" s="89"/>
      <c r="AF221" s="89"/>
      <c r="AG221" s="89"/>
    </row>
    <row r="222" spans="1:33" ht="11.25" customHeight="1" outlineLevel="1" x14ac:dyDescent="0.3">
      <c r="A222" s="156" t="s">
        <v>198</v>
      </c>
      <c r="B222" s="111" t="e">
        <f t="shared" si="58"/>
        <v>#VALUE!</v>
      </c>
      <c r="C222" s="119" t="s">
        <v>198</v>
      </c>
      <c r="D222" s="119" t="s">
        <v>198</v>
      </c>
      <c r="E222" s="113" t="e">
        <f t="shared" si="59"/>
        <v>#VALUE!</v>
      </c>
      <c r="F222" s="120" t="e">
        <f t="shared" si="60"/>
        <v>#VALUE!</v>
      </c>
      <c r="G222" s="121" t="e">
        <f t="shared" si="69"/>
        <v>#VALUE!</v>
      </c>
      <c r="H222" s="111" t="e">
        <f t="shared" si="61"/>
        <v>#VALUE!</v>
      </c>
      <c r="I222" s="119" t="s">
        <v>198</v>
      </c>
      <c r="J222" s="119" t="s">
        <v>198</v>
      </c>
      <c r="K222" s="113" t="e">
        <f t="shared" si="62"/>
        <v>#VALUE!</v>
      </c>
      <c r="L222" s="120" t="e">
        <f t="shared" si="63"/>
        <v>#VALUE!</v>
      </c>
      <c r="M222" s="121" t="e">
        <f t="shared" si="70"/>
        <v>#VALUE!</v>
      </c>
      <c r="N222" s="111" t="e">
        <f t="shared" si="64"/>
        <v>#VALUE!</v>
      </c>
      <c r="O222" s="119" t="s">
        <v>198</v>
      </c>
      <c r="P222" s="119" t="s">
        <v>198</v>
      </c>
      <c r="Q222" s="113" t="e">
        <f t="shared" si="65"/>
        <v>#VALUE!</v>
      </c>
      <c r="R222" s="120" t="e">
        <f t="shared" si="66"/>
        <v>#VALUE!</v>
      </c>
      <c r="S222" s="121" t="e">
        <f t="shared" si="71"/>
        <v>#VALUE!</v>
      </c>
      <c r="T222" s="121" t="e">
        <f>+VLOOKUP(A222,#REF!,10,0)</f>
        <v>#REF!</v>
      </c>
      <c r="U222" s="116"/>
      <c r="V222" s="117"/>
      <c r="W222" s="90" t="e">
        <f t="shared" si="73"/>
        <v>#VALUE!</v>
      </c>
      <c r="X222" s="89"/>
      <c r="Y222" s="89"/>
      <c r="Z222" s="118"/>
      <c r="AA222" s="89"/>
      <c r="AB222" s="89"/>
      <c r="AC222" s="89"/>
      <c r="AD222" s="89"/>
      <c r="AE222" s="89"/>
      <c r="AF222" s="89"/>
      <c r="AG222" s="89"/>
    </row>
    <row r="223" spans="1:33" ht="11.25" customHeight="1" outlineLevel="1" x14ac:dyDescent="0.3">
      <c r="A223" s="156" t="s">
        <v>198</v>
      </c>
      <c r="B223" s="111" t="e">
        <f t="shared" si="58"/>
        <v>#VALUE!</v>
      </c>
      <c r="C223" s="119" t="s">
        <v>198</v>
      </c>
      <c r="D223" s="119" t="s">
        <v>198</v>
      </c>
      <c r="E223" s="113" t="e">
        <f t="shared" si="59"/>
        <v>#VALUE!</v>
      </c>
      <c r="F223" s="120" t="e">
        <f t="shared" si="60"/>
        <v>#VALUE!</v>
      </c>
      <c r="G223" s="121" t="e">
        <f t="shared" si="69"/>
        <v>#VALUE!</v>
      </c>
      <c r="H223" s="111" t="e">
        <f t="shared" si="61"/>
        <v>#VALUE!</v>
      </c>
      <c r="I223" s="119" t="s">
        <v>198</v>
      </c>
      <c r="J223" s="119" t="s">
        <v>198</v>
      </c>
      <c r="K223" s="113" t="e">
        <f t="shared" si="62"/>
        <v>#VALUE!</v>
      </c>
      <c r="L223" s="120" t="e">
        <f t="shared" si="63"/>
        <v>#VALUE!</v>
      </c>
      <c r="M223" s="121" t="e">
        <f t="shared" si="70"/>
        <v>#VALUE!</v>
      </c>
      <c r="N223" s="111" t="e">
        <f t="shared" si="64"/>
        <v>#VALUE!</v>
      </c>
      <c r="O223" s="119" t="s">
        <v>198</v>
      </c>
      <c r="P223" s="119" t="s">
        <v>198</v>
      </c>
      <c r="Q223" s="113" t="e">
        <f t="shared" si="65"/>
        <v>#VALUE!</v>
      </c>
      <c r="R223" s="120" t="e">
        <f t="shared" si="66"/>
        <v>#VALUE!</v>
      </c>
      <c r="S223" s="121" t="e">
        <f t="shared" si="71"/>
        <v>#VALUE!</v>
      </c>
      <c r="T223" s="121" t="e">
        <f>+VLOOKUP(A223,#REF!,10,0)</f>
        <v>#REF!</v>
      </c>
      <c r="U223" s="116"/>
      <c r="V223" s="117"/>
      <c r="W223" s="90" t="e">
        <f t="shared" si="73"/>
        <v>#VALUE!</v>
      </c>
      <c r="X223" s="89"/>
      <c r="Y223" s="89"/>
      <c r="Z223" s="118"/>
      <c r="AA223" s="89"/>
      <c r="AB223" s="89"/>
      <c r="AC223" s="89"/>
      <c r="AD223" s="89"/>
      <c r="AE223" s="89"/>
      <c r="AF223" s="89"/>
      <c r="AG223" s="89"/>
    </row>
    <row r="224" spans="1:33" ht="11.25" customHeight="1" outlineLevel="1" x14ac:dyDescent="0.3">
      <c r="A224" s="156" t="s">
        <v>198</v>
      </c>
      <c r="B224" s="111" t="e">
        <f t="shared" si="58"/>
        <v>#VALUE!</v>
      </c>
      <c r="C224" s="119" t="s">
        <v>198</v>
      </c>
      <c r="D224" s="119" t="s">
        <v>198</v>
      </c>
      <c r="E224" s="113" t="e">
        <f t="shared" si="59"/>
        <v>#VALUE!</v>
      </c>
      <c r="F224" s="120" t="e">
        <f t="shared" si="60"/>
        <v>#VALUE!</v>
      </c>
      <c r="G224" s="121" t="e">
        <f t="shared" si="69"/>
        <v>#VALUE!</v>
      </c>
      <c r="H224" s="111" t="e">
        <f t="shared" si="61"/>
        <v>#VALUE!</v>
      </c>
      <c r="I224" s="119" t="s">
        <v>198</v>
      </c>
      <c r="J224" s="119" t="s">
        <v>198</v>
      </c>
      <c r="K224" s="113" t="e">
        <f t="shared" si="62"/>
        <v>#VALUE!</v>
      </c>
      <c r="L224" s="120" t="e">
        <f t="shared" si="63"/>
        <v>#VALUE!</v>
      </c>
      <c r="M224" s="121" t="e">
        <f t="shared" si="70"/>
        <v>#VALUE!</v>
      </c>
      <c r="N224" s="111" t="e">
        <f t="shared" si="64"/>
        <v>#VALUE!</v>
      </c>
      <c r="O224" s="119" t="s">
        <v>198</v>
      </c>
      <c r="P224" s="119" t="s">
        <v>198</v>
      </c>
      <c r="Q224" s="113" t="e">
        <f t="shared" si="65"/>
        <v>#VALUE!</v>
      </c>
      <c r="R224" s="120" t="e">
        <f t="shared" si="66"/>
        <v>#VALUE!</v>
      </c>
      <c r="S224" s="121" t="e">
        <f t="shared" si="71"/>
        <v>#VALUE!</v>
      </c>
      <c r="T224" s="121" t="e">
        <f>+VLOOKUP(A224,#REF!,10,0)</f>
        <v>#REF!</v>
      </c>
      <c r="U224" s="116"/>
      <c r="V224" s="117"/>
      <c r="W224" s="90" t="e">
        <f t="shared" si="73"/>
        <v>#VALUE!</v>
      </c>
      <c r="X224" s="89"/>
      <c r="Y224" s="89"/>
      <c r="Z224" s="118"/>
      <c r="AA224" s="89"/>
      <c r="AB224" s="89"/>
      <c r="AC224" s="89"/>
      <c r="AD224" s="89"/>
      <c r="AE224" s="89"/>
      <c r="AF224" s="89"/>
      <c r="AG224" s="89"/>
    </row>
    <row r="225" spans="1:33" ht="11.25" customHeight="1" outlineLevel="1" x14ac:dyDescent="0.3">
      <c r="A225" s="156" t="s">
        <v>198</v>
      </c>
      <c r="B225" s="111" t="e">
        <f t="shared" si="58"/>
        <v>#VALUE!</v>
      </c>
      <c r="C225" s="119" t="s">
        <v>198</v>
      </c>
      <c r="D225" s="119" t="s">
        <v>198</v>
      </c>
      <c r="E225" s="113" t="e">
        <f t="shared" si="59"/>
        <v>#VALUE!</v>
      </c>
      <c r="F225" s="120" t="e">
        <f t="shared" si="60"/>
        <v>#VALUE!</v>
      </c>
      <c r="G225" s="121" t="e">
        <f t="shared" si="69"/>
        <v>#VALUE!</v>
      </c>
      <c r="H225" s="111" t="e">
        <f t="shared" si="61"/>
        <v>#VALUE!</v>
      </c>
      <c r="I225" s="119" t="s">
        <v>198</v>
      </c>
      <c r="J225" s="119" t="s">
        <v>198</v>
      </c>
      <c r="K225" s="113" t="e">
        <f t="shared" si="62"/>
        <v>#VALUE!</v>
      </c>
      <c r="L225" s="120" t="e">
        <f t="shared" si="63"/>
        <v>#VALUE!</v>
      </c>
      <c r="M225" s="121" t="e">
        <f t="shared" si="70"/>
        <v>#VALUE!</v>
      </c>
      <c r="N225" s="111" t="e">
        <f t="shared" si="64"/>
        <v>#VALUE!</v>
      </c>
      <c r="O225" s="119" t="s">
        <v>198</v>
      </c>
      <c r="P225" s="119" t="s">
        <v>198</v>
      </c>
      <c r="Q225" s="113" t="e">
        <f t="shared" si="65"/>
        <v>#VALUE!</v>
      </c>
      <c r="R225" s="120" t="e">
        <f t="shared" si="66"/>
        <v>#VALUE!</v>
      </c>
      <c r="S225" s="121" t="e">
        <f t="shared" si="71"/>
        <v>#VALUE!</v>
      </c>
      <c r="T225" s="121" t="e">
        <f>+VLOOKUP(A225,#REF!,10,0)</f>
        <v>#REF!</v>
      </c>
      <c r="U225" s="116"/>
      <c r="V225" s="117"/>
      <c r="W225" s="90" t="e">
        <f t="shared" si="73"/>
        <v>#VALUE!</v>
      </c>
      <c r="X225" s="89"/>
      <c r="Y225" s="89"/>
      <c r="Z225" s="118"/>
      <c r="AA225" s="89"/>
      <c r="AB225" s="89"/>
      <c r="AC225" s="89"/>
      <c r="AD225" s="89"/>
      <c r="AE225" s="89"/>
      <c r="AF225" s="89"/>
      <c r="AG225" s="89"/>
    </row>
    <row r="226" spans="1:33" ht="11.25" customHeight="1" outlineLevel="1" x14ac:dyDescent="0.3">
      <c r="A226" s="156" t="s">
        <v>198</v>
      </c>
      <c r="B226" s="111" t="e">
        <f t="shared" si="58"/>
        <v>#VALUE!</v>
      </c>
      <c r="C226" s="119" t="s">
        <v>198</v>
      </c>
      <c r="D226" s="119" t="s">
        <v>198</v>
      </c>
      <c r="E226" s="113" t="e">
        <f t="shared" si="59"/>
        <v>#VALUE!</v>
      </c>
      <c r="F226" s="120" t="e">
        <f t="shared" si="60"/>
        <v>#VALUE!</v>
      </c>
      <c r="G226" s="121" t="e">
        <f t="shared" si="69"/>
        <v>#VALUE!</v>
      </c>
      <c r="H226" s="111" t="e">
        <f t="shared" si="61"/>
        <v>#VALUE!</v>
      </c>
      <c r="I226" s="119" t="s">
        <v>198</v>
      </c>
      <c r="J226" s="119" t="s">
        <v>198</v>
      </c>
      <c r="K226" s="113" t="e">
        <f t="shared" si="62"/>
        <v>#VALUE!</v>
      </c>
      <c r="L226" s="120" t="e">
        <f t="shared" si="63"/>
        <v>#VALUE!</v>
      </c>
      <c r="M226" s="121" t="e">
        <f t="shared" si="70"/>
        <v>#VALUE!</v>
      </c>
      <c r="N226" s="111" t="e">
        <f t="shared" si="64"/>
        <v>#VALUE!</v>
      </c>
      <c r="O226" s="119" t="s">
        <v>198</v>
      </c>
      <c r="P226" s="119" t="s">
        <v>198</v>
      </c>
      <c r="Q226" s="113" t="e">
        <f t="shared" si="65"/>
        <v>#VALUE!</v>
      </c>
      <c r="R226" s="120" t="e">
        <f t="shared" si="66"/>
        <v>#VALUE!</v>
      </c>
      <c r="S226" s="121" t="e">
        <f t="shared" si="71"/>
        <v>#VALUE!</v>
      </c>
      <c r="T226" s="121" t="e">
        <f>+VLOOKUP(A226,#REF!,10,0)</f>
        <v>#REF!</v>
      </c>
      <c r="U226" s="116"/>
      <c r="V226" s="117"/>
      <c r="W226" s="90" t="e">
        <f t="shared" si="73"/>
        <v>#VALUE!</v>
      </c>
      <c r="X226" s="89"/>
      <c r="Y226" s="89"/>
      <c r="Z226" s="118"/>
      <c r="AA226" s="89"/>
      <c r="AB226" s="89"/>
      <c r="AC226" s="89"/>
      <c r="AD226" s="89"/>
      <c r="AE226" s="89"/>
      <c r="AF226" s="89"/>
      <c r="AG226" s="89"/>
    </row>
    <row r="227" spans="1:33" ht="11.25" customHeight="1" outlineLevel="1" x14ac:dyDescent="0.3">
      <c r="A227" s="156" t="s">
        <v>198</v>
      </c>
      <c r="B227" s="111" t="e">
        <f t="shared" si="58"/>
        <v>#VALUE!</v>
      </c>
      <c r="C227" s="119" t="s">
        <v>198</v>
      </c>
      <c r="D227" s="119" t="s">
        <v>198</v>
      </c>
      <c r="E227" s="113" t="e">
        <f t="shared" si="59"/>
        <v>#VALUE!</v>
      </c>
      <c r="F227" s="120" t="e">
        <f t="shared" si="60"/>
        <v>#VALUE!</v>
      </c>
      <c r="G227" s="121" t="e">
        <f t="shared" si="69"/>
        <v>#VALUE!</v>
      </c>
      <c r="H227" s="111" t="e">
        <f t="shared" si="61"/>
        <v>#VALUE!</v>
      </c>
      <c r="I227" s="119" t="s">
        <v>198</v>
      </c>
      <c r="J227" s="119" t="s">
        <v>198</v>
      </c>
      <c r="K227" s="113" t="e">
        <f t="shared" si="62"/>
        <v>#VALUE!</v>
      </c>
      <c r="L227" s="120" t="e">
        <f t="shared" si="63"/>
        <v>#VALUE!</v>
      </c>
      <c r="M227" s="121" t="e">
        <f t="shared" si="70"/>
        <v>#VALUE!</v>
      </c>
      <c r="N227" s="111" t="e">
        <f t="shared" si="64"/>
        <v>#VALUE!</v>
      </c>
      <c r="O227" s="119" t="s">
        <v>198</v>
      </c>
      <c r="P227" s="119" t="s">
        <v>198</v>
      </c>
      <c r="Q227" s="113" t="e">
        <f t="shared" si="65"/>
        <v>#VALUE!</v>
      </c>
      <c r="R227" s="120" t="e">
        <f t="shared" si="66"/>
        <v>#VALUE!</v>
      </c>
      <c r="S227" s="121" t="e">
        <f t="shared" si="71"/>
        <v>#VALUE!</v>
      </c>
      <c r="T227" s="121" t="e">
        <f>+VLOOKUP(A227,#REF!,10,0)</f>
        <v>#REF!</v>
      </c>
      <c r="U227" s="116"/>
      <c r="V227" s="117"/>
      <c r="W227" s="90" t="e">
        <f t="shared" si="73"/>
        <v>#VALUE!</v>
      </c>
      <c r="X227" s="89"/>
      <c r="Y227" s="89"/>
      <c r="Z227" s="118"/>
      <c r="AA227" s="89"/>
      <c r="AB227" s="89"/>
      <c r="AC227" s="89"/>
      <c r="AD227" s="89"/>
      <c r="AE227" s="89"/>
      <c r="AF227" s="89"/>
      <c r="AG227" s="89"/>
    </row>
    <row r="228" spans="1:33" ht="11.25" customHeight="1" outlineLevel="1" x14ac:dyDescent="0.3">
      <c r="A228" s="156" t="s">
        <v>198</v>
      </c>
      <c r="B228" s="111" t="e">
        <f t="shared" si="58"/>
        <v>#VALUE!</v>
      </c>
      <c r="C228" s="119" t="s">
        <v>198</v>
      </c>
      <c r="D228" s="119" t="s">
        <v>198</v>
      </c>
      <c r="E228" s="113" t="e">
        <f t="shared" si="59"/>
        <v>#VALUE!</v>
      </c>
      <c r="F228" s="120" t="e">
        <f t="shared" si="60"/>
        <v>#VALUE!</v>
      </c>
      <c r="G228" s="121" t="e">
        <f t="shared" si="69"/>
        <v>#VALUE!</v>
      </c>
      <c r="H228" s="111" t="e">
        <f t="shared" si="61"/>
        <v>#VALUE!</v>
      </c>
      <c r="I228" s="119" t="s">
        <v>198</v>
      </c>
      <c r="J228" s="119" t="s">
        <v>198</v>
      </c>
      <c r="K228" s="113" t="e">
        <f t="shared" si="62"/>
        <v>#VALUE!</v>
      </c>
      <c r="L228" s="120" t="e">
        <f t="shared" si="63"/>
        <v>#VALUE!</v>
      </c>
      <c r="M228" s="121" t="e">
        <f t="shared" si="70"/>
        <v>#VALUE!</v>
      </c>
      <c r="N228" s="111" t="e">
        <f t="shared" si="64"/>
        <v>#VALUE!</v>
      </c>
      <c r="O228" s="119" t="s">
        <v>198</v>
      </c>
      <c r="P228" s="119" t="s">
        <v>198</v>
      </c>
      <c r="Q228" s="113" t="e">
        <f t="shared" si="65"/>
        <v>#VALUE!</v>
      </c>
      <c r="R228" s="120" t="e">
        <f t="shared" si="66"/>
        <v>#VALUE!</v>
      </c>
      <c r="S228" s="121" t="e">
        <f t="shared" si="71"/>
        <v>#VALUE!</v>
      </c>
      <c r="T228" s="121" t="e">
        <f>+VLOOKUP(A228,#REF!,10,0)</f>
        <v>#REF!</v>
      </c>
      <c r="U228" s="116"/>
      <c r="V228" s="117"/>
      <c r="W228" s="90" t="e">
        <f t="shared" si="73"/>
        <v>#VALUE!</v>
      </c>
      <c r="X228" s="89"/>
      <c r="Y228" s="89"/>
      <c r="Z228" s="118"/>
      <c r="AA228" s="89"/>
      <c r="AB228" s="89"/>
      <c r="AC228" s="89"/>
      <c r="AD228" s="89"/>
      <c r="AE228" s="89"/>
      <c r="AF228" s="89"/>
      <c r="AG228" s="89"/>
    </row>
    <row r="229" spans="1:33" ht="11.25" customHeight="1" outlineLevel="1" x14ac:dyDescent="0.3">
      <c r="A229" s="110"/>
      <c r="B229" s="111"/>
      <c r="C229" s="119"/>
      <c r="D229" s="119"/>
      <c r="E229" s="113"/>
      <c r="F229" s="120"/>
      <c r="G229" s="121"/>
      <c r="H229" s="111"/>
      <c r="I229" s="119"/>
      <c r="J229" s="119"/>
      <c r="K229" s="113"/>
      <c r="L229" s="120"/>
      <c r="M229" s="121"/>
      <c r="N229" s="111"/>
      <c r="O229" s="119"/>
      <c r="P229" s="119"/>
      <c r="Q229" s="113"/>
      <c r="R229" s="120"/>
      <c r="S229" s="121"/>
      <c r="T229" s="121"/>
      <c r="U229" s="116"/>
      <c r="V229" s="117"/>
      <c r="W229" s="90">
        <f t="shared" si="73"/>
        <v>0</v>
      </c>
      <c r="X229" s="89"/>
      <c r="Y229" s="89"/>
      <c r="Z229" s="118"/>
      <c r="AA229" s="89"/>
      <c r="AB229" s="89"/>
      <c r="AC229" s="89"/>
      <c r="AD229" s="89"/>
      <c r="AE229" s="89"/>
      <c r="AF229" s="89"/>
      <c r="AG229" s="89"/>
    </row>
    <row r="230" spans="1:33" ht="11.25" customHeight="1" outlineLevel="1" x14ac:dyDescent="0.3">
      <c r="A230" s="110"/>
      <c r="B230" s="111"/>
      <c r="C230" s="119"/>
      <c r="D230" s="119"/>
      <c r="E230" s="113"/>
      <c r="F230" s="120"/>
      <c r="G230" s="121"/>
      <c r="H230" s="111"/>
      <c r="I230" s="119"/>
      <c r="J230" s="119"/>
      <c r="K230" s="113"/>
      <c r="L230" s="120"/>
      <c r="M230" s="121"/>
      <c r="N230" s="111"/>
      <c r="O230" s="119"/>
      <c r="P230" s="119"/>
      <c r="Q230" s="113"/>
      <c r="R230" s="120"/>
      <c r="S230" s="121"/>
      <c r="T230" s="121"/>
      <c r="U230" s="116"/>
      <c r="V230" s="117"/>
      <c r="W230" s="90">
        <f t="shared" si="73"/>
        <v>0</v>
      </c>
      <c r="X230" s="89"/>
      <c r="Y230" s="89"/>
      <c r="Z230" s="118"/>
      <c r="AA230" s="89"/>
      <c r="AB230" s="89"/>
      <c r="AC230" s="89"/>
      <c r="AD230" s="89"/>
      <c r="AE230" s="89"/>
      <c r="AF230" s="89"/>
      <c r="AG230" s="89"/>
    </row>
    <row r="231" spans="1:33" ht="11.25" customHeight="1" outlineLevel="1" x14ac:dyDescent="0.3">
      <c r="A231" s="110"/>
      <c r="B231" s="111"/>
      <c r="C231" s="119"/>
      <c r="D231" s="119"/>
      <c r="E231" s="113"/>
      <c r="F231" s="120"/>
      <c r="G231" s="121"/>
      <c r="H231" s="111"/>
      <c r="I231" s="119"/>
      <c r="J231" s="119"/>
      <c r="K231" s="113"/>
      <c r="L231" s="120"/>
      <c r="M231" s="121"/>
      <c r="N231" s="111"/>
      <c r="O231" s="119"/>
      <c r="P231" s="119"/>
      <c r="Q231" s="113"/>
      <c r="R231" s="120"/>
      <c r="S231" s="121"/>
      <c r="T231" s="121"/>
      <c r="U231" s="116"/>
      <c r="V231" s="117"/>
      <c r="W231" s="90">
        <f t="shared" si="73"/>
        <v>0</v>
      </c>
      <c r="X231" s="89"/>
      <c r="Y231" s="89"/>
      <c r="Z231" s="118"/>
      <c r="AA231" s="89"/>
      <c r="AB231" s="89"/>
      <c r="AC231" s="89"/>
      <c r="AD231" s="89"/>
      <c r="AE231" s="89"/>
      <c r="AF231" s="89"/>
      <c r="AG231" s="89"/>
    </row>
    <row r="232" spans="1:33" ht="11.25" customHeight="1" outlineLevel="1" x14ac:dyDescent="0.3">
      <c r="A232" s="110"/>
      <c r="B232" s="111"/>
      <c r="C232" s="119"/>
      <c r="D232" s="119"/>
      <c r="E232" s="113"/>
      <c r="F232" s="120"/>
      <c r="G232" s="121"/>
      <c r="H232" s="111"/>
      <c r="I232" s="119"/>
      <c r="J232" s="119"/>
      <c r="K232" s="113"/>
      <c r="L232" s="120"/>
      <c r="M232" s="121"/>
      <c r="N232" s="111"/>
      <c r="O232" s="119"/>
      <c r="P232" s="119"/>
      <c r="Q232" s="113"/>
      <c r="R232" s="120"/>
      <c r="S232" s="121"/>
      <c r="T232" s="121"/>
      <c r="U232" s="116"/>
      <c r="V232" s="117"/>
      <c r="W232" s="90">
        <f t="shared" si="73"/>
        <v>0</v>
      </c>
      <c r="X232" s="89"/>
      <c r="Y232" s="89"/>
      <c r="Z232" s="118"/>
      <c r="AA232" s="89"/>
      <c r="AB232" s="89"/>
      <c r="AC232" s="89"/>
      <c r="AD232" s="89"/>
      <c r="AE232" s="89"/>
      <c r="AF232" s="89"/>
      <c r="AG232" s="89"/>
    </row>
    <row r="233" spans="1:33" ht="11.25" customHeight="1" outlineLevel="1" x14ac:dyDescent="0.3">
      <c r="A233" s="110"/>
      <c r="B233" s="111"/>
      <c r="C233" s="119"/>
      <c r="D233" s="119"/>
      <c r="E233" s="113"/>
      <c r="F233" s="120"/>
      <c r="G233" s="121"/>
      <c r="H233" s="111"/>
      <c r="I233" s="119"/>
      <c r="J233" s="119"/>
      <c r="K233" s="113"/>
      <c r="L233" s="120"/>
      <c r="M233" s="121"/>
      <c r="N233" s="111"/>
      <c r="O233" s="119"/>
      <c r="P233" s="119"/>
      <c r="Q233" s="113"/>
      <c r="R233" s="120"/>
      <c r="S233" s="121"/>
      <c r="T233" s="121"/>
      <c r="U233" s="116"/>
      <c r="V233" s="117"/>
      <c r="W233" s="90">
        <f t="shared" si="73"/>
        <v>0</v>
      </c>
      <c r="X233" s="89"/>
      <c r="Y233" s="89"/>
      <c r="Z233" s="118"/>
      <c r="AA233" s="89"/>
      <c r="AB233" s="89"/>
      <c r="AC233" s="89"/>
      <c r="AD233" s="89"/>
      <c r="AE233" s="89"/>
      <c r="AF233" s="89"/>
      <c r="AG233" s="89"/>
    </row>
    <row r="234" spans="1:33" ht="11.25" customHeight="1" outlineLevel="1" x14ac:dyDescent="0.3">
      <c r="A234" s="110"/>
      <c r="B234" s="111"/>
      <c r="C234" s="119"/>
      <c r="D234" s="119"/>
      <c r="E234" s="113"/>
      <c r="F234" s="120"/>
      <c r="G234" s="121"/>
      <c r="H234" s="111"/>
      <c r="I234" s="119"/>
      <c r="J234" s="119"/>
      <c r="K234" s="113"/>
      <c r="L234" s="120"/>
      <c r="M234" s="121"/>
      <c r="N234" s="111"/>
      <c r="O234" s="119"/>
      <c r="P234" s="119"/>
      <c r="Q234" s="113"/>
      <c r="R234" s="120"/>
      <c r="S234" s="121"/>
      <c r="T234" s="121"/>
      <c r="U234" s="116"/>
      <c r="V234" s="117"/>
      <c r="W234" s="90">
        <f t="shared" si="73"/>
        <v>0</v>
      </c>
      <c r="X234" s="89"/>
      <c r="Y234" s="89"/>
      <c r="Z234" s="118"/>
      <c r="AA234" s="89"/>
      <c r="AB234" s="89"/>
      <c r="AC234" s="89"/>
      <c r="AD234" s="89"/>
      <c r="AE234" s="89"/>
      <c r="AF234" s="89"/>
      <c r="AG234" s="89"/>
    </row>
    <row r="235" spans="1:33" ht="11.25" customHeight="1" outlineLevel="1" x14ac:dyDescent="0.3">
      <c r="A235" s="110"/>
      <c r="B235" s="111"/>
      <c r="C235" s="119"/>
      <c r="D235" s="119"/>
      <c r="E235" s="113"/>
      <c r="F235" s="120"/>
      <c r="G235" s="121"/>
      <c r="H235" s="111"/>
      <c r="I235" s="119"/>
      <c r="J235" s="119"/>
      <c r="K235" s="113"/>
      <c r="L235" s="120"/>
      <c r="M235" s="121"/>
      <c r="N235" s="111"/>
      <c r="O235" s="119"/>
      <c r="P235" s="119"/>
      <c r="Q235" s="113"/>
      <c r="R235" s="120"/>
      <c r="S235" s="121"/>
      <c r="T235" s="121"/>
      <c r="U235" s="116"/>
      <c r="V235" s="117"/>
      <c r="W235" s="90">
        <f t="shared" si="73"/>
        <v>0</v>
      </c>
      <c r="X235" s="89"/>
      <c r="Y235" s="89"/>
      <c r="Z235" s="118"/>
      <c r="AA235" s="89"/>
      <c r="AB235" s="89"/>
      <c r="AC235" s="89"/>
      <c r="AD235" s="89"/>
      <c r="AE235" s="89"/>
      <c r="AF235" s="89"/>
      <c r="AG235" s="89"/>
    </row>
    <row r="236" spans="1:33" ht="11.25" customHeight="1" outlineLevel="1" x14ac:dyDescent="0.3">
      <c r="A236" s="110"/>
      <c r="B236" s="111"/>
      <c r="C236" s="119"/>
      <c r="D236" s="119"/>
      <c r="E236" s="113"/>
      <c r="F236" s="120"/>
      <c r="G236" s="121"/>
      <c r="H236" s="111"/>
      <c r="I236" s="119"/>
      <c r="J236" s="119"/>
      <c r="K236" s="113"/>
      <c r="L236" s="120"/>
      <c r="M236" s="121"/>
      <c r="N236" s="111"/>
      <c r="O236" s="119"/>
      <c r="P236" s="119"/>
      <c r="Q236" s="113"/>
      <c r="R236" s="120"/>
      <c r="S236" s="121"/>
      <c r="T236" s="121"/>
      <c r="U236" s="116"/>
      <c r="V236" s="117"/>
      <c r="W236" s="90">
        <f t="shared" si="73"/>
        <v>0</v>
      </c>
      <c r="X236" s="89"/>
      <c r="Y236" s="89"/>
      <c r="Z236" s="118"/>
      <c r="AA236" s="89"/>
      <c r="AB236" s="89"/>
      <c r="AC236" s="89"/>
      <c r="AD236" s="89"/>
      <c r="AE236" s="89"/>
      <c r="AF236" s="89"/>
      <c r="AG236" s="89"/>
    </row>
    <row r="237" spans="1:33" ht="11.25" customHeight="1" outlineLevel="1" x14ac:dyDescent="0.3">
      <c r="A237" s="110"/>
      <c r="B237" s="111"/>
      <c r="C237" s="119"/>
      <c r="D237" s="119"/>
      <c r="E237" s="113"/>
      <c r="F237" s="120"/>
      <c r="G237" s="121"/>
      <c r="H237" s="111"/>
      <c r="I237" s="119"/>
      <c r="J237" s="119"/>
      <c r="K237" s="113"/>
      <c r="L237" s="120"/>
      <c r="M237" s="121"/>
      <c r="N237" s="111"/>
      <c r="O237" s="119"/>
      <c r="P237" s="119"/>
      <c r="Q237" s="113"/>
      <c r="R237" s="120"/>
      <c r="S237" s="121"/>
      <c r="T237" s="121"/>
      <c r="U237" s="116"/>
      <c r="V237" s="117"/>
      <c r="W237" s="90">
        <f t="shared" si="73"/>
        <v>0</v>
      </c>
      <c r="X237" s="89"/>
      <c r="Y237" s="89"/>
      <c r="Z237" s="118"/>
      <c r="AA237" s="89"/>
      <c r="AB237" s="89"/>
      <c r="AC237" s="89"/>
      <c r="AD237" s="89"/>
      <c r="AE237" s="89"/>
      <c r="AF237" s="89"/>
      <c r="AG237" s="89"/>
    </row>
    <row r="238" spans="1:33" ht="11.25" customHeight="1" outlineLevel="1" x14ac:dyDescent="0.3">
      <c r="A238" s="110"/>
      <c r="B238" s="111"/>
      <c r="C238" s="119"/>
      <c r="D238" s="119"/>
      <c r="E238" s="113"/>
      <c r="F238" s="120"/>
      <c r="G238" s="121"/>
      <c r="H238" s="111"/>
      <c r="I238" s="119"/>
      <c r="J238" s="119"/>
      <c r="K238" s="113"/>
      <c r="L238" s="120"/>
      <c r="M238" s="121"/>
      <c r="N238" s="111"/>
      <c r="O238" s="119"/>
      <c r="P238" s="119"/>
      <c r="Q238" s="113"/>
      <c r="R238" s="120"/>
      <c r="S238" s="121"/>
      <c r="T238" s="121"/>
      <c r="U238" s="116"/>
      <c r="V238" s="117">
        <f t="shared" ref="V238:V253" si="74">+A238</f>
        <v>0</v>
      </c>
      <c r="W238" s="90">
        <f t="shared" si="73"/>
        <v>0</v>
      </c>
      <c r="X238" s="89"/>
      <c r="Y238" s="89"/>
      <c r="Z238" s="118"/>
      <c r="AA238" s="89"/>
      <c r="AB238" s="89"/>
      <c r="AC238" s="89"/>
      <c r="AD238" s="89"/>
      <c r="AE238" s="89"/>
      <c r="AF238" s="89"/>
      <c r="AG238" s="89"/>
    </row>
    <row r="239" spans="1:33" ht="11.25" customHeight="1" outlineLevel="1" x14ac:dyDescent="0.3">
      <c r="A239" s="110"/>
      <c r="B239" s="111"/>
      <c r="C239" s="119"/>
      <c r="D239" s="119"/>
      <c r="E239" s="113"/>
      <c r="F239" s="120"/>
      <c r="G239" s="121"/>
      <c r="H239" s="111"/>
      <c r="I239" s="119"/>
      <c r="J239" s="119"/>
      <c r="K239" s="113"/>
      <c r="L239" s="120"/>
      <c r="M239" s="121"/>
      <c r="N239" s="111"/>
      <c r="O239" s="119"/>
      <c r="P239" s="119"/>
      <c r="Q239" s="113"/>
      <c r="R239" s="120"/>
      <c r="S239" s="121"/>
      <c r="T239" s="121"/>
      <c r="U239" s="116"/>
      <c r="V239" s="117">
        <f t="shared" si="74"/>
        <v>0</v>
      </c>
      <c r="W239" s="90">
        <f t="shared" si="73"/>
        <v>0</v>
      </c>
      <c r="X239" s="89"/>
      <c r="Y239" s="89"/>
      <c r="Z239" s="118"/>
      <c r="AA239" s="89"/>
      <c r="AB239" s="89"/>
      <c r="AC239" s="89"/>
      <c r="AD239" s="89"/>
      <c r="AE239" s="89"/>
      <c r="AF239" s="89"/>
      <c r="AG239" s="89"/>
    </row>
    <row r="240" spans="1:33" ht="11.25" customHeight="1" outlineLevel="1" x14ac:dyDescent="0.3">
      <c r="A240" s="110"/>
      <c r="B240" s="111"/>
      <c r="C240" s="119"/>
      <c r="D240" s="119"/>
      <c r="E240" s="113"/>
      <c r="F240" s="120"/>
      <c r="G240" s="121"/>
      <c r="H240" s="111"/>
      <c r="I240" s="119"/>
      <c r="J240" s="119"/>
      <c r="K240" s="113"/>
      <c r="L240" s="120"/>
      <c r="M240" s="121"/>
      <c r="N240" s="111"/>
      <c r="O240" s="119"/>
      <c r="P240" s="119"/>
      <c r="Q240" s="113"/>
      <c r="R240" s="120"/>
      <c r="S240" s="121"/>
      <c r="T240" s="121"/>
      <c r="U240" s="116"/>
      <c r="V240" s="117">
        <f t="shared" si="74"/>
        <v>0</v>
      </c>
      <c r="W240" s="90">
        <f t="shared" si="73"/>
        <v>0</v>
      </c>
      <c r="X240" s="89"/>
      <c r="Y240" s="89"/>
      <c r="Z240" s="118"/>
      <c r="AA240" s="89"/>
      <c r="AB240" s="89"/>
      <c r="AC240" s="89"/>
      <c r="AD240" s="89"/>
      <c r="AE240" s="89"/>
      <c r="AF240" s="89"/>
      <c r="AG240" s="89"/>
    </row>
    <row r="241" spans="1:33" ht="11.25" customHeight="1" outlineLevel="1" x14ac:dyDescent="0.3">
      <c r="A241" s="110"/>
      <c r="B241" s="111"/>
      <c r="C241" s="119"/>
      <c r="D241" s="119"/>
      <c r="E241" s="113"/>
      <c r="F241" s="120"/>
      <c r="G241" s="121"/>
      <c r="H241" s="111"/>
      <c r="I241" s="119"/>
      <c r="J241" s="119"/>
      <c r="K241" s="113"/>
      <c r="L241" s="120"/>
      <c r="M241" s="121"/>
      <c r="N241" s="111"/>
      <c r="O241" s="119"/>
      <c r="P241" s="119"/>
      <c r="Q241" s="113"/>
      <c r="R241" s="120"/>
      <c r="S241" s="121"/>
      <c r="T241" s="121"/>
      <c r="U241" s="116"/>
      <c r="V241" s="117">
        <f t="shared" si="74"/>
        <v>0</v>
      </c>
      <c r="W241" s="90">
        <f t="shared" si="73"/>
        <v>0</v>
      </c>
      <c r="X241" s="89"/>
      <c r="Y241" s="89"/>
      <c r="Z241" s="118"/>
      <c r="AA241" s="89"/>
      <c r="AB241" s="89"/>
      <c r="AC241" s="89"/>
      <c r="AD241" s="89"/>
      <c r="AE241" s="89"/>
      <c r="AF241" s="89"/>
      <c r="AG241" s="89"/>
    </row>
    <row r="242" spans="1:33" ht="11.25" customHeight="1" outlineLevel="1" x14ac:dyDescent="0.3">
      <c r="A242" s="110"/>
      <c r="B242" s="111"/>
      <c r="C242" s="119"/>
      <c r="D242" s="119"/>
      <c r="E242" s="113"/>
      <c r="F242" s="120"/>
      <c r="G242" s="121"/>
      <c r="H242" s="111"/>
      <c r="I242" s="119"/>
      <c r="J242" s="119"/>
      <c r="K242" s="113"/>
      <c r="L242" s="120"/>
      <c r="M242" s="121"/>
      <c r="N242" s="111"/>
      <c r="O242" s="119"/>
      <c r="P242" s="119"/>
      <c r="Q242" s="113"/>
      <c r="R242" s="120"/>
      <c r="S242" s="121"/>
      <c r="T242" s="121"/>
      <c r="U242" s="116"/>
      <c r="V242" s="117">
        <f t="shared" si="74"/>
        <v>0</v>
      </c>
      <c r="W242" s="90">
        <f t="shared" si="73"/>
        <v>0</v>
      </c>
      <c r="X242" s="89"/>
      <c r="Y242" s="89"/>
      <c r="Z242" s="118"/>
      <c r="AA242" s="89"/>
      <c r="AB242" s="89"/>
      <c r="AC242" s="89"/>
      <c r="AD242" s="89"/>
      <c r="AE242" s="89"/>
      <c r="AF242" s="89"/>
      <c r="AG242" s="89"/>
    </row>
    <row r="243" spans="1:33" ht="11.25" customHeight="1" outlineLevel="1" x14ac:dyDescent="0.3">
      <c r="A243" s="110"/>
      <c r="B243" s="111"/>
      <c r="C243" s="119"/>
      <c r="D243" s="119"/>
      <c r="E243" s="113"/>
      <c r="F243" s="120"/>
      <c r="G243" s="121"/>
      <c r="H243" s="111"/>
      <c r="I243" s="119"/>
      <c r="J243" s="119"/>
      <c r="K243" s="113"/>
      <c r="L243" s="120"/>
      <c r="M243" s="121"/>
      <c r="N243" s="111"/>
      <c r="O243" s="119"/>
      <c r="P243" s="119"/>
      <c r="Q243" s="113"/>
      <c r="R243" s="120"/>
      <c r="S243" s="121"/>
      <c r="T243" s="121"/>
      <c r="U243" s="116"/>
      <c r="V243" s="117">
        <f t="shared" si="74"/>
        <v>0</v>
      </c>
      <c r="W243" s="90">
        <f t="shared" si="73"/>
        <v>0</v>
      </c>
      <c r="X243" s="89"/>
      <c r="Y243" s="89"/>
      <c r="Z243" s="118"/>
      <c r="AA243" s="89"/>
      <c r="AB243" s="89"/>
      <c r="AC243" s="89"/>
      <c r="AD243" s="89"/>
      <c r="AE243" s="89"/>
      <c r="AF243" s="89"/>
      <c r="AG243" s="89"/>
    </row>
    <row r="244" spans="1:33" ht="11.25" customHeight="1" outlineLevel="1" x14ac:dyDescent="0.3">
      <c r="A244" s="110"/>
      <c r="B244" s="111"/>
      <c r="C244" s="119"/>
      <c r="D244" s="119"/>
      <c r="E244" s="113"/>
      <c r="F244" s="120"/>
      <c r="G244" s="121"/>
      <c r="H244" s="111"/>
      <c r="I244" s="119"/>
      <c r="J244" s="119"/>
      <c r="K244" s="113"/>
      <c r="L244" s="120"/>
      <c r="M244" s="121"/>
      <c r="N244" s="111"/>
      <c r="O244" s="119"/>
      <c r="P244" s="119"/>
      <c r="Q244" s="113"/>
      <c r="R244" s="120"/>
      <c r="S244" s="121"/>
      <c r="T244" s="121"/>
      <c r="U244" s="116"/>
      <c r="V244" s="117">
        <f t="shared" si="74"/>
        <v>0</v>
      </c>
      <c r="W244" s="90">
        <f t="shared" si="73"/>
        <v>0</v>
      </c>
      <c r="X244" s="89"/>
      <c r="Y244" s="89"/>
      <c r="Z244" s="118"/>
      <c r="AA244" s="89"/>
      <c r="AB244" s="89"/>
      <c r="AC244" s="89"/>
      <c r="AD244" s="89"/>
      <c r="AE244" s="89"/>
      <c r="AF244" s="89"/>
      <c r="AG244" s="89"/>
    </row>
    <row r="245" spans="1:33" ht="11.25" customHeight="1" outlineLevel="1" x14ac:dyDescent="0.3">
      <c r="A245" s="110"/>
      <c r="B245" s="111"/>
      <c r="C245" s="119"/>
      <c r="D245" s="119"/>
      <c r="E245" s="113"/>
      <c r="F245" s="120"/>
      <c r="G245" s="121"/>
      <c r="H245" s="111"/>
      <c r="I245" s="119"/>
      <c r="J245" s="119"/>
      <c r="K245" s="113"/>
      <c r="L245" s="120"/>
      <c r="M245" s="121"/>
      <c r="N245" s="111"/>
      <c r="O245" s="119"/>
      <c r="P245" s="119"/>
      <c r="Q245" s="113"/>
      <c r="R245" s="120"/>
      <c r="S245" s="121"/>
      <c r="T245" s="121"/>
      <c r="U245" s="116"/>
      <c r="V245" s="117">
        <f t="shared" si="74"/>
        <v>0</v>
      </c>
      <c r="W245" s="90">
        <f t="shared" si="73"/>
        <v>0</v>
      </c>
      <c r="X245" s="89"/>
      <c r="Y245" s="89"/>
      <c r="Z245" s="118"/>
      <c r="AA245" s="89"/>
      <c r="AB245" s="89"/>
      <c r="AC245" s="89"/>
      <c r="AD245" s="89"/>
      <c r="AE245" s="89"/>
      <c r="AF245" s="89"/>
      <c r="AG245" s="89"/>
    </row>
    <row r="246" spans="1:33" ht="11.25" customHeight="1" outlineLevel="1" x14ac:dyDescent="0.3">
      <c r="A246" s="110"/>
      <c r="B246" s="111"/>
      <c r="C246" s="119"/>
      <c r="D246" s="119"/>
      <c r="E246" s="113"/>
      <c r="F246" s="120"/>
      <c r="G246" s="121"/>
      <c r="H246" s="111"/>
      <c r="I246" s="119"/>
      <c r="J246" s="119"/>
      <c r="K246" s="113"/>
      <c r="L246" s="120"/>
      <c r="M246" s="121"/>
      <c r="N246" s="111"/>
      <c r="O246" s="119"/>
      <c r="P246" s="119"/>
      <c r="Q246" s="113"/>
      <c r="R246" s="120"/>
      <c r="S246" s="121"/>
      <c r="T246" s="121"/>
      <c r="U246" s="116"/>
      <c r="V246" s="117">
        <f t="shared" si="74"/>
        <v>0</v>
      </c>
      <c r="W246" s="90">
        <f t="shared" si="73"/>
        <v>0</v>
      </c>
      <c r="X246" s="89"/>
      <c r="Y246" s="89"/>
      <c r="Z246" s="118"/>
      <c r="AA246" s="89"/>
      <c r="AB246" s="89"/>
      <c r="AC246" s="89"/>
      <c r="AD246" s="89"/>
      <c r="AE246" s="89"/>
      <c r="AF246" s="89"/>
      <c r="AG246" s="89"/>
    </row>
    <row r="247" spans="1:33" ht="11.25" customHeight="1" outlineLevel="1" x14ac:dyDescent="0.3">
      <c r="A247" s="110"/>
      <c r="B247" s="111"/>
      <c r="C247" s="119"/>
      <c r="D247" s="119"/>
      <c r="E247" s="113"/>
      <c r="F247" s="120"/>
      <c r="G247" s="121"/>
      <c r="H247" s="111"/>
      <c r="I247" s="119"/>
      <c r="J247" s="119"/>
      <c r="K247" s="113"/>
      <c r="L247" s="120"/>
      <c r="M247" s="121"/>
      <c r="N247" s="111"/>
      <c r="O247" s="119"/>
      <c r="P247" s="119"/>
      <c r="Q247" s="113"/>
      <c r="R247" s="120"/>
      <c r="S247" s="121"/>
      <c r="T247" s="121"/>
      <c r="U247" s="116"/>
      <c r="V247" s="117">
        <f t="shared" si="74"/>
        <v>0</v>
      </c>
      <c r="W247" s="90">
        <f t="shared" si="73"/>
        <v>0</v>
      </c>
      <c r="X247" s="89"/>
      <c r="Y247" s="89"/>
      <c r="Z247" s="118"/>
      <c r="AA247" s="89"/>
      <c r="AB247" s="89"/>
      <c r="AC247" s="89"/>
      <c r="AD247" s="89"/>
      <c r="AE247" s="89"/>
      <c r="AF247" s="89"/>
      <c r="AG247" s="89"/>
    </row>
    <row r="248" spans="1:33" ht="11.25" customHeight="1" outlineLevel="1" x14ac:dyDescent="0.3">
      <c r="A248" s="110"/>
      <c r="B248" s="111"/>
      <c r="C248" s="119"/>
      <c r="D248" s="119"/>
      <c r="E248" s="113"/>
      <c r="F248" s="120"/>
      <c r="G248" s="121"/>
      <c r="H248" s="111"/>
      <c r="I248" s="119"/>
      <c r="J248" s="119"/>
      <c r="K248" s="113"/>
      <c r="L248" s="120"/>
      <c r="M248" s="121"/>
      <c r="N248" s="111"/>
      <c r="O248" s="119"/>
      <c r="P248" s="119"/>
      <c r="Q248" s="113"/>
      <c r="R248" s="120"/>
      <c r="S248" s="121"/>
      <c r="T248" s="121"/>
      <c r="U248" s="116"/>
      <c r="V248" s="117">
        <f t="shared" si="74"/>
        <v>0</v>
      </c>
      <c r="W248" s="90">
        <f t="shared" si="73"/>
        <v>0</v>
      </c>
      <c r="X248" s="89"/>
      <c r="Y248" s="89"/>
      <c r="Z248" s="118"/>
      <c r="AA248" s="89"/>
      <c r="AB248" s="89"/>
      <c r="AC248" s="89"/>
      <c r="AD248" s="89"/>
      <c r="AE248" s="89"/>
      <c r="AF248" s="89"/>
      <c r="AG248" s="89"/>
    </row>
    <row r="249" spans="1:33" ht="11.25" customHeight="1" outlineLevel="1" x14ac:dyDescent="0.3">
      <c r="A249" s="110"/>
      <c r="B249" s="111"/>
      <c r="C249" s="119"/>
      <c r="D249" s="119"/>
      <c r="E249" s="113"/>
      <c r="F249" s="120"/>
      <c r="G249" s="121"/>
      <c r="H249" s="111"/>
      <c r="I249" s="119"/>
      <c r="J249" s="119"/>
      <c r="K249" s="113"/>
      <c r="L249" s="120"/>
      <c r="M249" s="121"/>
      <c r="N249" s="111"/>
      <c r="O249" s="119"/>
      <c r="P249" s="119"/>
      <c r="Q249" s="113"/>
      <c r="R249" s="120"/>
      <c r="S249" s="121"/>
      <c r="T249" s="121"/>
      <c r="U249" s="116"/>
      <c r="V249" s="117">
        <f t="shared" si="74"/>
        <v>0</v>
      </c>
      <c r="W249" s="90">
        <f t="shared" si="73"/>
        <v>0</v>
      </c>
      <c r="X249" s="89"/>
      <c r="Y249" s="89"/>
      <c r="Z249" s="118"/>
      <c r="AA249" s="89"/>
      <c r="AB249" s="89"/>
      <c r="AC249" s="89"/>
      <c r="AD249" s="89"/>
      <c r="AE249" s="89"/>
      <c r="AF249" s="89"/>
      <c r="AG249" s="89"/>
    </row>
    <row r="250" spans="1:33" ht="11.25" customHeight="1" outlineLevel="1" x14ac:dyDescent="0.3">
      <c r="A250" s="110"/>
      <c r="B250" s="111"/>
      <c r="C250" s="119"/>
      <c r="D250" s="119"/>
      <c r="E250" s="113"/>
      <c r="F250" s="120"/>
      <c r="G250" s="121"/>
      <c r="H250" s="111"/>
      <c r="I250" s="119"/>
      <c r="J250" s="119"/>
      <c r="K250" s="113"/>
      <c r="L250" s="120"/>
      <c r="M250" s="121"/>
      <c r="N250" s="111"/>
      <c r="O250" s="119"/>
      <c r="P250" s="119"/>
      <c r="Q250" s="113"/>
      <c r="R250" s="120"/>
      <c r="S250" s="121"/>
      <c r="T250" s="121"/>
      <c r="U250" s="116"/>
      <c r="V250" s="117">
        <f t="shared" si="74"/>
        <v>0</v>
      </c>
      <c r="W250" s="90">
        <f t="shared" si="73"/>
        <v>0</v>
      </c>
      <c r="X250" s="89"/>
      <c r="Y250" s="89"/>
      <c r="Z250" s="118"/>
      <c r="AA250" s="89"/>
      <c r="AB250" s="89"/>
      <c r="AC250" s="89"/>
      <c r="AD250" s="89"/>
      <c r="AE250" s="89"/>
      <c r="AF250" s="89"/>
      <c r="AG250" s="89"/>
    </row>
    <row r="251" spans="1:33" ht="11.25" customHeight="1" outlineLevel="1" x14ac:dyDescent="0.3">
      <c r="A251" s="110"/>
      <c r="B251" s="111"/>
      <c r="C251" s="119"/>
      <c r="D251" s="119"/>
      <c r="E251" s="113"/>
      <c r="F251" s="120"/>
      <c r="G251" s="121"/>
      <c r="H251" s="111"/>
      <c r="I251" s="119"/>
      <c r="J251" s="119"/>
      <c r="K251" s="113"/>
      <c r="L251" s="120"/>
      <c r="M251" s="121"/>
      <c r="N251" s="111"/>
      <c r="O251" s="119"/>
      <c r="P251" s="119"/>
      <c r="Q251" s="113"/>
      <c r="R251" s="120"/>
      <c r="S251" s="121"/>
      <c r="T251" s="121"/>
      <c r="U251" s="116"/>
      <c r="V251" s="117">
        <f t="shared" si="74"/>
        <v>0</v>
      </c>
      <c r="W251" s="90">
        <f t="shared" si="73"/>
        <v>0</v>
      </c>
      <c r="X251" s="89"/>
      <c r="Y251" s="89"/>
      <c r="Z251" s="118"/>
      <c r="AA251" s="89"/>
      <c r="AB251" s="89"/>
      <c r="AC251" s="89"/>
      <c r="AD251" s="89"/>
      <c r="AE251" s="89"/>
      <c r="AF251" s="89"/>
      <c r="AG251" s="89"/>
    </row>
    <row r="252" spans="1:33" ht="11.25" customHeight="1" outlineLevel="1" x14ac:dyDescent="0.3">
      <c r="A252" s="110"/>
      <c r="B252" s="111"/>
      <c r="C252" s="119"/>
      <c r="D252" s="119"/>
      <c r="E252" s="113"/>
      <c r="F252" s="120"/>
      <c r="G252" s="121"/>
      <c r="H252" s="111"/>
      <c r="I252" s="119"/>
      <c r="J252" s="119"/>
      <c r="K252" s="113"/>
      <c r="L252" s="120"/>
      <c r="M252" s="121"/>
      <c r="N252" s="111"/>
      <c r="O252" s="119"/>
      <c r="P252" s="119"/>
      <c r="Q252" s="113"/>
      <c r="R252" s="120"/>
      <c r="S252" s="121"/>
      <c r="T252" s="121"/>
      <c r="U252" s="116"/>
      <c r="V252" s="117">
        <f t="shared" si="74"/>
        <v>0</v>
      </c>
      <c r="W252" s="90">
        <f t="shared" si="73"/>
        <v>0</v>
      </c>
      <c r="X252" s="89"/>
      <c r="Y252" s="89"/>
      <c r="Z252" s="118"/>
      <c r="AA252" s="89"/>
      <c r="AB252" s="89"/>
      <c r="AC252" s="89"/>
      <c r="AD252" s="89"/>
      <c r="AE252" s="89"/>
      <c r="AF252" s="89"/>
      <c r="AG252" s="89"/>
    </row>
    <row r="253" spans="1:33" ht="11.25" customHeight="1" outlineLevel="1" x14ac:dyDescent="0.3">
      <c r="A253" s="166"/>
      <c r="B253" s="167"/>
      <c r="C253" s="168"/>
      <c r="D253" s="169"/>
      <c r="E253" s="170"/>
      <c r="F253" s="171"/>
      <c r="G253" s="171"/>
      <c r="H253" s="167"/>
      <c r="I253" s="172"/>
      <c r="J253" s="167"/>
      <c r="K253" s="167"/>
      <c r="L253" s="171"/>
      <c r="M253" s="171"/>
      <c r="N253" s="172"/>
      <c r="O253" s="172"/>
      <c r="P253" s="167"/>
      <c r="Q253" s="173"/>
      <c r="R253" s="172"/>
      <c r="S253" s="172"/>
      <c r="T253" s="174"/>
      <c r="U253" s="175"/>
      <c r="V253" s="117">
        <f t="shared" si="74"/>
        <v>0</v>
      </c>
      <c r="W253" s="90">
        <f t="shared" si="73"/>
        <v>0</v>
      </c>
      <c r="X253" s="89"/>
      <c r="Y253" s="89"/>
      <c r="Z253" s="118"/>
      <c r="AA253" s="89"/>
      <c r="AB253" s="89"/>
      <c r="AC253" s="89"/>
      <c r="AD253" s="89"/>
      <c r="AE253" s="89"/>
      <c r="AF253" s="89"/>
      <c r="AG253" s="89"/>
    </row>
    <row r="254" spans="1:33" ht="11.25" customHeight="1" outlineLevel="1" x14ac:dyDescent="0.3">
      <c r="A254" s="176"/>
      <c r="B254" s="177"/>
      <c r="C254" s="178"/>
      <c r="D254" s="178"/>
      <c r="E254" s="179"/>
      <c r="F254" s="180"/>
      <c r="G254" s="181"/>
      <c r="H254" s="177"/>
      <c r="I254" s="178"/>
      <c r="J254" s="178"/>
      <c r="K254" s="179"/>
      <c r="L254" s="180"/>
      <c r="M254" s="181"/>
      <c r="N254" s="177"/>
      <c r="O254" s="178"/>
      <c r="P254" s="178"/>
      <c r="Q254" s="179"/>
      <c r="R254" s="180"/>
      <c r="S254" s="180"/>
      <c r="T254" s="181"/>
      <c r="U254" s="182"/>
      <c r="V254" s="117"/>
      <c r="W254" s="90"/>
      <c r="X254" s="89"/>
      <c r="Y254" s="89"/>
      <c r="Z254" s="118"/>
      <c r="AA254" s="89"/>
      <c r="AB254" s="89"/>
      <c r="AC254" s="89"/>
      <c r="AD254" s="89"/>
      <c r="AE254" s="89"/>
      <c r="AF254" s="89"/>
      <c r="AG254" s="89"/>
    </row>
    <row r="255" spans="1:33" ht="29.25" customHeight="1" x14ac:dyDescent="0.3">
      <c r="A255" s="355" t="s">
        <v>347</v>
      </c>
      <c r="B255" s="210"/>
      <c r="C255" s="334" t="s">
        <v>348</v>
      </c>
      <c r="D255" s="211"/>
      <c r="E255" s="211"/>
      <c r="F255" s="211"/>
      <c r="G255" s="211"/>
      <c r="H255" s="211"/>
      <c r="I255" s="211"/>
      <c r="J255" s="213"/>
      <c r="K255" s="355" t="s">
        <v>349</v>
      </c>
      <c r="L255" s="211"/>
      <c r="M255" s="210"/>
      <c r="N255" s="334" t="s">
        <v>350</v>
      </c>
      <c r="O255" s="211"/>
      <c r="P255" s="211"/>
      <c r="Q255" s="211"/>
      <c r="R255" s="211"/>
      <c r="S255" s="211"/>
      <c r="T255" s="211"/>
      <c r="U255" s="213"/>
      <c r="V255" s="117"/>
      <c r="W255" s="90"/>
      <c r="X255" s="89"/>
      <c r="Y255" s="89"/>
      <c r="Z255" s="118"/>
      <c r="AA255" s="89"/>
      <c r="AB255" s="89"/>
      <c r="AC255" s="89"/>
      <c r="AD255" s="89"/>
      <c r="AE255" s="89"/>
      <c r="AF255" s="89"/>
      <c r="AG255" s="89"/>
    </row>
    <row r="256" spans="1:33" ht="27.75" customHeight="1" x14ac:dyDescent="0.3">
      <c r="A256" s="356" t="s">
        <v>351</v>
      </c>
      <c r="B256" s="210"/>
      <c r="C256" s="357" t="s">
        <v>352</v>
      </c>
      <c r="D256" s="211"/>
      <c r="E256" s="211"/>
      <c r="F256" s="211"/>
      <c r="G256" s="357" t="s">
        <v>353</v>
      </c>
      <c r="H256" s="211"/>
      <c r="I256" s="211"/>
      <c r="J256" s="213"/>
      <c r="K256" s="356" t="s">
        <v>354</v>
      </c>
      <c r="L256" s="211"/>
      <c r="M256" s="210"/>
      <c r="N256" s="358" t="s">
        <v>355</v>
      </c>
      <c r="O256" s="211"/>
      <c r="P256" s="211"/>
      <c r="Q256" s="210"/>
      <c r="R256" s="357" t="s">
        <v>356</v>
      </c>
      <c r="S256" s="211"/>
      <c r="T256" s="211"/>
      <c r="U256" s="213"/>
      <c r="V256" s="89"/>
      <c r="W256" s="90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</row>
    <row r="257" spans="1:33" ht="19.5" customHeight="1" x14ac:dyDescent="0.3">
      <c r="A257" s="356" t="s">
        <v>357</v>
      </c>
      <c r="B257" s="210"/>
      <c r="C257" s="361" t="s">
        <v>48</v>
      </c>
      <c r="D257" s="211"/>
      <c r="E257" s="211"/>
      <c r="F257" s="211"/>
      <c r="G257" s="361" t="s">
        <v>221</v>
      </c>
      <c r="H257" s="211"/>
      <c r="I257" s="211"/>
      <c r="J257" s="213"/>
      <c r="K257" s="356" t="s">
        <v>358</v>
      </c>
      <c r="L257" s="211"/>
      <c r="M257" s="210"/>
      <c r="N257" s="361" t="s">
        <v>49</v>
      </c>
      <c r="O257" s="211"/>
      <c r="P257" s="211"/>
      <c r="Q257" s="210"/>
      <c r="R257" s="361" t="s">
        <v>50</v>
      </c>
      <c r="S257" s="211"/>
      <c r="T257" s="211"/>
      <c r="U257" s="213"/>
      <c r="V257" s="89"/>
      <c r="W257" s="90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</row>
    <row r="258" spans="1:33" ht="19.5" customHeight="1" x14ac:dyDescent="0.3">
      <c r="A258" s="359" t="s">
        <v>359</v>
      </c>
      <c r="B258" s="212"/>
      <c r="C258" s="360"/>
      <c r="D258" s="262"/>
      <c r="E258" s="262"/>
      <c r="F258" s="212"/>
      <c r="G258" s="360"/>
      <c r="H258" s="262"/>
      <c r="I258" s="262"/>
      <c r="J258" s="231"/>
      <c r="K258" s="359" t="s">
        <v>360</v>
      </c>
      <c r="L258" s="262"/>
      <c r="M258" s="212"/>
      <c r="N258" s="360"/>
      <c r="O258" s="262"/>
      <c r="P258" s="262"/>
      <c r="Q258" s="212"/>
      <c r="R258" s="360"/>
      <c r="S258" s="262"/>
      <c r="T258" s="262"/>
      <c r="U258" s="231"/>
      <c r="V258" s="89"/>
      <c r="W258" s="90"/>
      <c r="X258" s="336"/>
      <c r="Y258" s="216"/>
      <c r="Z258" s="216"/>
      <c r="AA258" s="216"/>
      <c r="AB258" s="216"/>
      <c r="AC258" s="216"/>
      <c r="AD258" s="89"/>
      <c r="AE258" s="89"/>
      <c r="AF258" s="89"/>
      <c r="AG258" s="89"/>
    </row>
    <row r="259" spans="1:33" ht="19.5" customHeight="1" x14ac:dyDescent="0.3">
      <c r="A259" s="236"/>
      <c r="B259" s="294"/>
      <c r="C259" s="293"/>
      <c r="D259" s="234"/>
      <c r="E259" s="234"/>
      <c r="F259" s="294"/>
      <c r="G259" s="293"/>
      <c r="H259" s="234"/>
      <c r="I259" s="234"/>
      <c r="J259" s="235"/>
      <c r="K259" s="236"/>
      <c r="L259" s="234"/>
      <c r="M259" s="294"/>
      <c r="N259" s="293"/>
      <c r="O259" s="234"/>
      <c r="P259" s="234"/>
      <c r="Q259" s="294"/>
      <c r="R259" s="293"/>
      <c r="S259" s="234"/>
      <c r="T259" s="234"/>
      <c r="U259" s="235"/>
      <c r="V259" s="89"/>
      <c r="W259" s="90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</row>
    <row r="260" spans="1:33" ht="11.25" customHeight="1" x14ac:dyDescent="0.3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</row>
    <row r="261" spans="1:33" ht="11.25" customHeight="1" x14ac:dyDescent="0.3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</row>
    <row r="262" spans="1:33" ht="11.25" customHeight="1" x14ac:dyDescent="0.3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</row>
    <row r="263" spans="1:33" ht="11.25" customHeight="1" x14ac:dyDescent="0.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</row>
    <row r="264" spans="1:33" ht="11.25" customHeight="1" x14ac:dyDescent="0.3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</row>
    <row r="265" spans="1:33" ht="11.25" customHeight="1" x14ac:dyDescent="0.3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</row>
    <row r="266" spans="1:33" ht="11.25" customHeight="1" x14ac:dyDescent="0.3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</row>
    <row r="267" spans="1:33" ht="11.25" customHeight="1" x14ac:dyDescent="0.3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</row>
    <row r="268" spans="1:33" ht="11.25" customHeight="1" x14ac:dyDescent="0.3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</row>
    <row r="269" spans="1:33" ht="11.25" customHeight="1" x14ac:dyDescent="0.3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</row>
    <row r="270" spans="1:33" ht="11.25" customHeight="1" x14ac:dyDescent="0.3">
      <c r="A270" s="323"/>
      <c r="B270" s="216"/>
      <c r="C270" s="324"/>
      <c r="D270" s="216"/>
      <c r="E270" s="216"/>
      <c r="F270" s="216"/>
      <c r="G270" s="216"/>
      <c r="H270" s="216"/>
      <c r="I270" s="216"/>
      <c r="J270" s="216"/>
      <c r="K270" s="323"/>
      <c r="L270" s="216"/>
      <c r="M270" s="324"/>
      <c r="N270" s="216"/>
      <c r="O270" s="216"/>
      <c r="P270" s="216"/>
      <c r="Q270" s="216"/>
      <c r="R270" s="216"/>
      <c r="S270" s="216"/>
      <c r="T270" s="216"/>
      <c r="U270" s="216"/>
      <c r="V270" s="89"/>
      <c r="W270" s="90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</row>
    <row r="271" spans="1:33" ht="11.25" customHeight="1" x14ac:dyDescent="0.3">
      <c r="A271" s="326"/>
      <c r="B271" s="216"/>
      <c r="C271" s="325"/>
      <c r="D271" s="216"/>
      <c r="E271" s="216"/>
      <c r="F271" s="216"/>
      <c r="G271" s="216"/>
      <c r="H271" s="216"/>
      <c r="I271" s="216"/>
      <c r="J271" s="216"/>
      <c r="K271" s="326"/>
      <c r="L271" s="216"/>
      <c r="M271" s="325"/>
      <c r="N271" s="216"/>
      <c r="O271" s="216"/>
      <c r="P271" s="216"/>
      <c r="Q271" s="216"/>
      <c r="R271" s="216"/>
      <c r="S271" s="216"/>
      <c r="T271" s="216"/>
      <c r="U271" s="216"/>
      <c r="V271" s="89"/>
      <c r="W271" s="90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</row>
    <row r="272" spans="1:33" ht="11.25" customHeight="1" x14ac:dyDescent="0.3">
      <c r="A272" s="326"/>
      <c r="B272" s="216"/>
      <c r="C272" s="325"/>
      <c r="D272" s="216"/>
      <c r="E272" s="216"/>
      <c r="F272" s="216"/>
      <c r="G272" s="216"/>
      <c r="H272" s="216"/>
      <c r="I272" s="216"/>
      <c r="J272" s="216"/>
      <c r="K272" s="326"/>
      <c r="L272" s="216"/>
      <c r="M272" s="325"/>
      <c r="N272" s="216"/>
      <c r="O272" s="216"/>
      <c r="P272" s="216"/>
      <c r="Q272" s="216"/>
      <c r="R272" s="216"/>
      <c r="S272" s="216"/>
      <c r="T272" s="216"/>
      <c r="U272" s="216"/>
      <c r="V272" s="89"/>
      <c r="W272" s="90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</row>
    <row r="273" spans="1:33" ht="11.25" customHeight="1" x14ac:dyDescent="0.3">
      <c r="A273" s="326"/>
      <c r="B273" s="216"/>
      <c r="C273" s="325"/>
      <c r="D273" s="216"/>
      <c r="E273" s="216"/>
      <c r="F273" s="216"/>
      <c r="G273" s="216"/>
      <c r="H273" s="216"/>
      <c r="I273" s="216"/>
      <c r="J273" s="216"/>
      <c r="K273" s="326"/>
      <c r="L273" s="216"/>
      <c r="M273" s="325"/>
      <c r="N273" s="216"/>
      <c r="O273" s="216"/>
      <c r="P273" s="216"/>
      <c r="Q273" s="216"/>
      <c r="R273" s="216"/>
      <c r="S273" s="216"/>
      <c r="T273" s="216"/>
      <c r="U273" s="216"/>
      <c r="V273" s="89"/>
      <c r="W273" s="90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</row>
    <row r="274" spans="1:33" ht="11.25" customHeight="1" x14ac:dyDescent="0.3">
      <c r="A274" s="326"/>
      <c r="B274" s="216"/>
      <c r="C274" s="325"/>
      <c r="D274" s="216"/>
      <c r="E274" s="216"/>
      <c r="F274" s="216"/>
      <c r="G274" s="216"/>
      <c r="H274" s="216"/>
      <c r="I274" s="216"/>
      <c r="J274" s="216"/>
      <c r="K274" s="326"/>
      <c r="L274" s="216"/>
      <c r="M274" s="325"/>
      <c r="N274" s="216"/>
      <c r="O274" s="216"/>
      <c r="P274" s="216"/>
      <c r="Q274" s="216"/>
      <c r="R274" s="216"/>
      <c r="S274" s="216"/>
      <c r="T274" s="216"/>
      <c r="U274" s="216"/>
      <c r="V274" s="89"/>
      <c r="W274" s="90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</row>
    <row r="275" spans="1:33" ht="11.25" customHeight="1" x14ac:dyDescent="0.3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</row>
    <row r="276" spans="1:33" ht="11.25" customHeight="1" x14ac:dyDescent="0.3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</row>
    <row r="277" spans="1:33" ht="11.25" customHeight="1" x14ac:dyDescent="0.3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</row>
    <row r="278" spans="1:33" ht="11.25" customHeight="1" x14ac:dyDescent="0.3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</row>
    <row r="279" spans="1:33" ht="11.25" customHeight="1" x14ac:dyDescent="0.3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</row>
    <row r="280" spans="1:33" ht="11.25" customHeight="1" x14ac:dyDescent="0.3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</row>
    <row r="281" spans="1:33" ht="11.2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</row>
    <row r="282" spans="1:33" ht="11.25" customHeight="1" x14ac:dyDescent="0.3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</row>
    <row r="283" spans="1:33" ht="11.25" customHeight="1" x14ac:dyDescent="0.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</row>
    <row r="284" spans="1:33" ht="11.2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</row>
    <row r="285" spans="1:33" ht="11.25" customHeight="1" x14ac:dyDescent="0.3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</row>
    <row r="286" spans="1:33" ht="11.25" customHeight="1" x14ac:dyDescent="0.3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</row>
    <row r="287" spans="1:33" ht="11.2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</row>
    <row r="288" spans="1:33" ht="11.25" customHeight="1" x14ac:dyDescent="0.3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</row>
    <row r="289" spans="1:33" ht="11.25" customHeight="1" x14ac:dyDescent="0.3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</row>
    <row r="290" spans="1:33" ht="11.2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</row>
    <row r="291" spans="1:33" ht="11.25" customHeight="1" x14ac:dyDescent="0.3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</row>
    <row r="292" spans="1:33" ht="11.25" customHeight="1" x14ac:dyDescent="0.3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</row>
    <row r="293" spans="1:33" ht="11.25" customHeight="1" x14ac:dyDescent="0.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</row>
    <row r="294" spans="1:33" ht="11.25" customHeight="1" x14ac:dyDescent="0.3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</row>
    <row r="295" spans="1:33" ht="11.25" customHeight="1" x14ac:dyDescent="0.3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</row>
    <row r="296" spans="1:33" ht="11.25" customHeight="1" x14ac:dyDescent="0.3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</row>
    <row r="297" spans="1:33" ht="11.25" customHeight="1" x14ac:dyDescent="0.3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</row>
    <row r="298" spans="1:33" ht="11.25" customHeight="1" x14ac:dyDescent="0.3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</row>
    <row r="299" spans="1:33" ht="11.25" customHeight="1" x14ac:dyDescent="0.3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</row>
    <row r="300" spans="1:33" ht="11.25" customHeight="1" x14ac:dyDescent="0.3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</row>
    <row r="301" spans="1:33" ht="11.25" customHeight="1" x14ac:dyDescent="0.3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</row>
    <row r="302" spans="1:33" ht="11.25" customHeight="1" x14ac:dyDescent="0.3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</row>
    <row r="303" spans="1:33" ht="11.25" customHeight="1" x14ac:dyDescent="0.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</row>
    <row r="304" spans="1:33" ht="11.25" customHeight="1" x14ac:dyDescent="0.3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</row>
    <row r="305" spans="1:33" ht="11.25" customHeight="1" x14ac:dyDescent="0.3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</row>
    <row r="306" spans="1:33" ht="11.25" customHeight="1" x14ac:dyDescent="0.3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</row>
    <row r="307" spans="1:33" ht="11.25" customHeight="1" x14ac:dyDescent="0.3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</row>
    <row r="308" spans="1:33" ht="11.25" customHeight="1" x14ac:dyDescent="0.3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</row>
    <row r="309" spans="1:33" ht="11.25" customHeight="1" x14ac:dyDescent="0.3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</row>
    <row r="310" spans="1:33" ht="11.25" customHeight="1" x14ac:dyDescent="0.3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</row>
    <row r="311" spans="1:33" ht="11.25" customHeight="1" x14ac:dyDescent="0.3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</row>
    <row r="312" spans="1:33" ht="11.25" customHeight="1" x14ac:dyDescent="0.3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</row>
    <row r="313" spans="1:33" ht="11.25" customHeight="1" x14ac:dyDescent="0.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</row>
    <row r="314" spans="1:33" ht="11.25" customHeight="1" x14ac:dyDescent="0.3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</row>
    <row r="315" spans="1:33" ht="11.25" customHeight="1" x14ac:dyDescent="0.3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</row>
    <row r="316" spans="1:33" ht="11.25" customHeight="1" x14ac:dyDescent="0.3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</row>
    <row r="317" spans="1:33" ht="11.25" customHeight="1" x14ac:dyDescent="0.3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</row>
    <row r="318" spans="1:33" ht="11.25" customHeight="1" x14ac:dyDescent="0.3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</row>
    <row r="319" spans="1:33" ht="11.25" customHeight="1" x14ac:dyDescent="0.3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</row>
    <row r="320" spans="1:33" ht="11.25" customHeight="1" x14ac:dyDescent="0.3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</row>
    <row r="321" spans="1:33" ht="11.25" customHeight="1" x14ac:dyDescent="0.3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</row>
    <row r="322" spans="1:33" ht="11.25" customHeight="1" x14ac:dyDescent="0.3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</row>
    <row r="323" spans="1:33" ht="11.25" customHeight="1" x14ac:dyDescent="0.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</row>
    <row r="324" spans="1:33" ht="11.25" customHeight="1" x14ac:dyDescent="0.3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</row>
    <row r="325" spans="1:33" ht="11.25" customHeight="1" x14ac:dyDescent="0.3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</row>
    <row r="326" spans="1:33" ht="11.25" customHeight="1" x14ac:dyDescent="0.3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</row>
    <row r="327" spans="1:33" ht="11.25" customHeight="1" x14ac:dyDescent="0.3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</row>
    <row r="328" spans="1:33" ht="11.25" customHeight="1" x14ac:dyDescent="0.3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</row>
    <row r="329" spans="1:33" ht="11.25" customHeight="1" x14ac:dyDescent="0.3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</row>
    <row r="330" spans="1:33" ht="11.25" customHeight="1" x14ac:dyDescent="0.3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</row>
    <row r="331" spans="1:33" ht="11.25" customHeight="1" x14ac:dyDescent="0.3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</row>
    <row r="332" spans="1:33" ht="11.25" customHeight="1" x14ac:dyDescent="0.3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</row>
    <row r="333" spans="1:33" ht="11.25" customHeight="1" x14ac:dyDescent="0.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</row>
    <row r="334" spans="1:33" ht="11.25" customHeight="1" x14ac:dyDescent="0.3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</row>
    <row r="335" spans="1:33" ht="11.25" customHeight="1" x14ac:dyDescent="0.3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</row>
    <row r="336" spans="1:33" ht="11.25" customHeight="1" x14ac:dyDescent="0.3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</row>
    <row r="337" spans="1:33" ht="11.25" customHeight="1" x14ac:dyDescent="0.3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</row>
    <row r="338" spans="1:33" ht="11.25" customHeight="1" x14ac:dyDescent="0.3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</row>
    <row r="339" spans="1:33" ht="11.25" customHeight="1" x14ac:dyDescent="0.3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</row>
    <row r="340" spans="1:33" ht="11.25" customHeight="1" x14ac:dyDescent="0.3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</row>
    <row r="341" spans="1:33" ht="11.25" customHeight="1" x14ac:dyDescent="0.3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</row>
    <row r="342" spans="1:33" ht="11.25" customHeight="1" x14ac:dyDescent="0.3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</row>
    <row r="343" spans="1:33" ht="11.25" customHeight="1" x14ac:dyDescent="0.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</row>
    <row r="344" spans="1:33" ht="11.25" customHeight="1" x14ac:dyDescent="0.3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</row>
    <row r="345" spans="1:33" ht="11.25" customHeight="1" x14ac:dyDescent="0.3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</row>
    <row r="346" spans="1:33" ht="11.25" customHeight="1" x14ac:dyDescent="0.3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</row>
    <row r="347" spans="1:33" ht="11.25" customHeight="1" x14ac:dyDescent="0.3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</row>
    <row r="348" spans="1:33" ht="11.25" customHeight="1" x14ac:dyDescent="0.3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</row>
    <row r="349" spans="1:33" ht="11.25" customHeight="1" x14ac:dyDescent="0.3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</row>
    <row r="350" spans="1:33" ht="11.25" customHeight="1" x14ac:dyDescent="0.3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</row>
    <row r="351" spans="1:33" ht="11.25" customHeight="1" x14ac:dyDescent="0.3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</row>
    <row r="352" spans="1:33" ht="11.25" customHeight="1" x14ac:dyDescent="0.3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</row>
    <row r="353" spans="1:33" ht="11.25" customHeight="1" x14ac:dyDescent="0.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</row>
    <row r="354" spans="1:33" ht="11.25" customHeight="1" x14ac:dyDescent="0.3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</row>
    <row r="355" spans="1:33" ht="11.25" customHeight="1" x14ac:dyDescent="0.3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</row>
    <row r="356" spans="1:33" ht="11.25" customHeight="1" x14ac:dyDescent="0.3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</row>
    <row r="357" spans="1:33" ht="11.25" customHeight="1" x14ac:dyDescent="0.3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</row>
    <row r="358" spans="1:33" ht="11.25" customHeight="1" x14ac:dyDescent="0.3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</row>
    <row r="359" spans="1:33" ht="11.25" customHeight="1" x14ac:dyDescent="0.3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</row>
    <row r="360" spans="1:33" ht="11.25" customHeight="1" x14ac:dyDescent="0.3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</row>
    <row r="361" spans="1:33" ht="11.25" customHeight="1" x14ac:dyDescent="0.3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</row>
    <row r="362" spans="1:33" ht="11.25" customHeight="1" x14ac:dyDescent="0.3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</row>
    <row r="363" spans="1:33" ht="11.25" customHeight="1" x14ac:dyDescent="0.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</row>
    <row r="364" spans="1:33" ht="11.25" customHeight="1" x14ac:dyDescent="0.3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</row>
    <row r="365" spans="1:33" ht="11.25" customHeight="1" x14ac:dyDescent="0.3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</row>
    <row r="366" spans="1:33" ht="11.25" customHeight="1" x14ac:dyDescent="0.3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</row>
    <row r="367" spans="1:33" ht="11.25" customHeight="1" x14ac:dyDescent="0.3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</row>
    <row r="368" spans="1:33" ht="11.25" customHeight="1" x14ac:dyDescent="0.3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</row>
    <row r="369" spans="1:33" ht="11.25" customHeight="1" x14ac:dyDescent="0.3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</row>
    <row r="370" spans="1:33" ht="11.25" customHeight="1" x14ac:dyDescent="0.3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</row>
    <row r="371" spans="1:33" ht="11.25" customHeight="1" x14ac:dyDescent="0.3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</row>
    <row r="372" spans="1:33" ht="11.25" customHeight="1" x14ac:dyDescent="0.3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</row>
    <row r="373" spans="1:33" ht="11.25" customHeight="1" x14ac:dyDescent="0.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</row>
    <row r="374" spans="1:33" ht="11.25" customHeight="1" x14ac:dyDescent="0.3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</row>
    <row r="375" spans="1:33" ht="11.25" customHeight="1" x14ac:dyDescent="0.3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</row>
    <row r="376" spans="1:33" ht="11.25" customHeight="1" x14ac:dyDescent="0.3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</row>
    <row r="377" spans="1:33" ht="11.25" customHeight="1" x14ac:dyDescent="0.3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</row>
    <row r="378" spans="1:33" ht="11.25" customHeight="1" x14ac:dyDescent="0.3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</row>
    <row r="379" spans="1:33" ht="11.25" customHeight="1" x14ac:dyDescent="0.3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</row>
    <row r="380" spans="1:33" ht="11.25" customHeight="1" x14ac:dyDescent="0.3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</row>
    <row r="381" spans="1:33" ht="11.25" customHeight="1" x14ac:dyDescent="0.3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</row>
    <row r="382" spans="1:33" ht="11.25" customHeight="1" x14ac:dyDescent="0.3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</row>
    <row r="383" spans="1:33" ht="11.25" customHeight="1" x14ac:dyDescent="0.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</row>
    <row r="384" spans="1:33" ht="11.25" customHeight="1" x14ac:dyDescent="0.3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</row>
    <row r="385" spans="1:33" ht="11.25" customHeight="1" x14ac:dyDescent="0.3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</row>
    <row r="386" spans="1:33" ht="11.25" customHeight="1" x14ac:dyDescent="0.3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</row>
    <row r="387" spans="1:33" ht="11.25" customHeight="1" x14ac:dyDescent="0.3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</row>
    <row r="388" spans="1:33" ht="11.25" customHeight="1" x14ac:dyDescent="0.3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</row>
    <row r="389" spans="1:33" ht="11.25" customHeight="1" x14ac:dyDescent="0.3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</row>
    <row r="390" spans="1:33" ht="11.25" customHeight="1" x14ac:dyDescent="0.3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</row>
    <row r="391" spans="1:33" ht="11.25" customHeight="1" x14ac:dyDescent="0.3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</row>
    <row r="392" spans="1:33" ht="11.25" customHeight="1" x14ac:dyDescent="0.3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</row>
    <row r="393" spans="1:33" ht="11.25" customHeight="1" x14ac:dyDescent="0.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</row>
    <row r="394" spans="1:33" ht="11.25" customHeight="1" x14ac:dyDescent="0.3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</row>
    <row r="395" spans="1:33" ht="11.25" customHeight="1" x14ac:dyDescent="0.3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</row>
    <row r="396" spans="1:33" ht="11.25" customHeight="1" x14ac:dyDescent="0.3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</row>
    <row r="397" spans="1:33" ht="11.25" customHeight="1" x14ac:dyDescent="0.3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</row>
    <row r="398" spans="1:33" ht="11.25" customHeight="1" x14ac:dyDescent="0.3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</row>
    <row r="399" spans="1:33" ht="11.25" customHeight="1" x14ac:dyDescent="0.3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</row>
    <row r="400" spans="1:33" ht="11.25" customHeight="1" x14ac:dyDescent="0.3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</row>
    <row r="401" spans="1:33" ht="11.25" customHeight="1" x14ac:dyDescent="0.3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</row>
    <row r="402" spans="1:33" ht="11.25" customHeight="1" x14ac:dyDescent="0.3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</row>
    <row r="403" spans="1:33" ht="11.25" customHeight="1" x14ac:dyDescent="0.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</row>
    <row r="404" spans="1:33" ht="11.25" customHeight="1" x14ac:dyDescent="0.3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</row>
    <row r="405" spans="1:33" ht="11.25" customHeight="1" x14ac:dyDescent="0.3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</row>
    <row r="406" spans="1:33" ht="11.25" customHeight="1" x14ac:dyDescent="0.3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</row>
    <row r="407" spans="1:33" ht="11.25" customHeight="1" x14ac:dyDescent="0.3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</row>
    <row r="408" spans="1:33" ht="11.25" customHeight="1" x14ac:dyDescent="0.3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</row>
    <row r="409" spans="1:33" ht="11.25" customHeight="1" x14ac:dyDescent="0.3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</row>
    <row r="410" spans="1:33" ht="11.25" customHeight="1" x14ac:dyDescent="0.3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</row>
    <row r="411" spans="1:33" ht="11.25" customHeight="1" x14ac:dyDescent="0.3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</row>
    <row r="412" spans="1:33" ht="11.25" customHeight="1" x14ac:dyDescent="0.3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</row>
    <row r="413" spans="1:33" ht="11.25" customHeight="1" x14ac:dyDescent="0.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</row>
    <row r="414" spans="1:33" ht="11.25" customHeight="1" x14ac:dyDescent="0.3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</row>
    <row r="415" spans="1:33" ht="11.25" customHeight="1" x14ac:dyDescent="0.3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</row>
    <row r="416" spans="1:33" ht="11.25" customHeight="1" x14ac:dyDescent="0.3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</row>
    <row r="417" spans="1:33" ht="11.25" customHeight="1" x14ac:dyDescent="0.3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</row>
    <row r="418" spans="1:33" ht="11.25" customHeight="1" x14ac:dyDescent="0.3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</row>
    <row r="419" spans="1:33" ht="11.25" customHeight="1" x14ac:dyDescent="0.3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</row>
    <row r="420" spans="1:33" ht="11.25" customHeight="1" x14ac:dyDescent="0.3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</row>
    <row r="421" spans="1:33" ht="11.25" customHeight="1" x14ac:dyDescent="0.3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</row>
    <row r="422" spans="1:33" ht="11.25" customHeight="1" x14ac:dyDescent="0.3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</row>
    <row r="423" spans="1:33" ht="11.25" customHeight="1" x14ac:dyDescent="0.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</row>
    <row r="424" spans="1:33" ht="11.25" customHeight="1" x14ac:dyDescent="0.3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</row>
    <row r="425" spans="1:33" ht="11.25" customHeight="1" x14ac:dyDescent="0.3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</row>
    <row r="426" spans="1:33" ht="11.25" customHeight="1" x14ac:dyDescent="0.3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</row>
    <row r="427" spans="1:33" ht="11.25" customHeight="1" x14ac:dyDescent="0.3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</row>
    <row r="428" spans="1:33" ht="11.25" customHeight="1" x14ac:dyDescent="0.3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</row>
    <row r="429" spans="1:33" ht="11.25" customHeight="1" x14ac:dyDescent="0.3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</row>
    <row r="430" spans="1:33" ht="11.25" customHeight="1" x14ac:dyDescent="0.3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</row>
    <row r="431" spans="1:33" ht="11.25" customHeight="1" x14ac:dyDescent="0.3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</row>
    <row r="432" spans="1:33" ht="11.25" customHeight="1" x14ac:dyDescent="0.3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</row>
    <row r="433" spans="1:33" ht="11.25" customHeight="1" x14ac:dyDescent="0.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</row>
    <row r="434" spans="1:33" ht="11.25" customHeight="1" x14ac:dyDescent="0.3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</row>
    <row r="435" spans="1:33" ht="11.25" customHeight="1" x14ac:dyDescent="0.3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</row>
    <row r="436" spans="1:33" ht="11.25" customHeight="1" x14ac:dyDescent="0.3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</row>
    <row r="437" spans="1:33" ht="11.25" customHeight="1" x14ac:dyDescent="0.3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</row>
    <row r="438" spans="1:33" ht="11.25" customHeight="1" x14ac:dyDescent="0.3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</row>
    <row r="439" spans="1:33" ht="11.25" customHeight="1" x14ac:dyDescent="0.3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</row>
    <row r="440" spans="1:33" ht="11.25" customHeight="1" x14ac:dyDescent="0.3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</row>
    <row r="441" spans="1:33" ht="11.25" customHeight="1" x14ac:dyDescent="0.3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</row>
    <row r="442" spans="1:33" ht="11.25" customHeight="1" x14ac:dyDescent="0.3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</row>
    <row r="443" spans="1:33" ht="11.25" customHeight="1" x14ac:dyDescent="0.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</row>
    <row r="444" spans="1:33" ht="11.25" customHeight="1" x14ac:dyDescent="0.3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</row>
    <row r="445" spans="1:33" ht="11.25" customHeight="1" x14ac:dyDescent="0.3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</row>
    <row r="446" spans="1:33" ht="11.25" customHeight="1" x14ac:dyDescent="0.3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</row>
    <row r="447" spans="1:33" ht="11.25" customHeight="1" x14ac:dyDescent="0.3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</row>
    <row r="448" spans="1:33" ht="11.25" customHeight="1" x14ac:dyDescent="0.3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</row>
    <row r="449" spans="1:33" ht="11.25" customHeight="1" x14ac:dyDescent="0.3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</row>
    <row r="450" spans="1:33" ht="11.25" customHeight="1" x14ac:dyDescent="0.3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</row>
    <row r="451" spans="1:33" ht="11.25" customHeight="1" x14ac:dyDescent="0.3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</row>
    <row r="452" spans="1:33" ht="11.25" customHeight="1" x14ac:dyDescent="0.3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</row>
    <row r="453" spans="1:33" ht="11.25" customHeight="1" x14ac:dyDescent="0.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</row>
    <row r="454" spans="1:33" ht="11.25" customHeight="1" x14ac:dyDescent="0.3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</row>
    <row r="455" spans="1:33" ht="11.25" customHeight="1" x14ac:dyDescent="0.3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</row>
    <row r="456" spans="1:33" ht="11.25" customHeight="1" x14ac:dyDescent="0.3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</row>
    <row r="457" spans="1:33" ht="11.25" customHeight="1" x14ac:dyDescent="0.3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</row>
    <row r="458" spans="1:33" ht="11.25" customHeight="1" x14ac:dyDescent="0.3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</row>
    <row r="459" spans="1:33" ht="15.75" customHeight="1" x14ac:dyDescent="0.3"/>
    <row r="460" spans="1:33" ht="15.75" customHeight="1" x14ac:dyDescent="0.3"/>
    <row r="461" spans="1:33" ht="15.75" customHeight="1" x14ac:dyDescent="0.3"/>
    <row r="462" spans="1:33" ht="15.75" customHeight="1" x14ac:dyDescent="0.3"/>
    <row r="463" spans="1:33" ht="15.75" customHeight="1" x14ac:dyDescent="0.3"/>
    <row r="464" spans="1:33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3">
    <mergeCell ref="X258:AC258"/>
    <mergeCell ref="M271:U271"/>
    <mergeCell ref="M272:U272"/>
    <mergeCell ref="M273:U273"/>
    <mergeCell ref="M274:U274"/>
    <mergeCell ref="A257:B257"/>
    <mergeCell ref="C257:F257"/>
    <mergeCell ref="G257:J257"/>
    <mergeCell ref="K257:M257"/>
    <mergeCell ref="N257:Q257"/>
    <mergeCell ref="R257:U257"/>
    <mergeCell ref="M270:U270"/>
    <mergeCell ref="N255:U255"/>
    <mergeCell ref="N256:Q256"/>
    <mergeCell ref="R256:U256"/>
    <mergeCell ref="A258:B259"/>
    <mergeCell ref="C258:F259"/>
    <mergeCell ref="G258:J259"/>
    <mergeCell ref="K258:M259"/>
    <mergeCell ref="N258:Q259"/>
    <mergeCell ref="R258:U259"/>
    <mergeCell ref="K273:L273"/>
    <mergeCell ref="K274:L274"/>
    <mergeCell ref="K21:K22"/>
    <mergeCell ref="L21:L22"/>
    <mergeCell ref="K255:M255"/>
    <mergeCell ref="K256:M256"/>
    <mergeCell ref="K270:L270"/>
    <mergeCell ref="K271:L271"/>
    <mergeCell ref="K272:L272"/>
    <mergeCell ref="M21:M22"/>
    <mergeCell ref="A255:B255"/>
    <mergeCell ref="C255:J255"/>
    <mergeCell ref="A256:B256"/>
    <mergeCell ref="C256:F256"/>
    <mergeCell ref="G256:J256"/>
    <mergeCell ref="A273:B273"/>
    <mergeCell ref="A274:B274"/>
    <mergeCell ref="A270:B270"/>
    <mergeCell ref="C270:J270"/>
    <mergeCell ref="A271:B271"/>
    <mergeCell ref="C271:J271"/>
    <mergeCell ref="A272:B272"/>
    <mergeCell ref="C272:J272"/>
    <mergeCell ref="C273:J273"/>
    <mergeCell ref="C274:J274"/>
    <mergeCell ref="Q21:Q22"/>
    <mergeCell ref="R21:R22"/>
    <mergeCell ref="A20:A23"/>
    <mergeCell ref="B20:G20"/>
    <mergeCell ref="H20:M20"/>
    <mergeCell ref="N20:S20"/>
    <mergeCell ref="T20:T22"/>
    <mergeCell ref="U20:U23"/>
    <mergeCell ref="B21:B22"/>
    <mergeCell ref="S21:S22"/>
    <mergeCell ref="I21:I22"/>
    <mergeCell ref="J21:J22"/>
    <mergeCell ref="C21:C22"/>
    <mergeCell ref="D21:D22"/>
    <mergeCell ref="E21:E22"/>
    <mergeCell ref="F21:F22"/>
    <mergeCell ref="G21:G22"/>
    <mergeCell ref="H21:H22"/>
    <mergeCell ref="N21:N22"/>
    <mergeCell ref="O21:O22"/>
    <mergeCell ref="P21:P22"/>
    <mergeCell ref="R16:U16"/>
    <mergeCell ref="H14:I14"/>
    <mergeCell ref="J14:K14"/>
    <mergeCell ref="H15:I15"/>
    <mergeCell ref="J15:K15"/>
    <mergeCell ref="H16:I16"/>
    <mergeCell ref="J16:K16"/>
    <mergeCell ref="L16:M16"/>
    <mergeCell ref="B13:C14"/>
    <mergeCell ref="D13:E14"/>
    <mergeCell ref="B15:C15"/>
    <mergeCell ref="D15:E15"/>
    <mergeCell ref="B16:C16"/>
    <mergeCell ref="D16:E16"/>
    <mergeCell ref="R15:U15"/>
    <mergeCell ref="B8:H8"/>
    <mergeCell ref="K8:U8"/>
    <mergeCell ref="A9:I9"/>
    <mergeCell ref="J9:U9"/>
    <mergeCell ref="A10:U10"/>
    <mergeCell ref="A11:U11"/>
    <mergeCell ref="R13:U14"/>
    <mergeCell ref="P14:Q14"/>
    <mergeCell ref="A15:A17"/>
    <mergeCell ref="F13:M13"/>
    <mergeCell ref="N13:Q13"/>
    <mergeCell ref="A13:A14"/>
    <mergeCell ref="F14:G14"/>
    <mergeCell ref="F15:G15"/>
    <mergeCell ref="F16:G16"/>
    <mergeCell ref="L14:M14"/>
    <mergeCell ref="N14:O14"/>
    <mergeCell ref="L15:M15"/>
    <mergeCell ref="N15:O15"/>
    <mergeCell ref="P15:Q15"/>
    <mergeCell ref="N16:O16"/>
    <mergeCell ref="P16:Q16"/>
    <mergeCell ref="P17:Q17"/>
    <mergeCell ref="R17:U17"/>
    <mergeCell ref="B17:C17"/>
    <mergeCell ref="D17:E17"/>
    <mergeCell ref="F17:G17"/>
    <mergeCell ref="H17:I17"/>
    <mergeCell ref="J17:K17"/>
    <mergeCell ref="L17:M17"/>
    <mergeCell ref="N17:O17"/>
  </mergeCells>
  <conditionalFormatting sqref="G27 M27 S27">
    <cfRule type="cellIs" dxfId="4" priority="1" operator="notBetween">
      <formula>10</formula>
      <formula>40</formula>
    </cfRule>
  </conditionalFormatting>
  <conditionalFormatting sqref="G58:G59 M58:M59 S58:S59">
    <cfRule type="cellIs" dxfId="3" priority="2" operator="notBetween">
      <formula>10</formula>
      <formula>40</formula>
    </cfRule>
  </conditionalFormatting>
  <conditionalFormatting sqref="T10:T15">
    <cfRule type="cellIs" dxfId="2" priority="3" operator="lessThan">
      <formula>60</formula>
    </cfRule>
  </conditionalFormatting>
  <conditionalFormatting sqref="T18:T254">
    <cfRule type="cellIs" dxfId="1" priority="4" operator="lessThan">
      <formula>60</formula>
    </cfRule>
  </conditionalFormatting>
  <conditionalFormatting sqref="T260:T1000">
    <cfRule type="cellIs" dxfId="0" priority="5" operator="lessThan">
      <formula>60</formula>
    </cfRule>
  </conditionalFormatting>
  <printOptions horizontalCentered="1"/>
  <pageMargins left="0.39370078740157483" right="0.19685039370078741" top="0.59055118110236227" bottom="0.31496062992125984" header="0" footer="0"/>
  <pageSetup paperSize="9" scale="8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QTL-KM117+100</vt:lpstr>
      <vt:lpstr>QTL-KM117+200</vt:lpstr>
      <vt:lpstr>QTL-KM117+300</vt:lpstr>
      <vt:lpstr>QTL-KM117+400</vt:lpstr>
      <vt:lpstr>QTL-KM117+500</vt:lpstr>
      <vt:lpstr>QTL-KM117+600</vt:lpstr>
      <vt:lpstr>QTL-KM117+700</vt:lpstr>
      <vt:lpstr>QTL-KM117+800</vt:lpstr>
      <vt:lpstr>QTL-KM117+900</vt:lpstr>
      <vt:lpstr>QTL-KM118+00</vt:lpstr>
      <vt:lpstr>QTL-KM118+100</vt:lpstr>
      <vt:lpstr>QTL -KM118+200</vt:lpstr>
      <vt:lpstr>QTL-KM118+300</vt:lpstr>
      <vt:lpstr>QTL-KM118+340</vt:lpstr>
      <vt:lpstr>QTL- Km118+410</vt:lpstr>
      <vt:lpstr>QTLKm118+495</vt:lpstr>
      <vt:lpstr>QTL-KM118+790</vt:lpstr>
      <vt:lpstr>QTL-Km118+890,00</vt:lpstr>
      <vt:lpstr>Calib Pz</vt:lpstr>
      <vt:lpstr>-</vt:lpstr>
      <vt:lpstr>Sp2-1-3</vt:lpstr>
      <vt:lpstr>QTL-Km118+990,00</vt:lpstr>
      <vt:lpstr>QTL-Km119+090</vt:lpstr>
      <vt:lpstr>QTL-Km119+150</vt:lpstr>
      <vt:lpstr>QTC-Km119+220</vt:lpstr>
      <vt:lpstr>QTL-Km119+630</vt:lpstr>
      <vt:lpstr>QTL-Km199+680</vt:lpstr>
      <vt:lpstr>QTL-km119+780</vt:lpstr>
      <vt:lpstr>QTL-KM119+880</vt:lpstr>
      <vt:lpstr>QTL-KM119+980</vt:lpstr>
      <vt:lpstr>QTL-KM120+020</vt:lpstr>
      <vt:lpstr>QTL-KM120+120</vt:lpstr>
      <vt:lpstr>QTL-KM120+220</vt:lpstr>
      <vt:lpstr>Sp2-10-12</vt:lpstr>
      <vt:lpstr>Sp2-13-15</vt:lpstr>
      <vt:lpstr>Sp2-16-18</vt:lpstr>
      <vt:lpstr>Sp2-19-21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Đăng Huân Võ</cp:lastModifiedBy>
  <dcterms:created xsi:type="dcterms:W3CDTF">2025-08-13T15:35:33Z</dcterms:created>
  <dcterms:modified xsi:type="dcterms:W3CDTF">2025-08-13T15:35:34Z</dcterms:modified>
</cp:coreProperties>
</file>