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Tiến\"/>
    </mc:Choice>
  </mc:AlternateContent>
  <xr:revisionPtr revIDLastSave="0" documentId="13_ncr:1_{D9410350-7BE7-4BFE-A3A2-030913B678EA}" xr6:coauthVersionLast="47" xr6:coauthVersionMax="47" xr10:uidLastSave="{00000000-0000-0000-0000-000000000000}"/>
  <bookViews>
    <workbookView xWindow="-120" yWindow="-120" windowWidth="29040" windowHeight="15720" tabRatio="377" xr2:uid="{00000000-000D-0000-FFFF-FFFF00000000}"/>
  </bookViews>
  <sheets>
    <sheet name="Quản lý lún" sheetId="10" r:id="rId1"/>
    <sheet name="Mẫu biểu đo lún" sheetId="4" r:id="rId2"/>
  </sheets>
  <definedNames>
    <definedName name="_____h1" hidden="1">{"'Sheet1'!$L$16"}</definedName>
    <definedName name="_____hu1" hidden="1">{"'Sheet1'!$L$16"}</definedName>
    <definedName name="_____hu2" hidden="1">{"'Sheet1'!$L$16"}</definedName>
    <definedName name="_____hu5" hidden="1">{"'Sheet1'!$L$16"}</definedName>
    <definedName name="_____hu6" hidden="1">{"'Sheet1'!$L$16"}</definedName>
    <definedName name="_____tu4" hidden="1">{"'Sheet1'!$L$16"}</definedName>
    <definedName name="____a1" localSheetId="0" hidden="1">{"'Sheet1'!$L$16"}</definedName>
    <definedName name="____a1" hidden="1">{"'Sheet1'!$L$16"}</definedName>
    <definedName name="____h1" localSheetId="0" hidden="1">{"'Sheet1'!$L$16"}</definedName>
    <definedName name="____h1" hidden="1">{"'Sheet1'!$L$16"}</definedName>
    <definedName name="____hu1" localSheetId="0" hidden="1">{"'Sheet1'!$L$16"}</definedName>
    <definedName name="____hu1" hidden="1">{"'Sheet1'!$L$16"}</definedName>
    <definedName name="____hu2" localSheetId="0" hidden="1">{"'Sheet1'!$L$16"}</definedName>
    <definedName name="____hu2" hidden="1">{"'Sheet1'!$L$16"}</definedName>
    <definedName name="____hu5" localSheetId="0" hidden="1">{"'Sheet1'!$L$16"}</definedName>
    <definedName name="____hu5" hidden="1">{"'Sheet1'!$L$16"}</definedName>
    <definedName name="____hu6" localSheetId="0" hidden="1">{"'Sheet1'!$L$16"}</definedName>
    <definedName name="____hu6" hidden="1">{"'Sheet1'!$L$16"}</definedName>
    <definedName name="____m1233" localSheetId="0" hidden="1">{"'Sheet1'!$L$16"}</definedName>
    <definedName name="____m1233" hidden="1">{"'Sheet1'!$L$16"}</definedName>
    <definedName name="____PA3" localSheetId="0" hidden="1">{"'Sheet1'!$L$16"}</definedName>
    <definedName name="____PA3" hidden="1">{"'Sheet1'!$L$16"}</definedName>
    <definedName name="____tu4" hidden="1">{"'Sheet1'!$L$16"}</definedName>
    <definedName name="___a1" localSheetId="0" hidden="1">{"'Sheet1'!$L$16"}</definedName>
    <definedName name="___a1" hidden="1">{"'Sheet1'!$L$16"}</definedName>
    <definedName name="___a129" hidden="1">{"Offgrid",#N/A,FALSE,"OFFGRID";"Region",#N/A,FALSE,"REGION";"Offgrid -2",#N/A,FALSE,"OFFGRID";"WTP",#N/A,FALSE,"WTP";"WTP -2",#N/A,FALSE,"WTP";"Project",#N/A,FALSE,"PROJECT";"Summary -2",#N/A,FALSE,"SUMMARY"}</definedName>
    <definedName name="___a130" hidden="1">{"Offgrid",#N/A,FALSE,"OFFGRID";"Region",#N/A,FALSE,"REGION";"Offgrid -2",#N/A,FALSE,"OFFGRID";"WTP",#N/A,FALSE,"WTP";"WTP -2",#N/A,FALSE,"WTP";"Project",#N/A,FALSE,"PROJECT";"Summary -2",#N/A,FALSE,"SUMMARY"}</definedName>
    <definedName name="___d1500" localSheetId="0" hidden="1">{"'Sheet1'!$L$16"}</definedName>
    <definedName name="___d1500" hidden="1">{"'Sheet1'!$L$16"}</definedName>
    <definedName name="___Goi8" localSheetId="0" hidden="1">{"'Sheet1'!$L$16"}</definedName>
    <definedName name="___Goi8" hidden="1">{"'Sheet1'!$L$16"}</definedName>
    <definedName name="___h1" localSheetId="0" hidden="1">{"'Sheet1'!$L$16"}</definedName>
    <definedName name="___h1" hidden="1">{"'Sheet1'!$L$16"}</definedName>
    <definedName name="___hsm2">1.1289</definedName>
    <definedName name="___hu1" localSheetId="0" hidden="1">{"'Sheet1'!$L$16"}</definedName>
    <definedName name="___hu1" hidden="1">{"'Sheet1'!$L$16"}</definedName>
    <definedName name="___hu2" localSheetId="0" hidden="1">{"'Sheet1'!$L$16"}</definedName>
    <definedName name="___hu2" hidden="1">{"'Sheet1'!$L$16"}</definedName>
    <definedName name="___hu5" localSheetId="0" hidden="1">{"'Sheet1'!$L$16"}</definedName>
    <definedName name="___hu5" hidden="1">{"'Sheet1'!$L$16"}</definedName>
    <definedName name="___hu6" localSheetId="0" hidden="1">{"'Sheet1'!$L$16"}</definedName>
    <definedName name="___hu6" hidden="1">{"'Sheet1'!$L$16"}</definedName>
    <definedName name="___m1233" localSheetId="0" hidden="1">{"'Sheet1'!$L$16"}</definedName>
    <definedName name="___m1233" hidden="1">{"'Sheet1'!$L$16"}</definedName>
    <definedName name="___NSO2" hidden="1">{"'Sheet1'!$L$16"}</definedName>
    <definedName name="___PA3" localSheetId="0" hidden="1">{"'Sheet1'!$L$16"}</definedName>
    <definedName name="___PA3" hidden="1">{"'Sheet1'!$L$16"}</definedName>
    <definedName name="___tu4" hidden="1">{"'Sheet1'!$L$16"}</definedName>
    <definedName name="___z511" localSheetId="0" hidden="1">{"'Sheet1'!$L$16"}</definedName>
    <definedName name="___z511" hidden="1">{"'Sheet1'!$L$16"}</definedName>
    <definedName name="__a1" localSheetId="0" hidden="1">{"'Sheet1'!$L$16"}</definedName>
    <definedName name="__a1" hidden="1">{"'Sheet1'!$L$16"}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a2" localSheetId="0" hidden="1">{"'Sheet1'!$L$16"}</definedName>
    <definedName name="__a2" hidden="1">{"'Sheet1'!$L$16"}</definedName>
    <definedName name="__CD2" localSheetId="0" hidden="1">{"'Sheet1'!$L$16"}</definedName>
    <definedName name="__CD2" hidden="1">{"'Sheet1'!$L$16"}</definedName>
    <definedName name="__Coc39" hidden="1">{"'Sheet1'!$L$16"}</definedName>
    <definedName name="__d1500" localSheetId="0" hidden="1">{"'Sheet1'!$L$16"}</definedName>
    <definedName name="__d1500" hidden="1">{"'Sheet1'!$L$16"}</definedName>
    <definedName name="__f5" localSheetId="0" hidden="1">{"'Sheet1'!$L$16"}</definedName>
    <definedName name="__f5" hidden="1">{"'Sheet1'!$L$16"}</definedName>
    <definedName name="__Goi8" localSheetId="0" hidden="1">{"'Sheet1'!$L$16"}</definedName>
    <definedName name="__Goi8" hidden="1">{"'Sheet1'!$L$16"}</definedName>
    <definedName name="__h1" localSheetId="0" hidden="1">{"'Sheet1'!$L$16"}</definedName>
    <definedName name="__h1" hidden="1">{"'Sheet1'!$L$16"}</definedName>
    <definedName name="__hsm2">1.1289</definedName>
    <definedName name="__hu1" localSheetId="0" hidden="1">{"'Sheet1'!$L$16"}</definedName>
    <definedName name="__hu1" hidden="1">{"'Sheet1'!$L$16"}</definedName>
    <definedName name="__hu2" localSheetId="0" hidden="1">{"'Sheet1'!$L$16"}</definedName>
    <definedName name="__hu2" hidden="1">{"'Sheet1'!$L$16"}</definedName>
    <definedName name="__hu5" localSheetId="0" hidden="1">{"'Sheet1'!$L$16"}</definedName>
    <definedName name="__hu5" hidden="1">{"'Sheet1'!$L$16"}</definedName>
    <definedName name="__hu6" localSheetId="0" hidden="1">{"'Sheet1'!$L$16"}</definedName>
    <definedName name="__hu6" hidden="1">{"'Sheet1'!$L$16"}</definedName>
    <definedName name="__hu7" localSheetId="0" hidden="1">{"'Sheet1'!$L$16"}</definedName>
    <definedName name="__hu7" hidden="1">{"'Sheet1'!$L$16"}</definedName>
    <definedName name="__IntlFixup" hidden="1">TRUE</definedName>
    <definedName name="__Lan1" localSheetId="0" hidden="1">{"'Sheet1'!$L$16"}</definedName>
    <definedName name="__Lan1" hidden="1">{"'Sheet1'!$L$16"}</definedName>
    <definedName name="__LAN3" localSheetId="0" hidden="1">{"'Sheet1'!$L$16"}</definedName>
    <definedName name="__LAN3" hidden="1">{"'Sheet1'!$L$16"}</definedName>
    <definedName name="__lk2" hidden="1">{"'Sheet1'!$L$16"}</definedName>
    <definedName name="__m1233" localSheetId="0" hidden="1">{"'Sheet1'!$L$16"}</definedName>
    <definedName name="__m1233" hidden="1">{"'Sheet1'!$L$16"}</definedName>
    <definedName name="__NSO2" localSheetId="0" hidden="1">{"'Sheet1'!$L$16"}</definedName>
    <definedName name="__NSO2" hidden="1">{"'Sheet1'!$L$16"}</definedName>
    <definedName name="__PA3" localSheetId="0" hidden="1">{"'Sheet1'!$L$16"}</definedName>
    <definedName name="__PA3" hidden="1">{"'Sheet1'!$L$16"}</definedName>
    <definedName name="__sz2" localSheetId="1">#REF!,#REF!,#REF!,#REF!,#REF!,#REF!,#REF!,#REF!,#REF!,#REF!,#REF!,#REF!</definedName>
    <definedName name="__sz2">#REF!,#REF!,#REF!,#REF!,#REF!,#REF!,#REF!,#REF!,#REF!,#REF!,#REF!,#REF!</definedName>
    <definedName name="__T10" localSheetId="0" hidden="1">{"'Sheet1'!$L$16"}</definedName>
    <definedName name="__T10" hidden="1">{"'Sheet1'!$L$16"}</definedName>
    <definedName name="__td1" hidden="1">{"'Sheet1'!$L$16"}</definedName>
    <definedName name="__TO14" localSheetId="0" hidden="1">{"'Sheet1'!$L$16"}</definedName>
    <definedName name="__TO14" hidden="1">{"'Sheet1'!$L$16"}</definedName>
    <definedName name="__tt3" localSheetId="0" hidden="1">{"'Sheet1'!$L$16"}</definedName>
    <definedName name="__tt3" hidden="1">{"'Sheet1'!$L$16"}</definedName>
    <definedName name="__tu4" hidden="1">{"'Sheet1'!$L$16"}</definedName>
    <definedName name="__z511" localSheetId="0" hidden="1">{"'Sheet1'!$L$16"}</definedName>
    <definedName name="__z511" hidden="1">{"'Sheet1'!$L$16"}</definedName>
    <definedName name="_2_0ten_" localSheetId="1" hidden="1">#REF!</definedName>
    <definedName name="_2_0ten_" hidden="1">#REF!</definedName>
    <definedName name="_4_0xoa_" localSheetId="1" hidden="1">#REF!</definedName>
    <definedName name="_4_0xoa_" hidden="1">#REF!</definedName>
    <definedName name="_40x4">5100</definedName>
    <definedName name="_84_0ten_" localSheetId="1" hidden="1">#REF!</definedName>
    <definedName name="_84_0ten_" hidden="1">#REF!</definedName>
    <definedName name="_97_0xoa_" localSheetId="1" hidden="1">#REF!</definedName>
    <definedName name="_97_0xoa_" hidden="1">#REF!</definedName>
    <definedName name="_a1" localSheetId="0" hidden="1">{"'Sheet1'!$L$16"}</definedName>
    <definedName name="_a1" hidden="1">{"'Sheet1'!$L$16"}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2" localSheetId="0" hidden="1">{"'Sheet1'!$L$16"}</definedName>
    <definedName name="_a2" hidden="1">{"'Sheet1'!$L$16"}</definedName>
    <definedName name="_Builtin155" hidden="1">#N/A</definedName>
    <definedName name="_cd20" localSheetId="0" hidden="1">{"'Sheet1'!$L$16"}</definedName>
    <definedName name="_cd20" hidden="1">{"'Sheet1'!$L$16"}</definedName>
    <definedName name="_Coc39" hidden="1">{"'Sheet1'!$L$16"}</definedName>
    <definedName name="_d1500" localSheetId="0" hidden="1">{"'Sheet1'!$L$16"}</definedName>
    <definedName name="_d1500" hidden="1">{"'Sheet1'!$L$16"}</definedName>
    <definedName name="_f5" localSheetId="0" hidden="1">{"'Sheet1'!$L$16"}</definedName>
    <definedName name="_f5" hidden="1">{"'Sheet1'!$L$16"}</definedName>
    <definedName name="_Fill" localSheetId="1" hidden="1">#REF!</definedName>
    <definedName name="_Fill" hidden="1">#REF!</definedName>
    <definedName name="_xlnm._FilterDatabase" localSheetId="1" hidden="1">#REF!</definedName>
    <definedName name="_xlnm._FilterDatabase" hidden="1">#REF!</definedName>
    <definedName name="_Goi8" localSheetId="0" hidden="1">{"'Sheet1'!$L$16"}</definedName>
    <definedName name="_Goi8" hidden="1">{"'Sheet1'!$L$16"}</definedName>
    <definedName name="_h1" localSheetId="0" hidden="1">{"'Sheet1'!$L$16"}</definedName>
    <definedName name="_h1" hidden="1">{"'Sheet1'!$L$16"}</definedName>
    <definedName name="_h111" localSheetId="0" hidden="1">{"'Sheet1'!$L$16"}</definedName>
    <definedName name="_h111" hidden="1">{"'Sheet1'!$L$16"}</definedName>
    <definedName name="_hsm2">1.1289</definedName>
    <definedName name="_hu1" localSheetId="0" hidden="1">{"'Sheet1'!$L$16"}</definedName>
    <definedName name="_hu1" hidden="1">{"'Sheet1'!$L$16"}</definedName>
    <definedName name="_hu2" localSheetId="0" hidden="1">{"'Sheet1'!$L$16"}</definedName>
    <definedName name="_hu2" hidden="1">{"'Sheet1'!$L$16"}</definedName>
    <definedName name="_hu5" localSheetId="0" hidden="1">{"'Sheet1'!$L$16"}</definedName>
    <definedName name="_hu5" hidden="1">{"'Sheet1'!$L$16"}</definedName>
    <definedName name="_hu6" localSheetId="0" hidden="1">{"'Sheet1'!$L$16"}</definedName>
    <definedName name="_hu6" hidden="1">{"'Sheet1'!$L$16"}</definedName>
    <definedName name="_hu7" localSheetId="0" hidden="1">{"'Sheet1'!$L$16"}</definedName>
    <definedName name="_hu7" hidden="1">{"'Sheet1'!$L$16"}</definedName>
    <definedName name="_huy1" localSheetId="0" hidden="1">{"'Sheet1'!$L$16"}</definedName>
    <definedName name="_huy1" hidden="1">{"'Sheet1'!$L$16"}</definedName>
    <definedName name="_K146" localSheetId="0" hidden="1">{"'Sheet1'!$L$16"}</definedName>
    <definedName name="_K146" hidden="1">{"'Sheet1'!$L$16"}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kl11" localSheetId="0" hidden="1">{"'Sheet1'!$L$16"}</definedName>
    <definedName name="_kl11" hidden="1">{"'Sheet1'!$L$16"}</definedName>
    <definedName name="_kl4" localSheetId="0" hidden="1">{"'Sheet1'!$L$16"}</definedName>
    <definedName name="_kl4" hidden="1">{"'Sheet1'!$L$16"}</definedName>
    <definedName name="_kl6" localSheetId="0" hidden="1">{"'Sheet1'!$L$16"}</definedName>
    <definedName name="_kl6" hidden="1">{"'Sheet1'!$L$16"}</definedName>
    <definedName name="_Lan1" localSheetId="0" hidden="1">{"'Sheet1'!$L$16"}</definedName>
    <definedName name="_Lan1" hidden="1">{"'Sheet1'!$L$16"}</definedName>
    <definedName name="_LAN3" localSheetId="0" hidden="1">{"'Sheet1'!$L$16"}</definedName>
    <definedName name="_LAN3" hidden="1">{"'Sheet1'!$L$16"}</definedName>
    <definedName name="_lk2" hidden="1">{"'Sheet1'!$L$16"}</definedName>
    <definedName name="_m1233" localSheetId="0" hidden="1">{"'Sheet1'!$L$16"}</definedName>
    <definedName name="_m1233" hidden="1">{"'Sheet1'!$L$16"}</definedName>
    <definedName name="_NSO2" localSheetId="0" hidden="1">{"'Sheet1'!$L$16"}</definedName>
    <definedName name="_NSO2" hidden="1">{"'Sheet1'!$L$16"}</definedName>
    <definedName name="_Order1" hidden="1">255</definedName>
    <definedName name="_Order2" hidden="1">255</definedName>
    <definedName name="_PA3" localSheetId="0" hidden="1">{"'Sheet1'!$L$16"}</definedName>
    <definedName name="_PA3" hidden="1">{"'Sheet1'!$L$16"}</definedName>
    <definedName name="_Parse_Out" localSheetId="1" hidden="1">#REF!</definedName>
    <definedName name="_Parse_Out" hidden="1">#REF!</definedName>
    <definedName name="_QLO7" localSheetId="1" hidden="1">#REF!</definedName>
    <definedName name="_QLO7" hidden="1">#REF!</definedName>
    <definedName name="_Sort" localSheetId="1" hidden="1">#REF!</definedName>
    <definedName name="_Sort" hidden="1">#REF!</definedName>
    <definedName name="_sum1" localSheetId="1" hidden="1">#REF!</definedName>
    <definedName name="_sum1" hidden="1">#REF!</definedName>
    <definedName name="_t1" localSheetId="0" hidden="1">{"'Sheet1'!$L$16"}</definedName>
    <definedName name="_t1" hidden="1">{"'Sheet1'!$L$16"}</definedName>
    <definedName name="_T10" localSheetId="0" hidden="1">{"'Sheet1'!$L$16"}</definedName>
    <definedName name="_T10" hidden="1">{"'Sheet1'!$L$16"}</definedName>
    <definedName name="_td1" localSheetId="0" hidden="1">{"'Sheet1'!$L$16"}</definedName>
    <definedName name="_td1" hidden="1">{"'Sheet1'!$L$16"}</definedName>
    <definedName name="_TO14" localSheetId="0" hidden="1">{"'Sheet1'!$L$16"}</definedName>
    <definedName name="_TO14" hidden="1">{"'Sheet1'!$L$16"}</definedName>
    <definedName name="_TS2004" localSheetId="0" hidden="1">{"'Sheet1'!$L$16"}</definedName>
    <definedName name="_TS2004" hidden="1">{"'Sheet1'!$L$16"}</definedName>
    <definedName name="_tt3" localSheetId="0" hidden="1">{"'Sheet1'!$L$16"}</definedName>
    <definedName name="_tt3" hidden="1">{"'Sheet1'!$L$16"}</definedName>
    <definedName name="_tu4" hidden="1">{"'Sheet1'!$L$16"}</definedName>
    <definedName name="_VLP2" localSheetId="0" hidden="1">{"'Sheet1'!$L$16"}</definedName>
    <definedName name="_VLP2" hidden="1">{"'Sheet1'!$L$16"}</definedName>
    <definedName name="_z511" localSheetId="0" hidden="1">{"'Sheet1'!$L$16"}</definedName>
    <definedName name="_z511" hidden="1">{"'Sheet1'!$L$16"}</definedName>
    <definedName name="a" localSheetId="1">#REF!,#REF!,#REF!,#REF!,#REF!,#REF!,#REF!,#REF!,#REF!,#REF!,#REF!,#REF!</definedName>
    <definedName name="a">#REF!,#REF!,#REF!,#REF!,#REF!,#REF!,#REF!,#REF!,#REF!,#REF!,#REF!,#REF!</definedName>
    <definedName name="â" localSheetId="0" hidden="1">{"'Sheet1'!$L$16"}</definedName>
    <definedName name="â" hidden="1">{"'Sheet1'!$L$16"}</definedName>
    <definedName name="aa" localSheetId="0" hidden="1">{"'Sheet1'!$L$16"}</definedName>
    <definedName name="aa" hidden="1">{"'Sheet1'!$L$16"}</definedName>
    <definedName name="aaaaaa" hidden="1">{"Offgrid",#N/A,FALSE,"OFFGRID";"Region",#N/A,FALSE,"REGION";"Offgrid -2",#N/A,FALSE,"OFFGRID";"WTP",#N/A,FALSE,"WTP";"WTP -2",#N/A,FALSE,"WTP";"Project",#N/A,FALSE,"PROJECT";"Summary -2",#N/A,FALSE,"SUMMARY"}</definedName>
    <definedName name="AccessDatabase" hidden="1">"C:\My Documents\LeBinh\Xls\VP Cong ty\FORM.mdb"</definedName>
    <definedName name="adfg" localSheetId="0" hidden="1">{"'Sheet1'!$L$16"}</definedName>
    <definedName name="adfg" hidden="1">{"'Sheet1'!$L$16"}</definedName>
    <definedName name="ae" localSheetId="0" hidden="1">{"'Sheet1'!$L$16"}</definedName>
    <definedName name="ae" hidden="1">{"'Sheet1'!$L$16"}</definedName>
    <definedName name="af" hidden="1">{#N/A,#N/A,FALSE,"Chi tiÆt"}</definedName>
    <definedName name="afasfsagfas" hidden="1">{#N/A,#N/A,FALSE,"Chi tiÆt"}</definedName>
    <definedName name="afdf" localSheetId="0" hidden="1">{"'Sheet1'!$L$16"}</definedName>
    <definedName name="afdf" hidden="1">{"'Sheet1'!$L$16"}</definedName>
    <definedName name="afggdgfgf" localSheetId="0" hidden="1">{"'Sheet1'!$L$16"}</definedName>
    <definedName name="afggdgfgf" hidden="1">{"'Sheet1'!$L$16"}</definedName>
    <definedName name="anscount" hidden="1">1</definedName>
    <definedName name="Antoan" localSheetId="0" hidden="1">{"'Sheet1'!$L$16"}</definedName>
    <definedName name="Antoan" hidden="1">{"'Sheet1'!$L$16"}</definedName>
    <definedName name="âq" localSheetId="1">#REF!</definedName>
    <definedName name="âq">#REF!</definedName>
    <definedName name="AS2DocOpenMode" hidden="1">"AS2DocumentEdit"</definedName>
    <definedName name="asdf" hidden="1">{#N/A,#N/A,FALSE,"Chi tiÆt"}</definedName>
    <definedName name="ASEW" hidden="1">{"'Sheet1'!$L$16"}</definedName>
    <definedName name="asf" localSheetId="0" hidden="1">{"'Sheet1'!$L$16"}</definedName>
    <definedName name="asf" hidden="1">{"'Sheet1'!$L$16"}</definedName>
    <definedName name="asGDBhsN" hidden="1">{"'Sheet1'!$L$16"}</definedName>
    <definedName name="asq" hidden="1">{"'Sheet1'!$L$16"}</definedName>
    <definedName name="ASSSS" hidden="1">{"'Sheet1'!$L$16"}</definedName>
    <definedName name="asssss" localSheetId="0" hidden="1">{"'Sheet1'!$L$16"}</definedName>
    <definedName name="asssss" hidden="1">{"'Sheet1'!$L$16"}</definedName>
    <definedName name="aswd" hidden="1">{"'Sheet1'!$L$16"}</definedName>
    <definedName name="ATGT" localSheetId="0" hidden="1">{"'Sheet1'!$L$16"}</definedName>
    <definedName name="ATGT" hidden="1">{"'Sheet1'!$L$16"}</definedName>
    <definedName name="B" localSheetId="1" hidden="1">#REF!</definedName>
    <definedName name="B" hidden="1">#REF!</definedName>
    <definedName name="bang10400" localSheetId="1">#REF!</definedName>
    <definedName name="bang10400">#REF!</definedName>
    <definedName name="BANGLUN" localSheetId="1">#REF!</definedName>
    <definedName name="BANGLUN">#REF!</definedName>
    <definedName name="banQL" localSheetId="0" hidden="1">{"'Sheet1'!$L$16"}</definedName>
    <definedName name="banQL" hidden="1">{"'Sheet1'!$L$16"}</definedName>
    <definedName name="BAVF" hidden="1">{"'Sheet1'!$L$16"}</definedName>
    <definedName name="bbbb" hidden="1">{"Offgrid",#N/A,FALSE,"OFFGRID";"Region",#N/A,FALSE,"REGION";"Offgrid -2",#N/A,FALSE,"OFFGRID";"WTP",#N/A,FALSE,"WTP";"WTP -2",#N/A,FALSE,"WTP";"Project",#N/A,FALSE,"PROJECT";"Summary -2",#N/A,FALSE,"SUMMARY"}</definedName>
    <definedName name="bbntttttt" localSheetId="0" hidden="1">{"'Sheet1'!$L$16"}</definedName>
    <definedName name="bbntttttt" hidden="1">{"'Sheet1'!$L$16"}</definedName>
    <definedName name="bc" hidden="1">{"'Sheet1'!$L$16"}</definedName>
    <definedName name="BCTQ" hidden="1">{"'Sheet1'!$L$16"}</definedName>
    <definedName name="bdd">1.5</definedName>
    <definedName name="bdv" localSheetId="0" hidden="1">{"'Sheet1'!$L$16"}</definedName>
    <definedName name="bdv" hidden="1">{"'Sheet1'!$L$16"}</definedName>
    <definedName name="BFG" localSheetId="1" hidden="1">#REF!</definedName>
    <definedName name="BFG" hidden="1">#REF!</definedName>
    <definedName name="BFGBSF" localSheetId="1" hidden="1">#REF!</definedName>
    <definedName name="BFGBSF" hidden="1">#REF!</definedName>
    <definedName name="Bgiang" localSheetId="0" hidden="1">{"'Sheet1'!$L$16"}</definedName>
    <definedName name="Bgiang" hidden="1">{"'Sheet1'!$L$16"}</definedName>
    <definedName name="bilsukagc.hi" localSheetId="0" hidden="1">{"'Sheet1'!$L$16"}</definedName>
    <definedName name="bilsukagc.hi" hidden="1">{"'Sheet1'!$L$16"}</definedName>
    <definedName name="Bin" localSheetId="0" hidden="1">{"'Sheet1'!$L$16"}</definedName>
    <definedName name="Bin" hidden="1">{"'Sheet1'!$L$16"}</definedName>
    <definedName name="binh" localSheetId="0" hidden="1">{"'Sheet1'!$L$16"}</definedName>
    <definedName name="binh" hidden="1">{"'Sheet1'!$L$16"}</definedName>
    <definedName name="BSA" hidden="1">{"'Sheet1'!$L$16"}</definedName>
    <definedName name="BT" localSheetId="0">[0]!ptdg</definedName>
    <definedName name="BT">[0]!ptdg</definedName>
    <definedName name="btl" localSheetId="0" hidden="1">{"'Sheet1'!$L$16"}</definedName>
    <definedName name="btl" hidden="1">{"'Sheet1'!$L$16"}</definedName>
    <definedName name="Bulongma">8700</definedName>
    <definedName name="Button_1">"FORM_Bao_cao_cong_no_List"</definedName>
    <definedName name="C.1" localSheetId="0" hidden="1">{"'Sheet1'!$L$16"}</definedName>
    <definedName name="C.1" hidden="1">{"'Sheet1'!$L$16"}</definedName>
    <definedName name="CACAU">298161</definedName>
    <definedName name="CaododayGa" localSheetId="0" hidden="1">{"'Sheet1'!$L$16"}</definedName>
    <definedName name="CaododayGa" hidden="1">{"'Sheet1'!$L$16"}</definedName>
    <definedName name="cbnnbn" localSheetId="0" hidden="1">{"'Sheet1'!$L$16"}</definedName>
    <definedName name="cbnnbn" hidden="1">{"'Sheet1'!$L$16"}</definedName>
    <definedName name="ccc" localSheetId="0" hidden="1">{"'Sheet1'!$L$16"}</definedName>
    <definedName name="ccc" hidden="1">{"'Sheet1'!$L$16"}</definedName>
    <definedName name="CF1_a129" hidden="1">{"Offgrid",#N/A,FALSE,"OFFGRID";"Region",#N/A,FALSE,"REGION";"Offgrid -2",#N/A,FALSE,"OFFGRID";"WTP",#N/A,FALSE,"WTP";"WTP -2",#N/A,FALSE,"WTP";"Project",#N/A,FALSE,"PROJECT";"Summary -2",#N/A,FALSE,"SUMMARY"}</definedName>
    <definedName name="cg" localSheetId="0" hidden="1">{"'Sheet1'!$L$16"}</definedName>
    <definedName name="cg" hidden="1">{"'Sheet1'!$L$16"}</definedName>
    <definedName name="Chdate" localSheetId="1" hidden="1">#REF!</definedName>
    <definedName name="Chdate" hidden="1">#REF!</definedName>
    <definedName name="Chiphi" localSheetId="0" hidden="1">{"'Sheet1'!$L$16"}</definedName>
    <definedName name="Chiphi" hidden="1">{"'Sheet1'!$L$16"}</definedName>
    <definedName name="chitietbgiang2" hidden="1">{"'Sheet1'!$L$16"}</definedName>
    <definedName name="chl" localSheetId="0" hidden="1">{"'Sheet1'!$L$16"}</definedName>
    <definedName name="chl" hidden="1">{"'Sheet1'!$L$16"}</definedName>
    <definedName name="chot3" hidden="1">{"'Sheet1'!$L$16"}</definedName>
    <definedName name="chottda" hidden="1">{"'Sheet1'!$L$16"}</definedName>
    <definedName name="chung">66</definedName>
    <definedName name="chuyen" localSheetId="0" hidden="1">{"'Sheet1'!$L$16"}</definedName>
    <definedName name="chuyen" hidden="1">{"'Sheet1'!$L$16"}</definedName>
    <definedName name="CLVC3">0.1</definedName>
    <definedName name="Coc_60" hidden="1">{"'Sheet1'!$L$16"}</definedName>
    <definedName name="Code" localSheetId="1" hidden="1">#REF!</definedName>
    <definedName name="Code" hidden="1">#REF!</definedName>
    <definedName name="colo" hidden="1">{"'Sheet1'!$L$16"}</definedName>
    <definedName name="colo1" hidden="1">{"'Sheet1'!$L$16"}</definedName>
    <definedName name="control" hidden="1">{"'Sheet1'!$L$16"}</definedName>
    <definedName name="Cotsatma">9726</definedName>
    <definedName name="Cotthepma">9726</definedName>
    <definedName name="ct" localSheetId="0" hidden="1">{"'Sheet1'!$L$16"}</definedName>
    <definedName name="ct" hidden="1">{"'Sheet1'!$L$16"}</definedName>
    <definedName name="ctct" localSheetId="0" hidden="1">{"'Sheet1'!$L$16"}</definedName>
    <definedName name="ctct" hidden="1">{"'Sheet1'!$L$16"}</definedName>
    <definedName name="CTCT1" localSheetId="0" hidden="1">{"'Sheet1'!$L$16"}</definedName>
    <definedName name="CTCT1" hidden="1">{"'Sheet1'!$L$16"}</definedName>
    <definedName name="ctieu" localSheetId="0" hidden="1">{"'Sheet1'!$L$16"}</definedName>
    <definedName name="ctieu" hidden="1">{"'Sheet1'!$L$16"}</definedName>
    <definedName name="cung" localSheetId="0" hidden="1">{"'Sheet1'!$L$16"}</definedName>
    <definedName name="cung" hidden="1">{"'Sheet1'!$L$16"}</definedName>
    <definedName name="Cuong" localSheetId="0" hidden="1">{"'Sheet1'!$L$16"}</definedName>
    <definedName name="Cuong" hidden="1">{"'Sheet1'!$L$16"}</definedName>
    <definedName name="CurDate" localSheetId="1" hidden="1">#REF!</definedName>
    <definedName name="CurDate" hidden="1">#REF!</definedName>
    <definedName name="cv" localSheetId="0" hidden="1">{"'Sheet1'!$L$16"}</definedName>
    <definedName name="cv" hidden="1">{"'Sheet1'!$L$16"}</definedName>
    <definedName name="cvf" localSheetId="0" hidden="1">{"'Sheet1'!$L$16"}</definedName>
    <definedName name="cvf" hidden="1">{"'Sheet1'!$L$16"}</definedName>
    <definedName name="d" localSheetId="1">#REF!,#REF!,#REF!,#REF!,#REF!,#REF!,#REF!,#REF!,#REF!,#REF!,#REF!,#REF!</definedName>
    <definedName name="d">#REF!,#REF!,#REF!,#REF!,#REF!,#REF!,#REF!,#REF!,#REF!,#REF!,#REF!,#REF!</definedName>
    <definedName name="Dad" localSheetId="0" hidden="1">{"'Sheet1'!$L$16"}</definedName>
    <definedName name="Dad" hidden="1">{"'Sheet1'!$L$16"}</definedName>
    <definedName name="dadsws" hidden="1">{"'Sheet1'!$L$16"}</definedName>
    <definedName name="dam">78000</definedName>
    <definedName name="dasasasa" hidden="1">{"'Sheet1'!$L$16"}</definedName>
    <definedName name="data1" localSheetId="1" hidden="1">#REF!</definedName>
    <definedName name="data1" hidden="1">#REF!</definedName>
    <definedName name="data2" localSheetId="1" hidden="1">#REF!</definedName>
    <definedName name="data2" hidden="1">#REF!</definedName>
    <definedName name="data3" localSheetId="1" hidden="1">#REF!</definedName>
    <definedName name="data3" hidden="1">#REF!</definedName>
    <definedName name="dbt">"Đường BTXM"</definedName>
    <definedName name="DCL_22">12117600</definedName>
    <definedName name="DCL_35">25490000</definedName>
    <definedName name="dda" hidden="1">{"'Sheet1'!$L$16"}</definedName>
    <definedName name="ddång" hidden="1">{"'Sheet1'!$L$16"}</definedName>
    <definedName name="ddd" localSheetId="0" hidden="1">{"'Sheet1'!$L$16"}</definedName>
    <definedName name="ddd" hidden="1">{"'Sheet1'!$L$16"}</definedName>
    <definedName name="ddddd" localSheetId="0" hidden="1">{"'Sheet1'!$L$16"}</definedName>
    <definedName name="ddddd" hidden="1">{"'Sheet1'!$L$16"}</definedName>
    <definedName name="dddddd" hidden="1">{"Offgrid",#N/A,FALSE,"OFFGRID";"Region",#N/A,FALSE,"REGION";"Offgrid -2",#N/A,FALSE,"OFFGRID";"WTP",#N/A,FALSE,"WTP";"WTP -2",#N/A,FALSE,"WTP";"Project",#N/A,FALSE,"PROJECT";"Summary -2",#N/A,FALSE,"SUMMARY"}</definedName>
    <definedName name="dds">"Đường đá"</definedName>
    <definedName name="dede" hidden="1">{"'Sheet1'!$L$16"}</definedName>
    <definedName name="DenDK" localSheetId="0" hidden="1">{"'Sheet1'!$L$16"}</definedName>
    <definedName name="DenDK" hidden="1">{"'Sheet1'!$L$16"}</definedName>
    <definedName name="DFD" localSheetId="0" hidden="1">{"'Sheet1'!$L$16"}</definedName>
    <definedName name="DFD" hidden="1">{"'Sheet1'!$L$16"}</definedName>
    <definedName name="dfgfdg" localSheetId="0" hidden="1">{"'Sheet1'!$L$16"}</definedName>
    <definedName name="dfgfdg" hidden="1">{"'Sheet1'!$L$16"}</definedName>
    <definedName name="dfh" localSheetId="0" hidden="1">{"'Sheet1'!$L$16"}</definedName>
    <definedName name="dfh" hidden="1">{"'Sheet1'!$L$16"}</definedName>
    <definedName name="dfjsdhldfgkfd" hidden="1">{"'Sheet1'!$L$16"}</definedName>
    <definedName name="dfs">{"PERSONAL.XLS","Km 1+515.xls"}</definedName>
    <definedName name="DFSDF" localSheetId="0" hidden="1">{"'Sheet1'!$L$16"}</definedName>
    <definedName name="DFSDF" hidden="1">{"'Sheet1'!$L$16"}</definedName>
    <definedName name="dfsfsd" localSheetId="0" hidden="1">{"'Sheet1'!$L$16"}</definedName>
    <definedName name="dfsfsd" hidden="1">{"'Sheet1'!$L$16"}</definedName>
    <definedName name="dgctp2" localSheetId="0" hidden="1">{"'Sheet1'!$L$16"}</definedName>
    <definedName name="dgctp2" hidden="1">{"'Sheet1'!$L$16"}</definedName>
    <definedName name="dgf" hidden="1">{"Offgrid",#N/A,FALSE,"OFFGRID";"Region",#N/A,FALSE,"REGION";"Offgrid -2",#N/A,FALSE,"OFFGRID";"WTP",#N/A,FALSE,"WTP";"WTP -2",#N/A,FALSE,"WTP";"Project",#N/A,FALSE,"PROJECT";"Summary -2",#N/A,FALSE,"SUMMARY"}</definedName>
    <definedName name="dgfg" localSheetId="0" hidden="1">{"'Sheet1'!$L$16"}</definedName>
    <definedName name="dgfg" hidden="1">{"'Sheet1'!$L$16"}</definedName>
    <definedName name="dgnc1">0.006</definedName>
    <definedName name="dgncTC">0.04</definedName>
    <definedName name="dgvf" hidden="1">{"'Sheet1'!$L$16"}</definedName>
    <definedName name="diengiai" localSheetId="0" hidden="1">{"'Sheet1'!$L$16"}</definedName>
    <definedName name="diengiai" hidden="1">{"'Sheet1'!$L$16"}</definedName>
    <definedName name="dim" localSheetId="0" hidden="1">{"'Sheet1'!$L$16"}</definedName>
    <definedName name="dim" hidden="1">{"'Sheet1'!$L$16"}</definedName>
    <definedName name="Discount" localSheetId="1" hidden="1">#REF!</definedName>
    <definedName name="Discount" hidden="1">#REF!</definedName>
    <definedName name="display_area_2" localSheetId="1" hidden="1">#REF!</definedName>
    <definedName name="display_area_2" hidden="1">#REF!</definedName>
    <definedName name="dn">"Đường nhựa"</definedName>
    <definedName name="Document_array">{"Thuxm2.xls","Sheet1"}</definedName>
    <definedName name="dse" hidden="1">{"'Sheet1'!$L$16"}</definedName>
    <definedName name="dsfsdf" localSheetId="0" hidden="1">{"'Sheet1'!$L$16"}</definedName>
    <definedName name="dsfsdf" hidden="1">{"'Sheet1'!$L$16"}</definedName>
    <definedName name="dthft" hidden="1">{"'Sheet1'!$L$16"}</definedName>
    <definedName name="duc" localSheetId="0" hidden="1">{"'Sheet1'!$L$16"}</definedName>
    <definedName name="duc" hidden="1">{"'Sheet1'!$L$16"}</definedName>
    <definedName name="duc0" hidden="1">{"'Sheet1'!$L$16"}</definedName>
    <definedName name="DucO" hidden="1">{"'Sheet1'!$L$16"}</definedName>
    <definedName name="Duongnaco" localSheetId="0" hidden="1">{"'Sheet1'!$L$16"}</definedName>
    <definedName name="Duongnaco" hidden="1">{"'Sheet1'!$L$16"}</definedName>
    <definedName name="DWPRICE" localSheetId="1" hidden="1">#REF!</definedName>
    <definedName name="DWPRICE" hidden="1">#REF!</definedName>
    <definedName name="DX" localSheetId="0" hidden="1">{"'Sheet1'!$L$16"}</definedName>
    <definedName name="DX" hidden="1">{"'Sheet1'!$L$16"}</definedName>
    <definedName name="Ẻ" localSheetId="1" hidden="1">#REF!</definedName>
    <definedName name="Ẻ" hidden="1">#REF!</definedName>
    <definedName name="edds" localSheetId="1" hidden="1">#REF!</definedName>
    <definedName name="edds" hidden="1">#REF!</definedName>
    <definedName name="ee" hidden="1">{"'Sheet1'!$L$16"}</definedName>
    <definedName name="eeee" localSheetId="0" hidden="1">{"'Sheet1'!$L$16"}</definedName>
    <definedName name="eeee" hidden="1">{"'Sheet1'!$L$16"}</definedName>
    <definedName name="eqtrwy" localSheetId="0" hidden="1">{"'Sheet1'!$L$16"}</definedName>
    <definedName name="eqtrwy" hidden="1">{"'Sheet1'!$L$16"}</definedName>
    <definedName name="ẺT" localSheetId="1" hidden="1">#REF!</definedName>
    <definedName name="ẺT" hidden="1">#REF!</definedName>
    <definedName name="ew" hidden="1">{"'Sheet1'!$L$16"}</definedName>
    <definedName name="ewewq" localSheetId="1" hidden="1">#REF!</definedName>
    <definedName name="ewewq" hidden="1">#REF!</definedName>
    <definedName name="F15x30" localSheetId="0" hidden="1">{"'Sheet1'!$L$16"}</definedName>
    <definedName name="F15x30" hidden="1">{"'Sheet1'!$L$16"}</definedName>
    <definedName name="fáaafafaf" localSheetId="0" hidden="1">{"'Sheet1'!$L$16"}</definedName>
    <definedName name="fáaafafaf" hidden="1">{"'Sheet1'!$L$16"}</definedName>
    <definedName name="fasfaga" localSheetId="0" hidden="1">{"'Sheet1'!$L$16"}</definedName>
    <definedName name="fasfaga" hidden="1">{"'Sheet1'!$L$16"}</definedName>
    <definedName name="fbsdggdsf">{"DZ-TDTB2.XLS","Dcksat.xls"}</definedName>
    <definedName name="FCode" localSheetId="1" hidden="1">#REF!</definedName>
    <definedName name="FCode" hidden="1">#REF!</definedName>
    <definedName name="fd" hidden="1">{"'Sheet1'!$L$16"}</definedName>
    <definedName name="fdsfsdfd" localSheetId="0" hidden="1">{"'Sheet1'!$L$16"}</definedName>
    <definedName name="fdsfsdfd" hidden="1">{"'Sheet1'!$L$16"}</definedName>
    <definedName name="fff" localSheetId="0" hidden="1">{"'Sheet1'!$L$16"}</definedName>
    <definedName name="fff" hidden="1">{"'Sheet1'!$L$16"}</definedName>
    <definedName name="fffff">{"PERSONAL.XLS","Km 1+515.xls"}</definedName>
    <definedName name="fffffffffffffff" localSheetId="0" hidden="1">{"'Sheet1'!$L$16"}</definedName>
    <definedName name="fffffffffffffff" hidden="1">{"'Sheet1'!$L$16"}</definedName>
    <definedName name="fg" hidden="1">{"'Sheet1'!$L$16"}</definedName>
    <definedName name="fgdag" localSheetId="0" hidden="1">{"'Sheet1'!$L$16"}</definedName>
    <definedName name="fgdag" hidden="1">{"'Sheet1'!$L$16"}</definedName>
    <definedName name="fgh" localSheetId="0" hidden="1">{"'Sheet1'!$L$16"}</definedName>
    <definedName name="fgh" hidden="1">{"'Sheet1'!$L$16"}</definedName>
    <definedName name="fghg" localSheetId="0" hidden="1">{"'Sheet1'!$L$16"}</definedName>
    <definedName name="fghg" hidden="1">{"'Sheet1'!$L$16"}</definedName>
    <definedName name="fh" hidden="1">{"'Sheet1'!$L$16"}</definedName>
    <definedName name="fhhh" localSheetId="0" hidden="1">{"'Sheet1'!$L$16"}</definedName>
    <definedName name="fhhh" hidden="1">{"'Sheet1'!$L$16"}</definedName>
    <definedName name="fhmfhjmfk">{"PERSONAL.XLS","Km 1+515.xls"}</definedName>
    <definedName name="FI_12">4820</definedName>
    <definedName name="FiLL" localSheetId="1" hidden="1">#REF!</definedName>
    <definedName name="FiLL" hidden="1">#REF!</definedName>
    <definedName name="fkgjk" localSheetId="0" hidden="1">{"'Sheet1'!$L$16"}</definedName>
    <definedName name="fkgjk" hidden="1">{"'Sheet1'!$L$16"}</definedName>
    <definedName name="fr" localSheetId="0" hidden="1">{"'Sheet1'!$L$16"}</definedName>
    <definedName name="fr" hidden="1">{"'Sheet1'!$L$16"}</definedName>
    <definedName name="fre" hidden="1">{"'Sheet1'!$L$16"}</definedName>
    <definedName name="FRWDS" hidden="1">{"'Sheet1'!$L$16"}</definedName>
    <definedName name="fsdfdsf" localSheetId="0" hidden="1">{"'Sheet1'!$L$16"}</definedName>
    <definedName name="fsdfdsf" hidden="1">{"'Sheet1'!$L$16"}</definedName>
    <definedName name="fúyni">{"PERSONAL.XLS","Km 1+515.xls"}</definedName>
    <definedName name="ga" hidden="1">{"'Sheet1'!$L$16"}</definedName>
    <definedName name="gcm" localSheetId="0" hidden="1">{"'Sheet1'!$L$16"}</definedName>
    <definedName name="gcm" hidden="1">{"'Sheet1'!$L$16"}</definedName>
    <definedName name="gdfgdfgdf" localSheetId="0" hidden="1">{"'Sheet1'!$L$16"}</definedName>
    <definedName name="gdfgdfgdf" hidden="1">{"'Sheet1'!$L$16"}</definedName>
    <definedName name="gdgdkdfkghlf" localSheetId="0" hidden="1">{"'Sheet1'!$L$16"}</definedName>
    <definedName name="gdgdkdfkghlf" hidden="1">{"'Sheet1'!$L$16"}</definedName>
    <definedName name="gdhgh" localSheetId="0" hidden="1">{"'Sheet1'!$L$16"}</definedName>
    <definedName name="gdhgh" hidden="1">{"'Sheet1'!$L$16"}</definedName>
    <definedName name="gdhgj" localSheetId="0" hidden="1">{"'Sheet1'!$L$16"}</definedName>
    <definedName name="gdhgj" hidden="1">{"'Sheet1'!$L$16"}</definedName>
    <definedName name="gfbb" hidden="1">{"'Sheet1'!$L$16"}</definedName>
    <definedName name="GFBV" hidden="1">{"'Sheet1'!$L$16"}</definedName>
    <definedName name="gfg" localSheetId="0" hidden="1">{"'Sheet1'!$L$16"}</definedName>
    <definedName name="gfg" hidden="1">{"'Sheet1'!$L$16"}</definedName>
    <definedName name="gfh" hidden="1">{#N/A,#N/A,FALSE,"Chi tiÆt"}</definedName>
    <definedName name="GFJHJ" localSheetId="0" hidden="1">{"'Sheet1'!$L$16"}</definedName>
    <definedName name="GFJHJ" hidden="1">{"'Sheet1'!$L$16"}</definedName>
    <definedName name="ggf" localSheetId="0" hidden="1">{"'Sheet1'!$L$16"}</definedName>
    <definedName name="ggf" hidden="1">{"'Sheet1'!$L$16"}</definedName>
    <definedName name="ggg" localSheetId="0" hidden="1">{"'Sheet1'!$L$16"}</definedName>
    <definedName name="ggg" hidden="1">{"'Sheet1'!$L$16"}</definedName>
    <definedName name="gghh" localSheetId="0" hidden="1">{"'Sheet1'!$L$16"}</definedName>
    <definedName name="gghh" hidden="1">{"'Sheet1'!$L$16"}</definedName>
    <definedName name="gghjh" localSheetId="0" hidden="1">{"'Sheet1'!$L$16"}</definedName>
    <definedName name="gghjh" hidden="1">{"'Sheet1'!$L$16"}</definedName>
    <definedName name="gh" localSheetId="0" hidden="1">{"'Sheet1'!$L$16"}</definedName>
    <definedName name="gh" hidden="1">{"'Sheet1'!$L$16"}</definedName>
    <definedName name="GHDF" localSheetId="0" hidden="1">{"'Sheet1'!$L$16"}</definedName>
    <definedName name="GHDF" hidden="1">{"'Sheet1'!$L$16"}</definedName>
    <definedName name="ghdzsf" localSheetId="0" hidden="1">{"'Sheet1'!$L$16"}</definedName>
    <definedName name="ghdzsf" hidden="1">{"'Sheet1'!$L$16"}</definedName>
    <definedName name="ghfhgfh" localSheetId="0" hidden="1">{"'Sheet1'!$L$16"}</definedName>
    <definedName name="ghfhgfh" hidden="1">{"'Sheet1'!$L$16"}</definedName>
    <definedName name="ghg" localSheetId="0" hidden="1">{"'Sheet1'!$L$16"}</definedName>
    <definedName name="ghg" hidden="1">{"'Sheet1'!$L$16"}</definedName>
    <definedName name="ghgh" localSheetId="0" hidden="1">{"'Sheet1'!$L$16"}</definedName>
    <definedName name="ghgh" hidden="1">{"'Sheet1'!$L$16"}</definedName>
    <definedName name="GHGHF" localSheetId="1" hidden="1">#REF!</definedName>
    <definedName name="GHGHF" hidden="1">#REF!</definedName>
    <definedName name="GHTY" localSheetId="1" hidden="1">#REF!</definedName>
    <definedName name="GHTY" hidden="1">#REF!</definedName>
    <definedName name="gi">0.4</definedName>
    <definedName name="gjgh" localSheetId="0" hidden="1">{"'Sheet1'!$L$16"}</definedName>
    <definedName name="gjgh" hidden="1">{"'Sheet1'!$L$16"}</definedName>
    <definedName name="gjh" localSheetId="0" hidden="1">{"'Sheet1'!$L$16"}</definedName>
    <definedName name="gjh" hidden="1">{"'Sheet1'!$L$16"}</definedName>
    <definedName name="GKH" hidden="1">{#N/A,#N/A,FALSE,"Chi tiÆt"}</definedName>
    <definedName name="GTM" localSheetId="0" hidden="1">{"'Sheet1'!$L$16"}</definedName>
    <definedName name="GTM" hidden="1">{"'Sheet1'!$L$16"}</definedName>
    <definedName name="gtrfxjmjl" hidden="1">{"'Sheet1'!$L$16"}</definedName>
    <definedName name="h" localSheetId="1">#REF!,#REF!,#REF!,#REF!,#REF!,#REF!,#REF!,#REF!,#REF!,#REF!,#REF!,#REF!</definedName>
    <definedName name="h">#REF!,#REF!,#REF!,#REF!,#REF!,#REF!,#REF!,#REF!,#REF!,#REF!,#REF!,#REF!</definedName>
    <definedName name="Hanh" localSheetId="0" hidden="1">{"'Sheet1'!$L$16"}</definedName>
    <definedName name="Hanh" hidden="1">{"'Sheet1'!$L$16"}</definedName>
    <definedName name="HCNA" localSheetId="0" hidden="1">{"'Sheet1'!$L$16"}</definedName>
    <definedName name="HCNA" hidden="1">{"'Sheet1'!$L$16"}</definedName>
    <definedName name="Heä_soá_laép_xaø_H">1.7</definedName>
    <definedName name="hfhrfhf" localSheetId="0" hidden="1">{"'Sheet1'!$L$16"}</definedName>
    <definedName name="hfhrfhf" hidden="1">{"'Sheet1'!$L$16"}</definedName>
    <definedName name="hg" hidden="1">{"'Sheet1'!$L$16"}</definedName>
    <definedName name="hgggggggggggggg" hidden="1">{"'Sheet1'!$L$16"}</definedName>
    <definedName name="hgj" hidden="1">{#N/A,#N/A,FALSE,"Chi tiÆt"}</definedName>
    <definedName name="hgtgftryt" hidden="1">{"'Sheet1'!$L$16"}</definedName>
    <definedName name="hh" localSheetId="1">#REF!,#REF!,#REF!,#REF!,#REF!,#REF!,#REF!,#REF!,#REF!,#REF!,#REF!,#REF!</definedName>
    <definedName name="hh">#REF!,#REF!,#REF!,#REF!,#REF!,#REF!,#REF!,#REF!,#REF!,#REF!,#REF!,#REF!</definedName>
    <definedName name="hhh" localSheetId="0" hidden="1">{"'Sheet1'!$L$16"}</definedName>
    <definedName name="hhh" hidden="1">{"'Sheet1'!$L$16"}</definedName>
    <definedName name="hhhhhu" localSheetId="0" hidden="1">{"'Sheet1'!$L$16"}</definedName>
    <definedName name="hhhhhu" hidden="1">{"'Sheet1'!$L$16"}</definedName>
    <definedName name="hhjj" localSheetId="0" hidden="1">{"'Sheet1'!$L$16"}</definedName>
    <definedName name="hhjj" hidden="1">{"'Sheet1'!$L$16"}</definedName>
    <definedName name="HiddenRows" localSheetId="1" hidden="1">#REF!</definedName>
    <definedName name="HiddenRows" hidden="1">#REF!</definedName>
    <definedName name="hj" localSheetId="0" hidden="1">{"'Sheet1'!$L$16"}</definedName>
    <definedName name="hj" hidden="1">{"'Sheet1'!$L$16"}</definedName>
    <definedName name="HJGH" localSheetId="1" hidden="1">#REF!</definedName>
    <definedName name="HJGH" hidden="1">#REF!</definedName>
    <definedName name="hjhj" hidden="1">{#N/A,#N/A,FALSE,"Chi tiÆt"}</definedName>
    <definedName name="HJJ" localSheetId="1" hidden="1">#REF!</definedName>
    <definedName name="HJJ" hidden="1">#REF!</definedName>
    <definedName name="hjjkl" localSheetId="0" hidden="1">{"'Sheet1'!$L$16"}</definedName>
    <definedName name="hjjkl" hidden="1">{"'Sheet1'!$L$16"}</definedName>
    <definedName name="hjk" localSheetId="0" hidden="1">{"'Sheet1'!$L$16"}</definedName>
    <definedName name="hjk" hidden="1">{"'Sheet1'!$L$16"}</definedName>
    <definedName name="hjkk" localSheetId="0" hidden="1">{"'Sheet1'!$L$16"}</definedName>
    <definedName name="hjkk" hidden="1">{"'Sheet1'!$L$16"}</definedName>
    <definedName name="hkhkllkjkl" localSheetId="0" hidden="1">{"'Sheet1'!$L$16"}</definedName>
    <definedName name="hkhkllkjkl" hidden="1">{"'Sheet1'!$L$16"}</definedName>
    <definedName name="hoa" localSheetId="0" hidden="1">{"'Sheet1'!$L$16"}</definedName>
    <definedName name="hoa" hidden="1">{"'Sheet1'!$L$16"}</definedName>
    <definedName name="hoan" localSheetId="0" hidden="1">{"'Sheet1'!$L$16"}</definedName>
    <definedName name="hoan" hidden="1">{"'Sheet1'!$L$16"}</definedName>
    <definedName name="hoc">55000</definedName>
    <definedName name="hong" localSheetId="0" hidden="1">{"'Sheet1'!$L$16"}</definedName>
    <definedName name="hong" hidden="1">{"'Sheet1'!$L$16"}</definedName>
    <definedName name="HSCT3">0.1</definedName>
    <definedName name="HSDN">2.5</definedName>
    <definedName name="hsm">1.1289</definedName>
    <definedName name="hsn">0.5</definedName>
    <definedName name="hsnc_cau">1.626</definedName>
    <definedName name="hsnc_cau2">1.626</definedName>
    <definedName name="hsnc_d">1.6356</definedName>
    <definedName name="hsnc_d2">1.6356</definedName>
    <definedName name="hsvl">1</definedName>
    <definedName name="hsvl2">1</definedName>
    <definedName name="hsvt">1</definedName>
    <definedName name="hsvtbms">1</definedName>
    <definedName name="hsvtmt">1</definedName>
    <definedName name="htlm" localSheetId="0" hidden="1">{"'Sheet1'!$L$16"}</definedName>
    <definedName name="htlm" hidden="1">{"'Sheet1'!$L$16"}</definedName>
    <definedName name="html" localSheetId="0" hidden="1">{"'Sheet1'!$L$16"}</definedName>
    <definedName name="html" hidden="1">{"'Sheet1'!$L$16"}</definedName>
    <definedName name="HTML_C" localSheetId="0" hidden="1">{"'Sheet1'!$L$16"}</definedName>
    <definedName name="HTML_C" hidden="1">{"'Sheet1'!$L$16"}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" localSheetId="0" hidden="1">{"'Sheet1'!$L$16"}</definedName>
    <definedName name="HTML_D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" localSheetId="0" hidden="1">{"'Sheet1'!$L$16"}</definedName>
    <definedName name="hu" hidden="1">{"'Sheet1'!$L$16"}</definedName>
    <definedName name="hue" localSheetId="0" hidden="1">{"'Sheet1'!$L$16"}</definedName>
    <definedName name="hue" hidden="1">{"'Sheet1'!$L$16"}</definedName>
    <definedName name="hui" localSheetId="0" hidden="1">{"'Sheet1'!$L$16"}</definedName>
    <definedName name="hui" hidden="1">{"'Sheet1'!$L$16"}</definedName>
    <definedName name="hung" hidden="1">{"'Sheet1'!$L$16"}</definedName>
    <definedName name="huy" localSheetId="0" hidden="1">{"'Sheet1'!$L$16"}</definedName>
    <definedName name="huy" hidden="1">{"'Sheet1'!$L$16"}</definedName>
    <definedName name="hy" hidden="1">{"'Sheet1'!$L$16"}</definedName>
    <definedName name="I" localSheetId="1" hidden="1">#REF!</definedName>
    <definedName name="I" hidden="1">#REF!</definedName>
    <definedName name="iEN" localSheetId="0" hidden="1">{"'Sheet1'!$L$16"}</definedName>
    <definedName name="iEN" hidden="1">{"'Sheet1'!$L$16"}</definedName>
    <definedName name="III" localSheetId="0" hidden="1">{"'Sheet1'!$L$16"}</definedName>
    <definedName name="III" hidden="1">{"'Sheet1'!$L$16"}</definedName>
    <definedName name="ik" localSheetId="0" hidden="1">{"'Sheet1'!$L$16"}</definedName>
    <definedName name="ik" hidden="1">{"'Sheet1'!$L$16"}</definedName>
    <definedName name="it" localSheetId="0" hidden="1">{"'Sheet1'!$L$16"}</definedName>
    <definedName name="it" hidden="1">{"'Sheet1'!$L$16"}</definedName>
    <definedName name="J" localSheetId="1" hidden="1">#REF!</definedName>
    <definedName name="J" hidden="1">#REF!</definedName>
    <definedName name="JH" localSheetId="0" hidden="1">{"'Sheet1'!$L$16"}</definedName>
    <definedName name="JH" hidden="1">{"'Sheet1'!$L$16"}</definedName>
    <definedName name="JHJ" localSheetId="0" hidden="1">{"'Sheet1'!$L$16"}</definedName>
    <definedName name="JHJ" hidden="1">{"'Sheet1'!$L$16"}</definedName>
    <definedName name="jhk" localSheetId="0" hidden="1">{"'Sheet1'!$L$16"}</definedName>
    <definedName name="jhk" hidden="1">{"'Sheet1'!$L$16"}</definedName>
    <definedName name="jhkj" hidden="1">{#N/A,#N/A,FALSE,"Chi tiÆt"}</definedName>
    <definedName name="jhn" hidden="1">{"'Sheet1'!$L$16"}</definedName>
    <definedName name="jjjjjjj" localSheetId="0" hidden="1">{"'Sheet1'!$L$16"}</definedName>
    <definedName name="jjjjjjj" hidden="1">{"'Sheet1'!$L$16"}</definedName>
    <definedName name="jkgjkhk" localSheetId="0" hidden="1">{"'Sheet1'!$L$16"}</definedName>
    <definedName name="jkgjkhk" hidden="1">{"'Sheet1'!$L$16"}</definedName>
    <definedName name="jkjhk" localSheetId="0" hidden="1">{"'Sheet1'!$L$16"}</definedName>
    <definedName name="jkjhk" hidden="1">{"'Sheet1'!$L$16"}</definedName>
    <definedName name="JKJK" localSheetId="0" hidden="1">{"'Sheet1'!$L$16"}</definedName>
    <definedName name="JKJK" hidden="1">{"'Sheet1'!$L$16"}</definedName>
    <definedName name="jkjkj" localSheetId="0" hidden="1">{"'Sheet1'!$L$16"}</definedName>
    <definedName name="jkjkj" hidden="1">{"'Sheet1'!$L$16"}</definedName>
    <definedName name="JLJKL" localSheetId="0" hidden="1">{"'Sheet1'!$L$16"}</definedName>
    <definedName name="JLJKL" hidden="1">{"'Sheet1'!$L$16"}</definedName>
    <definedName name="jljl" localSheetId="0" hidden="1">{"'Sheet1'!$L$16"}</definedName>
    <definedName name="jljl" hidden="1">{"'Sheet1'!$L$16"}</definedName>
    <definedName name="k" localSheetId="1">#REF!,#REF!,#REF!,#REF!,#REF!,#REF!,#REF!,#REF!,#REF!,#REF!,#REF!,#REF!</definedName>
    <definedName name="k">#REF!,#REF!,#REF!,#REF!,#REF!,#REF!,#REF!,#REF!,#REF!,#REF!,#REF!,#REF!</definedName>
    <definedName name="K.viecBAHUNG" hidden="1">{"'Sheet1'!$L$16"}</definedName>
    <definedName name="KFTCGN" hidden="1">{"'Sheet1'!$L$16"}</definedName>
    <definedName name="khac">2</definedName>
    <definedName name="khanh" localSheetId="0" hidden="1">{"'Sheet1'!$L$16"}</definedName>
    <definedName name="khanh" hidden="1">{"'Sheet1'!$L$16"}</definedName>
    <definedName name="KHJ" localSheetId="1" hidden="1">#REF!</definedName>
    <definedName name="KHJ" hidden="1">#REF!</definedName>
    <definedName name="khongtruotgia" localSheetId="0" hidden="1">{"'Sheet1'!$L$16"}</definedName>
    <definedName name="khongtruotgia" hidden="1">{"'Sheet1'!$L$16"}</definedName>
    <definedName name="KJYJ" localSheetId="1" hidden="1">#REF!</definedName>
    <definedName name="KJYJ" hidden="1">#REF!</definedName>
    <definedName name="kk">0.8</definedName>
    <definedName name="KLDDII" hidden="1">{#N/A,#N/A,FALSE,"Sheet1"}</definedName>
    <definedName name="KLduonggiaods" hidden="1">{"'Sheet1'!$L$16"}</definedName>
    <definedName name="klm" localSheetId="0" hidden="1">{"'Sheet1'!$L$16"}</definedName>
    <definedName name="klm" hidden="1">{"'Sheet1'!$L$16"}</definedName>
    <definedName name="ks" hidden="1">{"'Sheet1'!$L$16"}</definedName>
    <definedName name="ksbn" hidden="1">{"'Sheet1'!$L$16"}</definedName>
    <definedName name="KSDA" localSheetId="0" hidden="1">{"'Sheet1'!$L$16"}</definedName>
    <definedName name="KSDA" hidden="1">{"'Sheet1'!$L$16"}</definedName>
    <definedName name="kshn" hidden="1">{"'Sheet1'!$L$16"}</definedName>
    <definedName name="ksls" hidden="1">{"'Sheet1'!$L$16"}</definedName>
    <definedName name="kstk2" localSheetId="0" hidden="1">{"'Sheet1'!$L$16"}</definedName>
    <definedName name="kstk2" hidden="1">{"'Sheet1'!$L$16"}</definedName>
    <definedName name="KUK" localSheetId="1" hidden="1">#REF!</definedName>
    <definedName name="KUK" hidden="1">#REF!</definedName>
    <definedName name="l" localSheetId="1">#REF!,#REF!,#REF!,#REF!,#REF!,#REF!,#REF!,#REF!,#REF!,#REF!,#REF!,#REF!</definedName>
    <definedName name="l">#REF!,#REF!,#REF!,#REF!,#REF!,#REF!,#REF!,#REF!,#REF!,#REF!,#REF!,#REF!</definedName>
    <definedName name="L63x6">5800</definedName>
    <definedName name="labour">0.04</definedName>
    <definedName name="Lai" localSheetId="0" hidden="1">{"'Sheet1'!$L$16"}</definedName>
    <definedName name="Lai" hidden="1">{"'Sheet1'!$L$16"}</definedName>
    <definedName name="lam" localSheetId="0" hidden="1">{"'Sheet1'!$L$16"}</definedName>
    <definedName name="lam" hidden="1">{"'Sheet1'!$L$16"}</definedName>
    <definedName name="langson" hidden="1">{"'Sheet1'!$L$16"}</definedName>
    <definedName name="lbit">5%</definedName>
    <definedName name="LBS_22">107800000</definedName>
    <definedName name="left">1</definedName>
    <definedName name="lieu" hidden="1">{"'Sheet1'!$L$16"}</definedName>
    <definedName name="lïhïe" localSheetId="0" hidden="1">{"'Sheet1'!$L$16"}</definedName>
    <definedName name="lïhïe" hidden="1">{"'Sheet1'!$L$16"}</definedName>
    <definedName name="limcount" hidden="1">13</definedName>
    <definedName name="LJHMN" hidden="1">{"'Sheet1'!$L$16"}</definedName>
    <definedName name="ljkhg" localSheetId="0" hidden="1">{"'Sheet1'!$L$16"}</definedName>
    <definedName name="ljkhg" hidden="1">{"'Sheet1'!$L$16"}</definedName>
    <definedName name="ljkl" localSheetId="0" hidden="1">{"'Sheet1'!$L$16"}</definedName>
    <definedName name="ljkl" hidden="1">{"'Sheet1'!$L$16"}</definedName>
    <definedName name="LJL" hidden="1">{#N/A,#N/A,FALSE,"Chi tiÆt"}</definedName>
    <definedName name="lk" localSheetId="0" hidden="1">{"'Sheet1'!$L$16"}</definedName>
    <definedName name="lk" hidden="1">{"'Sheet1'!$L$16"}</definedName>
    <definedName name="lkjg" localSheetId="0" hidden="1">{"'Sheet1'!$L$16"}</definedName>
    <definedName name="lkjg" hidden="1">{"'Sheet1'!$L$16"}</definedName>
    <definedName name="lkl" hidden="1">{#N/A,#N/A,FALSE,"Chi tiÆt"}</definedName>
    <definedName name="llgk" hidden="1">{"Offgrid",#N/A,FALSE,"OFFGRID";"Region",#N/A,FALSE,"REGION";"Offgrid -2",#N/A,FALSE,"OFFGRID";"WTP",#N/A,FALSE,"WTP";"WTP -2",#N/A,FALSE,"WTP";"Project",#N/A,FALSE,"PROJECT";"Summary -2",#N/A,FALSE,"SUMMARY"}</definedName>
    <definedName name="loan" hidden="1">{"Offgrid",#N/A,FALSE,"OFFGRID";"Region",#N/A,FALSE,"REGION";"Offgrid -2",#N/A,FALSE,"OFFGRID";"WTP",#N/A,FALSE,"WTP";"WTP -2",#N/A,FALSE,"WTP";"Project",#N/A,FALSE,"PROJECT";"Summary -2",#N/A,FALSE,"SUMMARY"}</definedName>
    <definedName name="LOCO" hidden="1">{"'Sheet1'!$L$16"}</definedName>
    <definedName name="LOCO2" hidden="1">{"'Sheet1'!$L$16"}</definedName>
    <definedName name="Long" hidden="1">{"'Sheet1'!$L$16"}</definedName>
    <definedName name="luc" hidden="1">{"'Sheet1'!$L$16"}</definedName>
    <definedName name="luong" localSheetId="0" hidden="1">{"'Sheet1'!$L$16"}</definedName>
    <definedName name="luong" hidden="1">{"'Sheet1'!$L$16"}</definedName>
    <definedName name="M" localSheetId="1" hidden="1">#REF!</definedName>
    <definedName name="M" hidden="1">#REF!</definedName>
    <definedName name="matbang" localSheetId="0" hidden="1">{"'Sheet1'!$L$16"}</definedName>
    <definedName name="matbang" hidden="1">{"'Sheet1'!$L$16"}</definedName>
    <definedName name="minh" localSheetId="0" hidden="1">{"'Sheet1'!$L$16"}</definedName>
    <definedName name="minh" hidden="1">{"'Sheet1'!$L$16"}</definedName>
    <definedName name="miyu" localSheetId="0" hidden="1">{"'Sheet1'!$L$16"}</definedName>
    <definedName name="miyu" hidden="1">{"'Sheet1'!$L$16"}</definedName>
    <definedName name="mjh" hidden="1">{"'Sheet1'!$L$16"}</definedName>
    <definedName name="mo" localSheetId="0" hidden="1">{"'Sheet1'!$L$16"}</definedName>
    <definedName name="mo" hidden="1">{"'Sheet1'!$L$16"}</definedName>
    <definedName name="moi" localSheetId="0" hidden="1">{"'Sheet1'!$L$16"}</definedName>
    <definedName name="moi" hidden="1">{"'Sheet1'!$L$16"}</definedName>
    <definedName name="mucluong">144000</definedName>
    <definedName name="n" localSheetId="0" hidden="1">{"'Sheet1'!$L$16"}</definedName>
    <definedName name="n" hidden="1">{"'Sheet1'!$L$16"}</definedName>
    <definedName name="nam" localSheetId="0" hidden="1">{"'Sheet1'!$L$16"}</definedName>
    <definedName name="nam" hidden="1">{"'Sheet1'!$L$16"}</definedName>
    <definedName name="NDF" localSheetId="1" hidden="1">#REF!</definedName>
    <definedName name="NDF" hidden="1">#REF!</definedName>
    <definedName name="Ne" localSheetId="0" hidden="1">{"'Sheet1'!$L$16"}</definedName>
    <definedName name="Ne" hidden="1">{"'Sheet1'!$L$16"}</definedName>
    <definedName name="NF" localSheetId="1" hidden="1">#REF!</definedName>
    <definedName name="NF" hidden="1">#REF!</definedName>
    <definedName name="ngan" localSheetId="0" hidden="1">{"'Sheet1'!$L$16"}</definedName>
    <definedName name="ngan" hidden="1">{"'Sheet1'!$L$16"}</definedName>
    <definedName name="ngu" localSheetId="0" hidden="1">{"'Sheet1'!$L$16"}</definedName>
    <definedName name="ngu" hidden="1">{"'Sheet1'!$L$16"}</definedName>
    <definedName name="nhfffd">{"DZ-TDTB2.XLS","Dcksat.xls"}</definedName>
    <definedName name="Nhiem" hidden="1">{"'Sheet1'!$L$16"}</definedName>
    <definedName name="NHTTCT" localSheetId="0" hidden="1">{"'Sheet1'!$L$16"}</definedName>
    <definedName name="NHTTCT" hidden="1">{"'Sheet1'!$L$16"}</definedName>
    <definedName name="nnn" localSheetId="0" hidden="1">{"'Sheet1'!$L$16"}</definedName>
    <definedName name="nnn" hidden="1">{"'Sheet1'!$L$16"}</definedName>
    <definedName name="nvnjjgjh">{"PERSONAL.XLS","Km 1+515.xls"}</definedName>
    <definedName name="o" localSheetId="0" hidden="1">{"'Sheet1'!$L$16"}</definedName>
    <definedName name="o" hidden="1">{"'Sheet1'!$L$16"}</definedName>
    <definedName name="oanh" hidden="1">{"'Sheet1'!$L$16"}</definedName>
    <definedName name="OrderTable" localSheetId="1" hidden="1">#REF!</definedName>
    <definedName name="OrderTable" hidden="1">#REF!</definedName>
    <definedName name="PAIII_" localSheetId="0" hidden="1">{"'Sheet1'!$L$16"}</definedName>
    <definedName name="PAIII_" hidden="1">{"'Sheet1'!$L$16"}</definedName>
    <definedName name="PercentComplete" localSheetId="0">PercentCompleteBeyond*PeriodInPlan</definedName>
    <definedName name="PercentComplete">PercentCompleteBeyond*PeriodInPlan</definedName>
    <definedName name="Phßng" localSheetId="0" hidden="1">{"'Sheet1'!$L$16"}</definedName>
    <definedName name="Phßng" hidden="1">{"'Sheet1'!$L$16"}</definedName>
    <definedName name="Phuong" hidden="1">{"'Sheet1'!$L$16"}</definedName>
    <definedName name="PKTN." localSheetId="0" hidden="1">{"'Sheet1'!$L$16"}</definedName>
    <definedName name="PKTN." hidden="1">{"'Sheet1'!$L$16"}</definedName>
    <definedName name="PL" localSheetId="0" hidden="1">{"'Sheet1'!$L$16"}</definedName>
    <definedName name="PL" hidden="1">{"'Sheet1'!$L$16"}</definedName>
    <definedName name="PLL" localSheetId="0" hidden="1">{"'Sheet1'!$L$16"}</definedName>
    <definedName name="PLL" hidden="1">{"'Sheet1'!$L$16"}</definedName>
    <definedName name="PlucBcaoTD" localSheetId="0" hidden="1">{"'Sheet1'!$L$16"}</definedName>
    <definedName name="PlucBcaoTD" hidden="1">{"'Sheet1'!$L$16"}</definedName>
    <definedName name="PMS" localSheetId="0" hidden="1">{"'Sheet1'!$L$16"}</definedName>
    <definedName name="PMS" hidden="1">{"'Sheet1'!$L$16"}</definedName>
    <definedName name="po" localSheetId="0" hidden="1">{"'Sheet1'!$L$16"}</definedName>
    <definedName name="po" hidden="1">{"'Sheet1'!$L$16"}</definedName>
    <definedName name="preparation" localSheetId="0" hidden="1">{"'Sheet1'!$L$16"}</definedName>
    <definedName name="preparation" hidden="1">{"'Sheet1'!$L$16"}</definedName>
    <definedName name="_xlnm.Print_Area" localSheetId="1">'Mẫu biểu đo lún'!$A$1:$S$43</definedName>
    <definedName name="_xlnm.Print_Area" localSheetId="0">'Quản lý lún'!$A$1:$AN$106</definedName>
    <definedName name="_xlnm.Print_Area">#REF!</definedName>
    <definedName name="_xlnm.Print_Titles" localSheetId="1">'Mẫu biểu đo lún'!$3:$4</definedName>
    <definedName name="_xlnm.Print_Titles" localSheetId="0">'Quản lý lún'!$10:$11</definedName>
    <definedName name="_xlnm.Print_Titles">#N/A</definedName>
    <definedName name="ProdForm" localSheetId="1" hidden="1">#REF!</definedName>
    <definedName name="ProdForm" hidden="1">#REF!</definedName>
    <definedName name="Product" localSheetId="1" hidden="1">#REF!</definedName>
    <definedName name="Product" hidden="1">#REF!</definedName>
    <definedName name="PS" localSheetId="0" hidden="1">{"'Sheet1'!$L$16"}</definedName>
    <definedName name="PS" hidden="1">{"'Sheet1'!$L$16"}</definedName>
    <definedName name="QA" localSheetId="0" hidden="1">{"'Sheet1'!$L$16"}</definedName>
    <definedName name="QA" hidden="1">{"'Sheet1'!$L$16"}</definedName>
    <definedName name="QGFADB" hidden="1">{"'Sheet1'!$L$16"}</definedName>
    <definedName name="qqq" hidden="1">{"'Sheet1'!$L$16"}</definedName>
    <definedName name="qtrwey" localSheetId="0" hidden="1">{"'Sheet1'!$L$16"}</definedName>
    <definedName name="qtrwey" hidden="1">{"'Sheet1'!$L$16"}</definedName>
    <definedName name="QuÝ1">{"Book1","NT O Truyen.xls","bang phat luong 05.xls"}</definedName>
    <definedName name="Ranhxay" localSheetId="0" hidden="1">{"'Sheet1'!$L$16"}</definedName>
    <definedName name="Ranhxay" hidden="1">{"'Sheet1'!$L$16"}</definedName>
    <definedName name="rate">14000</definedName>
    <definedName name="RCArea" localSheetId="1" hidden="1">#REF!</definedName>
    <definedName name="RCArea" hidden="1">#REF!</definedName>
    <definedName name="right">2</definedName>
    <definedName name="Roundabout2030" localSheetId="0" hidden="1">{"'Sheet1'!$L$16"}</definedName>
    <definedName name="Roundabout2030" hidden="1">{"'Sheet1'!$L$16"}</definedName>
    <definedName name="rr" hidden="1">{"'Sheet1'!$L$16"}</definedName>
    <definedName name="rtr" localSheetId="0" hidden="1">{"'Sheet1'!$L$16"}</definedName>
    <definedName name="rtr" hidden="1">{"'Sheet1'!$L$16"}</definedName>
    <definedName name="RỬ" localSheetId="1" hidden="1">#REF!</definedName>
    <definedName name="RỬ" hidden="1">#REF!</definedName>
    <definedName name="s" localSheetId="1">#REF!,#REF!,#REF!,#REF!,#REF!,#REF!,#REF!,#REF!,#REF!,#REF!,#REF!,#REF!</definedName>
    <definedName name="s">#REF!,#REF!,#REF!,#REF!,#REF!,#REF!,#REF!,#REF!,#REF!,#REF!,#REF!,#REF!</definedName>
    <definedName name="sa" hidden="1">{"'Sheet1'!$L$16"}</definedName>
    <definedName name="sas" localSheetId="0" hidden="1">{"'Sheet1'!$L$16"}</definedName>
    <definedName name="sas" hidden="1">{"'Sheet1'!$L$16"}</definedName>
    <definedName name="sasas" localSheetId="0" hidden="1">{"'Sheet1'!$L$16"}</definedName>
    <definedName name="sasas" hidden="1">{"'Sheet1'!$L$16"}</definedName>
    <definedName name="SD" localSheetId="1" hidden="1">#REF!</definedName>
    <definedName name="SD" hidden="1">#REF!</definedName>
    <definedName name="sdfd" localSheetId="0" hidden="1">{"'Sheet1'!$L$16"}</definedName>
    <definedName name="sdfd" hidden="1">{"'Sheet1'!$L$16"}</definedName>
    <definedName name="sdfdsf" hidden="1">{#N/A,#N/A,FALSE,"Chi tiÆt"}</definedName>
    <definedName name="SDFGRB" localSheetId="1" hidden="1">#REF!</definedName>
    <definedName name="SDFGRB" hidden="1">#REF!</definedName>
    <definedName name="sdfsdfsd" localSheetId="0" hidden="1">{"'Sheet1'!$L$16"}</definedName>
    <definedName name="sdfsdfsd" hidden="1">{"'Sheet1'!$L$16"}</definedName>
    <definedName name="SDG" localSheetId="0" hidden="1">{"'Sheet1'!$L$16"}</definedName>
    <definedName name="SDG" hidden="1">{"'Sheet1'!$L$16"}</definedName>
    <definedName name="sdgdsg" hidden="1">{"'Sheet1'!$L$16"}</definedName>
    <definedName name="sdgfjhfj" localSheetId="0" hidden="1">{"'Sheet1'!$L$16"}</definedName>
    <definedName name="sdgfjhfj" hidden="1">{"'Sheet1'!$L$16"}</definedName>
    <definedName name="SDSD" localSheetId="1" hidden="1">#REF!</definedName>
    <definedName name="SDSD" hidden="1">#REF!</definedName>
    <definedName name="SDSDS" localSheetId="1" hidden="1">#REF!</definedName>
    <definedName name="SDSDS" hidden="1">#REF!</definedName>
    <definedName name="SDSDSD" localSheetId="1" hidden="1">#REF!</definedName>
    <definedName name="SDSDSD" hidden="1">#REF!</definedName>
    <definedName name="SDTB" localSheetId="1" hidden="1">#REF!</definedName>
    <definedName name="SDTB" hidden="1">#REF!</definedName>
    <definedName name="sencount" hidden="1">1</definedName>
    <definedName name="sf" localSheetId="0" hidden="1">{"'Sheet1'!$L$16"}</definedName>
    <definedName name="sf" hidden="1">{"'Sheet1'!$L$16"}</definedName>
    <definedName name="SFasfa" hidden="1">{"'Sheet1'!$L$16"}</definedName>
    <definedName name="sfsd" localSheetId="0" hidden="1">{"'Sheet1'!$L$16"}</definedName>
    <definedName name="sfsd" hidden="1">{"'Sheet1'!$L$16"}</definedName>
    <definedName name="sgfg" hidden="1">{#N/A,#N/A,FALSE,"Chi tiÆt"}</definedName>
    <definedName name="sodu" localSheetId="0" hidden="1">{"'Sheet1'!$L$16"}</definedName>
    <definedName name="sodu" hidden="1">{"'Sheet1'!$L$16"}</definedName>
    <definedName name="Sosanh2" localSheetId="0" hidden="1">{"'Sheet1'!$L$16"}</definedName>
    <definedName name="Sosanh2" hidden="1">{"'Sheet1'!$L$16"}</definedName>
    <definedName name="SpecialPrice" localSheetId="1" hidden="1">#REF!</definedName>
    <definedName name="SpecialPrice" hidden="1">#REF!</definedName>
    <definedName name="srtynetu6e7u" localSheetId="0" hidden="1">{"'Sheet1'!$L$16"}</definedName>
    <definedName name="srtynetu6e7u" hidden="1">{"'Sheet1'!$L$16"}</definedName>
    <definedName name="SS" localSheetId="0" hidden="1">{"'Sheet1'!$L$16"}</definedName>
    <definedName name="SS" hidden="1">{"'Sheet1'!$L$16"}</definedName>
    <definedName name="ssssssss" hidden="1">{"Offgrid",#N/A,FALSE,"OFFGRID";"Region",#N/A,FALSE,"REGION";"Offgrid -2",#N/A,FALSE,"OFFGRID";"WTP",#N/A,FALSE,"WTP";"WTP -2",#N/A,FALSE,"WTP";"Project",#N/A,FALSE,"PROJECT";"Summary -2",#N/A,FALSE,"SUMMARY"}</definedName>
    <definedName name="styb5y57u" localSheetId="0" hidden="1">{"'Sheet1'!$L$16"}</definedName>
    <definedName name="styb5y57u" hidden="1">{"'Sheet1'!$L$16"}</definedName>
    <definedName name="sz" localSheetId="1">#REF!,#REF!,#REF!,#REF!,#REF!,#REF!,#REF!,#REF!,#REF!,#REF!,#REF!,#REF!</definedName>
    <definedName name="sz">#REF!,#REF!,#REF!,#REF!,#REF!,#REF!,#REF!,#REF!,#REF!,#REF!,#REF!,#REF!</definedName>
    <definedName name="T" localSheetId="1" hidden="1">#REF!</definedName>
    <definedName name="T" hidden="1">#REF!</definedName>
    <definedName name="T.3" localSheetId="0" hidden="1">{"'Sheet1'!$L$16"}</definedName>
    <definedName name="T.3" hidden="1">{"'Sheet1'!$L$16"}</definedName>
    <definedName name="TaxTV">10%</definedName>
    <definedName name="TaxXL">5%</definedName>
    <definedName name="tbao" localSheetId="0" hidden="1">{"'Sheet1'!$L$16"}</definedName>
    <definedName name="tbao" hidden="1">{"'Sheet1'!$L$16"}</definedName>
    <definedName name="tbl_ProdInfo" localSheetId="1" hidden="1">#REF!</definedName>
    <definedName name="tbl_ProdInfo" hidden="1">#REF!</definedName>
    <definedName name="tha" localSheetId="0" hidden="1">{"'Sheet1'!$L$16"}</definedName>
    <definedName name="tha" hidden="1">{"'Sheet1'!$L$16"}</definedName>
    <definedName name="Thang" localSheetId="0" hidden="1">{"'Sheet1'!$L$16"}</definedName>
    <definedName name="Thang" hidden="1">{"'Sheet1'!$L$16"}</definedName>
    <definedName name="Thang1" localSheetId="0" hidden="1">{"'Sheet1'!$L$16"}</definedName>
    <definedName name="Thang1" hidden="1">{"'Sheet1'!$L$16"}</definedName>
    <definedName name="thang10" localSheetId="0" hidden="1">{"'Sheet1'!$L$16"}</definedName>
    <definedName name="thang10" hidden="1">{"'Sheet1'!$L$16"}</definedName>
    <definedName name="THANH" localSheetId="0" hidden="1">{"'Sheet1'!$L$16"}</definedName>
    <definedName name="THANH" hidden="1">{"'Sheet1'!$L$16"}</definedName>
    <definedName name="THC" hidden="1">{"'Sheet1'!$L$16"}</definedName>
    <definedName name="THCP2" localSheetId="0" hidden="1">{"'Sheet1'!$L$16"}</definedName>
    <definedName name="THCP2" hidden="1">{"'Sheet1'!$L$16"}</definedName>
    <definedName name="THCPCTD" localSheetId="0" hidden="1">{"'Sheet1'!$L$16"}</definedName>
    <definedName name="THCPCTD" hidden="1">{"'Sheet1'!$L$16"}</definedName>
    <definedName name="THCT" localSheetId="0" hidden="1">{"'Sheet1'!$L$16"}</definedName>
    <definedName name="THCT" hidden="1">{"'Sheet1'!$L$16"}</definedName>
    <definedName name="thepma">10500</definedName>
    <definedName name="THHD" localSheetId="0" hidden="1">{"'Sheet1'!$L$16"}</definedName>
    <definedName name="THHD" hidden="1">{"'Sheet1'!$L$16"}</definedName>
    <definedName name="THHVT" localSheetId="0" hidden="1">{"'Sheet1'!$L$16"}</definedName>
    <definedName name="THHVT" hidden="1">{"'Sheet1'!$L$16"}</definedName>
    <definedName name="thkl2" localSheetId="0" hidden="1">{"'Sheet1'!$L$16"}</definedName>
    <definedName name="thkl2" hidden="1">{"'Sheet1'!$L$16"}</definedName>
    <definedName name="thkl3" localSheetId="0" hidden="1">{"'Sheet1'!$L$16"}</definedName>
    <definedName name="thkl3" hidden="1">{"'Sheet1'!$L$16"}</definedName>
    <definedName name="THKLPSM" localSheetId="0" hidden="1">{"'Sheet1'!$L$16"}</definedName>
    <definedName name="THKLPSM" hidden="1">{"'Sheet1'!$L$16"}</definedName>
    <definedName name="THLeloi" localSheetId="0" hidden="1">{"'Sheet1'!$L$16"}</definedName>
    <definedName name="THLeloi" hidden="1">{"'Sheet1'!$L$16"}</definedName>
    <definedName name="THNgHue" localSheetId="0" hidden="1">{"'Sheet1'!$L$16"}</definedName>
    <definedName name="THNgHue" hidden="1">{"'Sheet1'!$L$16"}</definedName>
    <definedName name="THNgThHoc" localSheetId="0" hidden="1">{"'Sheet1'!$L$16"}</definedName>
    <definedName name="THNgThHoc" hidden="1">{"'Sheet1'!$L$16"}</definedName>
    <definedName name="tho3_7">26435</definedName>
    <definedName name="tho4_7">14506</definedName>
    <definedName name="tho45_7">15937</definedName>
    <definedName name="tho5_7">33356</definedName>
    <definedName name="THQuiCapChan" localSheetId="0" hidden="1">{"'Sheet1'!$L$16"}</definedName>
    <definedName name="THQuiCapChan" hidden="1">{"'Sheet1'!$L$16"}</definedName>
    <definedName name="thQuicaple" localSheetId="0" hidden="1">{"'Sheet1'!$L$16"}</definedName>
    <definedName name="thQuicaple" hidden="1">{"'Sheet1'!$L$16"}</definedName>
    <definedName name="THTranPhu" localSheetId="0" hidden="1">{"'Sheet1'!$L$16"}</definedName>
    <definedName name="THTranPhu" hidden="1">{"'Sheet1'!$L$16"}</definedName>
    <definedName name="thu" localSheetId="0" hidden="1">{"'Sheet1'!$L$16"}</definedName>
    <definedName name="thu" hidden="1">{"'Sheet1'!$L$16"}</definedName>
    <definedName name="Thuan" localSheetId="0" hidden="1">{"'Sheet1'!$L$16"}</definedName>
    <definedName name="Thuan" hidden="1">{"'Sheet1'!$L$16"}</definedName>
    <definedName name="thue">6</definedName>
    <definedName name="thuy" localSheetId="0" hidden="1">{"'Sheet1'!$L$16"}</definedName>
    <definedName name="thuy" hidden="1">{"'Sheet1'!$L$16"}</definedName>
    <definedName name="TIENDOGIAINGAN" localSheetId="1" hidden="1">#REF!</definedName>
    <definedName name="TIENDOGIAINGAN" hidden="1">#REF!</definedName>
    <definedName name="Tiepdiama">9500</definedName>
    <definedName name="TIM" localSheetId="0" hidden="1">{"'Sheet1'!$L$16"}</definedName>
    <definedName name="TIM" hidden="1">{"'Sheet1'!$L$16"}</definedName>
    <definedName name="TKYB">"TKYB"</definedName>
    <definedName name="TM" localSheetId="0" hidden="1">{"'Sheet1'!$L$16"}</definedName>
    <definedName name="TM" hidden="1">{"'Sheet1'!$L$16"}</definedName>
    <definedName name="toi" localSheetId="1">#REF!</definedName>
    <definedName name="toi">#REF!</definedName>
    <definedName name="TR" localSheetId="1" hidden="1">#REF!</definedName>
    <definedName name="TR" hidden="1">#REF!</definedName>
    <definedName name="Tram" localSheetId="0" hidden="1">{"'Sheet1'!$L$16"}</definedName>
    <definedName name="Tram" hidden="1">{"'Sheet1'!$L$16"}</definedName>
    <definedName name="trgy" localSheetId="0" hidden="1">{"'Sheet1'!$L$16"}</definedName>
    <definedName name="trgy" hidden="1">{"'Sheet1'!$L$16"}</definedName>
    <definedName name="Trong" localSheetId="0" hidden="1">{"'Sheet1'!$L$16"}</definedName>
    <definedName name="Trong" hidden="1">{"'Sheet1'!$L$16"}</definedName>
    <definedName name="trung">{"Thuxm2.xls","Sheet1"}</definedName>
    <definedName name="TRY" localSheetId="1" hidden="1">#REF!</definedName>
    <definedName name="TRY" hidden="1">#REF!</definedName>
    <definedName name="TTSC" localSheetId="0" hidden="1">{"'Sheet1'!$L$16"}</definedName>
    <definedName name="TTSC" hidden="1">{"'Sheet1'!$L$16"}</definedName>
    <definedName name="TU" hidden="1">{"'Sheet1'!$L$16"}</definedName>
    <definedName name="tuam" hidden="1">{"'Sheet1'!$L$16"}</definedName>
    <definedName name="tuan03" hidden="1">{"'Sheet1'!$L$16"}</definedName>
    <definedName name="tuan2" hidden="1">{"'Sheet1'!$L$16"}</definedName>
    <definedName name="tung">{"Book1","monthly update report.xls"}</definedName>
    <definedName name="tuyen" localSheetId="0" hidden="1">{"'Sheet1'!$L$16"}</definedName>
    <definedName name="tuyen" hidden="1">{"'Sheet1'!$L$16"}</definedName>
    <definedName name="tuyennhanh" localSheetId="0" hidden="1">{"'Sheet1'!$L$16"}</definedName>
    <definedName name="tuyennhanh" hidden="1">{"'Sheet1'!$L$16"}</definedName>
    <definedName name="tuynen" localSheetId="0" hidden="1">{"'Sheet1'!$L$16"}</definedName>
    <definedName name="tuynen" hidden="1">{"'Sheet1'!$L$16"}</definedName>
    <definedName name="ty" hidden="1">{"'Sheet1'!$L$16"}</definedName>
    <definedName name="tz" localSheetId="1">#REF!,#REF!,#REF!,#REF!,#REF!,#REF!,#REF!,#REF!,#REF!,#REF!,#REF!,#REF!</definedName>
    <definedName name="tz">#REF!,#REF!,#REF!,#REF!,#REF!,#REF!,#REF!,#REF!,#REF!,#REF!,#REF!,#REF!</definedName>
    <definedName name="UL" localSheetId="0" hidden="1">{"'Sheet1'!$L$16"}</definedName>
    <definedName name="UL" hidden="1">{"'Sheet1'!$L$16"}</definedName>
    <definedName name="unk" localSheetId="0" hidden="1">{"'Sheet1'!$L$16"}</definedName>
    <definedName name="unk" hidden="1">{"'Sheet1'!$L$16"}</definedName>
    <definedName name="uuuu" localSheetId="1">#REF!,#REF!,#REF!,#REF!,#REF!,#REF!,#REF!,#REF!,#REF!,#REF!,#REF!,#REF!</definedName>
    <definedName name="uuuu">#REF!,#REF!,#REF!,#REF!,#REF!,#REF!,#REF!,#REF!,#REF!,#REF!,#REF!,#REF!</definedName>
    <definedName name="v" localSheetId="0" hidden="1">{"'Sheet1'!$L$16"}</definedName>
    <definedName name="v" hidden="1">{"'Sheet1'!$L$16"}</definedName>
    <definedName name="V_a_b__t_ng_M200____1x2" localSheetId="0">[0]!ptdg</definedName>
    <definedName name="V_a_b__t_ng_M200____1x2">[0]!ptdg</definedName>
    <definedName name="VAÄT_LIEÄU">"nhandongia"</definedName>
    <definedName name="VaDate" localSheetId="1" hidden="1">#REF!</definedName>
    <definedName name="VaDate" hidden="1">#REF!</definedName>
    <definedName name="VarDate" localSheetId="1" hidden="1">#REF!</definedName>
    <definedName name="VarDate" hidden="1">#REF!</definedName>
    <definedName name="VATM" localSheetId="0" hidden="1">{"'Sheet1'!$L$16"}</definedName>
    <definedName name="VATM" hidden="1">{"'Sheet1'!$L$16"}</definedName>
    <definedName name="vc" localSheetId="0" hidden="1">{"'Sheet1'!$L$16"}</definedName>
    <definedName name="vc" hidden="1">{"'Sheet1'!$L$16"}</definedName>
    <definedName name="vcoto" hidden="1">{"'Sheet1'!$L$16"}</definedName>
    <definedName name="vgho" localSheetId="0" hidden="1">{"'Sheet1'!$L$16"}</definedName>
    <definedName name="vgho" hidden="1">{"'Sheet1'!$L$16"}</definedName>
    <definedName name="vlct" localSheetId="0" hidden="1">{"'Sheet1'!$L$16"}</definedName>
    <definedName name="vlct" hidden="1">{"'Sheet1'!$L$16"}</definedName>
    <definedName name="VTT" localSheetId="1" hidden="1">#REF!</definedName>
    <definedName name="VTT" hidden="1">#REF!</definedName>
    <definedName name="vv" hidden="1">{"'Sheet1'!$L$16"}</definedName>
    <definedName name="vvvvvvv" hidden="1">{#N/A,#N/A,FALSE,"Chi tiÆt"}</definedName>
    <definedName name="w" localSheetId="1">#REF!,#REF!,#REF!,#REF!,#REF!,#REF!,#REF!,#REF!,#REF!,#REF!,#REF!,#REF!</definedName>
    <definedName name="w">#REF!,#REF!,#REF!,#REF!,#REF!,#REF!,#REF!,#REF!,#REF!,#REF!,#REF!,#REF!</definedName>
    <definedName name="wd" hidden="1">{"'Sheet1'!$L$16"}</definedName>
    <definedName name="wrn.aaa." hidden="1">{#N/A,#N/A,FALSE,"Sheet1";#N/A,#N/A,FALSE,"Sheet1";#N/A,#N/A,FALSE,"Sheet1"}</definedName>
    <definedName name="wrn.chi._.tiÆt." hidden="1">{#N/A,#N/A,FALSE,"Chi tiÆt"}</definedName>
    <definedName name="wrn.cong." hidden="1">{#N/A,#N/A,FALSE,"Sheet1"}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wwwwww" hidden="1">{"Offgrid",#N/A,FALSE,"OFFGRID";"Region",#N/A,FALSE,"REGION";"Offgrid -2",#N/A,FALSE,"OFFGRID";"WTP",#N/A,FALSE,"WTP";"WTP -2",#N/A,FALSE,"WTP";"Project",#N/A,FALSE,"PROJECT";"Summary -2",#N/A,FALSE,"SUMMARY"}</definedName>
    <definedName name="XCCT">0.5</definedName>
    <definedName name="xddddd" localSheetId="0" hidden="1">{"'Sheet1'!$L$16"}</definedName>
    <definedName name="xddddd" hidden="1">{"'Sheet1'!$L$16"}</definedName>
    <definedName name="xlttbninh" hidden="1">{"'Sheet1'!$L$16"}</definedName>
    <definedName name="xvxcvxc" localSheetId="0" hidden="1">{"'Sheet1'!$L$16"}</definedName>
    <definedName name="xvxcvxc" hidden="1">{"'Sheet1'!$L$16"}</definedName>
    <definedName name="xzfa" localSheetId="0" hidden="1">{"'Sheet1'!$L$16"}</definedName>
    <definedName name="xzfa" hidden="1">{"'Sheet1'!$L$16"}</definedName>
    <definedName name="Y" localSheetId="1" hidden="1">#REF!</definedName>
    <definedName name="Y" hidden="1">#REF!</definedName>
    <definedName name="ỶE" localSheetId="1" hidden="1">#REF!</definedName>
    <definedName name="ỶE" hidden="1">#REF!</definedName>
    <definedName name="yen" localSheetId="0" hidden="1">{"'Sheet1'!$L$16"}</definedName>
    <definedName name="yen" hidden="1">{"'Sheet1'!$L$16"}</definedName>
    <definedName name="yeu" localSheetId="0" hidden="1">{"'Sheet1'!$L$16"}</definedName>
    <definedName name="yeu" hidden="1">{"'Sheet1'!$L$16"}</definedName>
    <definedName name="yhht">{"PERSONAL.XLS","Km 1+515.xls"}</definedName>
    <definedName name="yiuti" localSheetId="0" hidden="1">{"'Sheet1'!$L$16"}</definedName>
    <definedName name="yiuti" hidden="1">{"'Sheet1'!$L$16"}</definedName>
    <definedName name="YJ" localSheetId="1" hidden="1">#REF!</definedName>
    <definedName name="YJ" hidden="1">#REF!</definedName>
    <definedName name="ytri" localSheetId="0" hidden="1">{"'Sheet1'!$L$16"}</definedName>
    <definedName name="ytri" hidden="1">{"'Sheet1'!$L$16"}</definedName>
    <definedName name="ytru" localSheetId="0" hidden="1">{"'Sheet1'!$L$16"}</definedName>
    <definedName name="ytru" hidden="1">{"'Sheet1'!$L$16"}</definedName>
    <definedName name="YUJYI" localSheetId="1" hidden="1">#REF!</definedName>
    <definedName name="YUJYI" hidden="1">#REF!</definedName>
    <definedName name="yuyu" localSheetId="1">#REF!</definedName>
    <definedName name="yuyu">#REF!</definedName>
    <definedName name="Z_B6D82DE0_6701_11DA_9820_00304F1E4471_.wvu.Cols" localSheetId="1" hidden="1">#REF!</definedName>
    <definedName name="Z_B6D82DE0_6701_11DA_9820_00304F1E4471_.wvu.Cols" hidden="1">#REF!</definedName>
    <definedName name="zcg" localSheetId="0" hidden="1">{"'Sheet1'!$L$16"}</definedName>
    <definedName name="zcg" hidden="1">{"'Sheet1'!$L$16"}</definedName>
    <definedName name="zcgxf" localSheetId="0" hidden="1">{"'Sheet1'!$L$16"}</definedName>
    <definedName name="zcgxf" hidden="1">{"'Sheet1'!$L$16"}</definedName>
    <definedName name="zDT_End" localSheetId="1" hidden="1">#REF!</definedName>
    <definedName name="zDT_End" hidden="1">#REF!</definedName>
    <definedName name="zKm2" localSheetId="0" hidden="1">{"'Sheet1'!$L$16"}</definedName>
    <definedName name="zKm2" hidden="1">{"'Sheet1'!$L$16"}</definedName>
    <definedName name="ZXzX" localSheetId="0" hidden="1">{"'Sheet1'!$L$16"}</definedName>
    <definedName name="ZXzX" hidden="1">{"'Sheet1'!$L$16"}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06" i="10" l="1"/>
  <c r="AT106" i="10"/>
  <c r="AO106" i="10"/>
  <c r="AU105" i="10"/>
  <c r="AT105" i="10"/>
  <c r="AO105" i="10"/>
  <c r="AU104" i="10"/>
  <c r="AT104" i="10"/>
  <c r="AO104" i="10"/>
  <c r="AU103" i="10"/>
  <c r="AT103" i="10"/>
  <c r="AO103" i="10"/>
  <c r="AU102" i="10"/>
  <c r="AT102" i="10"/>
  <c r="AO102" i="10"/>
  <c r="AU101" i="10"/>
  <c r="AT101" i="10"/>
  <c r="AO101" i="10"/>
  <c r="AU100" i="10"/>
  <c r="AT100" i="10"/>
  <c r="AO100" i="10"/>
  <c r="AU99" i="10"/>
  <c r="AT99" i="10"/>
  <c r="AO99" i="10"/>
  <c r="AU98" i="10"/>
  <c r="AT98" i="10"/>
  <c r="AO98" i="10"/>
  <c r="AU97" i="10"/>
  <c r="AT97" i="10"/>
  <c r="AO97" i="10"/>
  <c r="AU96" i="10"/>
  <c r="AT96" i="10"/>
  <c r="AO96" i="10"/>
  <c r="AU95" i="10"/>
  <c r="AT95" i="10"/>
  <c r="AO95" i="10"/>
  <c r="AU94" i="10"/>
  <c r="AT94" i="10"/>
  <c r="AO94" i="10"/>
  <c r="AU93" i="10"/>
  <c r="AT93" i="10"/>
  <c r="AO93" i="10"/>
  <c r="AU92" i="10"/>
  <c r="AT92" i="10"/>
  <c r="AO92" i="10"/>
  <c r="AU91" i="10"/>
  <c r="AT91" i="10"/>
  <c r="AO91" i="10"/>
  <c r="AU90" i="10"/>
  <c r="AT90" i="10"/>
  <c r="AO90" i="10"/>
  <c r="AU89" i="10"/>
  <c r="AT89" i="10"/>
  <c r="AO89" i="10"/>
  <c r="AU88" i="10"/>
  <c r="AT88" i="10"/>
  <c r="AO88" i="10"/>
  <c r="AU87" i="10"/>
  <c r="AT87" i="10"/>
  <c r="AO87" i="10"/>
  <c r="AU86" i="10"/>
  <c r="AT86" i="10"/>
  <c r="AO86" i="10"/>
  <c r="AU85" i="10"/>
  <c r="AT85" i="10"/>
  <c r="AO85" i="10"/>
  <c r="AU84" i="10"/>
  <c r="AT84" i="10"/>
  <c r="AO84" i="10"/>
  <c r="AU83" i="10"/>
  <c r="AT83" i="10"/>
  <c r="AO83" i="10"/>
  <c r="AU82" i="10"/>
  <c r="AT82" i="10"/>
  <c r="AO82" i="10"/>
  <c r="AU81" i="10"/>
  <c r="AT81" i="10"/>
  <c r="AO81" i="10"/>
  <c r="AU80" i="10"/>
  <c r="AT80" i="10"/>
  <c r="AO80" i="10"/>
  <c r="AU79" i="10"/>
  <c r="AT79" i="10"/>
  <c r="AO79" i="10"/>
  <c r="AU78" i="10"/>
  <c r="AT78" i="10"/>
  <c r="AO78" i="10"/>
  <c r="AU77" i="10"/>
  <c r="AT77" i="10"/>
  <c r="AO77" i="10"/>
  <c r="AU76" i="10"/>
  <c r="AT76" i="10"/>
  <c r="AO76" i="10"/>
  <c r="AU75" i="10"/>
  <c r="AT75" i="10"/>
  <c r="AO75" i="10"/>
  <c r="AU74" i="10"/>
  <c r="AT74" i="10"/>
  <c r="AO74" i="10"/>
  <c r="AU73" i="10"/>
  <c r="AT73" i="10"/>
  <c r="AO73" i="10"/>
  <c r="AU72" i="10"/>
  <c r="AT72" i="10"/>
  <c r="AO72" i="10"/>
  <c r="AU71" i="10"/>
  <c r="AT71" i="10"/>
  <c r="AO71" i="10"/>
  <c r="AU70" i="10"/>
  <c r="AT70" i="10"/>
  <c r="AO70" i="10"/>
  <c r="AU69" i="10"/>
  <c r="AT69" i="10"/>
  <c r="AO69" i="10"/>
  <c r="AU68" i="10"/>
  <c r="AT68" i="10"/>
  <c r="AO68" i="10"/>
  <c r="AU67" i="10"/>
  <c r="AT67" i="10"/>
  <c r="AO67" i="10"/>
  <c r="AU66" i="10"/>
  <c r="AT66" i="10"/>
  <c r="AO66" i="10"/>
  <c r="AU65" i="10"/>
  <c r="AT65" i="10"/>
  <c r="AO65" i="10"/>
  <c r="AU64" i="10"/>
  <c r="AT64" i="10"/>
  <c r="AO64" i="10"/>
  <c r="AU63" i="10"/>
  <c r="AT63" i="10"/>
  <c r="AO63" i="10"/>
  <c r="AU62" i="10"/>
  <c r="AT62" i="10"/>
  <c r="AO62" i="10"/>
  <c r="AU61" i="10"/>
  <c r="AT61" i="10"/>
  <c r="AO61" i="10"/>
  <c r="AU60" i="10"/>
  <c r="AT60" i="10"/>
  <c r="AO60" i="10"/>
  <c r="AU59" i="10"/>
  <c r="AT59" i="10"/>
  <c r="AO59" i="10"/>
  <c r="AU58" i="10"/>
  <c r="AT58" i="10"/>
  <c r="AO58" i="10"/>
  <c r="AU57" i="10"/>
  <c r="AT57" i="10"/>
  <c r="AO57" i="10"/>
  <c r="AU56" i="10"/>
  <c r="AT56" i="10"/>
  <c r="AO56" i="10"/>
  <c r="AU55" i="10"/>
  <c r="AT55" i="10"/>
  <c r="AO55" i="10"/>
  <c r="AU54" i="10"/>
  <c r="AT54" i="10"/>
  <c r="AO54" i="10"/>
  <c r="AU53" i="10"/>
  <c r="AT53" i="10"/>
  <c r="AO53" i="10"/>
  <c r="AU52" i="10"/>
  <c r="AT52" i="10"/>
  <c r="AO52" i="10"/>
  <c r="AU51" i="10"/>
  <c r="AT51" i="10"/>
  <c r="AO51" i="10"/>
  <c r="AU50" i="10"/>
  <c r="AT50" i="10"/>
  <c r="AO50" i="10"/>
  <c r="AU49" i="10"/>
  <c r="AT49" i="10"/>
  <c r="AO49" i="10"/>
  <c r="AU48" i="10"/>
  <c r="AT48" i="10"/>
  <c r="AO48" i="10"/>
  <c r="AU47" i="10"/>
  <c r="AT47" i="10"/>
  <c r="AO47" i="10"/>
  <c r="AU46" i="10"/>
  <c r="AT46" i="10"/>
  <c r="AO46" i="10"/>
  <c r="AU45" i="10"/>
  <c r="AT45" i="10"/>
  <c r="AO45" i="10"/>
  <c r="AU44" i="10"/>
  <c r="AT44" i="10"/>
  <c r="AO44" i="10"/>
  <c r="AU43" i="10"/>
  <c r="AT43" i="10"/>
  <c r="AO43" i="10"/>
  <c r="AU42" i="10"/>
  <c r="AT42" i="10"/>
  <c r="AO42" i="10"/>
  <c r="AU41" i="10"/>
  <c r="AT41" i="10"/>
  <c r="AO41" i="10"/>
  <c r="AU40" i="10"/>
  <c r="AT40" i="10"/>
  <c r="AO40" i="10"/>
  <c r="AU39" i="10"/>
  <c r="AT39" i="10"/>
  <c r="AO39" i="10"/>
  <c r="AU38" i="10"/>
  <c r="AT38" i="10"/>
  <c r="AO38" i="10"/>
  <c r="AU37" i="10"/>
  <c r="AT37" i="10"/>
  <c r="AO37" i="10"/>
  <c r="AU36" i="10"/>
  <c r="AT36" i="10"/>
  <c r="AO36" i="10"/>
  <c r="AU35" i="10"/>
  <c r="AT35" i="10"/>
  <c r="AO35" i="10"/>
  <c r="AU34" i="10"/>
  <c r="AT34" i="10"/>
  <c r="AO34" i="10"/>
  <c r="AU33" i="10"/>
  <c r="AT33" i="10"/>
  <c r="AO33" i="10"/>
  <c r="AU32" i="10"/>
  <c r="AT32" i="10"/>
  <c r="AO32" i="10"/>
  <c r="AU31" i="10"/>
  <c r="AT31" i="10"/>
  <c r="AO31" i="10"/>
  <c r="AU30" i="10"/>
  <c r="AT30" i="10"/>
  <c r="AO30" i="10"/>
  <c r="AU29" i="10"/>
  <c r="AT29" i="10"/>
  <c r="AO29" i="10"/>
  <c r="AU28" i="10"/>
  <c r="AT28" i="10"/>
  <c r="AO28" i="10"/>
  <c r="AU27" i="10"/>
  <c r="AT27" i="10"/>
  <c r="AO27" i="10"/>
  <c r="AU26" i="10"/>
  <c r="AT26" i="10"/>
  <c r="AO26" i="10"/>
  <c r="AU25" i="10"/>
  <c r="AT25" i="10"/>
  <c r="AO25" i="10"/>
  <c r="AU24" i="10"/>
  <c r="AT24" i="10"/>
  <c r="AO24" i="10"/>
  <c r="AU23" i="10"/>
  <c r="AT23" i="10"/>
  <c r="AO23" i="10"/>
  <c r="AU22" i="10"/>
  <c r="AT22" i="10"/>
  <c r="AO22" i="10"/>
  <c r="AU21" i="10"/>
  <c r="AT21" i="10"/>
  <c r="AO21" i="10"/>
  <c r="AU20" i="10"/>
  <c r="AT20" i="10"/>
  <c r="AO20" i="10"/>
  <c r="AU19" i="10"/>
  <c r="AT19" i="10"/>
  <c r="AO19" i="10"/>
  <c r="AD12" i="10"/>
  <c r="X12" i="10"/>
  <c r="AL12" i="10"/>
  <c r="AG12" i="10"/>
  <c r="AH12" i="10" s="1"/>
  <c r="Z12" i="10"/>
  <c r="AA12" i="10" l="1"/>
  <c r="AB12" i="10" s="1"/>
  <c r="AU15" i="10" l="1"/>
  <c r="AT13" i="10"/>
  <c r="AU12" i="10"/>
  <c r="AM12" i="10" l="1"/>
  <c r="AU13" i="10"/>
  <c r="AT14" i="10"/>
  <c r="AO17" i="10"/>
  <c r="AO13" i="10"/>
  <c r="AT15" i="10"/>
  <c r="AT12" i="10"/>
  <c r="AU14" i="10"/>
  <c r="AT17" i="10"/>
  <c r="AT16" i="10"/>
  <c r="AO12" i="10"/>
  <c r="AO15" i="10"/>
  <c r="AU16" i="10"/>
  <c r="AS13" i="10"/>
  <c r="AU17" i="10"/>
  <c r="AO14" i="10" l="1"/>
  <c r="AO16" i="10"/>
  <c r="AT18" i="10"/>
  <c r="AU18" i="10"/>
  <c r="AO18" i="10"/>
</calcChain>
</file>

<file path=xl/sharedStrings.xml><?xml version="1.0" encoding="utf-8"?>
<sst xmlns="http://schemas.openxmlformats.org/spreadsheetml/2006/main" count="178" uniqueCount="153">
  <si>
    <t>CỘNG HÒA XÃ HỘI CHỦ NGHĨA VIỆT NAM</t>
  </si>
  <si>
    <t>Độc lập - Tự do - Hạnh phúc</t>
  </si>
  <si>
    <t>-----------------------------------</t>
  </si>
  <si>
    <t>BẢNG TỔNG HỢP QUAN TRẮC HIỆN TRƯỜNG - BÀN ĐO LÚN</t>
  </si>
  <si>
    <t>STT</t>
  </si>
  <si>
    <t>Mặt cắt quan trắc</t>
  </si>
  <si>
    <t>Đánh giá</t>
  </si>
  <si>
    <t>Thành Phần Xác Nhận</t>
  </si>
  <si>
    <t>Ngày kết thúc cắm bấc thấm</t>
  </si>
  <si>
    <t>Ngày bắt đầu gia tải</t>
  </si>
  <si>
    <t>Ngày quan trắc</t>
  </si>
  <si>
    <t>Cao độ mốc đo lún (mm)</t>
  </si>
  <si>
    <t>Số đọc mia tại mốc (mm)</t>
  </si>
  <si>
    <t>Số đọc mia quan trắc (mm)</t>
  </si>
  <si>
    <t>L</t>
  </si>
  <si>
    <t>C</t>
  </si>
  <si>
    <t>R</t>
  </si>
  <si>
    <t>Cao độ cọc quan trắc (mm)</t>
  </si>
  <si>
    <t>Cao độ bàn đo lún (m)</t>
  </si>
  <si>
    <t>Độ cao thiết bị (mm)</t>
  </si>
  <si>
    <t>Số đọc mia nền đường (mm)</t>
  </si>
  <si>
    <t>Cao độ nền đường (m)</t>
  </si>
  <si>
    <t>Cao độ tự nhiên cọc quan trắc</t>
  </si>
  <si>
    <t>BẢNG ĐO ĐẠC QUAN TRẮC HIỆN TRƯỜNG</t>
  </si>
  <si>
    <t>ĐƠN VỊ THI CÔNG</t>
  </si>
  <si>
    <t>TƯ VẤN GIÁM SÁT</t>
  </si>
  <si>
    <t>Ghi chú</t>
  </si>
  <si>
    <t>Cao độ hoàn thiện BTN (tim GĐ 1)</t>
  </si>
  <si>
    <t xml:space="preserve">Bù kết cấu </t>
  </si>
  <si>
    <t>Cao độ mặt cát tại thời điểm kiểm tra (m)</t>
  </si>
  <si>
    <t>Trái tuyến</t>
  </si>
  <si>
    <t>Tim tuyến</t>
  </si>
  <si>
    <t>Phải tuyến</t>
  </si>
  <si>
    <t>Trung bình</t>
  </si>
  <si>
    <t>So sánh chiều dày cần đắp bù</t>
  </si>
  <si>
    <t>Phân đoạn</t>
  </si>
  <si>
    <t>Chiều dài (m)</t>
  </si>
  <si>
    <t>Mặt cắt bàn đo lún</t>
  </si>
  <si>
    <t>Cao độ yêu cầu (m)</t>
  </si>
  <si>
    <t>Nhận xét kết quả quan trắc</t>
  </si>
  <si>
    <t>Độ lún còn lại theo thiết kế</t>
  </si>
  <si>
    <t>Cao độ bề mặt gia tải tối thiểu hiện nay</t>
  </si>
  <si>
    <r>
      <t>Hạng mục công trình:</t>
    </r>
    <r>
      <rPr>
        <i/>
        <sz val="14"/>
        <color theme="1"/>
        <rFont val="Times New Roman"/>
        <family val="1"/>
      </rPr>
      <t xml:space="preserve"> Xử lý đất yếu</t>
    </r>
  </si>
  <si>
    <t>Theo TKKT</t>
  </si>
  <si>
    <t xml:space="preserve">Nhà thầu: </t>
  </si>
  <si>
    <t>Gói thầu:</t>
  </si>
  <si>
    <t>(U%) 
theo TKKT</t>
  </si>
  <si>
    <t>Tốc độ lún trong tháng cuối (mm/ tháng)</t>
  </si>
  <si>
    <t>Tốc độ lún trong ngày hiện tại (mm/ngày)</t>
  </si>
  <si>
    <t>Thông số ghi nhận thực tế đến hiện tại</t>
  </si>
  <si>
    <t>Dự báo theo Hyperbol</t>
  </si>
  <si>
    <t>Độ lún cuối cùng (mm)</t>
  </si>
  <si>
    <t>Độ lún khi U= 90%</t>
  </si>
  <si>
    <t>Lún dư sau khi U=90%</t>
  </si>
  <si>
    <t>Ngày đạt U=90%</t>
  </si>
  <si>
    <t>Độ lún tại thời điểm đắp đủ tải (cm)</t>
  </si>
  <si>
    <t>Chiều dày đắp (mm)</t>
  </si>
  <si>
    <t>Thời gian chờ gia tải sau khi đắp xong GĐ2 (ngày)</t>
  </si>
  <si>
    <t>Thời gian đủ tải đến hiện tại</t>
  </si>
  <si>
    <t>Tổng lún trái (mm)</t>
  </si>
  <si>
    <t>Tổng lún tim (mm)</t>
  </si>
  <si>
    <t>Tổng Lún phải (mm)</t>
  </si>
  <si>
    <t>Cố kết U%  hiện tại</t>
  </si>
  <si>
    <t>Ngày Cuối Cùng Quan Trắc</t>
  </si>
  <si>
    <t>Mốc thời gian thi công</t>
  </si>
  <si>
    <t>Km122+240</t>
  </si>
  <si>
    <t>Km122+280</t>
  </si>
  <si>
    <t>Km122+380</t>
  </si>
  <si>
    <t>Km122+480</t>
  </si>
  <si>
    <t>Km122+560</t>
  </si>
  <si>
    <t>Km122+646,52</t>
  </si>
  <si>
    <t>Km122+728,09</t>
  </si>
  <si>
    <t>Km122+820</t>
  </si>
  <si>
    <t>Km122+860</t>
  </si>
  <si>
    <t>Km122+940</t>
  </si>
  <si>
    <t>Km123+000</t>
  </si>
  <si>
    <t>Km123+100</t>
  </si>
  <si>
    <t>Km123+183,5</t>
  </si>
  <si>
    <t>Km123+258,49</t>
  </si>
  <si>
    <t>Km123+360</t>
  </si>
  <si>
    <t>Km123+420</t>
  </si>
  <si>
    <t>Km123+480</t>
  </si>
  <si>
    <t>Km123+551,86</t>
  </si>
  <si>
    <t>Km123+617,85</t>
  </si>
  <si>
    <t>Km123+653,55</t>
  </si>
  <si>
    <t>Km123+714,32</t>
  </si>
  <si>
    <t>Km123+800</t>
  </si>
  <si>
    <t>Km123+900</t>
  </si>
  <si>
    <t>Km123+964,04</t>
  </si>
  <si>
    <t>Km124+018,83</t>
  </si>
  <si>
    <t>Km124+084,41</t>
  </si>
  <si>
    <t>Km124+160</t>
  </si>
  <si>
    <t>Km124+200</t>
  </si>
  <si>
    <t>Km124+660</t>
  </si>
  <si>
    <t>Km124+740</t>
  </si>
  <si>
    <t>Km124+844</t>
  </si>
  <si>
    <t>Km124+941,33</t>
  </si>
  <si>
    <t>Km125+056,08</t>
  </si>
  <si>
    <t>Km125+93,52</t>
  </si>
  <si>
    <t>Km125+167,28</t>
  </si>
  <si>
    <t>Km125+240</t>
  </si>
  <si>
    <t>Km125+340</t>
  </si>
  <si>
    <t xml:space="preserve">   Nhà thầu</t>
  </si>
  <si>
    <t>TVGS</t>
  </si>
  <si>
    <t>Gói thầu :</t>
  </si>
  <si>
    <t>Tổng Lún TK (cm)</t>
  </si>
  <si>
    <t>Lún Dư TK (cm)</t>
  </si>
  <si>
    <t>Chiều dày đắp GĐ1 (cm)</t>
  </si>
  <si>
    <t>Chiều dày đắp GĐ2 (cm)</t>
  </si>
  <si>
    <t>Ngày kết thúc gia tải (đắp đủ tải)</t>
  </si>
  <si>
    <t>Số ngày phải chờ  để đạt U=90% (tính từ kết thúc đo)</t>
  </si>
  <si>
    <t>Km120+020,00</t>
  </si>
  <si>
    <t>Km120+120,00</t>
  </si>
  <si>
    <t>Km120+220,00</t>
  </si>
  <si>
    <t>Km120+320,00</t>
  </si>
  <si>
    <t>Km120+420,00</t>
  </si>
  <si>
    <t>Km120+520,00</t>
  </si>
  <si>
    <t>Km120+620,00</t>
  </si>
  <si>
    <t>VCM</t>
  </si>
  <si>
    <t>Km114+200.00 - Km114+360.00</t>
  </si>
  <si>
    <t>Km114+360.00 - Km114+482.89</t>
  </si>
  <si>
    <t xml:space="preserve">Km114+567.02 - Km114+680.00 </t>
  </si>
  <si>
    <t>Km114+680.00 - Km114+780.00</t>
  </si>
  <si>
    <t xml:space="preserve">Km114+780.00 - Km115+220.00 </t>
  </si>
  <si>
    <t>Km115+220.00 - Km115+300.00</t>
  </si>
  <si>
    <t>Km115+700.30 - Km115+780.67</t>
  </si>
  <si>
    <t>Km115+829.33 - Km115+900.00</t>
  </si>
  <si>
    <t>Km115+900.00 - Km116+020.00</t>
  </si>
  <si>
    <t>Km116+020.00 - Km116+110.74</t>
  </si>
  <si>
    <t>Km116+300.00 - Km116+400.00</t>
  </si>
  <si>
    <t>Km116+400.00 - Km116+500.00</t>
  </si>
  <si>
    <t>Km115+300.00 - Km115+350.00</t>
  </si>
  <si>
    <t>Km116+500.00 ÷ Km116+646.00</t>
  </si>
  <si>
    <t>Km116+646.00 ÷ Km116+746.00</t>
  </si>
  <si>
    <t>Km116+746.00 ÷ Km116+800.00</t>
  </si>
  <si>
    <t>Km116+800.00 ÷ Km116+845.00</t>
  </si>
  <si>
    <t>Km116+963.00 ÷ Km117+055.00</t>
  </si>
  <si>
    <t>Km117+055.00 ÷ Km117+143.00</t>
  </si>
  <si>
    <t>Km117+143.00 ÷ Km117+415.00</t>
  </si>
  <si>
    <t>Km117+415.00 ÷ Km118+155.00</t>
  </si>
  <si>
    <t>Km118+155.00 ÷ Km118+325.00</t>
  </si>
  <si>
    <t>Km118+325.00 ÷ Km118+360.00</t>
  </si>
  <si>
    <t>Km118+360.00 ÷ Km118+430.00</t>
  </si>
  <si>
    <t>Km118+430.00 ÷ Km118+500.00</t>
  </si>
  <si>
    <t>Km118+654.00 ÷ Km118+750.00</t>
  </si>
  <si>
    <t>Km118+750.00 ÷ Km118+830.00</t>
  </si>
  <si>
    <t>Km118+830.00 ÷ Km119+130.00</t>
  </si>
  <si>
    <t>Km119+130.00 ÷ Km119+177.00</t>
  </si>
  <si>
    <t>Km119+177.00 ÷ Km119+228.00</t>
  </si>
  <si>
    <t>Km119+580.00 ÷ Km119+660.00</t>
  </si>
  <si>
    <t>Km119+660.00 ÷ Km119+690.00</t>
  </si>
  <si>
    <t>Km119+690.00 ÷ Km120+000.00</t>
  </si>
  <si>
    <t>Km116+194.87  - Km116+300.00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</si>
</sst>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(* #,##0.00_);_(* \(#,##0.00\);_(* &quot;-&quot;??_);_(@_)"/>
    <numFmt numFmtId="165" formatCode="_-* #,##0.00\ _₫_-;\-* #,##0.00\ _₫_-;_-* &quot;-&quot;??\ _₫_-;_-@_-"/>
    <numFmt numFmtId="166" formatCode="#,##0.0"/>
    <numFmt numFmtId="167" formatCode="0.000"/>
    <numFmt numFmtId="168" formatCode="&quot;Km&quot;000\+000.00"/>
    <numFmt numFmtId="169" formatCode="0.0"/>
    <numFmt numFmtId="170" formatCode="#,##0.000"/>
    <numFmt numFmtId="171" formatCode="&quot;Km&quot;#\+##0.00"/>
    <numFmt numFmtId="172" formatCode="_-* #,##0_-;\-* #,##0_-;_-* &quot;-&quot;??_-;_-@_-"/>
    <numFmt numFmtId="173" formatCode="[$-1010000]d/m/yyyy;@"/>
    <numFmt numFmtId="174" formatCode="_(* #,##0.0_);_(* \(#,##0.0\);_(* &quot;-&quot;??_);_(@_)"/>
    <numFmt numFmtId="175" formatCode="yyyy\-mm\-dd;@"/>
  </numFmts>
  <fonts count="23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3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0"/>
      <name val=".VnTime"/>
      <family val="2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6"/>
      <name val="Times New Roman"/>
      <family val="1"/>
    </font>
    <font>
      <sz val="12"/>
      <name val="宋体"/>
      <charset val="134"/>
    </font>
    <font>
      <sz val="12"/>
      <color theme="4"/>
      <name val="Times New Roman"/>
      <family val="1"/>
    </font>
    <font>
      <b/>
      <i/>
      <sz val="14"/>
      <color theme="1"/>
      <name val="Times New Roman"/>
      <family val="1"/>
    </font>
    <font>
      <i/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9" fillId="0" borderId="0">
      <alignment vertical="center"/>
    </xf>
    <xf numFmtId="43" fontId="1" fillId="0" borderId="0" applyFont="0" applyFill="0" applyBorder="0" applyAlignment="0" applyProtection="0"/>
  </cellStyleXfs>
  <cellXfs count="224">
    <xf numFmtId="0" fontId="0" fillId="0" borderId="0" xfId="0"/>
    <xf numFmtId="0" fontId="2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0" borderId="7" xfId="0" applyFont="1" applyBorder="1" applyAlignment="1">
      <alignment horizontal="center"/>
    </xf>
    <xf numFmtId="164" fontId="9" fillId="0" borderId="8" xfId="1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0" fontId="10" fillId="2" borderId="0" xfId="0" applyFont="1" applyFill="1" applyAlignment="1">
      <alignment horizontal="centerContinuous" vertical="center"/>
    </xf>
    <xf numFmtId="0" fontId="13" fillId="0" borderId="0" xfId="0" applyFont="1" applyAlignment="1">
      <alignment horizontal="center"/>
    </xf>
    <xf numFmtId="166" fontId="10" fillId="2" borderId="0" xfId="0" applyNumberFormat="1" applyFont="1" applyFill="1" applyAlignment="1">
      <alignment horizontal="centerContinuous" vertical="center"/>
    </xf>
    <xf numFmtId="166" fontId="13" fillId="0" borderId="0" xfId="0" applyNumberFormat="1" applyFont="1" applyAlignment="1">
      <alignment horizontal="center"/>
    </xf>
    <xf numFmtId="0" fontId="9" fillId="0" borderId="9" xfId="0" applyFont="1" applyBorder="1" applyAlignment="1">
      <alignment horizontal="center"/>
    </xf>
    <xf numFmtId="168" fontId="9" fillId="0" borderId="9" xfId="0" applyNumberFormat="1" applyFont="1" applyBorder="1" applyAlignment="1">
      <alignment horizontal="left"/>
    </xf>
    <xf numFmtId="14" fontId="9" fillId="0" borderId="9" xfId="0" applyNumberFormat="1" applyFont="1" applyBorder="1" applyAlignment="1">
      <alignment horizontal="center"/>
    </xf>
    <xf numFmtId="164" fontId="9" fillId="0" borderId="9" xfId="1" applyFont="1" applyFill="1" applyBorder="1" applyAlignment="1">
      <alignment horizontal="center"/>
    </xf>
    <xf numFmtId="10" fontId="9" fillId="0" borderId="9" xfId="2" applyNumberFormat="1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168" fontId="9" fillId="0" borderId="10" xfId="0" applyNumberFormat="1" applyFont="1" applyBorder="1" applyAlignment="1">
      <alignment horizontal="left"/>
    </xf>
    <xf numFmtId="14" fontId="9" fillId="0" borderId="10" xfId="0" applyNumberFormat="1" applyFont="1" applyBorder="1" applyAlignment="1">
      <alignment horizontal="center"/>
    </xf>
    <xf numFmtId="164" fontId="9" fillId="0" borderId="10" xfId="1" applyFont="1" applyFill="1" applyBorder="1" applyAlignment="1">
      <alignment horizontal="center"/>
    </xf>
    <xf numFmtId="10" fontId="9" fillId="0" borderId="10" xfId="2" applyNumberFormat="1" applyFont="1" applyFill="1" applyBorder="1" applyAlignment="1">
      <alignment horizontal="center"/>
    </xf>
    <xf numFmtId="14" fontId="13" fillId="0" borderId="9" xfId="0" applyNumberFormat="1" applyFont="1" applyBorder="1" applyAlignment="1">
      <alignment horizontal="center"/>
    </xf>
    <xf numFmtId="14" fontId="13" fillId="0" borderId="10" xfId="0" applyNumberFormat="1" applyFont="1" applyBorder="1" applyAlignment="1">
      <alignment horizontal="center"/>
    </xf>
    <xf numFmtId="4" fontId="13" fillId="0" borderId="9" xfId="0" applyNumberFormat="1" applyFont="1" applyBorder="1" applyAlignment="1">
      <alignment horizontal="center"/>
    </xf>
    <xf numFmtId="4" fontId="13" fillId="0" borderId="10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/>
    </xf>
    <xf numFmtId="0" fontId="9" fillId="4" borderId="0" xfId="0" applyFont="1" applyFill="1" applyAlignment="1">
      <alignment horizontal="center"/>
    </xf>
    <xf numFmtId="0" fontId="9" fillId="2" borderId="8" xfId="0" applyFont="1" applyFill="1" applyBorder="1" applyAlignment="1">
      <alignment horizontal="center"/>
    </xf>
    <xf numFmtId="164" fontId="9" fillId="2" borderId="8" xfId="1" applyFont="1" applyFill="1" applyBorder="1" applyAlignment="1">
      <alignment horizontal="center"/>
    </xf>
    <xf numFmtId="164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9" fillId="0" borderId="0" xfId="0" applyNumberFormat="1" applyFont="1" applyAlignment="1">
      <alignment horizontal="center"/>
    </xf>
    <xf numFmtId="165" fontId="9" fillId="2" borderId="0" xfId="0" applyNumberFormat="1" applyFont="1" applyFill="1" applyAlignment="1">
      <alignment horizontal="center"/>
    </xf>
    <xf numFmtId="168" fontId="9" fillId="0" borderId="11" xfId="0" applyNumberFormat="1" applyFont="1" applyBorder="1" applyAlignment="1">
      <alignment horizontal="left"/>
    </xf>
    <xf numFmtId="164" fontId="9" fillId="4" borderId="0" xfId="0" applyNumberFormat="1" applyFont="1" applyFill="1" applyAlignment="1">
      <alignment horizontal="center"/>
    </xf>
    <xf numFmtId="3" fontId="9" fillId="0" borderId="0" xfId="0" applyNumberFormat="1" applyFont="1" applyAlignment="1">
      <alignment horizontal="center"/>
    </xf>
    <xf numFmtId="3" fontId="15" fillId="4" borderId="0" xfId="0" applyNumberFormat="1" applyFont="1" applyFill="1" applyAlignment="1">
      <alignment horizontal="center"/>
    </xf>
    <xf numFmtId="3" fontId="15" fillId="2" borderId="0" xfId="0" applyNumberFormat="1" applyFont="1" applyFill="1" applyAlignment="1">
      <alignment horizontal="center"/>
    </xf>
    <xf numFmtId="164" fontId="13" fillId="0" borderId="9" xfId="1" applyFont="1" applyFill="1" applyBorder="1" applyAlignment="1">
      <alignment horizontal="center"/>
    </xf>
    <xf numFmtId="164" fontId="13" fillId="0" borderId="10" xfId="1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14" fontId="9" fillId="2" borderId="10" xfId="0" applyNumberFormat="1" applyFont="1" applyFill="1" applyBorder="1" applyAlignment="1">
      <alignment horizontal="center"/>
    </xf>
    <xf numFmtId="14" fontId="13" fillId="2" borderId="10" xfId="0" applyNumberFormat="1" applyFont="1" applyFill="1" applyBorder="1" applyAlignment="1">
      <alignment horizontal="center"/>
    </xf>
    <xf numFmtId="164" fontId="9" fillId="2" borderId="10" xfId="1" applyFont="1" applyFill="1" applyBorder="1" applyAlignment="1">
      <alignment horizontal="center"/>
    </xf>
    <xf numFmtId="164" fontId="13" fillId="2" borderId="10" xfId="1" applyFont="1" applyFill="1" applyBorder="1" applyAlignment="1">
      <alignment horizontal="center"/>
    </xf>
    <xf numFmtId="10" fontId="9" fillId="2" borderId="10" xfId="2" applyNumberFormat="1" applyFont="1" applyFill="1" applyBorder="1" applyAlignment="1">
      <alignment horizontal="center"/>
    </xf>
    <xf numFmtId="4" fontId="13" fillId="2" borderId="10" xfId="0" applyNumberFormat="1" applyFont="1" applyFill="1" applyBorder="1" applyAlignment="1">
      <alignment horizontal="center"/>
    </xf>
    <xf numFmtId="164" fontId="6" fillId="2" borderId="10" xfId="1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14" fontId="9" fillId="2" borderId="11" xfId="0" applyNumberFormat="1" applyFont="1" applyFill="1" applyBorder="1" applyAlignment="1">
      <alignment horizontal="center"/>
    </xf>
    <xf numFmtId="14" fontId="13" fillId="2" borderId="11" xfId="0" applyNumberFormat="1" applyFont="1" applyFill="1" applyBorder="1" applyAlignment="1">
      <alignment horizontal="center"/>
    </xf>
    <xf numFmtId="164" fontId="9" fillId="2" borderId="11" xfId="1" applyFont="1" applyFill="1" applyBorder="1" applyAlignment="1">
      <alignment horizontal="center"/>
    </xf>
    <xf numFmtId="164" fontId="13" fillId="2" borderId="11" xfId="1" applyFont="1" applyFill="1" applyBorder="1" applyAlignment="1">
      <alignment horizontal="center"/>
    </xf>
    <xf numFmtId="10" fontId="9" fillId="2" borderId="11" xfId="2" applyNumberFormat="1" applyFont="1" applyFill="1" applyBorder="1" applyAlignment="1">
      <alignment horizontal="center"/>
    </xf>
    <xf numFmtId="4" fontId="13" fillId="2" borderId="11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2" borderId="0" xfId="0" applyFont="1" applyFill="1" applyAlignment="1">
      <alignment horizontal="centerContinuous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166" fontId="2" fillId="0" borderId="0" xfId="0" applyNumberFormat="1" applyFont="1" applyAlignment="1">
      <alignment horizontal="centerContinuous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3" fillId="0" borderId="0" xfId="0" quotePrefix="1" applyNumberFormat="1" applyFont="1" applyAlignment="1">
      <alignment horizontal="centerContinuous" vertical="center"/>
    </xf>
    <xf numFmtId="0" fontId="3" fillId="0" borderId="0" xfId="0" quotePrefix="1" applyFont="1" applyAlignment="1">
      <alignment horizontal="centerContinuous" vertical="center"/>
    </xf>
    <xf numFmtId="0" fontId="11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166" fontId="3" fillId="0" borderId="0" xfId="0" applyNumberFormat="1" applyFont="1" applyAlignment="1">
      <alignment horizontal="centerContinuous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2" fontId="5" fillId="0" borderId="0" xfId="0" applyNumberFormat="1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166" fontId="5" fillId="0" borderId="0" xfId="0" applyNumberFormat="1" applyFont="1" applyAlignment="1">
      <alignment horizontal="centerContinuous" vertical="center"/>
    </xf>
    <xf numFmtId="0" fontId="5" fillId="0" borderId="0" xfId="0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4" fontId="7" fillId="0" borderId="0" xfId="0" applyNumberFormat="1" applyFont="1" applyAlignment="1">
      <alignment horizontal="left" vertical="center"/>
    </xf>
    <xf numFmtId="167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71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4" fontId="20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170" fontId="6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9" fontId="2" fillId="0" borderId="0" xfId="0" applyNumberFormat="1" applyFont="1" applyAlignment="1">
      <alignment horizontal="centerContinuous" vertical="center"/>
    </xf>
    <xf numFmtId="169" fontId="3" fillId="0" borderId="0" xfId="0" applyNumberFormat="1" applyFont="1" applyAlignment="1">
      <alignment horizontal="centerContinuous" vertical="center"/>
    </xf>
    <xf numFmtId="169" fontId="5" fillId="0" borderId="0" xfId="0" applyNumberFormat="1" applyFont="1" applyAlignment="1">
      <alignment horizontal="centerContinuous" vertical="center"/>
    </xf>
    <xf numFmtId="169" fontId="6" fillId="0" borderId="0" xfId="0" applyNumberFormat="1" applyFont="1" applyAlignment="1">
      <alignment horizontal="center" vertical="center"/>
    </xf>
    <xf numFmtId="3" fontId="6" fillId="0" borderId="2" xfId="0" applyNumberFormat="1" applyFont="1" applyBorder="1" applyAlignment="1">
      <alignment horizontal="left" vertical="center"/>
    </xf>
    <xf numFmtId="4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9" fontId="21" fillId="0" borderId="0" xfId="0" applyNumberFormat="1" applyFont="1" applyAlignment="1">
      <alignment horizontal="left" vertical="center"/>
    </xf>
    <xf numFmtId="166" fontId="21" fillId="0" borderId="0" xfId="0" applyNumberFormat="1" applyFont="1" applyAlignment="1">
      <alignment horizontal="left" vertical="center"/>
    </xf>
    <xf numFmtId="1" fontId="6" fillId="0" borderId="1" xfId="0" applyNumberFormat="1" applyFont="1" applyBorder="1" applyAlignment="1">
      <alignment horizontal="center" vertical="center"/>
    </xf>
    <xf numFmtId="166" fontId="6" fillId="0" borderId="12" xfId="0" applyNumberFormat="1" applyFont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3" fontId="5" fillId="5" borderId="1" xfId="0" applyNumberFormat="1" applyFont="1" applyFill="1" applyBorder="1" applyAlignment="1">
      <alignment horizontal="center" vertical="center" wrapText="1"/>
    </xf>
    <xf numFmtId="171" fontId="6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43" fontId="6" fillId="5" borderId="1" xfId="5" applyFont="1" applyFill="1" applyBorder="1" applyAlignment="1">
      <alignment horizontal="center" vertical="center"/>
    </xf>
    <xf numFmtId="172" fontId="6" fillId="5" borderId="1" xfId="5" applyNumberFormat="1" applyFont="1" applyFill="1" applyBorder="1" applyAlignment="1">
      <alignment horizontal="center" vertical="center"/>
    </xf>
    <xf numFmtId="0" fontId="6" fillId="5" borderId="1" xfId="5" applyNumberFormat="1" applyFont="1" applyFill="1" applyBorder="1" applyAlignment="1">
      <alignment horizontal="center" vertical="center"/>
    </xf>
    <xf numFmtId="10" fontId="5" fillId="5" borderId="1" xfId="0" applyNumberFormat="1" applyFont="1" applyFill="1" applyBorder="1" applyAlignment="1">
      <alignment horizontal="center" vertical="center"/>
    </xf>
    <xf numFmtId="169" fontId="5" fillId="3" borderId="1" xfId="0" applyNumberFormat="1" applyFont="1" applyFill="1" applyBorder="1" applyAlignment="1">
      <alignment horizontal="center" vertical="center" wrapText="1"/>
    </xf>
    <xf numFmtId="166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174" fontId="13" fillId="3" borderId="1" xfId="1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169" fontId="13" fillId="3" borderId="1" xfId="0" applyNumberFormat="1" applyFont="1" applyFill="1" applyBorder="1" applyAlignment="1">
      <alignment horizontal="center" vertical="center"/>
    </xf>
    <xf numFmtId="3" fontId="13" fillId="3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43" fontId="13" fillId="5" borderId="1" xfId="5" applyFont="1" applyFill="1" applyBorder="1" applyAlignment="1">
      <alignment horizontal="center" vertical="center"/>
    </xf>
    <xf numFmtId="172" fontId="13" fillId="5" borderId="1" xfId="5" applyNumberFormat="1" applyFont="1" applyFill="1" applyBorder="1" applyAlignment="1">
      <alignment horizontal="center" vertical="center"/>
    </xf>
    <xf numFmtId="0" fontId="13" fillId="5" borderId="1" xfId="5" applyNumberFormat="1" applyFont="1" applyFill="1" applyBorder="1" applyAlignment="1">
      <alignment horizontal="center" vertical="center"/>
    </xf>
    <xf numFmtId="10" fontId="12" fillId="5" borderId="1" xfId="0" applyNumberFormat="1" applyFont="1" applyFill="1" applyBorder="1" applyAlignment="1">
      <alignment horizontal="center" vertical="center"/>
    </xf>
    <xf numFmtId="4" fontId="13" fillId="0" borderId="1" xfId="0" applyNumberFormat="1" applyFont="1" applyBorder="1" applyAlignment="1">
      <alignment horizontal="center" vertical="center"/>
    </xf>
    <xf numFmtId="166" fontId="13" fillId="0" borderId="5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169" fontId="13" fillId="6" borderId="1" xfId="0" applyNumberFormat="1" applyFont="1" applyFill="1" applyBorder="1" applyAlignment="1">
      <alignment horizontal="center" vertical="center"/>
    </xf>
    <xf numFmtId="9" fontId="6" fillId="6" borderId="1" xfId="2" applyFont="1" applyFill="1" applyBorder="1" applyAlignment="1">
      <alignment horizontal="center" vertical="center"/>
    </xf>
    <xf numFmtId="166" fontId="6" fillId="6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169" fontId="6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10" fontId="12" fillId="7" borderId="1" xfId="0" applyNumberFormat="1" applyFont="1" applyFill="1" applyBorder="1" applyAlignment="1">
      <alignment horizontal="center" vertical="center"/>
    </xf>
    <xf numFmtId="10" fontId="5" fillId="7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Border="1" applyAlignment="1">
      <alignment horizontal="center" vertical="center"/>
    </xf>
    <xf numFmtId="170" fontId="9" fillId="0" borderId="1" xfId="0" applyNumberFormat="1" applyFont="1" applyBorder="1" applyAlignment="1">
      <alignment horizontal="center" vertical="center"/>
    </xf>
    <xf numFmtId="173" fontId="13" fillId="7" borderId="1" xfId="1" applyNumberFormat="1" applyFont="1" applyFill="1" applyBorder="1" applyAlignment="1">
      <alignment horizontal="center" vertical="center"/>
    </xf>
    <xf numFmtId="166" fontId="9" fillId="6" borderId="1" xfId="0" applyNumberFormat="1" applyFont="1" applyFill="1" applyBorder="1" applyAlignment="1">
      <alignment horizontal="center" vertical="center"/>
    </xf>
    <xf numFmtId="173" fontId="9" fillId="6" borderId="1" xfId="1" applyNumberFormat="1" applyFont="1" applyFill="1" applyBorder="1" applyAlignment="1">
      <alignment horizontal="center" vertical="center"/>
    </xf>
    <xf numFmtId="3" fontId="13" fillId="3" borderId="1" xfId="1" applyNumberFormat="1" applyFont="1" applyFill="1" applyBorder="1" applyAlignment="1">
      <alignment horizontal="center" vertical="center"/>
    </xf>
    <xf numFmtId="171" fontId="6" fillId="5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5" borderId="5" xfId="0" applyFont="1" applyFill="1" applyBorder="1" applyAlignment="1">
      <alignment horizontal="center" vertical="center"/>
    </xf>
    <xf numFmtId="9" fontId="5" fillId="5" borderId="1" xfId="2" applyFont="1" applyFill="1" applyBorder="1" applyAlignment="1">
      <alignment horizontal="center" vertical="center"/>
    </xf>
    <xf numFmtId="175" fontId="13" fillId="7" borderId="1" xfId="1" applyNumberFormat="1" applyFont="1" applyFill="1" applyBorder="1" applyAlignment="1">
      <alignment horizontal="center" vertical="center"/>
    </xf>
    <xf numFmtId="175" fontId="12" fillId="7" borderId="1" xfId="0" applyNumberFormat="1" applyFont="1" applyFill="1" applyBorder="1" applyAlignment="1">
      <alignment horizontal="center" vertical="center"/>
    </xf>
    <xf numFmtId="175" fontId="5" fillId="7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171" fontId="6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71" fontId="6" fillId="0" borderId="13" xfId="0" applyNumberFormat="1" applyFont="1" applyBorder="1" applyAlignment="1">
      <alignment horizontal="left" vertical="center"/>
    </xf>
    <xf numFmtId="171" fontId="6" fillId="0" borderId="15" xfId="0" applyNumberFormat="1" applyFont="1" applyBorder="1" applyAlignment="1">
      <alignment horizontal="left" vertical="center"/>
    </xf>
    <xf numFmtId="171" fontId="6" fillId="0" borderId="14" xfId="0" applyNumberFormat="1" applyFont="1" applyBorder="1" applyAlignment="1">
      <alignment horizontal="left" vertical="center"/>
    </xf>
    <xf numFmtId="171" fontId="6" fillId="0" borderId="16" xfId="0" applyNumberFormat="1" applyFont="1" applyBorder="1" applyAlignment="1">
      <alignment horizontal="left" vertical="center"/>
    </xf>
    <xf numFmtId="171" fontId="6" fillId="0" borderId="17" xfId="0" applyNumberFormat="1" applyFont="1" applyBorder="1" applyAlignment="1">
      <alignment horizontal="left" vertical="center"/>
    </xf>
    <xf numFmtId="171" fontId="6" fillId="0" borderId="18" xfId="0" applyNumberFormat="1" applyFont="1" applyBorder="1" applyAlignment="1">
      <alignment horizontal="left" vertical="center"/>
    </xf>
    <xf numFmtId="171" fontId="6" fillId="0" borderId="19" xfId="0" applyNumberFormat="1" applyFont="1" applyBorder="1" applyAlignment="1">
      <alignment horizontal="left" vertical="center"/>
    </xf>
    <xf numFmtId="171" fontId="6" fillId="0" borderId="0" xfId="0" applyNumberFormat="1" applyFont="1" applyAlignment="1">
      <alignment horizontal="left" vertical="center"/>
    </xf>
    <xf numFmtId="171" fontId="6" fillId="0" borderId="20" xfId="0" applyNumberFormat="1" applyFont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166" fontId="5" fillId="6" borderId="3" xfId="0" applyNumberFormat="1" applyFont="1" applyFill="1" applyBorder="1" applyAlignment="1">
      <alignment horizontal="center" vertical="center"/>
    </xf>
    <xf numFmtId="166" fontId="5" fillId="6" borderId="4" xfId="0" applyNumberFormat="1" applyFont="1" applyFill="1" applyBorder="1" applyAlignment="1">
      <alignment horizontal="center" vertical="center"/>
    </xf>
    <xf numFmtId="166" fontId="5" fillId="6" borderId="2" xfId="0" applyNumberFormat="1" applyFont="1" applyFill="1" applyBorder="1" applyAlignment="1">
      <alignment horizontal="center" vertical="center"/>
    </xf>
    <xf numFmtId="166" fontId="5" fillId="3" borderId="3" xfId="0" applyNumberFormat="1" applyFont="1" applyFill="1" applyBorder="1" applyAlignment="1">
      <alignment horizontal="center" vertical="center"/>
    </xf>
    <xf numFmtId="166" fontId="5" fillId="3" borderId="4" xfId="0" applyNumberFormat="1" applyFont="1" applyFill="1" applyBorder="1" applyAlignment="1">
      <alignment horizontal="center" vertical="center"/>
    </xf>
    <xf numFmtId="166" fontId="5" fillId="3" borderId="2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5" fillId="0" borderId="2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171" fontId="6" fillId="0" borderId="3" xfId="0" applyNumberFormat="1" applyFont="1" applyBorder="1" applyAlignment="1">
      <alignment horizontal="center" vertical="center"/>
    </xf>
    <xf numFmtId="171" fontId="6" fillId="0" borderId="4" xfId="0" applyNumberFormat="1" applyFont="1" applyBorder="1" applyAlignment="1">
      <alignment horizontal="center" vertical="center"/>
    </xf>
    <xf numFmtId="171" fontId="6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66" fontId="8" fillId="0" borderId="1" xfId="0" applyNumberFormat="1" applyFont="1" applyBorder="1" applyAlignment="1">
      <alignment horizontal="center" vertical="center" wrapText="1"/>
    </xf>
  </cellXfs>
  <cellStyles count="6">
    <cellStyle name="Comma" xfId="1" builtinId="3"/>
    <cellStyle name="Comma 2" xfId="5" xr:uid="{00000000-0005-0000-0000-000001000000}"/>
    <cellStyle name="Normal" xfId="0" builtinId="0"/>
    <cellStyle name="Normal 2 2" xfId="3" xr:uid="{00000000-0005-0000-0000-000003000000}"/>
    <cellStyle name="Percent" xfId="2" builtinId="5"/>
    <cellStyle name="常规_路堤稳定和沉降观测 - 沉降板" xfId="4" xr:uid="{00000000-0005-0000-0000-00000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CJ106"/>
  <sheetViews>
    <sheetView tabSelected="1" view="pageBreakPreview" topLeftCell="A16" zoomScale="70" zoomScaleNormal="70" zoomScaleSheetLayoutView="70" workbookViewId="0">
      <selection activeCell="O28" sqref="O28"/>
    </sheetView>
  </sheetViews>
  <sheetFormatPr defaultColWidth="9" defaultRowHeight="25.35" customHeight="1" outlineLevelCol="2"/>
  <cols>
    <col min="1" max="1" width="5.75" style="99" bestFit="1" customWidth="1"/>
    <col min="2" max="2" width="14.75" style="66" bestFit="1" customWidth="1"/>
    <col min="3" max="3" width="4.75" style="66" customWidth="1"/>
    <col min="4" max="4" width="11" style="66" customWidth="1"/>
    <col min="5" max="5" width="9.375" style="66" customWidth="1"/>
    <col min="6" max="6" width="14.75" style="100" customWidth="1"/>
    <col min="7" max="7" width="13.875" style="66" customWidth="1"/>
    <col min="8" max="12" width="8" style="66" customWidth="1" outlineLevel="1"/>
    <col min="13" max="13" width="10.75" style="66" customWidth="1" outlineLevel="1"/>
    <col min="14" max="14" width="11.5" style="66" customWidth="1" outlineLevel="1"/>
    <col min="15" max="15" width="12" style="66" customWidth="1" outlineLevel="1"/>
    <col min="16" max="16" width="11.75" style="66" customWidth="1" outlineLevel="1"/>
    <col min="17" max="17" width="10.75" style="113" customWidth="1"/>
    <col min="18" max="18" width="10.875" style="101" customWidth="1"/>
    <col min="19" max="19" width="10.5" style="101" customWidth="1"/>
    <col min="20" max="20" width="10.75" style="101" customWidth="1"/>
    <col min="21" max="21" width="10.625" style="66" customWidth="1"/>
    <col min="22" max="22" width="11.5" style="66" customWidth="1"/>
    <col min="23" max="23" width="10.375" style="66" customWidth="1"/>
    <col min="24" max="24" width="10.875" style="66" customWidth="1"/>
    <col min="25" max="25" width="8.25" style="66" customWidth="1" outlineLevel="1"/>
    <col min="26" max="26" width="9.25" style="66" customWidth="1" outlineLevel="1"/>
    <col min="27" max="27" width="7.75" style="66" customWidth="1" outlineLevel="1"/>
    <col min="28" max="28" width="8.25" style="66" customWidth="1" outlineLevel="1"/>
    <col min="29" max="29" width="8.5" style="66" customWidth="1" outlineLevel="1"/>
    <col min="30" max="30" width="9.375" style="66" customWidth="1" outlineLevel="1"/>
    <col min="31" max="31" width="11.25" style="66" customWidth="1" outlineLevel="1"/>
    <col min="32" max="32" width="8.125" style="66" customWidth="1" outlineLevel="1"/>
    <col min="33" max="34" width="11.25" style="66" customWidth="1" outlineLevel="1"/>
    <col min="35" max="38" width="11.25" style="66" customWidth="1"/>
    <col min="39" max="39" width="14.875" style="66" customWidth="1"/>
    <col min="40" max="40" width="10.25" style="66" customWidth="1"/>
    <col min="41" max="41" width="48.5" style="66" hidden="1" customWidth="1" outlineLevel="2"/>
    <col min="42" max="42" width="17.25" style="66" hidden="1" customWidth="1" collapsed="1"/>
    <col min="43" max="43" width="17.25" style="66" hidden="1" customWidth="1"/>
    <col min="44" max="46" width="12.75" style="66" hidden="1" customWidth="1"/>
    <col min="47" max="54" width="9" style="66" hidden="1" customWidth="1"/>
    <col min="55" max="55" width="9.75" style="66" hidden="1" customWidth="1"/>
    <col min="56" max="83" width="9" style="66" hidden="1" customWidth="1"/>
    <col min="84" max="84" width="13" style="66" hidden="1" customWidth="1"/>
    <col min="85" max="85" width="9" style="66" hidden="1" customWidth="1"/>
    <col min="86" max="88" width="13" style="66" hidden="1" customWidth="1"/>
    <col min="89" max="16384" width="9" style="66"/>
  </cols>
  <sheetData>
    <row r="1" spans="1:80" ht="23.25" customHeight="1">
      <c r="A1" s="68" t="s">
        <v>0</v>
      </c>
      <c r="B1" s="69"/>
      <c r="C1" s="69"/>
      <c r="D1" s="69"/>
      <c r="E1" s="69"/>
      <c r="F1" s="70"/>
      <c r="G1" s="69"/>
      <c r="H1" s="69"/>
      <c r="I1" s="69"/>
      <c r="J1" s="69"/>
      <c r="K1" s="69"/>
      <c r="L1" s="69"/>
      <c r="M1" s="69"/>
      <c r="N1" s="69"/>
      <c r="O1" s="69"/>
      <c r="P1" s="69"/>
      <c r="Q1" s="110"/>
      <c r="R1" s="71"/>
      <c r="S1" s="71"/>
      <c r="T1" s="71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72"/>
      <c r="AV1" s="72"/>
      <c r="AW1" s="72"/>
      <c r="AX1" s="72"/>
      <c r="AY1" s="73"/>
      <c r="AZ1" s="73"/>
      <c r="BA1" s="73"/>
      <c r="BB1" s="73"/>
      <c r="BC1" s="73"/>
      <c r="BD1" s="73"/>
      <c r="BE1" s="72"/>
      <c r="BF1" s="74"/>
      <c r="BG1" s="74"/>
      <c r="BH1" s="72"/>
      <c r="BI1" s="72"/>
      <c r="BJ1" s="72"/>
    </row>
    <row r="2" spans="1:80" ht="16.5">
      <c r="A2" s="68" t="s">
        <v>1</v>
      </c>
      <c r="B2" s="69"/>
      <c r="C2" s="69"/>
      <c r="D2" s="69"/>
      <c r="E2" s="69"/>
      <c r="F2" s="70"/>
      <c r="G2" s="69"/>
      <c r="H2" s="69"/>
      <c r="I2" s="69"/>
      <c r="J2" s="69"/>
      <c r="K2" s="69"/>
      <c r="L2" s="69"/>
      <c r="M2" s="69"/>
      <c r="N2" s="69"/>
      <c r="O2" s="69"/>
      <c r="P2" s="69"/>
      <c r="Q2" s="110"/>
      <c r="R2" s="71"/>
      <c r="S2" s="71"/>
      <c r="T2" s="71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72"/>
      <c r="AV2" s="72"/>
      <c r="AW2" s="72"/>
      <c r="AX2" s="72"/>
      <c r="AY2" s="73"/>
      <c r="AZ2" s="73"/>
      <c r="BA2" s="73"/>
      <c r="BB2" s="73"/>
      <c r="BC2" s="73"/>
      <c r="BD2" s="73"/>
      <c r="BE2" s="72"/>
      <c r="BF2" s="74"/>
      <c r="BG2" s="74"/>
      <c r="BH2" s="72"/>
      <c r="BI2" s="72"/>
      <c r="BJ2" s="72"/>
    </row>
    <row r="3" spans="1:80" ht="16.5">
      <c r="A3" s="75" t="s">
        <v>2</v>
      </c>
      <c r="B3" s="76"/>
      <c r="C3" s="76"/>
      <c r="D3" s="76"/>
      <c r="E3" s="76"/>
      <c r="F3" s="77"/>
      <c r="G3" s="78"/>
      <c r="H3" s="78"/>
      <c r="I3" s="78"/>
      <c r="J3" s="78"/>
      <c r="K3" s="78"/>
      <c r="L3" s="78"/>
      <c r="M3" s="78"/>
      <c r="N3" s="78"/>
      <c r="O3" s="78"/>
      <c r="P3" s="78"/>
      <c r="Q3" s="111"/>
      <c r="R3" s="79"/>
      <c r="S3" s="79"/>
      <c r="T3" s="79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80"/>
      <c r="AV3" s="80"/>
      <c r="AW3" s="80"/>
      <c r="AX3" s="80"/>
      <c r="AY3" s="81"/>
      <c r="AZ3" s="81"/>
      <c r="BA3" s="81"/>
      <c r="BB3" s="81"/>
      <c r="BC3" s="81"/>
      <c r="BD3" s="81"/>
      <c r="BE3" s="80"/>
      <c r="BF3" s="82"/>
      <c r="BG3" s="82"/>
      <c r="BH3" s="80"/>
      <c r="BI3" s="80"/>
      <c r="BJ3" s="80"/>
    </row>
    <row r="4" spans="1:80" ht="21.75" customHeight="1">
      <c r="A4" s="83" t="s">
        <v>3</v>
      </c>
      <c r="B4" s="84"/>
      <c r="C4" s="84"/>
      <c r="D4" s="84"/>
      <c r="E4" s="84"/>
      <c r="F4" s="70"/>
      <c r="G4" s="69"/>
      <c r="H4" s="69"/>
      <c r="I4" s="69"/>
      <c r="J4" s="69"/>
      <c r="K4" s="69"/>
      <c r="L4" s="69"/>
      <c r="M4" s="69"/>
      <c r="N4" s="69"/>
      <c r="O4" s="69"/>
      <c r="P4" s="69"/>
      <c r="Q4" s="110"/>
      <c r="R4" s="71"/>
      <c r="S4" s="71"/>
      <c r="T4" s="71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72"/>
      <c r="AV4" s="72"/>
      <c r="AW4" s="72"/>
      <c r="AX4" s="72"/>
      <c r="AY4" s="73"/>
      <c r="AZ4" s="73"/>
      <c r="BA4" s="73"/>
      <c r="BB4" s="73"/>
      <c r="BC4" s="73"/>
      <c r="BD4" s="73"/>
      <c r="BE4" s="72"/>
      <c r="BF4" s="74"/>
      <c r="BG4" s="74"/>
      <c r="BH4" s="72"/>
      <c r="BI4" s="72"/>
      <c r="BJ4" s="72"/>
    </row>
    <row r="5" spans="1:80" ht="21" customHeight="1">
      <c r="A5" s="68" t="s">
        <v>45</v>
      </c>
      <c r="B5" s="69"/>
      <c r="C5" s="69"/>
      <c r="D5" s="69"/>
      <c r="E5" s="69"/>
      <c r="F5" s="70"/>
      <c r="G5" s="69"/>
      <c r="H5" s="69"/>
      <c r="I5" s="69"/>
      <c r="J5" s="69"/>
      <c r="K5" s="69"/>
      <c r="L5" s="69"/>
      <c r="M5" s="69"/>
      <c r="N5" s="69"/>
      <c r="O5" s="69"/>
      <c r="P5" s="69"/>
      <c r="Q5" s="110"/>
      <c r="R5" s="71"/>
      <c r="S5" s="71"/>
      <c r="T5" s="71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72"/>
      <c r="AV5" s="72"/>
      <c r="AW5" s="72"/>
      <c r="AX5" s="72"/>
      <c r="AY5" s="73"/>
      <c r="AZ5" s="73"/>
      <c r="BA5" s="73"/>
      <c r="BB5" s="73"/>
      <c r="BC5" s="73"/>
      <c r="BD5" s="73"/>
      <c r="BE5" s="72"/>
      <c r="BF5" s="74"/>
      <c r="BG5" s="74"/>
      <c r="BH5" s="72"/>
      <c r="BI5" s="72"/>
      <c r="BJ5" s="72"/>
    </row>
    <row r="6" spans="1:80" s="92" customFormat="1" ht="15.75">
      <c r="A6" s="85"/>
      <c r="B6" s="86"/>
      <c r="C6" s="86"/>
      <c r="D6" s="86"/>
      <c r="E6" s="86"/>
      <c r="F6" s="87"/>
      <c r="G6" s="86"/>
      <c r="H6" s="86"/>
      <c r="I6" s="86"/>
      <c r="J6" s="86"/>
      <c r="K6" s="86"/>
      <c r="L6" s="86"/>
      <c r="M6" s="86"/>
      <c r="N6" s="86"/>
      <c r="O6" s="86"/>
      <c r="P6" s="86"/>
      <c r="Q6" s="112"/>
      <c r="R6" s="88"/>
      <c r="S6" s="88"/>
      <c r="T6" s="88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9"/>
      <c r="AV6" s="89"/>
      <c r="AW6" s="89"/>
      <c r="AX6" s="89"/>
      <c r="AY6" s="90"/>
      <c r="AZ6" s="90"/>
      <c r="BA6" s="90"/>
      <c r="BB6" s="90"/>
      <c r="BC6" s="90"/>
      <c r="BD6" s="90"/>
      <c r="BE6" s="89"/>
      <c r="BF6" s="91"/>
      <c r="BG6" s="91"/>
    </row>
    <row r="7" spans="1:80" s="92" customFormat="1" ht="19.5">
      <c r="A7" s="93"/>
      <c r="B7" s="94"/>
      <c r="C7" s="94"/>
      <c r="D7" s="94"/>
      <c r="E7" s="94"/>
      <c r="F7" s="115" t="s">
        <v>44</v>
      </c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  <c r="R7" s="118"/>
      <c r="S7" s="118"/>
      <c r="T7" s="118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5"/>
      <c r="AX7" s="95"/>
      <c r="AY7" s="96"/>
      <c r="AZ7" s="96"/>
      <c r="BA7" s="96"/>
      <c r="BB7" s="96"/>
      <c r="BC7" s="96"/>
      <c r="BD7" s="96"/>
      <c r="BE7" s="97"/>
      <c r="BF7" s="98"/>
      <c r="BG7" s="98"/>
      <c r="BH7" s="97"/>
      <c r="BI7" s="97"/>
      <c r="BJ7" s="97"/>
    </row>
    <row r="8" spans="1:80" s="92" customFormat="1" ht="19.5">
      <c r="A8" s="93"/>
      <c r="B8" s="94"/>
      <c r="C8" s="94"/>
      <c r="D8" s="94"/>
      <c r="E8" s="94"/>
      <c r="F8" s="115" t="s">
        <v>42</v>
      </c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7"/>
      <c r="R8" s="118"/>
      <c r="S8" s="118"/>
      <c r="T8" s="118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5"/>
      <c r="AX8" s="95"/>
      <c r="AY8" s="96"/>
      <c r="AZ8" s="96"/>
      <c r="BA8" s="96"/>
      <c r="BB8" s="96"/>
      <c r="BC8" s="96"/>
      <c r="BD8" s="96"/>
      <c r="BE8" s="97"/>
      <c r="BF8" s="98"/>
      <c r="BG8" s="98"/>
      <c r="BH8" s="97"/>
      <c r="BI8" s="97"/>
      <c r="BJ8" s="97"/>
    </row>
    <row r="9" spans="1:80" s="92" customFormat="1" ht="19.5">
      <c r="A9" s="93"/>
      <c r="B9" s="94"/>
      <c r="C9" s="94"/>
      <c r="D9" s="94"/>
      <c r="E9" s="94"/>
      <c r="F9" s="115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7"/>
      <c r="R9" s="118"/>
      <c r="S9" s="118"/>
      <c r="T9" s="118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5"/>
      <c r="AX9" s="95"/>
      <c r="AY9" s="96"/>
      <c r="AZ9" s="96"/>
      <c r="BA9" s="96"/>
      <c r="BB9" s="96"/>
      <c r="BC9" s="96"/>
      <c r="BD9" s="96"/>
      <c r="BE9" s="97"/>
      <c r="BF9" s="98"/>
      <c r="BG9" s="98"/>
      <c r="BH9" s="97"/>
      <c r="BI9" s="97"/>
      <c r="BJ9" s="97"/>
    </row>
    <row r="10" spans="1:80" ht="25.35" customHeight="1">
      <c r="A10" s="196" t="s">
        <v>4</v>
      </c>
      <c r="B10" s="197" t="s">
        <v>35</v>
      </c>
      <c r="C10" s="198"/>
      <c r="D10" s="199"/>
      <c r="E10" s="203" t="s">
        <v>36</v>
      </c>
      <c r="F10" s="205" t="s">
        <v>37</v>
      </c>
      <c r="G10" s="206" t="s">
        <v>43</v>
      </c>
      <c r="H10" s="206"/>
      <c r="I10" s="206"/>
      <c r="J10" s="206"/>
      <c r="K10" s="206"/>
      <c r="L10" s="206"/>
      <c r="M10" s="212" t="s">
        <v>64</v>
      </c>
      <c r="N10" s="212"/>
      <c r="O10" s="212"/>
      <c r="P10" s="212"/>
      <c r="Q10" s="192" t="s">
        <v>49</v>
      </c>
      <c r="R10" s="193"/>
      <c r="S10" s="193"/>
      <c r="T10" s="193"/>
      <c r="U10" s="193"/>
      <c r="V10" s="193"/>
      <c r="W10" s="193"/>
      <c r="X10" s="194"/>
      <c r="Y10" s="189" t="s">
        <v>50</v>
      </c>
      <c r="Z10" s="190"/>
      <c r="AA10" s="190"/>
      <c r="AB10" s="190"/>
      <c r="AC10" s="190"/>
      <c r="AD10" s="191"/>
      <c r="AE10" s="207" t="s">
        <v>38</v>
      </c>
      <c r="AF10" s="208"/>
      <c r="AG10" s="208"/>
      <c r="AH10" s="209"/>
      <c r="AI10" s="207" t="s">
        <v>29</v>
      </c>
      <c r="AJ10" s="208"/>
      <c r="AK10" s="208"/>
      <c r="AL10" s="209"/>
      <c r="AM10" s="203" t="s">
        <v>34</v>
      </c>
      <c r="AN10" s="210" t="s">
        <v>26</v>
      </c>
      <c r="AO10" s="209" t="s">
        <v>39</v>
      </c>
      <c r="AP10" s="195" t="s">
        <v>7</v>
      </c>
      <c r="AQ10" s="195"/>
      <c r="AR10" s="195"/>
      <c r="AS10" s="67"/>
      <c r="AT10" s="67"/>
    </row>
    <row r="11" spans="1:80" ht="159.75" customHeight="1">
      <c r="A11" s="196"/>
      <c r="B11" s="200"/>
      <c r="C11" s="201"/>
      <c r="D11" s="202"/>
      <c r="E11" s="204"/>
      <c r="F11" s="205"/>
      <c r="G11" s="121" t="s">
        <v>105</v>
      </c>
      <c r="H11" s="121" t="s">
        <v>106</v>
      </c>
      <c r="I11" s="122" t="s">
        <v>107</v>
      </c>
      <c r="J11" s="122" t="s">
        <v>108</v>
      </c>
      <c r="K11" s="122" t="s">
        <v>57</v>
      </c>
      <c r="L11" s="121" t="s">
        <v>46</v>
      </c>
      <c r="M11" s="151" t="s">
        <v>8</v>
      </c>
      <c r="N11" s="151" t="s">
        <v>9</v>
      </c>
      <c r="O11" s="151" t="s">
        <v>109</v>
      </c>
      <c r="P11" s="151" t="s">
        <v>63</v>
      </c>
      <c r="Q11" s="129" t="s">
        <v>56</v>
      </c>
      <c r="R11" s="130" t="s">
        <v>59</v>
      </c>
      <c r="S11" s="130" t="s">
        <v>60</v>
      </c>
      <c r="T11" s="130" t="s">
        <v>61</v>
      </c>
      <c r="U11" s="131" t="s">
        <v>55</v>
      </c>
      <c r="V11" s="131" t="s">
        <v>48</v>
      </c>
      <c r="W11" s="131" t="s">
        <v>47</v>
      </c>
      <c r="X11" s="132" t="s">
        <v>58</v>
      </c>
      <c r="Y11" s="145" t="s">
        <v>51</v>
      </c>
      <c r="Z11" s="145" t="s">
        <v>62</v>
      </c>
      <c r="AA11" s="145" t="s">
        <v>52</v>
      </c>
      <c r="AB11" s="145" t="s">
        <v>53</v>
      </c>
      <c r="AC11" s="145" t="s">
        <v>110</v>
      </c>
      <c r="AD11" s="145" t="s">
        <v>54</v>
      </c>
      <c r="AE11" s="102" t="s">
        <v>27</v>
      </c>
      <c r="AF11" s="102" t="s">
        <v>28</v>
      </c>
      <c r="AG11" s="102" t="s">
        <v>40</v>
      </c>
      <c r="AH11" s="102" t="s">
        <v>41</v>
      </c>
      <c r="AI11" s="102" t="s">
        <v>30</v>
      </c>
      <c r="AJ11" s="102" t="s">
        <v>31</v>
      </c>
      <c r="AK11" s="102" t="s">
        <v>32</v>
      </c>
      <c r="AL11" s="102" t="s">
        <v>33</v>
      </c>
      <c r="AM11" s="204"/>
      <c r="AN11" s="211"/>
      <c r="AO11" s="209"/>
      <c r="AP11" s="102" t="s">
        <v>102</v>
      </c>
      <c r="AQ11" s="102" t="s">
        <v>103</v>
      </c>
      <c r="AR11" s="102" t="s">
        <v>26</v>
      </c>
      <c r="AS11" s="103"/>
      <c r="AT11" s="103"/>
    </row>
    <row r="12" spans="1:80" ht="26.1" customHeight="1">
      <c r="A12" s="119">
        <v>1</v>
      </c>
      <c r="B12" s="178" t="s">
        <v>119</v>
      </c>
      <c r="C12" s="179"/>
      <c r="D12" s="180"/>
      <c r="E12" s="144"/>
      <c r="F12" s="160">
        <v>114220</v>
      </c>
      <c r="G12" s="187">
        <v>219</v>
      </c>
      <c r="H12" s="137"/>
      <c r="I12" s="138"/>
      <c r="J12" s="139"/>
      <c r="K12" s="140"/>
      <c r="L12" s="141"/>
      <c r="M12" s="156"/>
      <c r="N12" s="156"/>
      <c r="O12" s="165"/>
      <c r="P12" s="156"/>
      <c r="Q12" s="133"/>
      <c r="R12" s="159">
        <v>-1370</v>
      </c>
      <c r="S12" s="159">
        <v>-1441</v>
      </c>
      <c r="T12" s="159">
        <v>-1197</v>
      </c>
      <c r="U12" s="136">
        <v>100</v>
      </c>
      <c r="V12" s="136">
        <v>10</v>
      </c>
      <c r="W12" s="136">
        <v>5</v>
      </c>
      <c r="X12" s="134">
        <f ca="1">NOW()-O12</f>
        <v>45762.670273958334</v>
      </c>
      <c r="Y12" s="146">
        <v>150</v>
      </c>
      <c r="Z12" s="147">
        <f>S12/Y12/10</f>
        <v>-0.96066666666666678</v>
      </c>
      <c r="AA12" s="146">
        <f>Y12*90%</f>
        <v>135</v>
      </c>
      <c r="AB12" s="148">
        <f>Y12-AA12</f>
        <v>15</v>
      </c>
      <c r="AC12" s="157">
        <v>50</v>
      </c>
      <c r="AD12" s="158">
        <f>P12+AC12</f>
        <v>50</v>
      </c>
      <c r="AE12" s="142">
        <v>2.81</v>
      </c>
      <c r="AF12" s="154">
        <v>0.3</v>
      </c>
      <c r="AG12" s="155">
        <f>(G12-H12-S12/10)/100</f>
        <v>3.6310000000000002</v>
      </c>
      <c r="AH12" s="154">
        <f>AE12+AF12+AG12</f>
        <v>6.7409999999999997</v>
      </c>
      <c r="AI12" s="142">
        <v>3.5619999999999998</v>
      </c>
      <c r="AJ12" s="142">
        <v>3.6419999999999999</v>
      </c>
      <c r="AK12" s="142">
        <v>3.702</v>
      </c>
      <c r="AL12" s="154">
        <f>+ROUND(AVERAGE(AI12:AK12),2)</f>
        <v>3.64</v>
      </c>
      <c r="AM12" s="109" t="str">
        <f t="shared" ref="AM12" si="0">+IF((AH12-AL12)&gt;0,"Đắp bù "&amp;ROUND((AH12-AL12),2)&amp;"m","Vượt "&amp;ROUND((-AH12+AL12),2)&amp;"m")</f>
        <v>Đắp bù 3,1m</v>
      </c>
      <c r="AN12" s="143"/>
      <c r="AO12" s="114" t="str">
        <f t="shared" ref="AO12:AO18" si="1">IF(Q12&lt;30,"Số ngày quan trắc dưới 30d. ","Số ngày quan trắc: "&amp;Q12)&amp;IF(Y12&gt;L12," / U% Đạt yêu cầu. "," / Chưa đạt U% yêu cầu. ")</f>
        <v xml:space="preserve">Số ngày quan trắc dưới 30d.  / U% Đạt yêu cầu. </v>
      </c>
      <c r="AP12" s="105"/>
      <c r="AQ12" s="105"/>
      <c r="AR12" s="105"/>
      <c r="AT12" s="66">
        <f t="shared" ref="AT12:AT18" si="2">+AA12*30</f>
        <v>4050</v>
      </c>
      <c r="AU12" s="101" t="str">
        <f t="shared" ref="AU12:AU18" si="3">IF(Z12&gt;=0.7,AV12,"-")</f>
        <v>-</v>
      </c>
      <c r="AV12" s="101">
        <v>30</v>
      </c>
      <c r="AW12" s="101">
        <v>7000</v>
      </c>
      <c r="AX12" s="101" t="e">
        <v>#REF!</v>
      </c>
      <c r="AY12" s="101" t="e">
        <v>#REF!</v>
      </c>
      <c r="AZ12" s="101" t="e">
        <v>#REF!</v>
      </c>
      <c r="BA12" s="101" t="e">
        <v>#REF!</v>
      </c>
      <c r="BB12" s="101" t="e">
        <v>#REF!</v>
      </c>
      <c r="BC12" s="101" t="e">
        <v>#REF!</v>
      </c>
      <c r="BD12" s="101">
        <v>17.210000000000008</v>
      </c>
      <c r="BE12" s="101">
        <v>1.2100000000000151</v>
      </c>
      <c r="BF12" s="101" t="e">
        <v>#REF!</v>
      </c>
      <c r="BG12" s="101" t="e">
        <v>#REF!</v>
      </c>
      <c r="BH12" s="101" t="e">
        <v>#REF!</v>
      </c>
      <c r="BI12" s="101" t="e">
        <v>#REF!</v>
      </c>
      <c r="BJ12" s="101" t="e">
        <v>#REF!</v>
      </c>
      <c r="BK12" s="101" t="e">
        <v>#REF!</v>
      </c>
      <c r="BL12" s="101" t="e">
        <v>#REF!</v>
      </c>
      <c r="BM12" s="101">
        <v>-3505.88</v>
      </c>
      <c r="BN12" s="101">
        <v>0</v>
      </c>
      <c r="BO12" s="101">
        <v>-10</v>
      </c>
      <c r="BP12" s="101">
        <v>-0.90434782608695663</v>
      </c>
      <c r="BQ12" s="101">
        <v>334</v>
      </c>
      <c r="BR12" s="101">
        <v>-534.49999999999943</v>
      </c>
      <c r="BS12" s="101">
        <v>-558.89999999999986</v>
      </c>
      <c r="BT12" s="101">
        <v>-508.50000000000011</v>
      </c>
      <c r="BU12" s="101">
        <v>-3772</v>
      </c>
      <c r="BV12" s="101">
        <v>-352</v>
      </c>
      <c r="BW12" s="101">
        <v>150</v>
      </c>
      <c r="BX12" s="101">
        <v>0.30863768115942036</v>
      </c>
      <c r="BY12" s="101">
        <v>134.93333333333331</v>
      </c>
      <c r="BZ12" s="101">
        <v>-610.0000000000008</v>
      </c>
      <c r="CA12" s="101">
        <v>-541.00000000000034</v>
      </c>
      <c r="CB12" s="101" t="e">
        <v>#REF!</v>
      </c>
    </row>
    <row r="13" spans="1:80" ht="26.1" customHeight="1">
      <c r="A13" s="119">
        <v>2</v>
      </c>
      <c r="B13" s="181"/>
      <c r="C13" s="182"/>
      <c r="D13" s="183"/>
      <c r="E13" s="105"/>
      <c r="F13" s="160">
        <v>114320</v>
      </c>
      <c r="G13" s="188"/>
      <c r="H13" s="137"/>
      <c r="I13" s="138"/>
      <c r="J13" s="139"/>
      <c r="K13" s="140"/>
      <c r="L13" s="141"/>
      <c r="M13" s="152"/>
      <c r="N13" s="152"/>
      <c r="O13" s="166"/>
      <c r="P13" s="152"/>
      <c r="Q13" s="135"/>
      <c r="R13" s="136">
        <v>-1181</v>
      </c>
      <c r="S13" s="136">
        <v>-1286</v>
      </c>
      <c r="T13" s="136">
        <v>-1042</v>
      </c>
      <c r="U13" s="134"/>
      <c r="V13" s="134"/>
      <c r="W13" s="134"/>
      <c r="X13" s="134"/>
      <c r="Y13" s="149"/>
      <c r="Z13" s="149"/>
      <c r="AA13" s="150"/>
      <c r="AB13" s="148"/>
      <c r="AC13" s="148"/>
      <c r="AD13" s="148"/>
      <c r="AE13" s="106"/>
      <c r="AF13" s="107"/>
      <c r="AG13" s="108"/>
      <c r="AH13" s="107"/>
      <c r="AI13" s="106"/>
      <c r="AJ13" s="106"/>
      <c r="AK13" s="106"/>
      <c r="AL13" s="107"/>
      <c r="AM13" s="109"/>
      <c r="AN13" s="120"/>
      <c r="AO13" s="114" t="str">
        <f t="shared" si="1"/>
        <v xml:space="preserve">Số ngày quan trắc dưới 30d.  / Chưa đạt U% yêu cầu. </v>
      </c>
      <c r="AP13" s="105"/>
      <c r="AQ13" s="105"/>
      <c r="AR13" s="105"/>
      <c r="AS13" s="66">
        <f>AA13*30</f>
        <v>0</v>
      </c>
      <c r="AT13" s="66">
        <f t="shared" si="2"/>
        <v>0</v>
      </c>
      <c r="AU13" s="101" t="str">
        <f t="shared" si="3"/>
        <v>-</v>
      </c>
      <c r="AV13" s="101">
        <v>-90</v>
      </c>
      <c r="AW13" s="101">
        <v>-113600</v>
      </c>
      <c r="AX13" s="101" t="e">
        <v>#REF!</v>
      </c>
      <c r="AY13" s="101" t="e">
        <v>#REF!</v>
      </c>
      <c r="AZ13" s="101" t="e">
        <v>#REF!</v>
      </c>
      <c r="BA13" s="101" t="e">
        <v>#REF!</v>
      </c>
      <c r="BB13" s="101" t="e">
        <v>#REF!</v>
      </c>
      <c r="BC13" s="101" t="e">
        <v>#REF!</v>
      </c>
      <c r="BD13" s="101">
        <v>-138</v>
      </c>
      <c r="BE13" s="101">
        <v>-10.999999999999986</v>
      </c>
      <c r="BF13" s="101" t="e">
        <v>#REF!</v>
      </c>
      <c r="BG13" s="101" t="e">
        <v>#REF!</v>
      </c>
      <c r="BH13" s="101" t="e">
        <v>#REF!</v>
      </c>
      <c r="BI13" s="101" t="e">
        <v>#REF!</v>
      </c>
      <c r="BJ13" s="101" t="e">
        <v>#REF!</v>
      </c>
      <c r="BK13" s="101" t="e">
        <v>#REF!</v>
      </c>
      <c r="BL13" s="101" t="e">
        <v>#REF!</v>
      </c>
      <c r="BM13" s="101">
        <v>-3500</v>
      </c>
      <c r="BN13" s="101">
        <v>0</v>
      </c>
      <c r="BO13" s="101">
        <v>-10</v>
      </c>
      <c r="BP13" s="101">
        <v>-0.90434782608695663</v>
      </c>
      <c r="BQ13" s="101">
        <v>-206</v>
      </c>
      <c r="BR13" s="101">
        <v>-688.00000000000011</v>
      </c>
      <c r="BS13" s="101">
        <v>-696.99999999999966</v>
      </c>
      <c r="BT13" s="101">
        <v>-538.99999999999977</v>
      </c>
      <c r="BU13" s="101">
        <v>-3861</v>
      </c>
      <c r="BV13" s="101">
        <v>-361</v>
      </c>
      <c r="BW13" s="101">
        <v>0</v>
      </c>
      <c r="BX13" s="101">
        <v>-0.50507246376811565</v>
      </c>
      <c r="BY13" s="101">
        <v>-0.40000000000001518</v>
      </c>
      <c r="BZ13" s="101">
        <v>-582.00000000000011</v>
      </c>
      <c r="CA13" s="101">
        <v>-573.00000000000057</v>
      </c>
      <c r="CB13" s="101" t="e">
        <v>#REF!</v>
      </c>
    </row>
    <row r="14" spans="1:80" ht="26.1" customHeight="1">
      <c r="A14" s="119">
        <v>3</v>
      </c>
      <c r="B14" s="104" t="s">
        <v>120</v>
      </c>
      <c r="C14" s="161"/>
      <c r="D14" s="104"/>
      <c r="E14" s="105"/>
      <c r="F14" s="160">
        <v>114420</v>
      </c>
      <c r="G14" s="137">
        <v>251</v>
      </c>
      <c r="H14" s="137"/>
      <c r="I14" s="138"/>
      <c r="J14" s="139"/>
      <c r="K14" s="140"/>
      <c r="L14" s="141"/>
      <c r="M14" s="152"/>
      <c r="N14" s="152"/>
      <c r="O14" s="166"/>
      <c r="P14" s="152"/>
      <c r="Q14" s="135"/>
      <c r="R14" s="136">
        <v>-955</v>
      </c>
      <c r="S14" s="136">
        <v>-1371</v>
      </c>
      <c r="T14" s="136">
        <v>-944</v>
      </c>
      <c r="U14" s="134"/>
      <c r="V14" s="134"/>
      <c r="W14" s="134"/>
      <c r="X14" s="134"/>
      <c r="Y14" s="149"/>
      <c r="Z14" s="149"/>
      <c r="AA14" s="150"/>
      <c r="AB14" s="148"/>
      <c r="AC14" s="148"/>
      <c r="AD14" s="148"/>
      <c r="AE14" s="106"/>
      <c r="AF14" s="107"/>
      <c r="AG14" s="108"/>
      <c r="AH14" s="107"/>
      <c r="AI14" s="106"/>
      <c r="AJ14" s="106"/>
      <c r="AK14" s="106"/>
      <c r="AL14" s="107"/>
      <c r="AM14" s="109"/>
      <c r="AN14" s="120"/>
      <c r="AO14" s="114" t="str">
        <f t="shared" si="1"/>
        <v xml:space="preserve">Số ngày quan trắc dưới 30d.  / Chưa đạt U% yêu cầu. </v>
      </c>
      <c r="AP14" s="105"/>
      <c r="AQ14" s="105"/>
      <c r="AR14" s="105"/>
      <c r="AT14" s="66">
        <f t="shared" si="2"/>
        <v>0</v>
      </c>
      <c r="AU14" s="101" t="str">
        <f t="shared" si="3"/>
        <v>-</v>
      </c>
      <c r="AV14" s="101">
        <v>-110</v>
      </c>
      <c r="AW14" s="101">
        <v>-113700</v>
      </c>
      <c r="AX14" s="101" t="e">
        <v>#REF!</v>
      </c>
      <c r="AY14" s="101" t="e">
        <v>#REF!</v>
      </c>
      <c r="AZ14" s="101" t="e">
        <v>#REF!</v>
      </c>
      <c r="BA14" s="101" t="e">
        <v>#REF!</v>
      </c>
      <c r="BB14" s="101" t="e">
        <v>#REF!</v>
      </c>
      <c r="BC14" s="101" t="e">
        <v>#REF!</v>
      </c>
      <c r="BD14" s="101">
        <v>-138</v>
      </c>
      <c r="BE14" s="101">
        <v>-10.999999999999986</v>
      </c>
      <c r="BF14" s="101" t="e">
        <v>#REF!</v>
      </c>
      <c r="BG14" s="101" t="e">
        <v>#REF!</v>
      </c>
      <c r="BH14" s="101" t="e">
        <v>#REF!</v>
      </c>
      <c r="BI14" s="101" t="e">
        <v>#REF!</v>
      </c>
      <c r="BJ14" s="101" t="e">
        <v>#REF!</v>
      </c>
      <c r="BK14" s="101" t="e">
        <v>#REF!</v>
      </c>
      <c r="BL14" s="101" t="e">
        <v>#REF!</v>
      </c>
      <c r="BM14" s="101">
        <v>-3500</v>
      </c>
      <c r="BN14" s="101">
        <v>0</v>
      </c>
      <c r="BO14" s="101">
        <v>-10</v>
      </c>
      <c r="BP14" s="101">
        <v>-0.90434782608695663</v>
      </c>
      <c r="BQ14" s="101">
        <v>-198</v>
      </c>
      <c r="BR14" s="101">
        <v>-604.99999999999955</v>
      </c>
      <c r="BS14" s="101">
        <v>-663.99999999999955</v>
      </c>
      <c r="BT14" s="101">
        <v>-545.99999999999989</v>
      </c>
      <c r="BU14" s="101">
        <v>-3738</v>
      </c>
      <c r="BV14" s="101">
        <v>-238</v>
      </c>
      <c r="BW14" s="101">
        <v>0</v>
      </c>
      <c r="BX14" s="101">
        <v>-0.48115942028985476</v>
      </c>
      <c r="BY14" s="101">
        <v>-0.59999999999999243</v>
      </c>
      <c r="BZ14" s="101">
        <v>-665.00000000000068</v>
      </c>
      <c r="CA14" s="101">
        <v>-606.00000000000068</v>
      </c>
      <c r="CB14" s="101" t="e">
        <v>#REF!</v>
      </c>
    </row>
    <row r="15" spans="1:80" ht="26.1" customHeight="1">
      <c r="A15" s="119">
        <v>4</v>
      </c>
      <c r="B15" s="104" t="s">
        <v>121</v>
      </c>
      <c r="C15" s="161"/>
      <c r="D15" s="104"/>
      <c r="E15" s="105"/>
      <c r="F15" s="160">
        <v>114620</v>
      </c>
      <c r="G15" s="124">
        <v>251</v>
      </c>
      <c r="H15" s="124"/>
      <c r="I15" s="125"/>
      <c r="J15" s="126"/>
      <c r="K15" s="127"/>
      <c r="L15" s="128"/>
      <c r="M15" s="153"/>
      <c r="N15" s="153"/>
      <c r="O15" s="167"/>
      <c r="P15" s="153"/>
      <c r="Q15" s="135"/>
      <c r="R15" s="136">
        <v>-1548</v>
      </c>
      <c r="S15" s="136">
        <v>-1645</v>
      </c>
      <c r="T15" s="136">
        <v>-1402</v>
      </c>
      <c r="U15" s="134"/>
      <c r="V15" s="134"/>
      <c r="W15" s="134"/>
      <c r="X15" s="134"/>
      <c r="Y15" s="149"/>
      <c r="Z15" s="149"/>
      <c r="AA15" s="150"/>
      <c r="AB15" s="148"/>
      <c r="AC15" s="148"/>
      <c r="AD15" s="148"/>
      <c r="AE15" s="106"/>
      <c r="AF15" s="107"/>
      <c r="AG15" s="108"/>
      <c r="AH15" s="107"/>
      <c r="AI15" s="106"/>
      <c r="AJ15" s="106"/>
      <c r="AK15" s="106"/>
      <c r="AL15" s="107"/>
      <c r="AM15" s="109"/>
      <c r="AN15" s="120"/>
      <c r="AO15" s="114" t="str">
        <f t="shared" si="1"/>
        <v xml:space="preserve">Số ngày quan trắc dưới 30d.  / Chưa đạt U% yêu cầu. </v>
      </c>
      <c r="AP15" s="105"/>
      <c r="AQ15" s="105"/>
      <c r="AR15" s="105"/>
      <c r="AT15" s="66">
        <f t="shared" si="2"/>
        <v>0</v>
      </c>
      <c r="AU15" s="101" t="str">
        <f t="shared" si="3"/>
        <v>-</v>
      </c>
      <c r="AV15" s="101">
        <v>-60</v>
      </c>
      <c r="AW15" s="101">
        <v>-113820</v>
      </c>
      <c r="AX15" s="101" t="e">
        <v>#REF!</v>
      </c>
      <c r="AY15" s="101" t="e">
        <v>#REF!</v>
      </c>
      <c r="AZ15" s="101" t="e">
        <v>#REF!</v>
      </c>
      <c r="BA15" s="101" t="e">
        <v>#REF!</v>
      </c>
      <c r="BB15" s="101" t="e">
        <v>#REF!</v>
      </c>
      <c r="BC15" s="101" t="e">
        <v>#REF!</v>
      </c>
      <c r="BD15" s="101">
        <v>-136</v>
      </c>
      <c r="BE15" s="101">
        <v>-10.999999999999986</v>
      </c>
      <c r="BF15" s="101" t="e">
        <v>#REF!</v>
      </c>
      <c r="BG15" s="101" t="e">
        <v>#REF!</v>
      </c>
      <c r="BH15" s="101" t="e">
        <v>#REF!</v>
      </c>
      <c r="BI15" s="101" t="e">
        <v>#REF!</v>
      </c>
      <c r="BJ15" s="101" t="e">
        <v>#REF!</v>
      </c>
      <c r="BK15" s="101" t="e">
        <v>#REF!</v>
      </c>
      <c r="BL15" s="101" t="e">
        <v>#REF!</v>
      </c>
      <c r="BM15" s="101">
        <v>-3490</v>
      </c>
      <c r="BN15" s="101">
        <v>0</v>
      </c>
      <c r="BO15" s="101">
        <v>-10</v>
      </c>
      <c r="BP15" s="101">
        <v>-0.90350877192982471</v>
      </c>
      <c r="BQ15" s="101">
        <v>-198</v>
      </c>
      <c r="BR15" s="101">
        <v>-729</v>
      </c>
      <c r="BS15" s="101">
        <v>-741.99999999999966</v>
      </c>
      <c r="BT15" s="101">
        <v>-583.99999999999977</v>
      </c>
      <c r="BU15" s="101">
        <v>-3832</v>
      </c>
      <c r="BV15" s="101">
        <v>-342</v>
      </c>
      <c r="BW15" s="101">
        <v>0</v>
      </c>
      <c r="BX15" s="101">
        <v>-0.54558823529411737</v>
      </c>
      <c r="BY15" s="101">
        <v>-0.66666666666665153</v>
      </c>
      <c r="BZ15" s="101">
        <v>-521.00000000000023</v>
      </c>
      <c r="CA15" s="101">
        <v>-508.00000000000057</v>
      </c>
      <c r="CB15" s="101" t="e">
        <v>#REF!</v>
      </c>
    </row>
    <row r="16" spans="1:80" ht="26.1" customHeight="1">
      <c r="A16" s="119">
        <v>5</v>
      </c>
      <c r="B16" s="104" t="s">
        <v>122</v>
      </c>
      <c r="C16" s="161"/>
      <c r="D16" s="104"/>
      <c r="E16" s="105"/>
      <c r="F16" s="160">
        <v>114720</v>
      </c>
      <c r="G16" s="124">
        <v>219</v>
      </c>
      <c r="H16" s="124"/>
      <c r="I16" s="125"/>
      <c r="J16" s="126"/>
      <c r="K16" s="127"/>
      <c r="L16" s="128"/>
      <c r="M16" s="153"/>
      <c r="N16" s="153"/>
      <c r="O16" s="167"/>
      <c r="P16" s="153"/>
      <c r="Q16" s="135"/>
      <c r="R16" s="136">
        <v>-1240</v>
      </c>
      <c r="S16" s="136">
        <v>-1274</v>
      </c>
      <c r="T16" s="136">
        <v>-1048</v>
      </c>
      <c r="U16" s="134"/>
      <c r="V16" s="134"/>
      <c r="W16" s="134"/>
      <c r="X16" s="134"/>
      <c r="Y16" s="149"/>
      <c r="Z16" s="149"/>
      <c r="AA16" s="150"/>
      <c r="AB16" s="148"/>
      <c r="AC16" s="148"/>
      <c r="AD16" s="148"/>
      <c r="AE16" s="106"/>
      <c r="AF16" s="107"/>
      <c r="AG16" s="108"/>
      <c r="AH16" s="107"/>
      <c r="AI16" s="106"/>
      <c r="AJ16" s="106"/>
      <c r="AK16" s="106"/>
      <c r="AL16" s="107"/>
      <c r="AM16" s="109"/>
      <c r="AN16" s="120"/>
      <c r="AO16" s="114" t="str">
        <f t="shared" si="1"/>
        <v xml:space="preserve">Số ngày quan trắc dưới 30d.  / Chưa đạt U% yêu cầu. </v>
      </c>
      <c r="AP16" s="105"/>
      <c r="AQ16" s="105"/>
      <c r="AR16" s="105"/>
      <c r="AT16" s="66">
        <f t="shared" si="2"/>
        <v>0</v>
      </c>
      <c r="AU16" s="101" t="str">
        <f t="shared" si="3"/>
        <v>-</v>
      </c>
      <c r="AV16" s="101">
        <v>-70</v>
      </c>
      <c r="AW16" s="101">
        <v>-113900</v>
      </c>
      <c r="AX16" s="101" t="e">
        <v>#REF!</v>
      </c>
      <c r="AY16" s="101" t="e">
        <v>#REF!</v>
      </c>
      <c r="AZ16" s="101" t="e">
        <v>#REF!</v>
      </c>
      <c r="BA16" s="101" t="e">
        <v>#REF!</v>
      </c>
      <c r="BB16" s="101" t="e">
        <v>#REF!</v>
      </c>
      <c r="BC16" s="101" t="e">
        <v>#REF!</v>
      </c>
      <c r="BD16" s="101">
        <v>-135</v>
      </c>
      <c r="BE16" s="101">
        <v>-9.0000000000000142</v>
      </c>
      <c r="BF16" s="101" t="e">
        <v>#REF!</v>
      </c>
      <c r="BG16" s="101" t="e">
        <v>#REF!</v>
      </c>
      <c r="BH16" s="101" t="e">
        <v>#REF!</v>
      </c>
      <c r="BI16" s="101" t="e">
        <v>#REF!</v>
      </c>
      <c r="BJ16" s="101" t="e">
        <v>#REF!</v>
      </c>
      <c r="BK16" s="101" t="e">
        <v>#REF!</v>
      </c>
      <c r="BL16" s="101" t="e">
        <v>#REF!</v>
      </c>
      <c r="BM16" s="101">
        <v>-3480</v>
      </c>
      <c r="BN16" s="101">
        <v>0</v>
      </c>
      <c r="BO16" s="101">
        <v>-10</v>
      </c>
      <c r="BP16" s="101">
        <v>-0.91964285714285698</v>
      </c>
      <c r="BQ16" s="101">
        <v>-198</v>
      </c>
      <c r="BR16" s="101">
        <v>-744.99999999999989</v>
      </c>
      <c r="BS16" s="101">
        <v>-826.99999999999943</v>
      </c>
      <c r="BT16" s="101">
        <v>-635.00000000000011</v>
      </c>
      <c r="BU16" s="101">
        <v>-3418</v>
      </c>
      <c r="BV16" s="101">
        <v>62</v>
      </c>
      <c r="BW16" s="101">
        <v>0</v>
      </c>
      <c r="BX16" s="101">
        <v>-0.61259259259259213</v>
      </c>
      <c r="BY16" s="101">
        <v>-0.46666666666667422</v>
      </c>
      <c r="BZ16" s="101">
        <v>-514.99999999999989</v>
      </c>
      <c r="CA16" s="101">
        <v>-433.00000000000034</v>
      </c>
      <c r="CB16" s="101" t="e">
        <v>#REF!</v>
      </c>
    </row>
    <row r="17" spans="1:80" ht="26.1" customHeight="1">
      <c r="A17" s="119">
        <v>6</v>
      </c>
      <c r="B17" s="178" t="s">
        <v>123</v>
      </c>
      <c r="C17" s="179"/>
      <c r="D17" s="180"/>
      <c r="E17" s="105"/>
      <c r="F17" s="160">
        <v>114840</v>
      </c>
      <c r="G17" s="174">
        <v>181</v>
      </c>
      <c r="H17" s="124"/>
      <c r="I17" s="125"/>
      <c r="J17" s="126"/>
      <c r="K17" s="127"/>
      <c r="L17" s="128"/>
      <c r="M17" s="153"/>
      <c r="N17" s="153"/>
      <c r="O17" s="167"/>
      <c r="P17" s="153"/>
      <c r="Q17" s="135"/>
      <c r="R17" s="136">
        <v>-970</v>
      </c>
      <c r="S17" s="136">
        <v>-1223</v>
      </c>
      <c r="T17" s="136">
        <v>-935</v>
      </c>
      <c r="U17" s="134"/>
      <c r="V17" s="134"/>
      <c r="W17" s="134"/>
      <c r="X17" s="134"/>
      <c r="Y17" s="149"/>
      <c r="Z17" s="149"/>
      <c r="AA17" s="150"/>
      <c r="AB17" s="148"/>
      <c r="AC17" s="148"/>
      <c r="AD17" s="148"/>
      <c r="AE17" s="106"/>
      <c r="AF17" s="107"/>
      <c r="AG17" s="108"/>
      <c r="AH17" s="107"/>
      <c r="AI17" s="106"/>
      <c r="AJ17" s="106"/>
      <c r="AK17" s="106"/>
      <c r="AL17" s="107"/>
      <c r="AM17" s="109"/>
      <c r="AN17" s="120"/>
      <c r="AO17" s="114" t="str">
        <f t="shared" si="1"/>
        <v xml:space="preserve">Số ngày quan trắc dưới 30d.  / Chưa đạt U% yêu cầu. </v>
      </c>
      <c r="AP17" s="105"/>
      <c r="AQ17" s="105"/>
      <c r="AR17" s="105"/>
      <c r="AT17" s="66">
        <f t="shared" si="2"/>
        <v>0</v>
      </c>
      <c r="AU17" s="101" t="str">
        <f t="shared" si="3"/>
        <v>-</v>
      </c>
      <c r="AV17" s="101">
        <v>-100</v>
      </c>
      <c r="AW17" s="101">
        <v>-114000</v>
      </c>
      <c r="AX17" s="101" t="e">
        <v>#REF!</v>
      </c>
      <c r="AY17" s="101" t="e">
        <v>#REF!</v>
      </c>
      <c r="AZ17" s="101" t="e">
        <v>#REF!</v>
      </c>
      <c r="BA17" s="101" t="e">
        <v>#REF!</v>
      </c>
      <c r="BB17" s="101" t="e">
        <v>#REF!</v>
      </c>
      <c r="BC17" s="101" t="e">
        <v>#REF!</v>
      </c>
      <c r="BD17" s="101">
        <v>-135</v>
      </c>
      <c r="BE17" s="101">
        <v>-9.0000000000000142</v>
      </c>
      <c r="BF17" s="101" t="e">
        <v>#REF!</v>
      </c>
      <c r="BG17" s="101" t="e">
        <v>#REF!</v>
      </c>
      <c r="BH17" s="101" t="e">
        <v>#REF!</v>
      </c>
      <c r="BI17" s="101" t="e">
        <v>#REF!</v>
      </c>
      <c r="BJ17" s="101" t="e">
        <v>#REF!</v>
      </c>
      <c r="BK17" s="101" t="e">
        <v>#REF!</v>
      </c>
      <c r="BL17" s="101" t="e">
        <v>#REF!</v>
      </c>
      <c r="BM17" s="101">
        <v>-3480</v>
      </c>
      <c r="BN17" s="101">
        <v>0</v>
      </c>
      <c r="BO17" s="101">
        <v>-10</v>
      </c>
      <c r="BP17" s="101">
        <v>-0.91964285714285698</v>
      </c>
      <c r="BQ17" s="101">
        <v>-206</v>
      </c>
      <c r="BR17" s="101">
        <v>-756.00000000000011</v>
      </c>
      <c r="BS17" s="101">
        <v>-769.99999999999989</v>
      </c>
      <c r="BT17" s="101">
        <v>-648.99999999999989</v>
      </c>
      <c r="BU17" s="101">
        <v>-4003.9999999999995</v>
      </c>
      <c r="BV17" s="101">
        <v>-523.99999999999955</v>
      </c>
      <c r="BW17" s="101">
        <v>0</v>
      </c>
      <c r="BX17" s="101">
        <v>-0.57037037037037031</v>
      </c>
      <c r="BY17" s="101">
        <v>-0.13333333333331818</v>
      </c>
      <c r="BZ17" s="101">
        <v>-503.99999999999966</v>
      </c>
      <c r="CA17" s="101">
        <v>-489.99999999999989</v>
      </c>
      <c r="CB17" s="101" t="e">
        <v>#REF!</v>
      </c>
    </row>
    <row r="18" spans="1:80" ht="26.1" customHeight="1">
      <c r="A18" s="119">
        <v>7</v>
      </c>
      <c r="B18" s="184"/>
      <c r="C18" s="185"/>
      <c r="D18" s="186"/>
      <c r="E18" s="105"/>
      <c r="F18" s="160">
        <v>114940</v>
      </c>
      <c r="G18" s="176"/>
      <c r="H18" s="124"/>
      <c r="I18" s="125"/>
      <c r="J18" s="126"/>
      <c r="K18" s="127"/>
      <c r="L18" s="128"/>
      <c r="M18" s="153"/>
      <c r="N18" s="153"/>
      <c r="O18" s="167"/>
      <c r="P18" s="153"/>
      <c r="Q18" s="135"/>
      <c r="R18" s="136">
        <v>-1118</v>
      </c>
      <c r="S18" s="136">
        <v>-1118</v>
      </c>
      <c r="T18" s="136">
        <v>-931</v>
      </c>
      <c r="U18" s="134"/>
      <c r="V18" s="134"/>
      <c r="W18" s="134"/>
      <c r="X18" s="134"/>
      <c r="Y18" s="149"/>
      <c r="Z18" s="149"/>
      <c r="AA18" s="150"/>
      <c r="AB18" s="148"/>
      <c r="AC18" s="148"/>
      <c r="AD18" s="148"/>
      <c r="AE18" s="106"/>
      <c r="AF18" s="107"/>
      <c r="AG18" s="108"/>
      <c r="AH18" s="107"/>
      <c r="AI18" s="106"/>
      <c r="AJ18" s="106"/>
      <c r="AK18" s="106"/>
      <c r="AL18" s="107"/>
      <c r="AM18" s="109"/>
      <c r="AN18" s="120"/>
      <c r="AO18" s="114" t="str">
        <f t="shared" si="1"/>
        <v xml:space="preserve">Số ngày quan trắc dưới 30d.  / Chưa đạt U% yêu cầu. </v>
      </c>
      <c r="AP18" s="105"/>
      <c r="AQ18" s="105"/>
      <c r="AR18" s="105"/>
      <c r="AT18" s="66">
        <f t="shared" si="2"/>
        <v>0</v>
      </c>
      <c r="AU18" s="101" t="str">
        <f t="shared" si="3"/>
        <v>-</v>
      </c>
      <c r="AV18" s="101">
        <v>-80</v>
      </c>
      <c r="AW18" s="101">
        <v>-114040</v>
      </c>
      <c r="AX18" s="101" t="e">
        <v>#REF!</v>
      </c>
      <c r="AY18" s="101" t="e">
        <v>#REF!</v>
      </c>
      <c r="AZ18" s="101" t="e">
        <v>#REF!</v>
      </c>
      <c r="BA18" s="101" t="e">
        <v>#REF!</v>
      </c>
      <c r="BB18" s="101" t="e">
        <v>#REF!</v>
      </c>
      <c r="BC18" s="101" t="e">
        <v>#REF!</v>
      </c>
      <c r="BD18" s="101">
        <v>-135</v>
      </c>
      <c r="BE18" s="101">
        <v>-9.0000000000000142</v>
      </c>
      <c r="BF18" s="101" t="e">
        <v>#REF!</v>
      </c>
      <c r="BG18" s="101" t="e">
        <v>#REF!</v>
      </c>
      <c r="BH18" s="101" t="e">
        <v>#REF!</v>
      </c>
      <c r="BI18" s="101" t="e">
        <v>#REF!</v>
      </c>
      <c r="BJ18" s="101" t="e">
        <v>#REF!</v>
      </c>
      <c r="BK18" s="101" t="e">
        <v>#REF!</v>
      </c>
      <c r="BL18" s="101" t="e">
        <v>#REF!</v>
      </c>
      <c r="BM18" s="101">
        <v>-3480</v>
      </c>
      <c r="BN18" s="101">
        <v>0</v>
      </c>
      <c r="BO18" s="101">
        <v>-10</v>
      </c>
      <c r="BP18" s="101">
        <v>-0.91964285714285698</v>
      </c>
      <c r="BQ18" s="101">
        <v>-206</v>
      </c>
      <c r="BR18" s="101">
        <v>-892.00000000000011</v>
      </c>
      <c r="BS18" s="101">
        <v>-1013.0000000000001</v>
      </c>
      <c r="BT18" s="101">
        <v>-752.99999999999977</v>
      </c>
      <c r="BU18" s="101">
        <v>-4170</v>
      </c>
      <c r="BV18" s="101">
        <v>-690</v>
      </c>
      <c r="BW18" s="101">
        <v>0</v>
      </c>
      <c r="BX18" s="101">
        <v>-0.75037037037037047</v>
      </c>
      <c r="BY18" s="101">
        <v>0</v>
      </c>
      <c r="BZ18" s="101">
        <v>-367.99999999999966</v>
      </c>
      <c r="CA18" s="101">
        <v>-246.99999999999966</v>
      </c>
      <c r="CB18" s="101" t="e">
        <v>#REF!</v>
      </c>
    </row>
    <row r="19" spans="1:80" ht="26.1" customHeight="1">
      <c r="A19" s="119">
        <v>4</v>
      </c>
      <c r="B19" s="184"/>
      <c r="C19" s="185"/>
      <c r="D19" s="186"/>
      <c r="E19" s="105"/>
      <c r="F19" s="160">
        <v>114620</v>
      </c>
      <c r="G19" s="176"/>
      <c r="H19" s="124"/>
      <c r="I19" s="125"/>
      <c r="J19" s="126"/>
      <c r="K19" s="127"/>
      <c r="L19" s="128"/>
      <c r="M19" s="153"/>
      <c r="N19" s="153"/>
      <c r="O19" s="167"/>
      <c r="P19" s="153"/>
      <c r="Q19" s="135"/>
      <c r="R19" s="136">
        <v>-1203</v>
      </c>
      <c r="S19" s="136">
        <v>-1319</v>
      </c>
      <c r="T19" s="136">
        <v>-942</v>
      </c>
      <c r="U19" s="134"/>
      <c r="V19" s="134"/>
      <c r="W19" s="134"/>
      <c r="X19" s="134"/>
      <c r="Y19" s="149"/>
      <c r="Z19" s="149"/>
      <c r="AA19" s="150"/>
      <c r="AB19" s="148"/>
      <c r="AC19" s="148"/>
      <c r="AD19" s="148"/>
      <c r="AE19" s="106"/>
      <c r="AF19" s="107"/>
      <c r="AG19" s="108"/>
      <c r="AH19" s="107"/>
      <c r="AI19" s="106"/>
      <c r="AJ19" s="106"/>
      <c r="AK19" s="106"/>
      <c r="AL19" s="107"/>
      <c r="AM19" s="109"/>
      <c r="AN19" s="120"/>
      <c r="AO19" s="114" t="str">
        <f t="shared" ref="AO19:AO30" si="4">IF(Q19&lt;30,"Số ngày quan trắc dưới 30d. ","Số ngày quan trắc: "&amp;Q19)&amp;IF(Y19&gt;L19," / U% Đạt yêu cầu. "," / Chưa đạt U% yêu cầu. ")</f>
        <v xml:space="preserve">Số ngày quan trắc dưới 30d.  / Chưa đạt U% yêu cầu. </v>
      </c>
      <c r="AP19" s="105"/>
      <c r="AQ19" s="105"/>
      <c r="AR19" s="105"/>
      <c r="AT19" s="66">
        <f t="shared" ref="AT19:AT30" si="5">+AA19*30</f>
        <v>0</v>
      </c>
      <c r="AU19" s="101" t="str">
        <f t="shared" ref="AU19:AU30" si="6">IF(Z19&gt;=0.7,AV19,"-")</f>
        <v>-</v>
      </c>
      <c r="AV19" s="101">
        <v>-60</v>
      </c>
      <c r="AW19" s="101">
        <v>-113820</v>
      </c>
      <c r="AX19" s="101" t="e">
        <v>#REF!</v>
      </c>
      <c r="AY19" s="101" t="e">
        <v>#REF!</v>
      </c>
      <c r="AZ19" s="101" t="e">
        <v>#REF!</v>
      </c>
      <c r="BA19" s="101" t="e">
        <v>#REF!</v>
      </c>
      <c r="BB19" s="101" t="e">
        <v>#REF!</v>
      </c>
      <c r="BC19" s="101" t="e">
        <v>#REF!</v>
      </c>
      <c r="BD19" s="101">
        <v>-136</v>
      </c>
      <c r="BE19" s="101">
        <v>-10.999999999999986</v>
      </c>
      <c r="BF19" s="101" t="e">
        <v>#REF!</v>
      </c>
      <c r="BG19" s="101" t="e">
        <v>#REF!</v>
      </c>
      <c r="BH19" s="101" t="e">
        <v>#REF!</v>
      </c>
      <c r="BI19" s="101" t="e">
        <v>#REF!</v>
      </c>
      <c r="BJ19" s="101" t="e">
        <v>#REF!</v>
      </c>
      <c r="BK19" s="101" t="e">
        <v>#REF!</v>
      </c>
      <c r="BL19" s="101" t="e">
        <v>#REF!</v>
      </c>
      <c r="BM19" s="101">
        <v>-3490</v>
      </c>
      <c r="BN19" s="101">
        <v>0</v>
      </c>
      <c r="BO19" s="101">
        <v>-10</v>
      </c>
      <c r="BP19" s="101">
        <v>-0.90350877192982471</v>
      </c>
      <c r="BQ19" s="101">
        <v>-198</v>
      </c>
      <c r="BR19" s="101">
        <v>-729</v>
      </c>
      <c r="BS19" s="101">
        <v>-741.99999999999966</v>
      </c>
      <c r="BT19" s="101">
        <v>-583.99999999999977</v>
      </c>
      <c r="BU19" s="101">
        <v>-3832</v>
      </c>
      <c r="BV19" s="101">
        <v>-342</v>
      </c>
      <c r="BW19" s="101">
        <v>0</v>
      </c>
      <c r="BX19" s="101">
        <v>-0.54558823529411737</v>
      </c>
      <c r="BY19" s="101">
        <v>-0.66666666666665153</v>
      </c>
      <c r="BZ19" s="101">
        <v>-521.00000000000023</v>
      </c>
      <c r="CA19" s="101">
        <v>-508.00000000000057</v>
      </c>
      <c r="CB19" s="101" t="e">
        <v>#REF!</v>
      </c>
    </row>
    <row r="20" spans="1:80" ht="26.1" customHeight="1">
      <c r="A20" s="119">
        <v>5</v>
      </c>
      <c r="B20" s="184"/>
      <c r="C20" s="185"/>
      <c r="D20" s="186"/>
      <c r="E20" s="105"/>
      <c r="F20" s="160">
        <v>115040</v>
      </c>
      <c r="G20" s="176"/>
      <c r="H20" s="124"/>
      <c r="I20" s="125"/>
      <c r="J20" s="126"/>
      <c r="K20" s="127"/>
      <c r="L20" s="128"/>
      <c r="M20" s="153"/>
      <c r="N20" s="153"/>
      <c r="O20" s="167"/>
      <c r="P20" s="153"/>
      <c r="Q20" s="135"/>
      <c r="R20" s="136">
        <v>-1203</v>
      </c>
      <c r="S20" s="136">
        <v>-1319</v>
      </c>
      <c r="T20" s="136">
        <v>-942</v>
      </c>
      <c r="U20" s="134"/>
      <c r="V20" s="134"/>
      <c r="W20" s="134"/>
      <c r="X20" s="134"/>
      <c r="Y20" s="149"/>
      <c r="Z20" s="149"/>
      <c r="AA20" s="150"/>
      <c r="AB20" s="148"/>
      <c r="AC20" s="148"/>
      <c r="AD20" s="148"/>
      <c r="AE20" s="106"/>
      <c r="AF20" s="107"/>
      <c r="AG20" s="108"/>
      <c r="AH20" s="107"/>
      <c r="AI20" s="106"/>
      <c r="AJ20" s="106"/>
      <c r="AK20" s="106"/>
      <c r="AL20" s="107"/>
      <c r="AM20" s="109"/>
      <c r="AN20" s="120"/>
      <c r="AO20" s="114" t="str">
        <f t="shared" si="4"/>
        <v xml:space="preserve">Số ngày quan trắc dưới 30d.  / Chưa đạt U% yêu cầu. </v>
      </c>
      <c r="AP20" s="105"/>
      <c r="AQ20" s="105"/>
      <c r="AR20" s="105"/>
      <c r="AT20" s="66">
        <f t="shared" si="5"/>
        <v>0</v>
      </c>
      <c r="AU20" s="101" t="str">
        <f t="shared" si="6"/>
        <v>-</v>
      </c>
      <c r="AV20" s="101">
        <v>-70</v>
      </c>
      <c r="AW20" s="101">
        <v>-113900</v>
      </c>
      <c r="AX20" s="101" t="e">
        <v>#REF!</v>
      </c>
      <c r="AY20" s="101" t="e">
        <v>#REF!</v>
      </c>
      <c r="AZ20" s="101" t="e">
        <v>#REF!</v>
      </c>
      <c r="BA20" s="101" t="e">
        <v>#REF!</v>
      </c>
      <c r="BB20" s="101" t="e">
        <v>#REF!</v>
      </c>
      <c r="BC20" s="101" t="e">
        <v>#REF!</v>
      </c>
      <c r="BD20" s="101">
        <v>-135</v>
      </c>
      <c r="BE20" s="101">
        <v>-9.0000000000000142</v>
      </c>
      <c r="BF20" s="101" t="e">
        <v>#REF!</v>
      </c>
      <c r="BG20" s="101" t="e">
        <v>#REF!</v>
      </c>
      <c r="BH20" s="101" t="e">
        <v>#REF!</v>
      </c>
      <c r="BI20" s="101" t="e">
        <v>#REF!</v>
      </c>
      <c r="BJ20" s="101" t="e">
        <v>#REF!</v>
      </c>
      <c r="BK20" s="101" t="e">
        <v>#REF!</v>
      </c>
      <c r="BL20" s="101" t="e">
        <v>#REF!</v>
      </c>
      <c r="BM20" s="101">
        <v>-3480</v>
      </c>
      <c r="BN20" s="101">
        <v>0</v>
      </c>
      <c r="BO20" s="101">
        <v>-10</v>
      </c>
      <c r="BP20" s="101">
        <v>-0.91964285714285698</v>
      </c>
      <c r="BQ20" s="101">
        <v>-198</v>
      </c>
      <c r="BR20" s="101">
        <v>-744.99999999999989</v>
      </c>
      <c r="BS20" s="101">
        <v>-826.99999999999943</v>
      </c>
      <c r="BT20" s="101">
        <v>-635.00000000000011</v>
      </c>
      <c r="BU20" s="101">
        <v>-3418</v>
      </c>
      <c r="BV20" s="101">
        <v>62</v>
      </c>
      <c r="BW20" s="101">
        <v>0</v>
      </c>
      <c r="BX20" s="101">
        <v>-0.61259259259259213</v>
      </c>
      <c r="BY20" s="101">
        <v>-0.46666666666667422</v>
      </c>
      <c r="BZ20" s="101">
        <v>-514.99999999999989</v>
      </c>
      <c r="CA20" s="101">
        <v>-433.00000000000034</v>
      </c>
      <c r="CB20" s="101" t="e">
        <v>#REF!</v>
      </c>
    </row>
    <row r="21" spans="1:80" ht="26.1" customHeight="1">
      <c r="A21" s="119">
        <v>6</v>
      </c>
      <c r="B21" s="181"/>
      <c r="C21" s="182"/>
      <c r="D21" s="183"/>
      <c r="E21" s="105"/>
      <c r="F21" s="160">
        <v>115140</v>
      </c>
      <c r="G21" s="175"/>
      <c r="H21" s="124"/>
      <c r="I21" s="125"/>
      <c r="J21" s="126"/>
      <c r="K21" s="127"/>
      <c r="L21" s="128"/>
      <c r="M21" s="153"/>
      <c r="N21" s="153"/>
      <c r="O21" s="167"/>
      <c r="P21" s="153"/>
      <c r="Q21" s="135"/>
      <c r="R21" s="136">
        <v>-1058</v>
      </c>
      <c r="S21" s="136">
        <v>-1230</v>
      </c>
      <c r="T21" s="136">
        <v>-1346</v>
      </c>
      <c r="U21" s="134"/>
      <c r="V21" s="134"/>
      <c r="W21" s="134"/>
      <c r="X21" s="134"/>
      <c r="Y21" s="149"/>
      <c r="Z21" s="149"/>
      <c r="AA21" s="150"/>
      <c r="AB21" s="148"/>
      <c r="AC21" s="148"/>
      <c r="AD21" s="148"/>
      <c r="AE21" s="106"/>
      <c r="AF21" s="107"/>
      <c r="AG21" s="108"/>
      <c r="AH21" s="107"/>
      <c r="AI21" s="106"/>
      <c r="AJ21" s="106"/>
      <c r="AK21" s="106"/>
      <c r="AL21" s="107"/>
      <c r="AM21" s="109"/>
      <c r="AN21" s="120"/>
      <c r="AO21" s="114" t="str">
        <f t="shared" si="4"/>
        <v xml:space="preserve">Số ngày quan trắc dưới 30d.  / Chưa đạt U% yêu cầu. </v>
      </c>
      <c r="AP21" s="105"/>
      <c r="AQ21" s="105"/>
      <c r="AR21" s="105"/>
      <c r="AT21" s="66">
        <f t="shared" si="5"/>
        <v>0</v>
      </c>
      <c r="AU21" s="101" t="str">
        <f t="shared" si="6"/>
        <v>-</v>
      </c>
      <c r="AV21" s="101">
        <v>-100</v>
      </c>
      <c r="AW21" s="101">
        <v>-114000</v>
      </c>
      <c r="AX21" s="101" t="e">
        <v>#REF!</v>
      </c>
      <c r="AY21" s="101" t="e">
        <v>#REF!</v>
      </c>
      <c r="AZ21" s="101" t="e">
        <v>#REF!</v>
      </c>
      <c r="BA21" s="101" t="e">
        <v>#REF!</v>
      </c>
      <c r="BB21" s="101" t="e">
        <v>#REF!</v>
      </c>
      <c r="BC21" s="101" t="e">
        <v>#REF!</v>
      </c>
      <c r="BD21" s="101">
        <v>-135</v>
      </c>
      <c r="BE21" s="101">
        <v>-9.0000000000000142</v>
      </c>
      <c r="BF21" s="101" t="e">
        <v>#REF!</v>
      </c>
      <c r="BG21" s="101" t="e">
        <v>#REF!</v>
      </c>
      <c r="BH21" s="101" t="e">
        <v>#REF!</v>
      </c>
      <c r="BI21" s="101" t="e">
        <v>#REF!</v>
      </c>
      <c r="BJ21" s="101" t="e">
        <v>#REF!</v>
      </c>
      <c r="BK21" s="101" t="e">
        <v>#REF!</v>
      </c>
      <c r="BL21" s="101" t="e">
        <v>#REF!</v>
      </c>
      <c r="BM21" s="101">
        <v>-3480</v>
      </c>
      <c r="BN21" s="101">
        <v>0</v>
      </c>
      <c r="BO21" s="101">
        <v>-10</v>
      </c>
      <c r="BP21" s="101">
        <v>-0.91964285714285698</v>
      </c>
      <c r="BQ21" s="101">
        <v>-206</v>
      </c>
      <c r="BR21" s="101">
        <v>-756.00000000000011</v>
      </c>
      <c r="BS21" s="101">
        <v>-769.99999999999989</v>
      </c>
      <c r="BT21" s="101">
        <v>-648.99999999999989</v>
      </c>
      <c r="BU21" s="101">
        <v>-4003.9999999999995</v>
      </c>
      <c r="BV21" s="101">
        <v>-523.99999999999955</v>
      </c>
      <c r="BW21" s="101">
        <v>0</v>
      </c>
      <c r="BX21" s="101">
        <v>-0.57037037037037031</v>
      </c>
      <c r="BY21" s="101">
        <v>-0.13333333333331818</v>
      </c>
      <c r="BZ21" s="101">
        <v>-503.99999999999966</v>
      </c>
      <c r="CA21" s="101">
        <v>-489.99999999999989</v>
      </c>
      <c r="CB21" s="101" t="e">
        <v>#REF!</v>
      </c>
    </row>
    <row r="22" spans="1:80" ht="26.1" customHeight="1">
      <c r="A22" s="119">
        <v>4</v>
      </c>
      <c r="B22" s="104" t="s">
        <v>124</v>
      </c>
      <c r="C22" s="161"/>
      <c r="D22" s="104"/>
      <c r="E22" s="105"/>
      <c r="F22" s="160">
        <v>115260</v>
      </c>
      <c r="G22" s="124">
        <v>231</v>
      </c>
      <c r="H22" s="124"/>
      <c r="I22" s="125"/>
      <c r="J22" s="126"/>
      <c r="K22" s="127"/>
      <c r="L22" s="128"/>
      <c r="M22" s="153"/>
      <c r="N22" s="153"/>
      <c r="O22" s="167"/>
      <c r="P22" s="153"/>
      <c r="Q22" s="135"/>
      <c r="R22" s="136">
        <v>-916</v>
      </c>
      <c r="S22" s="136">
        <v>-1121</v>
      </c>
      <c r="T22" s="136">
        <v>-1072</v>
      </c>
      <c r="U22" s="134"/>
      <c r="V22" s="134"/>
      <c r="W22" s="134"/>
      <c r="X22" s="134"/>
      <c r="Y22" s="149"/>
      <c r="Z22" s="149"/>
      <c r="AA22" s="150"/>
      <c r="AB22" s="148"/>
      <c r="AC22" s="148"/>
      <c r="AD22" s="148"/>
      <c r="AE22" s="106"/>
      <c r="AF22" s="107"/>
      <c r="AG22" s="108"/>
      <c r="AH22" s="107"/>
      <c r="AI22" s="106"/>
      <c r="AJ22" s="106"/>
      <c r="AK22" s="106"/>
      <c r="AL22" s="107"/>
      <c r="AM22" s="109"/>
      <c r="AN22" s="120"/>
      <c r="AO22" s="114" t="str">
        <f t="shared" si="4"/>
        <v xml:space="preserve">Số ngày quan trắc dưới 30d.  / Chưa đạt U% yêu cầu. </v>
      </c>
      <c r="AP22" s="105"/>
      <c r="AQ22" s="105"/>
      <c r="AR22" s="105"/>
      <c r="AT22" s="66">
        <f t="shared" si="5"/>
        <v>0</v>
      </c>
      <c r="AU22" s="101" t="str">
        <f t="shared" si="6"/>
        <v>-</v>
      </c>
      <c r="AV22" s="101">
        <v>-60</v>
      </c>
      <c r="AW22" s="101">
        <v>-113820</v>
      </c>
      <c r="AX22" s="101" t="e">
        <v>#REF!</v>
      </c>
      <c r="AY22" s="101" t="e">
        <v>#REF!</v>
      </c>
      <c r="AZ22" s="101" t="e">
        <v>#REF!</v>
      </c>
      <c r="BA22" s="101" t="e">
        <v>#REF!</v>
      </c>
      <c r="BB22" s="101" t="e">
        <v>#REF!</v>
      </c>
      <c r="BC22" s="101" t="e">
        <v>#REF!</v>
      </c>
      <c r="BD22" s="101">
        <v>-136</v>
      </c>
      <c r="BE22" s="101">
        <v>-10.999999999999986</v>
      </c>
      <c r="BF22" s="101" t="e">
        <v>#REF!</v>
      </c>
      <c r="BG22" s="101" t="e">
        <v>#REF!</v>
      </c>
      <c r="BH22" s="101" t="e">
        <v>#REF!</v>
      </c>
      <c r="BI22" s="101" t="e">
        <v>#REF!</v>
      </c>
      <c r="BJ22" s="101" t="e">
        <v>#REF!</v>
      </c>
      <c r="BK22" s="101" t="e">
        <v>#REF!</v>
      </c>
      <c r="BL22" s="101" t="e">
        <v>#REF!</v>
      </c>
      <c r="BM22" s="101">
        <v>-3490</v>
      </c>
      <c r="BN22" s="101">
        <v>0</v>
      </c>
      <c r="BO22" s="101">
        <v>-10</v>
      </c>
      <c r="BP22" s="101">
        <v>-0.90350877192982471</v>
      </c>
      <c r="BQ22" s="101">
        <v>-198</v>
      </c>
      <c r="BR22" s="101">
        <v>-729</v>
      </c>
      <c r="BS22" s="101">
        <v>-741.99999999999966</v>
      </c>
      <c r="BT22" s="101">
        <v>-583.99999999999977</v>
      </c>
      <c r="BU22" s="101">
        <v>-3832</v>
      </c>
      <c r="BV22" s="101">
        <v>-342</v>
      </c>
      <c r="BW22" s="101">
        <v>0</v>
      </c>
      <c r="BX22" s="101">
        <v>-0.54558823529411737</v>
      </c>
      <c r="BY22" s="101">
        <v>-0.66666666666665153</v>
      </c>
      <c r="BZ22" s="101">
        <v>-521.00000000000023</v>
      </c>
      <c r="CA22" s="101">
        <v>-508.00000000000057</v>
      </c>
      <c r="CB22" s="101" t="e">
        <v>#REF!</v>
      </c>
    </row>
    <row r="23" spans="1:80" ht="26.1" customHeight="1">
      <c r="A23" s="119">
        <v>5</v>
      </c>
      <c r="B23" s="162" t="s">
        <v>131</v>
      </c>
      <c r="C23" s="161"/>
      <c r="D23" s="104"/>
      <c r="E23" s="105"/>
      <c r="F23" s="160">
        <v>115325</v>
      </c>
      <c r="G23" s="124">
        <v>265</v>
      </c>
      <c r="H23" s="124"/>
      <c r="I23" s="125"/>
      <c r="J23" s="126"/>
      <c r="K23" s="127"/>
      <c r="L23" s="128"/>
      <c r="M23" s="153"/>
      <c r="N23" s="153"/>
      <c r="O23" s="167"/>
      <c r="P23" s="153"/>
      <c r="Q23" s="135"/>
      <c r="R23" s="136">
        <v>-1078</v>
      </c>
      <c r="S23" s="136">
        <v>-1258</v>
      </c>
      <c r="T23" s="136">
        <v>-1088</v>
      </c>
      <c r="U23" s="134"/>
      <c r="V23" s="134"/>
      <c r="W23" s="134"/>
      <c r="X23" s="134"/>
      <c r="Y23" s="149"/>
      <c r="Z23" s="149"/>
      <c r="AA23" s="150"/>
      <c r="AB23" s="148"/>
      <c r="AC23" s="148"/>
      <c r="AD23" s="148"/>
      <c r="AE23" s="106"/>
      <c r="AF23" s="107"/>
      <c r="AG23" s="108"/>
      <c r="AH23" s="107"/>
      <c r="AI23" s="106"/>
      <c r="AJ23" s="106"/>
      <c r="AK23" s="106"/>
      <c r="AL23" s="107"/>
      <c r="AM23" s="109"/>
      <c r="AN23" s="120"/>
      <c r="AO23" s="114" t="str">
        <f t="shared" si="4"/>
        <v xml:space="preserve">Số ngày quan trắc dưới 30d.  / Chưa đạt U% yêu cầu. </v>
      </c>
      <c r="AP23" s="105"/>
      <c r="AQ23" s="105"/>
      <c r="AR23" s="105"/>
      <c r="AT23" s="66">
        <f t="shared" si="5"/>
        <v>0</v>
      </c>
      <c r="AU23" s="101" t="str">
        <f t="shared" si="6"/>
        <v>-</v>
      </c>
      <c r="AV23" s="101">
        <v>-70</v>
      </c>
      <c r="AW23" s="101">
        <v>-113900</v>
      </c>
      <c r="AX23" s="101" t="e">
        <v>#REF!</v>
      </c>
      <c r="AY23" s="101" t="e">
        <v>#REF!</v>
      </c>
      <c r="AZ23" s="101" t="e">
        <v>#REF!</v>
      </c>
      <c r="BA23" s="101" t="e">
        <v>#REF!</v>
      </c>
      <c r="BB23" s="101" t="e">
        <v>#REF!</v>
      </c>
      <c r="BC23" s="101" t="e">
        <v>#REF!</v>
      </c>
      <c r="BD23" s="101">
        <v>-135</v>
      </c>
      <c r="BE23" s="101">
        <v>-9.0000000000000142</v>
      </c>
      <c r="BF23" s="101" t="e">
        <v>#REF!</v>
      </c>
      <c r="BG23" s="101" t="e">
        <v>#REF!</v>
      </c>
      <c r="BH23" s="101" t="e">
        <v>#REF!</v>
      </c>
      <c r="BI23" s="101" t="e">
        <v>#REF!</v>
      </c>
      <c r="BJ23" s="101" t="e">
        <v>#REF!</v>
      </c>
      <c r="BK23" s="101" t="e">
        <v>#REF!</v>
      </c>
      <c r="BL23" s="101" t="e">
        <v>#REF!</v>
      </c>
      <c r="BM23" s="101">
        <v>-3480</v>
      </c>
      <c r="BN23" s="101">
        <v>0</v>
      </c>
      <c r="BO23" s="101">
        <v>-10</v>
      </c>
      <c r="BP23" s="101">
        <v>-0.91964285714285698</v>
      </c>
      <c r="BQ23" s="101">
        <v>-198</v>
      </c>
      <c r="BR23" s="101">
        <v>-744.99999999999989</v>
      </c>
      <c r="BS23" s="101">
        <v>-826.99999999999943</v>
      </c>
      <c r="BT23" s="101">
        <v>-635.00000000000011</v>
      </c>
      <c r="BU23" s="101">
        <v>-3418</v>
      </c>
      <c r="BV23" s="101">
        <v>62</v>
      </c>
      <c r="BW23" s="101">
        <v>0</v>
      </c>
      <c r="BX23" s="101">
        <v>-0.61259259259259213</v>
      </c>
      <c r="BY23" s="101">
        <v>-0.46666666666667422</v>
      </c>
      <c r="BZ23" s="101">
        <v>-514.99999999999989</v>
      </c>
      <c r="CA23" s="101">
        <v>-433.00000000000034</v>
      </c>
      <c r="CB23" s="101" t="e">
        <v>#REF!</v>
      </c>
    </row>
    <row r="24" spans="1:80" ht="26.1" customHeight="1">
      <c r="A24" s="168">
        <v>6</v>
      </c>
      <c r="B24" s="169" t="s">
        <v>125</v>
      </c>
      <c r="C24" s="170"/>
      <c r="D24" s="171"/>
      <c r="E24" s="105"/>
      <c r="F24" s="160">
        <v>115740</v>
      </c>
      <c r="G24" s="124">
        <v>237</v>
      </c>
      <c r="H24" s="124"/>
      <c r="I24" s="125"/>
      <c r="J24" s="126"/>
      <c r="K24" s="127">
        <v>187.52</v>
      </c>
      <c r="L24" s="128">
        <v>0.93820000000000003</v>
      </c>
      <c r="M24" s="153"/>
      <c r="N24" s="153"/>
      <c r="O24" s="167">
        <v>45752</v>
      </c>
      <c r="P24" s="153"/>
      <c r="Q24" s="135"/>
      <c r="R24" s="136">
        <v>-980</v>
      </c>
      <c r="S24" s="136">
        <v>-1180</v>
      </c>
      <c r="T24" s="136">
        <v>-936</v>
      </c>
      <c r="U24" s="134"/>
      <c r="V24" s="134"/>
      <c r="W24" s="134"/>
      <c r="X24" s="134"/>
      <c r="Y24" s="149"/>
      <c r="Z24" s="149"/>
      <c r="AA24" s="150"/>
      <c r="AB24" s="148"/>
      <c r="AC24" s="148"/>
      <c r="AD24" s="148"/>
      <c r="AE24" s="106"/>
      <c r="AF24" s="107"/>
      <c r="AG24" s="108"/>
      <c r="AH24" s="107"/>
      <c r="AI24" s="106"/>
      <c r="AJ24" s="106"/>
      <c r="AK24" s="106"/>
      <c r="AL24" s="107"/>
      <c r="AM24" s="109"/>
      <c r="AN24" s="120"/>
      <c r="AO24" s="114" t="str">
        <f t="shared" si="4"/>
        <v xml:space="preserve">Số ngày quan trắc dưới 30d.  / Chưa đạt U% yêu cầu. </v>
      </c>
      <c r="AP24" s="105"/>
      <c r="AQ24" s="105"/>
      <c r="AR24" s="105"/>
      <c r="AT24" s="66">
        <f t="shared" si="5"/>
        <v>0</v>
      </c>
      <c r="AU24" s="101" t="str">
        <f t="shared" si="6"/>
        <v>-</v>
      </c>
      <c r="AV24" s="101">
        <v>-100</v>
      </c>
      <c r="AW24" s="101">
        <v>-114000</v>
      </c>
      <c r="AX24" s="101" t="e">
        <v>#REF!</v>
      </c>
      <c r="AY24" s="101" t="e">
        <v>#REF!</v>
      </c>
      <c r="AZ24" s="101" t="e">
        <v>#REF!</v>
      </c>
      <c r="BA24" s="101" t="e">
        <v>#REF!</v>
      </c>
      <c r="BB24" s="101" t="e">
        <v>#REF!</v>
      </c>
      <c r="BC24" s="101" t="e">
        <v>#REF!</v>
      </c>
      <c r="BD24" s="101">
        <v>-135</v>
      </c>
      <c r="BE24" s="101">
        <v>-9.0000000000000142</v>
      </c>
      <c r="BF24" s="101" t="e">
        <v>#REF!</v>
      </c>
      <c r="BG24" s="101" t="e">
        <v>#REF!</v>
      </c>
      <c r="BH24" s="101" t="e">
        <v>#REF!</v>
      </c>
      <c r="BI24" s="101" t="e">
        <v>#REF!</v>
      </c>
      <c r="BJ24" s="101" t="e">
        <v>#REF!</v>
      </c>
      <c r="BK24" s="101" t="e">
        <v>#REF!</v>
      </c>
      <c r="BL24" s="101" t="e">
        <v>#REF!</v>
      </c>
      <c r="BM24" s="101">
        <v>-3480</v>
      </c>
      <c r="BN24" s="101">
        <v>0</v>
      </c>
      <c r="BO24" s="101">
        <v>-10</v>
      </c>
      <c r="BP24" s="101">
        <v>-0.91964285714285698</v>
      </c>
      <c r="BQ24" s="101">
        <v>-206</v>
      </c>
      <c r="BR24" s="101">
        <v>-756.00000000000011</v>
      </c>
      <c r="BS24" s="101">
        <v>-769.99999999999989</v>
      </c>
      <c r="BT24" s="101">
        <v>-648.99999999999989</v>
      </c>
      <c r="BU24" s="101">
        <v>-4003.9999999999995</v>
      </c>
      <c r="BV24" s="101">
        <v>-523.99999999999955</v>
      </c>
      <c r="BW24" s="101">
        <v>0</v>
      </c>
      <c r="BX24" s="101">
        <v>-0.57037037037037031</v>
      </c>
      <c r="BY24" s="101">
        <v>-0.13333333333331818</v>
      </c>
      <c r="BZ24" s="101">
        <v>-503.99999999999966</v>
      </c>
      <c r="CA24" s="101">
        <v>-489.99999999999989</v>
      </c>
      <c r="CB24" s="101" t="e">
        <v>#REF!</v>
      </c>
    </row>
    <row r="25" spans="1:80" ht="26.1" customHeight="1">
      <c r="A25" s="168">
        <v>7</v>
      </c>
      <c r="B25" s="169" t="s">
        <v>126</v>
      </c>
      <c r="C25" s="170"/>
      <c r="D25" s="171"/>
      <c r="E25" s="105"/>
      <c r="F25" s="160">
        <v>115860</v>
      </c>
      <c r="G25" s="124">
        <v>170</v>
      </c>
      <c r="H25" s="124"/>
      <c r="I25" s="125"/>
      <c r="J25" s="126"/>
      <c r="K25" s="127">
        <v>202.5</v>
      </c>
      <c r="L25" s="164">
        <v>0.94</v>
      </c>
      <c r="M25" s="153"/>
      <c r="N25" s="153"/>
      <c r="O25" s="167">
        <v>45747</v>
      </c>
      <c r="P25" s="153"/>
      <c r="Q25" s="135"/>
      <c r="R25" s="136"/>
      <c r="S25" s="136"/>
      <c r="T25" s="136"/>
      <c r="U25" s="134"/>
      <c r="V25" s="134"/>
      <c r="W25" s="134"/>
      <c r="X25" s="134"/>
      <c r="Y25" s="149"/>
      <c r="Z25" s="149"/>
      <c r="AA25" s="150"/>
      <c r="AB25" s="148"/>
      <c r="AC25" s="148"/>
      <c r="AD25" s="148"/>
      <c r="AE25" s="106"/>
      <c r="AF25" s="107"/>
      <c r="AG25" s="108"/>
      <c r="AH25" s="107"/>
      <c r="AI25" s="106"/>
      <c r="AJ25" s="106"/>
      <c r="AK25" s="106"/>
      <c r="AL25" s="107"/>
      <c r="AM25" s="109"/>
      <c r="AN25" s="120"/>
      <c r="AO25" s="114" t="str">
        <f t="shared" si="4"/>
        <v xml:space="preserve">Số ngày quan trắc dưới 30d.  / Chưa đạt U% yêu cầu. </v>
      </c>
      <c r="AP25" s="105"/>
      <c r="AQ25" s="105"/>
      <c r="AR25" s="105"/>
      <c r="AT25" s="66">
        <f t="shared" si="5"/>
        <v>0</v>
      </c>
      <c r="AU25" s="101" t="str">
        <f t="shared" si="6"/>
        <v>-</v>
      </c>
      <c r="AV25" s="101">
        <v>-80</v>
      </c>
      <c r="AW25" s="101">
        <v>-114040</v>
      </c>
      <c r="AX25" s="101" t="e">
        <v>#REF!</v>
      </c>
      <c r="AY25" s="101" t="e">
        <v>#REF!</v>
      </c>
      <c r="AZ25" s="101" t="e">
        <v>#REF!</v>
      </c>
      <c r="BA25" s="101" t="e">
        <v>#REF!</v>
      </c>
      <c r="BB25" s="101" t="e">
        <v>#REF!</v>
      </c>
      <c r="BC25" s="101" t="e">
        <v>#REF!</v>
      </c>
      <c r="BD25" s="101">
        <v>-135</v>
      </c>
      <c r="BE25" s="101">
        <v>-9.0000000000000142</v>
      </c>
      <c r="BF25" s="101" t="e">
        <v>#REF!</v>
      </c>
      <c r="BG25" s="101" t="e">
        <v>#REF!</v>
      </c>
      <c r="BH25" s="101" t="e">
        <v>#REF!</v>
      </c>
      <c r="BI25" s="101" t="e">
        <v>#REF!</v>
      </c>
      <c r="BJ25" s="101" t="e">
        <v>#REF!</v>
      </c>
      <c r="BK25" s="101" t="e">
        <v>#REF!</v>
      </c>
      <c r="BL25" s="101" t="e">
        <v>#REF!</v>
      </c>
      <c r="BM25" s="101">
        <v>-3480</v>
      </c>
      <c r="BN25" s="101">
        <v>0</v>
      </c>
      <c r="BO25" s="101">
        <v>-10</v>
      </c>
      <c r="BP25" s="101">
        <v>-0.91964285714285698</v>
      </c>
      <c r="BQ25" s="101">
        <v>-206</v>
      </c>
      <c r="BR25" s="101">
        <v>-892.00000000000011</v>
      </c>
      <c r="BS25" s="101">
        <v>-1013.0000000000001</v>
      </c>
      <c r="BT25" s="101">
        <v>-752.99999999999977</v>
      </c>
      <c r="BU25" s="101">
        <v>-4170</v>
      </c>
      <c r="BV25" s="101">
        <v>-690</v>
      </c>
      <c r="BW25" s="101">
        <v>0</v>
      </c>
      <c r="BX25" s="101">
        <v>-0.75037037037037047</v>
      </c>
      <c r="BY25" s="101">
        <v>0</v>
      </c>
      <c r="BZ25" s="101">
        <v>-367.99999999999966</v>
      </c>
      <c r="CA25" s="101">
        <v>-246.99999999999966</v>
      </c>
      <c r="CB25" s="101" t="e">
        <v>#REF!</v>
      </c>
    </row>
    <row r="26" spans="1:80" ht="26.1" customHeight="1">
      <c r="A26" s="168">
        <v>5</v>
      </c>
      <c r="B26" s="169" t="s">
        <v>127</v>
      </c>
      <c r="C26" s="170"/>
      <c r="D26" s="171"/>
      <c r="E26" s="105"/>
      <c r="F26" s="160">
        <v>115960</v>
      </c>
      <c r="G26" s="124">
        <v>206</v>
      </c>
      <c r="H26" s="124"/>
      <c r="I26" s="125"/>
      <c r="J26" s="126"/>
      <c r="K26" s="127">
        <v>194.4</v>
      </c>
      <c r="L26" s="128">
        <v>0.94899999999999995</v>
      </c>
      <c r="M26" s="153"/>
      <c r="N26" s="153"/>
      <c r="O26" s="167">
        <v>45747</v>
      </c>
      <c r="P26" s="153"/>
      <c r="Q26" s="135"/>
      <c r="R26" s="136">
        <v>-583</v>
      </c>
      <c r="S26" s="136">
        <v>-658</v>
      </c>
      <c r="T26" s="136">
        <v>-1193</v>
      </c>
      <c r="U26" s="134"/>
      <c r="V26" s="134"/>
      <c r="W26" s="134"/>
      <c r="X26" s="134"/>
      <c r="Y26" s="149"/>
      <c r="Z26" s="149"/>
      <c r="AA26" s="150"/>
      <c r="AB26" s="148"/>
      <c r="AC26" s="148"/>
      <c r="AD26" s="148"/>
      <c r="AE26" s="106"/>
      <c r="AF26" s="107"/>
      <c r="AG26" s="108"/>
      <c r="AH26" s="107"/>
      <c r="AI26" s="106"/>
      <c r="AJ26" s="106"/>
      <c r="AK26" s="106"/>
      <c r="AL26" s="107"/>
      <c r="AM26" s="109"/>
      <c r="AN26" s="120"/>
      <c r="AO26" s="114" t="str">
        <f t="shared" si="4"/>
        <v xml:space="preserve">Số ngày quan trắc dưới 30d.  / Chưa đạt U% yêu cầu. </v>
      </c>
      <c r="AP26" s="105"/>
      <c r="AQ26" s="105"/>
      <c r="AR26" s="105"/>
      <c r="AT26" s="66">
        <f t="shared" si="5"/>
        <v>0</v>
      </c>
      <c r="AU26" s="101" t="str">
        <f t="shared" si="6"/>
        <v>-</v>
      </c>
      <c r="AV26" s="101">
        <v>-70</v>
      </c>
      <c r="AW26" s="101">
        <v>-113900</v>
      </c>
      <c r="AX26" s="101" t="e">
        <v>#REF!</v>
      </c>
      <c r="AY26" s="101" t="e">
        <v>#REF!</v>
      </c>
      <c r="AZ26" s="101" t="e">
        <v>#REF!</v>
      </c>
      <c r="BA26" s="101" t="e">
        <v>#REF!</v>
      </c>
      <c r="BB26" s="101" t="e">
        <v>#REF!</v>
      </c>
      <c r="BC26" s="101" t="e">
        <v>#REF!</v>
      </c>
      <c r="BD26" s="101">
        <v>-135</v>
      </c>
      <c r="BE26" s="101">
        <v>-9.0000000000000142</v>
      </c>
      <c r="BF26" s="101" t="e">
        <v>#REF!</v>
      </c>
      <c r="BG26" s="101" t="e">
        <v>#REF!</v>
      </c>
      <c r="BH26" s="101" t="e">
        <v>#REF!</v>
      </c>
      <c r="BI26" s="101" t="e">
        <v>#REF!</v>
      </c>
      <c r="BJ26" s="101" t="e">
        <v>#REF!</v>
      </c>
      <c r="BK26" s="101" t="e">
        <v>#REF!</v>
      </c>
      <c r="BL26" s="101" t="e">
        <v>#REF!</v>
      </c>
      <c r="BM26" s="101">
        <v>-3480</v>
      </c>
      <c r="BN26" s="101">
        <v>0</v>
      </c>
      <c r="BO26" s="101">
        <v>-10</v>
      </c>
      <c r="BP26" s="101">
        <v>-0.91964285714285698</v>
      </c>
      <c r="BQ26" s="101">
        <v>-198</v>
      </c>
      <c r="BR26" s="101">
        <v>-744.99999999999989</v>
      </c>
      <c r="BS26" s="101">
        <v>-826.99999999999943</v>
      </c>
      <c r="BT26" s="101">
        <v>-635.00000000000011</v>
      </c>
      <c r="BU26" s="101">
        <v>-3418</v>
      </c>
      <c r="BV26" s="101">
        <v>62</v>
      </c>
      <c r="BW26" s="101">
        <v>0</v>
      </c>
      <c r="BX26" s="101">
        <v>-0.61259259259259213</v>
      </c>
      <c r="BY26" s="101">
        <v>-0.46666666666667422</v>
      </c>
      <c r="BZ26" s="101">
        <v>-514.99999999999989</v>
      </c>
      <c r="CA26" s="101">
        <v>-433.00000000000034</v>
      </c>
      <c r="CB26" s="101" t="e">
        <v>#REF!</v>
      </c>
    </row>
    <row r="27" spans="1:80" ht="26.1" customHeight="1">
      <c r="A27" s="168">
        <v>6</v>
      </c>
      <c r="B27" s="172" t="s">
        <v>128</v>
      </c>
      <c r="C27" s="172"/>
      <c r="D27" s="172"/>
      <c r="E27" s="105"/>
      <c r="F27" s="160">
        <v>116060</v>
      </c>
      <c r="G27" s="163">
        <v>237</v>
      </c>
      <c r="H27" s="124"/>
      <c r="I27" s="125"/>
      <c r="J27" s="126"/>
      <c r="K27" s="127">
        <v>187.52</v>
      </c>
      <c r="L27" s="128">
        <v>0.93799999999999994</v>
      </c>
      <c r="M27" s="153"/>
      <c r="N27" s="153"/>
      <c r="O27" s="167">
        <v>45743</v>
      </c>
      <c r="P27" s="153"/>
      <c r="Q27" s="135"/>
      <c r="R27" s="136">
        <v>-655</v>
      </c>
      <c r="S27" s="136">
        <v>-1431</v>
      </c>
      <c r="T27" s="136">
        <v>-345</v>
      </c>
      <c r="U27" s="134"/>
      <c r="V27" s="134"/>
      <c r="W27" s="134"/>
      <c r="X27" s="134"/>
      <c r="Y27" s="149"/>
      <c r="Z27" s="149"/>
      <c r="AA27" s="150"/>
      <c r="AB27" s="148"/>
      <c r="AC27" s="148"/>
      <c r="AD27" s="148"/>
      <c r="AE27" s="106"/>
      <c r="AF27" s="107"/>
      <c r="AG27" s="108"/>
      <c r="AH27" s="107"/>
      <c r="AI27" s="106"/>
      <c r="AJ27" s="106"/>
      <c r="AK27" s="106"/>
      <c r="AL27" s="107"/>
      <c r="AM27" s="109"/>
      <c r="AN27" s="120"/>
      <c r="AO27" s="114" t="str">
        <f t="shared" si="4"/>
        <v xml:space="preserve">Số ngày quan trắc dưới 30d.  / Chưa đạt U% yêu cầu. </v>
      </c>
      <c r="AP27" s="105"/>
      <c r="AQ27" s="105"/>
      <c r="AR27" s="105"/>
      <c r="AT27" s="66">
        <f t="shared" si="5"/>
        <v>0</v>
      </c>
      <c r="AU27" s="101" t="str">
        <f t="shared" si="6"/>
        <v>-</v>
      </c>
      <c r="AV27" s="101">
        <v>-100</v>
      </c>
      <c r="AW27" s="101">
        <v>-114000</v>
      </c>
      <c r="AX27" s="101" t="e">
        <v>#REF!</v>
      </c>
      <c r="AY27" s="101" t="e">
        <v>#REF!</v>
      </c>
      <c r="AZ27" s="101" t="e">
        <v>#REF!</v>
      </c>
      <c r="BA27" s="101" t="e">
        <v>#REF!</v>
      </c>
      <c r="BB27" s="101" t="e">
        <v>#REF!</v>
      </c>
      <c r="BC27" s="101" t="e">
        <v>#REF!</v>
      </c>
      <c r="BD27" s="101">
        <v>-135</v>
      </c>
      <c r="BE27" s="101">
        <v>-9.0000000000000142</v>
      </c>
      <c r="BF27" s="101" t="e">
        <v>#REF!</v>
      </c>
      <c r="BG27" s="101" t="e">
        <v>#REF!</v>
      </c>
      <c r="BH27" s="101" t="e">
        <v>#REF!</v>
      </c>
      <c r="BI27" s="101" t="e">
        <v>#REF!</v>
      </c>
      <c r="BJ27" s="101" t="e">
        <v>#REF!</v>
      </c>
      <c r="BK27" s="101" t="e">
        <v>#REF!</v>
      </c>
      <c r="BL27" s="101" t="e">
        <v>#REF!</v>
      </c>
      <c r="BM27" s="101">
        <v>-3480</v>
      </c>
      <c r="BN27" s="101">
        <v>0</v>
      </c>
      <c r="BO27" s="101">
        <v>-10</v>
      </c>
      <c r="BP27" s="101">
        <v>-0.91964285714285698</v>
      </c>
      <c r="BQ27" s="101">
        <v>-206</v>
      </c>
      <c r="BR27" s="101">
        <v>-756.00000000000011</v>
      </c>
      <c r="BS27" s="101">
        <v>-769.99999999999989</v>
      </c>
      <c r="BT27" s="101">
        <v>-648.99999999999989</v>
      </c>
      <c r="BU27" s="101">
        <v>-4003.9999999999995</v>
      </c>
      <c r="BV27" s="101">
        <v>-523.99999999999955</v>
      </c>
      <c r="BW27" s="101">
        <v>0</v>
      </c>
      <c r="BX27" s="101">
        <v>-0.57037037037037031</v>
      </c>
      <c r="BY27" s="101">
        <v>-0.13333333333331818</v>
      </c>
      <c r="BZ27" s="101">
        <v>-503.99999999999966</v>
      </c>
      <c r="CA27" s="101">
        <v>-489.99999999999989</v>
      </c>
      <c r="CB27" s="101" t="e">
        <v>#REF!</v>
      </c>
    </row>
    <row r="28" spans="1:80" ht="26.1" customHeight="1">
      <c r="A28" s="168">
        <v>5</v>
      </c>
      <c r="B28" s="172" t="s">
        <v>152</v>
      </c>
      <c r="C28" s="172"/>
      <c r="D28" s="172"/>
      <c r="E28" s="105"/>
      <c r="F28" s="160">
        <v>116240</v>
      </c>
      <c r="G28" s="124">
        <v>237</v>
      </c>
      <c r="H28" s="124"/>
      <c r="I28" s="125"/>
      <c r="J28" s="126"/>
      <c r="K28" s="127">
        <v>187.52</v>
      </c>
      <c r="L28" s="128">
        <v>0.93799999999999994</v>
      </c>
      <c r="M28" s="153"/>
      <c r="N28" s="153"/>
      <c r="O28" s="167">
        <v>45737</v>
      </c>
      <c r="P28" s="153"/>
      <c r="Q28" s="135"/>
      <c r="R28" s="136">
        <v>-1380</v>
      </c>
      <c r="S28" s="136"/>
      <c r="T28" s="136">
        <v>-1297</v>
      </c>
      <c r="U28" s="134"/>
      <c r="V28" s="134"/>
      <c r="W28" s="134"/>
      <c r="X28" s="134"/>
      <c r="Y28" s="149"/>
      <c r="Z28" s="149"/>
      <c r="AA28" s="150"/>
      <c r="AB28" s="148"/>
      <c r="AC28" s="148"/>
      <c r="AD28" s="148"/>
      <c r="AE28" s="106"/>
      <c r="AF28" s="107"/>
      <c r="AG28" s="108"/>
      <c r="AH28" s="107"/>
      <c r="AI28" s="106"/>
      <c r="AJ28" s="106"/>
      <c r="AK28" s="106"/>
      <c r="AL28" s="107"/>
      <c r="AM28" s="109"/>
      <c r="AN28" s="120"/>
      <c r="AO28" s="114" t="str">
        <f t="shared" si="4"/>
        <v xml:space="preserve">Số ngày quan trắc dưới 30d.  / Chưa đạt U% yêu cầu. </v>
      </c>
      <c r="AP28" s="105"/>
      <c r="AQ28" s="105"/>
      <c r="AR28" s="105"/>
      <c r="AT28" s="66">
        <f t="shared" si="5"/>
        <v>0</v>
      </c>
      <c r="AU28" s="101" t="str">
        <f t="shared" si="6"/>
        <v>-</v>
      </c>
      <c r="AV28" s="101">
        <v>-70</v>
      </c>
      <c r="AW28" s="101">
        <v>-113900</v>
      </c>
      <c r="AX28" s="101" t="e">
        <v>#REF!</v>
      </c>
      <c r="AY28" s="101" t="e">
        <v>#REF!</v>
      </c>
      <c r="AZ28" s="101" t="e">
        <v>#REF!</v>
      </c>
      <c r="BA28" s="101" t="e">
        <v>#REF!</v>
      </c>
      <c r="BB28" s="101" t="e">
        <v>#REF!</v>
      </c>
      <c r="BC28" s="101" t="e">
        <v>#REF!</v>
      </c>
      <c r="BD28" s="101">
        <v>-135</v>
      </c>
      <c r="BE28" s="101">
        <v>-9.0000000000000142</v>
      </c>
      <c r="BF28" s="101" t="e">
        <v>#REF!</v>
      </c>
      <c r="BG28" s="101" t="e">
        <v>#REF!</v>
      </c>
      <c r="BH28" s="101" t="e">
        <v>#REF!</v>
      </c>
      <c r="BI28" s="101" t="e">
        <v>#REF!</v>
      </c>
      <c r="BJ28" s="101" t="e">
        <v>#REF!</v>
      </c>
      <c r="BK28" s="101" t="e">
        <v>#REF!</v>
      </c>
      <c r="BL28" s="101" t="e">
        <v>#REF!</v>
      </c>
      <c r="BM28" s="101">
        <v>-3480</v>
      </c>
      <c r="BN28" s="101">
        <v>0</v>
      </c>
      <c r="BO28" s="101">
        <v>-10</v>
      </c>
      <c r="BP28" s="101">
        <v>-0.91964285714285698</v>
      </c>
      <c r="BQ28" s="101">
        <v>-198</v>
      </c>
      <c r="BR28" s="101">
        <v>-744.99999999999989</v>
      </c>
      <c r="BS28" s="101">
        <v>-826.99999999999943</v>
      </c>
      <c r="BT28" s="101">
        <v>-635.00000000000011</v>
      </c>
      <c r="BU28" s="101">
        <v>-3418</v>
      </c>
      <c r="BV28" s="101">
        <v>62</v>
      </c>
      <c r="BW28" s="101">
        <v>0</v>
      </c>
      <c r="BX28" s="101">
        <v>-0.61259259259259213</v>
      </c>
      <c r="BY28" s="101">
        <v>-0.46666666666667422</v>
      </c>
      <c r="BZ28" s="101">
        <v>-514.99999999999989</v>
      </c>
      <c r="CA28" s="101">
        <v>-433.00000000000034</v>
      </c>
      <c r="CB28" s="101" t="e">
        <v>#REF!</v>
      </c>
    </row>
    <row r="29" spans="1:80" ht="26.1" customHeight="1">
      <c r="A29" s="168">
        <v>6</v>
      </c>
      <c r="B29" s="169" t="s">
        <v>129</v>
      </c>
      <c r="C29" s="170"/>
      <c r="D29" s="171"/>
      <c r="E29" s="105"/>
      <c r="F29" s="160">
        <v>116340</v>
      </c>
      <c r="G29" s="124">
        <v>206</v>
      </c>
      <c r="H29" s="124"/>
      <c r="I29" s="125"/>
      <c r="J29" s="126"/>
      <c r="K29" s="127">
        <v>194.4</v>
      </c>
      <c r="L29" s="128">
        <v>0.94899999999999995</v>
      </c>
      <c r="M29" s="153"/>
      <c r="N29" s="153"/>
      <c r="O29" s="167">
        <v>45735</v>
      </c>
      <c r="P29" s="153"/>
      <c r="Q29" s="135"/>
      <c r="R29" s="136">
        <v>-1319</v>
      </c>
      <c r="S29" s="136">
        <v>-1474</v>
      </c>
      <c r="T29" s="136">
        <v>-1206</v>
      </c>
      <c r="U29" s="134"/>
      <c r="V29" s="134"/>
      <c r="W29" s="134"/>
      <c r="X29" s="134"/>
      <c r="Y29" s="149"/>
      <c r="Z29" s="149"/>
      <c r="AA29" s="150"/>
      <c r="AB29" s="148"/>
      <c r="AC29" s="148"/>
      <c r="AD29" s="148"/>
      <c r="AE29" s="106"/>
      <c r="AF29" s="107"/>
      <c r="AG29" s="108"/>
      <c r="AH29" s="107"/>
      <c r="AI29" s="106"/>
      <c r="AJ29" s="106"/>
      <c r="AK29" s="106"/>
      <c r="AL29" s="107"/>
      <c r="AM29" s="109"/>
      <c r="AN29" s="120"/>
      <c r="AO29" s="114" t="str">
        <f t="shared" si="4"/>
        <v xml:space="preserve">Số ngày quan trắc dưới 30d.  / Chưa đạt U% yêu cầu. </v>
      </c>
      <c r="AP29" s="105"/>
      <c r="AQ29" s="105"/>
      <c r="AR29" s="105"/>
      <c r="AT29" s="66">
        <f t="shared" si="5"/>
        <v>0</v>
      </c>
      <c r="AU29" s="101" t="str">
        <f t="shared" si="6"/>
        <v>-</v>
      </c>
      <c r="AV29" s="101">
        <v>-100</v>
      </c>
      <c r="AW29" s="101">
        <v>-114000</v>
      </c>
      <c r="AX29" s="101" t="e">
        <v>#REF!</v>
      </c>
      <c r="AY29" s="101" t="e">
        <v>#REF!</v>
      </c>
      <c r="AZ29" s="101" t="e">
        <v>#REF!</v>
      </c>
      <c r="BA29" s="101" t="e">
        <v>#REF!</v>
      </c>
      <c r="BB29" s="101" t="e">
        <v>#REF!</v>
      </c>
      <c r="BC29" s="101" t="e">
        <v>#REF!</v>
      </c>
      <c r="BD29" s="101">
        <v>-135</v>
      </c>
      <c r="BE29" s="101">
        <v>-9.0000000000000142</v>
      </c>
      <c r="BF29" s="101" t="e">
        <v>#REF!</v>
      </c>
      <c r="BG29" s="101" t="e">
        <v>#REF!</v>
      </c>
      <c r="BH29" s="101" t="e">
        <v>#REF!</v>
      </c>
      <c r="BI29" s="101" t="e">
        <v>#REF!</v>
      </c>
      <c r="BJ29" s="101" t="e">
        <v>#REF!</v>
      </c>
      <c r="BK29" s="101" t="e">
        <v>#REF!</v>
      </c>
      <c r="BL29" s="101" t="e">
        <v>#REF!</v>
      </c>
      <c r="BM29" s="101">
        <v>-3480</v>
      </c>
      <c r="BN29" s="101">
        <v>0</v>
      </c>
      <c r="BO29" s="101">
        <v>-10</v>
      </c>
      <c r="BP29" s="101">
        <v>-0.91964285714285698</v>
      </c>
      <c r="BQ29" s="101">
        <v>-206</v>
      </c>
      <c r="BR29" s="101">
        <v>-756.00000000000011</v>
      </c>
      <c r="BS29" s="101">
        <v>-769.99999999999989</v>
      </c>
      <c r="BT29" s="101">
        <v>-648.99999999999989</v>
      </c>
      <c r="BU29" s="101">
        <v>-4003.9999999999995</v>
      </c>
      <c r="BV29" s="101">
        <v>-523.99999999999955</v>
      </c>
      <c r="BW29" s="101">
        <v>0</v>
      </c>
      <c r="BX29" s="101">
        <v>-0.57037037037037031</v>
      </c>
      <c r="BY29" s="101">
        <v>-0.13333333333331818</v>
      </c>
      <c r="BZ29" s="101">
        <v>-503.99999999999966</v>
      </c>
      <c r="CA29" s="101">
        <v>-489.99999999999989</v>
      </c>
      <c r="CB29" s="101" t="e">
        <v>#REF!</v>
      </c>
    </row>
    <row r="30" spans="1:80" ht="26.1" customHeight="1">
      <c r="A30" s="168">
        <v>7</v>
      </c>
      <c r="B30" s="169" t="s">
        <v>130</v>
      </c>
      <c r="C30" s="170"/>
      <c r="D30" s="171"/>
      <c r="E30" s="105"/>
      <c r="F30" s="160">
        <v>116440</v>
      </c>
      <c r="G30" s="124">
        <v>170</v>
      </c>
      <c r="H30" s="124"/>
      <c r="I30" s="125"/>
      <c r="J30" s="126"/>
      <c r="K30" s="127">
        <v>202.5</v>
      </c>
      <c r="L30" s="128">
        <v>0.94</v>
      </c>
      <c r="M30" s="153"/>
      <c r="N30" s="153"/>
      <c r="O30" s="167">
        <v>45732</v>
      </c>
      <c r="P30" s="153"/>
      <c r="Q30" s="135"/>
      <c r="R30" s="136">
        <v>-775</v>
      </c>
      <c r="S30" s="136">
        <v>-1031</v>
      </c>
      <c r="T30" s="136">
        <v>-929</v>
      </c>
      <c r="U30" s="134"/>
      <c r="V30" s="134"/>
      <c r="W30" s="134"/>
      <c r="X30" s="134"/>
      <c r="Y30" s="149"/>
      <c r="Z30" s="149"/>
      <c r="AA30" s="150"/>
      <c r="AB30" s="148"/>
      <c r="AC30" s="148"/>
      <c r="AD30" s="148"/>
      <c r="AE30" s="106"/>
      <c r="AF30" s="107"/>
      <c r="AG30" s="108"/>
      <c r="AH30" s="107"/>
      <c r="AI30" s="106"/>
      <c r="AJ30" s="106"/>
      <c r="AK30" s="106"/>
      <c r="AL30" s="107"/>
      <c r="AM30" s="109"/>
      <c r="AN30" s="120"/>
      <c r="AO30" s="114" t="str">
        <f t="shared" si="4"/>
        <v xml:space="preserve">Số ngày quan trắc dưới 30d.  / Chưa đạt U% yêu cầu. </v>
      </c>
      <c r="AP30" s="105"/>
      <c r="AQ30" s="105"/>
      <c r="AR30" s="105"/>
      <c r="AT30" s="66">
        <f t="shared" si="5"/>
        <v>0</v>
      </c>
      <c r="AU30" s="101" t="str">
        <f t="shared" si="6"/>
        <v>-</v>
      </c>
      <c r="AV30" s="101">
        <v>-80</v>
      </c>
      <c r="AW30" s="101">
        <v>-114040</v>
      </c>
      <c r="AX30" s="101" t="e">
        <v>#REF!</v>
      </c>
      <c r="AY30" s="101" t="e">
        <v>#REF!</v>
      </c>
      <c r="AZ30" s="101" t="e">
        <v>#REF!</v>
      </c>
      <c r="BA30" s="101" t="e">
        <v>#REF!</v>
      </c>
      <c r="BB30" s="101" t="e">
        <v>#REF!</v>
      </c>
      <c r="BC30" s="101" t="e">
        <v>#REF!</v>
      </c>
      <c r="BD30" s="101">
        <v>-135</v>
      </c>
      <c r="BE30" s="101">
        <v>-9.0000000000000142</v>
      </c>
      <c r="BF30" s="101" t="e">
        <v>#REF!</v>
      </c>
      <c r="BG30" s="101" t="e">
        <v>#REF!</v>
      </c>
      <c r="BH30" s="101" t="e">
        <v>#REF!</v>
      </c>
      <c r="BI30" s="101" t="e">
        <v>#REF!</v>
      </c>
      <c r="BJ30" s="101" t="e">
        <v>#REF!</v>
      </c>
      <c r="BK30" s="101" t="e">
        <v>#REF!</v>
      </c>
      <c r="BL30" s="101" t="e">
        <v>#REF!</v>
      </c>
      <c r="BM30" s="101">
        <v>-3480</v>
      </c>
      <c r="BN30" s="101">
        <v>0</v>
      </c>
      <c r="BO30" s="101">
        <v>-10</v>
      </c>
      <c r="BP30" s="101">
        <v>-0.91964285714285698</v>
      </c>
      <c r="BQ30" s="101">
        <v>-206</v>
      </c>
      <c r="BR30" s="101">
        <v>-892.00000000000011</v>
      </c>
      <c r="BS30" s="101">
        <v>-1013.0000000000001</v>
      </c>
      <c r="BT30" s="101">
        <v>-752.99999999999977</v>
      </c>
      <c r="BU30" s="101">
        <v>-4170</v>
      </c>
      <c r="BV30" s="101">
        <v>-690</v>
      </c>
      <c r="BW30" s="101">
        <v>0</v>
      </c>
      <c r="BX30" s="101">
        <v>-0.75037037037037047</v>
      </c>
      <c r="BY30" s="101">
        <v>0</v>
      </c>
      <c r="BZ30" s="101">
        <v>-367.99999999999966</v>
      </c>
      <c r="CA30" s="101">
        <v>-246.99999999999966</v>
      </c>
      <c r="CB30" s="101" t="e">
        <v>#REF!</v>
      </c>
    </row>
    <row r="31" spans="1:80" ht="26.1" customHeight="1">
      <c r="A31" s="168">
        <v>4</v>
      </c>
      <c r="B31" s="177" t="s">
        <v>132</v>
      </c>
      <c r="C31" s="177"/>
      <c r="D31" s="177"/>
      <c r="E31" s="105"/>
      <c r="F31" s="160">
        <v>116540</v>
      </c>
      <c r="G31" s="174">
        <v>155</v>
      </c>
      <c r="H31" s="124"/>
      <c r="I31" s="125"/>
      <c r="J31" s="126"/>
      <c r="K31" s="127">
        <v>84</v>
      </c>
      <c r="L31" s="128">
        <v>0.95799999999999996</v>
      </c>
      <c r="M31" s="153"/>
      <c r="N31" s="153"/>
      <c r="O31" s="167">
        <v>45732</v>
      </c>
      <c r="P31" s="153"/>
      <c r="Q31" s="135"/>
      <c r="R31" s="136">
        <v>-405</v>
      </c>
      <c r="S31" s="136">
        <v>-582</v>
      </c>
      <c r="T31" s="136">
        <v>-284</v>
      </c>
      <c r="U31" s="134"/>
      <c r="V31" s="134"/>
      <c r="W31" s="134"/>
      <c r="X31" s="134"/>
      <c r="Y31" s="149"/>
      <c r="Z31" s="149"/>
      <c r="AA31" s="150"/>
      <c r="AB31" s="148"/>
      <c r="AC31" s="148"/>
      <c r="AD31" s="148"/>
      <c r="AE31" s="106"/>
      <c r="AF31" s="107"/>
      <c r="AG31" s="108"/>
      <c r="AH31" s="107"/>
      <c r="AI31" s="106"/>
      <c r="AJ31" s="106"/>
      <c r="AK31" s="106"/>
      <c r="AL31" s="107"/>
      <c r="AM31" s="109"/>
      <c r="AN31" s="120"/>
      <c r="AO31" s="114" t="str">
        <f t="shared" ref="AO31:AO41" si="7">IF(Q31&lt;30,"Số ngày quan trắc dưới 30d. ","Số ngày quan trắc: "&amp;Q31)&amp;IF(Y31&gt;L31," / U% Đạt yêu cầu. "," / Chưa đạt U% yêu cầu. ")</f>
        <v xml:space="preserve">Số ngày quan trắc dưới 30d.  / Chưa đạt U% yêu cầu. </v>
      </c>
      <c r="AP31" s="105"/>
      <c r="AQ31" s="105"/>
      <c r="AR31" s="105"/>
      <c r="AT31" s="66">
        <f t="shared" ref="AT31:AT41" si="8">+AA31*30</f>
        <v>0</v>
      </c>
      <c r="AU31" s="101" t="str">
        <f t="shared" ref="AU31:AU41" si="9">IF(Z31&gt;=0.7,AV31,"-")</f>
        <v>-</v>
      </c>
      <c r="AV31" s="101">
        <v>-60</v>
      </c>
      <c r="AW31" s="101">
        <v>-113820</v>
      </c>
      <c r="AX31" s="101" t="e">
        <v>#REF!</v>
      </c>
      <c r="AY31" s="101" t="e">
        <v>#REF!</v>
      </c>
      <c r="AZ31" s="101" t="e">
        <v>#REF!</v>
      </c>
      <c r="BA31" s="101" t="e">
        <v>#REF!</v>
      </c>
      <c r="BB31" s="101" t="e">
        <v>#REF!</v>
      </c>
      <c r="BC31" s="101" t="e">
        <v>#REF!</v>
      </c>
      <c r="BD31" s="101">
        <v>-136</v>
      </c>
      <c r="BE31" s="101">
        <v>-10.999999999999986</v>
      </c>
      <c r="BF31" s="101" t="e">
        <v>#REF!</v>
      </c>
      <c r="BG31" s="101" t="e">
        <v>#REF!</v>
      </c>
      <c r="BH31" s="101" t="e">
        <v>#REF!</v>
      </c>
      <c r="BI31" s="101" t="e">
        <v>#REF!</v>
      </c>
      <c r="BJ31" s="101" t="e">
        <v>#REF!</v>
      </c>
      <c r="BK31" s="101" t="e">
        <v>#REF!</v>
      </c>
      <c r="BL31" s="101" t="e">
        <v>#REF!</v>
      </c>
      <c r="BM31" s="101">
        <v>-3490</v>
      </c>
      <c r="BN31" s="101">
        <v>0</v>
      </c>
      <c r="BO31" s="101">
        <v>-10</v>
      </c>
      <c r="BP31" s="101">
        <v>-0.90350877192982471</v>
      </c>
      <c r="BQ31" s="101">
        <v>-198</v>
      </c>
      <c r="BR31" s="101">
        <v>-729</v>
      </c>
      <c r="BS31" s="101">
        <v>-741.99999999999966</v>
      </c>
      <c r="BT31" s="101">
        <v>-583.99999999999977</v>
      </c>
      <c r="BU31" s="101">
        <v>-3832</v>
      </c>
      <c r="BV31" s="101">
        <v>-342</v>
      </c>
      <c r="BW31" s="101">
        <v>0</v>
      </c>
      <c r="BX31" s="101">
        <v>-0.54558823529411737</v>
      </c>
      <c r="BY31" s="101">
        <v>-0.66666666666665153</v>
      </c>
      <c r="BZ31" s="101">
        <v>-521.00000000000023</v>
      </c>
      <c r="CA31" s="101">
        <v>-508.00000000000057</v>
      </c>
      <c r="CB31" s="101" t="e">
        <v>#REF!</v>
      </c>
    </row>
    <row r="32" spans="1:80" ht="26.1" customHeight="1">
      <c r="A32" s="168">
        <v>5</v>
      </c>
      <c r="B32" s="177"/>
      <c r="C32" s="177"/>
      <c r="D32" s="177"/>
      <c r="E32" s="105"/>
      <c r="F32" s="160">
        <v>116640</v>
      </c>
      <c r="G32" s="175"/>
      <c r="H32" s="124"/>
      <c r="I32" s="125"/>
      <c r="J32" s="126"/>
      <c r="K32" s="127">
        <v>84</v>
      </c>
      <c r="L32" s="128">
        <v>0.95799999999999996</v>
      </c>
      <c r="M32" s="153"/>
      <c r="N32" s="153"/>
      <c r="O32" s="167">
        <v>45732</v>
      </c>
      <c r="P32" s="153"/>
      <c r="Q32" s="135"/>
      <c r="R32" s="136">
        <v>-581</v>
      </c>
      <c r="S32" s="136">
        <v>-602</v>
      </c>
      <c r="T32" s="136">
        <v>-524</v>
      </c>
      <c r="U32" s="134"/>
      <c r="V32" s="134"/>
      <c r="W32" s="134"/>
      <c r="X32" s="134"/>
      <c r="Y32" s="149"/>
      <c r="Z32" s="149"/>
      <c r="AA32" s="150"/>
      <c r="AB32" s="148"/>
      <c r="AC32" s="148"/>
      <c r="AD32" s="148"/>
      <c r="AE32" s="106"/>
      <c r="AF32" s="107"/>
      <c r="AG32" s="108"/>
      <c r="AH32" s="107"/>
      <c r="AI32" s="106"/>
      <c r="AJ32" s="106"/>
      <c r="AK32" s="106"/>
      <c r="AL32" s="107"/>
      <c r="AM32" s="109"/>
      <c r="AN32" s="120"/>
      <c r="AO32" s="114" t="str">
        <f t="shared" si="7"/>
        <v xml:space="preserve">Số ngày quan trắc dưới 30d.  / Chưa đạt U% yêu cầu. </v>
      </c>
      <c r="AP32" s="105"/>
      <c r="AQ32" s="105"/>
      <c r="AR32" s="105"/>
      <c r="AT32" s="66">
        <f t="shared" si="8"/>
        <v>0</v>
      </c>
      <c r="AU32" s="101" t="str">
        <f t="shared" si="9"/>
        <v>-</v>
      </c>
      <c r="AV32" s="101">
        <v>-70</v>
      </c>
      <c r="AW32" s="101">
        <v>-113900</v>
      </c>
      <c r="AX32" s="101" t="e">
        <v>#REF!</v>
      </c>
      <c r="AY32" s="101" t="e">
        <v>#REF!</v>
      </c>
      <c r="AZ32" s="101" t="e">
        <v>#REF!</v>
      </c>
      <c r="BA32" s="101" t="e">
        <v>#REF!</v>
      </c>
      <c r="BB32" s="101" t="e">
        <v>#REF!</v>
      </c>
      <c r="BC32" s="101" t="e">
        <v>#REF!</v>
      </c>
      <c r="BD32" s="101">
        <v>-135</v>
      </c>
      <c r="BE32" s="101">
        <v>-9.0000000000000142</v>
      </c>
      <c r="BF32" s="101" t="e">
        <v>#REF!</v>
      </c>
      <c r="BG32" s="101" t="e">
        <v>#REF!</v>
      </c>
      <c r="BH32" s="101" t="e">
        <v>#REF!</v>
      </c>
      <c r="BI32" s="101" t="e">
        <v>#REF!</v>
      </c>
      <c r="BJ32" s="101" t="e">
        <v>#REF!</v>
      </c>
      <c r="BK32" s="101" t="e">
        <v>#REF!</v>
      </c>
      <c r="BL32" s="101" t="e">
        <v>#REF!</v>
      </c>
      <c r="BM32" s="101">
        <v>-3480</v>
      </c>
      <c r="BN32" s="101">
        <v>0</v>
      </c>
      <c r="BO32" s="101">
        <v>-10</v>
      </c>
      <c r="BP32" s="101">
        <v>-0.91964285714285698</v>
      </c>
      <c r="BQ32" s="101">
        <v>-198</v>
      </c>
      <c r="BR32" s="101">
        <v>-744.99999999999989</v>
      </c>
      <c r="BS32" s="101">
        <v>-826.99999999999943</v>
      </c>
      <c r="BT32" s="101">
        <v>-635.00000000000011</v>
      </c>
      <c r="BU32" s="101">
        <v>-3418</v>
      </c>
      <c r="BV32" s="101">
        <v>62</v>
      </c>
      <c r="BW32" s="101">
        <v>0</v>
      </c>
      <c r="BX32" s="101">
        <v>-0.61259259259259213</v>
      </c>
      <c r="BY32" s="101">
        <v>-0.46666666666667422</v>
      </c>
      <c r="BZ32" s="101">
        <v>-514.99999999999989</v>
      </c>
      <c r="CA32" s="101">
        <v>-433.00000000000034</v>
      </c>
      <c r="CB32" s="101" t="e">
        <v>#REF!</v>
      </c>
    </row>
    <row r="33" spans="1:80" ht="26.1" customHeight="1">
      <c r="A33" s="168">
        <v>6</v>
      </c>
      <c r="B33" s="169" t="s">
        <v>133</v>
      </c>
      <c r="C33" s="170"/>
      <c r="D33" s="171"/>
      <c r="E33" s="105"/>
      <c r="F33" s="160">
        <v>116700</v>
      </c>
      <c r="G33" s="124">
        <v>152</v>
      </c>
      <c r="H33" s="124"/>
      <c r="I33" s="125"/>
      <c r="J33" s="126"/>
      <c r="K33" s="127">
        <v>84</v>
      </c>
      <c r="L33" s="128">
        <v>0.96099999999999997</v>
      </c>
      <c r="M33" s="153"/>
      <c r="N33" s="153"/>
      <c r="O33" s="167">
        <v>45729</v>
      </c>
      <c r="P33" s="153"/>
      <c r="Q33" s="135"/>
      <c r="R33" s="136">
        <v>-1259</v>
      </c>
      <c r="S33" s="136">
        <v>-1220</v>
      </c>
      <c r="T33" s="136">
        <v>-717</v>
      </c>
      <c r="U33" s="134"/>
      <c r="V33" s="134"/>
      <c r="W33" s="134"/>
      <c r="X33" s="134"/>
      <c r="Y33" s="149"/>
      <c r="Z33" s="149"/>
      <c r="AA33" s="150"/>
      <c r="AB33" s="148"/>
      <c r="AC33" s="148"/>
      <c r="AD33" s="148"/>
      <c r="AE33" s="106"/>
      <c r="AF33" s="107"/>
      <c r="AG33" s="108"/>
      <c r="AH33" s="107"/>
      <c r="AI33" s="106"/>
      <c r="AJ33" s="106"/>
      <c r="AK33" s="106"/>
      <c r="AL33" s="107"/>
      <c r="AM33" s="109"/>
      <c r="AN33" s="120"/>
      <c r="AO33" s="114" t="str">
        <f t="shared" si="7"/>
        <v xml:space="preserve">Số ngày quan trắc dưới 30d.  / Chưa đạt U% yêu cầu. </v>
      </c>
      <c r="AP33" s="105"/>
      <c r="AQ33" s="105"/>
      <c r="AR33" s="105"/>
      <c r="AT33" s="66">
        <f t="shared" si="8"/>
        <v>0</v>
      </c>
      <c r="AU33" s="101" t="str">
        <f t="shared" si="9"/>
        <v>-</v>
      </c>
      <c r="AV33" s="101">
        <v>-100</v>
      </c>
      <c r="AW33" s="101">
        <v>-114000</v>
      </c>
      <c r="AX33" s="101" t="e">
        <v>#REF!</v>
      </c>
      <c r="AY33" s="101" t="e">
        <v>#REF!</v>
      </c>
      <c r="AZ33" s="101" t="e">
        <v>#REF!</v>
      </c>
      <c r="BA33" s="101" t="e">
        <v>#REF!</v>
      </c>
      <c r="BB33" s="101" t="e">
        <v>#REF!</v>
      </c>
      <c r="BC33" s="101" t="e">
        <v>#REF!</v>
      </c>
      <c r="BD33" s="101">
        <v>-135</v>
      </c>
      <c r="BE33" s="101">
        <v>-9.0000000000000142</v>
      </c>
      <c r="BF33" s="101" t="e">
        <v>#REF!</v>
      </c>
      <c r="BG33" s="101" t="e">
        <v>#REF!</v>
      </c>
      <c r="BH33" s="101" t="e">
        <v>#REF!</v>
      </c>
      <c r="BI33" s="101" t="e">
        <v>#REF!</v>
      </c>
      <c r="BJ33" s="101" t="e">
        <v>#REF!</v>
      </c>
      <c r="BK33" s="101" t="e">
        <v>#REF!</v>
      </c>
      <c r="BL33" s="101" t="e">
        <v>#REF!</v>
      </c>
      <c r="BM33" s="101">
        <v>-3480</v>
      </c>
      <c r="BN33" s="101">
        <v>0</v>
      </c>
      <c r="BO33" s="101">
        <v>-10</v>
      </c>
      <c r="BP33" s="101">
        <v>-0.91964285714285698</v>
      </c>
      <c r="BQ33" s="101">
        <v>-206</v>
      </c>
      <c r="BR33" s="101">
        <v>-756.00000000000011</v>
      </c>
      <c r="BS33" s="101">
        <v>-769.99999999999989</v>
      </c>
      <c r="BT33" s="101">
        <v>-648.99999999999989</v>
      </c>
      <c r="BU33" s="101">
        <v>-4003.9999999999995</v>
      </c>
      <c r="BV33" s="101">
        <v>-523.99999999999955</v>
      </c>
      <c r="BW33" s="101">
        <v>0</v>
      </c>
      <c r="BX33" s="101">
        <v>-0.57037037037037031</v>
      </c>
      <c r="BY33" s="101">
        <v>-0.13333333333331818</v>
      </c>
      <c r="BZ33" s="101">
        <v>-503.99999999999966</v>
      </c>
      <c r="CA33" s="101">
        <v>-489.99999999999989</v>
      </c>
      <c r="CB33" s="101" t="e">
        <v>#REF!</v>
      </c>
    </row>
    <row r="34" spans="1:80" ht="26.1" customHeight="1">
      <c r="A34" s="168">
        <v>4</v>
      </c>
      <c r="B34" s="169" t="s">
        <v>134</v>
      </c>
      <c r="C34" s="170"/>
      <c r="D34" s="171"/>
      <c r="E34" s="105"/>
      <c r="F34" s="160">
        <v>116780</v>
      </c>
      <c r="G34" s="124">
        <v>189</v>
      </c>
      <c r="H34" s="124"/>
      <c r="I34" s="125"/>
      <c r="J34" s="126"/>
      <c r="K34" s="127">
        <v>180</v>
      </c>
      <c r="L34" s="128">
        <v>0.94099999999999995</v>
      </c>
      <c r="M34" s="153"/>
      <c r="N34" s="153"/>
      <c r="O34" s="167">
        <v>45726</v>
      </c>
      <c r="P34" s="153"/>
      <c r="Q34" s="135"/>
      <c r="R34" s="136">
        <v>-805</v>
      </c>
      <c r="S34" s="136">
        <v>-1300</v>
      </c>
      <c r="T34" s="136">
        <v>-644</v>
      </c>
      <c r="U34" s="134"/>
      <c r="V34" s="134"/>
      <c r="W34" s="134"/>
      <c r="X34" s="134"/>
      <c r="Y34" s="149"/>
      <c r="Z34" s="149"/>
      <c r="AA34" s="150"/>
      <c r="AB34" s="148"/>
      <c r="AC34" s="148"/>
      <c r="AD34" s="148"/>
      <c r="AE34" s="106"/>
      <c r="AF34" s="107"/>
      <c r="AG34" s="108"/>
      <c r="AH34" s="107"/>
      <c r="AI34" s="106"/>
      <c r="AJ34" s="106"/>
      <c r="AK34" s="106"/>
      <c r="AL34" s="107"/>
      <c r="AM34" s="109"/>
      <c r="AN34" s="120"/>
      <c r="AO34" s="114" t="str">
        <f t="shared" si="7"/>
        <v xml:space="preserve">Số ngày quan trắc dưới 30d.  / Chưa đạt U% yêu cầu. </v>
      </c>
      <c r="AP34" s="105"/>
      <c r="AQ34" s="105"/>
      <c r="AR34" s="105"/>
      <c r="AT34" s="66">
        <f t="shared" si="8"/>
        <v>0</v>
      </c>
      <c r="AU34" s="101" t="str">
        <f t="shared" si="9"/>
        <v>-</v>
      </c>
      <c r="AV34" s="101">
        <v>-60</v>
      </c>
      <c r="AW34" s="101">
        <v>-113820</v>
      </c>
      <c r="AX34" s="101" t="e">
        <v>#REF!</v>
      </c>
      <c r="AY34" s="101" t="e">
        <v>#REF!</v>
      </c>
      <c r="AZ34" s="101" t="e">
        <v>#REF!</v>
      </c>
      <c r="BA34" s="101" t="e">
        <v>#REF!</v>
      </c>
      <c r="BB34" s="101" t="e">
        <v>#REF!</v>
      </c>
      <c r="BC34" s="101" t="e">
        <v>#REF!</v>
      </c>
      <c r="BD34" s="101">
        <v>-136</v>
      </c>
      <c r="BE34" s="101">
        <v>-10.999999999999986</v>
      </c>
      <c r="BF34" s="101" t="e">
        <v>#REF!</v>
      </c>
      <c r="BG34" s="101" t="e">
        <v>#REF!</v>
      </c>
      <c r="BH34" s="101" t="e">
        <v>#REF!</v>
      </c>
      <c r="BI34" s="101" t="e">
        <v>#REF!</v>
      </c>
      <c r="BJ34" s="101" t="e">
        <v>#REF!</v>
      </c>
      <c r="BK34" s="101" t="e">
        <v>#REF!</v>
      </c>
      <c r="BL34" s="101" t="e">
        <v>#REF!</v>
      </c>
      <c r="BM34" s="101">
        <v>-3490</v>
      </c>
      <c r="BN34" s="101">
        <v>0</v>
      </c>
      <c r="BO34" s="101">
        <v>-10</v>
      </c>
      <c r="BP34" s="101">
        <v>-0.90350877192982471</v>
      </c>
      <c r="BQ34" s="101">
        <v>-198</v>
      </c>
      <c r="BR34" s="101">
        <v>-729</v>
      </c>
      <c r="BS34" s="101">
        <v>-741.99999999999966</v>
      </c>
      <c r="BT34" s="101">
        <v>-583.99999999999977</v>
      </c>
      <c r="BU34" s="101">
        <v>-3832</v>
      </c>
      <c r="BV34" s="101">
        <v>-342</v>
      </c>
      <c r="BW34" s="101">
        <v>0</v>
      </c>
      <c r="BX34" s="101">
        <v>-0.54558823529411737</v>
      </c>
      <c r="BY34" s="101">
        <v>-0.66666666666665153</v>
      </c>
      <c r="BZ34" s="101">
        <v>-521.00000000000023</v>
      </c>
      <c r="CA34" s="101">
        <v>-508.00000000000057</v>
      </c>
      <c r="CB34" s="101" t="e">
        <v>#REF!</v>
      </c>
    </row>
    <row r="35" spans="1:80" ht="26.1" customHeight="1">
      <c r="A35" s="168">
        <v>5</v>
      </c>
      <c r="B35" s="169" t="s">
        <v>135</v>
      </c>
      <c r="C35" s="170"/>
      <c r="D35" s="171"/>
      <c r="E35" s="105"/>
      <c r="F35" s="160">
        <v>116836.35</v>
      </c>
      <c r="G35" s="124">
        <v>220</v>
      </c>
      <c r="H35" s="124"/>
      <c r="I35" s="125"/>
      <c r="J35" s="126"/>
      <c r="K35" s="127">
        <v>180</v>
      </c>
      <c r="L35" s="128">
        <v>0.96</v>
      </c>
      <c r="M35" s="153"/>
      <c r="N35" s="153"/>
      <c r="O35" s="167">
        <v>45726</v>
      </c>
      <c r="P35" s="153"/>
      <c r="Q35" s="135"/>
      <c r="R35" s="136">
        <v>-1325</v>
      </c>
      <c r="S35" s="136">
        <v>-1695</v>
      </c>
      <c r="T35" s="136">
        <v>-1239</v>
      </c>
      <c r="U35" s="134"/>
      <c r="V35" s="134"/>
      <c r="W35" s="134"/>
      <c r="X35" s="134"/>
      <c r="Y35" s="149"/>
      <c r="Z35" s="149"/>
      <c r="AA35" s="150"/>
      <c r="AB35" s="148"/>
      <c r="AC35" s="148"/>
      <c r="AD35" s="148"/>
      <c r="AE35" s="106"/>
      <c r="AF35" s="107"/>
      <c r="AG35" s="108"/>
      <c r="AH35" s="107"/>
      <c r="AI35" s="106"/>
      <c r="AJ35" s="106"/>
      <c r="AK35" s="106"/>
      <c r="AL35" s="107"/>
      <c r="AM35" s="109"/>
      <c r="AN35" s="120"/>
      <c r="AO35" s="114" t="str">
        <f t="shared" si="7"/>
        <v xml:space="preserve">Số ngày quan trắc dưới 30d.  / Chưa đạt U% yêu cầu. </v>
      </c>
      <c r="AP35" s="105"/>
      <c r="AQ35" s="105"/>
      <c r="AR35" s="105"/>
      <c r="AT35" s="66">
        <f t="shared" si="8"/>
        <v>0</v>
      </c>
      <c r="AU35" s="101" t="str">
        <f t="shared" si="9"/>
        <v>-</v>
      </c>
      <c r="AV35" s="101">
        <v>-70</v>
      </c>
      <c r="AW35" s="101">
        <v>-113900</v>
      </c>
      <c r="AX35" s="101" t="e">
        <v>#REF!</v>
      </c>
      <c r="AY35" s="101" t="e">
        <v>#REF!</v>
      </c>
      <c r="AZ35" s="101" t="e">
        <v>#REF!</v>
      </c>
      <c r="BA35" s="101" t="e">
        <v>#REF!</v>
      </c>
      <c r="BB35" s="101" t="e">
        <v>#REF!</v>
      </c>
      <c r="BC35" s="101" t="e">
        <v>#REF!</v>
      </c>
      <c r="BD35" s="101">
        <v>-135</v>
      </c>
      <c r="BE35" s="101">
        <v>-9.0000000000000142</v>
      </c>
      <c r="BF35" s="101" t="e">
        <v>#REF!</v>
      </c>
      <c r="BG35" s="101" t="e">
        <v>#REF!</v>
      </c>
      <c r="BH35" s="101" t="e">
        <v>#REF!</v>
      </c>
      <c r="BI35" s="101" t="e">
        <v>#REF!</v>
      </c>
      <c r="BJ35" s="101" t="e">
        <v>#REF!</v>
      </c>
      <c r="BK35" s="101" t="e">
        <v>#REF!</v>
      </c>
      <c r="BL35" s="101" t="e">
        <v>#REF!</v>
      </c>
      <c r="BM35" s="101">
        <v>-3480</v>
      </c>
      <c r="BN35" s="101">
        <v>0</v>
      </c>
      <c r="BO35" s="101">
        <v>-10</v>
      </c>
      <c r="BP35" s="101">
        <v>-0.91964285714285698</v>
      </c>
      <c r="BQ35" s="101">
        <v>-198</v>
      </c>
      <c r="BR35" s="101">
        <v>-744.99999999999989</v>
      </c>
      <c r="BS35" s="101">
        <v>-826.99999999999943</v>
      </c>
      <c r="BT35" s="101">
        <v>-635.00000000000011</v>
      </c>
      <c r="BU35" s="101">
        <v>-3418</v>
      </c>
      <c r="BV35" s="101">
        <v>62</v>
      </c>
      <c r="BW35" s="101">
        <v>0</v>
      </c>
      <c r="BX35" s="101">
        <v>-0.61259259259259213</v>
      </c>
      <c r="BY35" s="101">
        <v>-0.46666666666667422</v>
      </c>
      <c r="BZ35" s="101">
        <v>-514.99999999999989</v>
      </c>
      <c r="CA35" s="101">
        <v>-433.00000000000034</v>
      </c>
      <c r="CB35" s="101" t="e">
        <v>#REF!</v>
      </c>
    </row>
    <row r="36" spans="1:80" ht="26.1" customHeight="1">
      <c r="A36" s="119">
        <v>6</v>
      </c>
      <c r="B36" s="162" t="s">
        <v>136</v>
      </c>
      <c r="C36" s="161"/>
      <c r="D36" s="104"/>
      <c r="E36" s="105"/>
      <c r="F36" s="160">
        <v>117004.66</v>
      </c>
      <c r="G36" s="124">
        <v>208</v>
      </c>
      <c r="H36" s="124"/>
      <c r="I36" s="125"/>
      <c r="J36" s="126"/>
      <c r="K36" s="127"/>
      <c r="L36" s="128"/>
      <c r="M36" s="153"/>
      <c r="N36" s="153"/>
      <c r="O36" s="167"/>
      <c r="P36" s="153"/>
      <c r="Q36" s="135"/>
      <c r="R36" s="136">
        <v>-1079</v>
      </c>
      <c r="S36" s="136">
        <v>-1023</v>
      </c>
      <c r="T36" s="136">
        <v>-1499</v>
      </c>
      <c r="U36" s="134"/>
      <c r="V36" s="134"/>
      <c r="W36" s="134"/>
      <c r="X36" s="134"/>
      <c r="Y36" s="149"/>
      <c r="Z36" s="149"/>
      <c r="AA36" s="150"/>
      <c r="AB36" s="148"/>
      <c r="AC36" s="148"/>
      <c r="AD36" s="148"/>
      <c r="AE36" s="106"/>
      <c r="AF36" s="107"/>
      <c r="AG36" s="108"/>
      <c r="AH36" s="107"/>
      <c r="AI36" s="106"/>
      <c r="AJ36" s="106"/>
      <c r="AK36" s="106"/>
      <c r="AL36" s="107"/>
      <c r="AM36" s="109"/>
      <c r="AN36" s="120"/>
      <c r="AO36" s="114" t="str">
        <f t="shared" si="7"/>
        <v xml:space="preserve">Số ngày quan trắc dưới 30d.  / Chưa đạt U% yêu cầu. </v>
      </c>
      <c r="AP36" s="105"/>
      <c r="AQ36" s="105"/>
      <c r="AR36" s="105"/>
      <c r="AT36" s="66">
        <f t="shared" si="8"/>
        <v>0</v>
      </c>
      <c r="AU36" s="101" t="str">
        <f t="shared" si="9"/>
        <v>-</v>
      </c>
      <c r="AV36" s="101">
        <v>-100</v>
      </c>
      <c r="AW36" s="101">
        <v>-114000</v>
      </c>
      <c r="AX36" s="101" t="e">
        <v>#REF!</v>
      </c>
      <c r="AY36" s="101" t="e">
        <v>#REF!</v>
      </c>
      <c r="AZ36" s="101" t="e">
        <v>#REF!</v>
      </c>
      <c r="BA36" s="101" t="e">
        <v>#REF!</v>
      </c>
      <c r="BB36" s="101" t="e">
        <v>#REF!</v>
      </c>
      <c r="BC36" s="101" t="e">
        <v>#REF!</v>
      </c>
      <c r="BD36" s="101">
        <v>-135</v>
      </c>
      <c r="BE36" s="101">
        <v>-9.0000000000000142</v>
      </c>
      <c r="BF36" s="101" t="e">
        <v>#REF!</v>
      </c>
      <c r="BG36" s="101" t="e">
        <v>#REF!</v>
      </c>
      <c r="BH36" s="101" t="e">
        <v>#REF!</v>
      </c>
      <c r="BI36" s="101" t="e">
        <v>#REF!</v>
      </c>
      <c r="BJ36" s="101" t="e">
        <v>#REF!</v>
      </c>
      <c r="BK36" s="101" t="e">
        <v>#REF!</v>
      </c>
      <c r="BL36" s="101" t="e">
        <v>#REF!</v>
      </c>
      <c r="BM36" s="101">
        <v>-3480</v>
      </c>
      <c r="BN36" s="101">
        <v>0</v>
      </c>
      <c r="BO36" s="101">
        <v>-10</v>
      </c>
      <c r="BP36" s="101">
        <v>-0.91964285714285698</v>
      </c>
      <c r="BQ36" s="101">
        <v>-206</v>
      </c>
      <c r="BR36" s="101">
        <v>-756.00000000000011</v>
      </c>
      <c r="BS36" s="101">
        <v>-769.99999999999989</v>
      </c>
      <c r="BT36" s="101">
        <v>-648.99999999999989</v>
      </c>
      <c r="BU36" s="101">
        <v>-4003.9999999999995</v>
      </c>
      <c r="BV36" s="101">
        <v>-523.99999999999955</v>
      </c>
      <c r="BW36" s="101">
        <v>0</v>
      </c>
      <c r="BX36" s="101">
        <v>-0.57037037037037031</v>
      </c>
      <c r="BY36" s="101">
        <v>-0.13333333333331818</v>
      </c>
      <c r="BZ36" s="101">
        <v>-503.99999999999966</v>
      </c>
      <c r="CA36" s="101">
        <v>-489.99999999999989</v>
      </c>
      <c r="CB36" s="101" t="e">
        <v>#REF!</v>
      </c>
    </row>
    <row r="37" spans="1:80" ht="26.1" customHeight="1">
      <c r="A37" s="119">
        <v>7</v>
      </c>
      <c r="B37" s="162" t="s">
        <v>137</v>
      </c>
      <c r="C37" s="161"/>
      <c r="D37" s="104"/>
      <c r="E37" s="105"/>
      <c r="F37" s="160">
        <v>117100</v>
      </c>
      <c r="G37" s="124">
        <v>181</v>
      </c>
      <c r="H37" s="124"/>
      <c r="I37" s="125"/>
      <c r="J37" s="126"/>
      <c r="K37" s="127"/>
      <c r="L37" s="128"/>
      <c r="M37" s="153"/>
      <c r="N37" s="153"/>
      <c r="O37" s="167"/>
      <c r="P37" s="153"/>
      <c r="Q37" s="135"/>
      <c r="R37" s="136">
        <v>-523</v>
      </c>
      <c r="S37" s="136">
        <v>-571</v>
      </c>
      <c r="T37" s="136">
        <v>-396</v>
      </c>
      <c r="U37" s="134"/>
      <c r="V37" s="134"/>
      <c r="W37" s="134"/>
      <c r="X37" s="134"/>
      <c r="Y37" s="149"/>
      <c r="Z37" s="149"/>
      <c r="AA37" s="150"/>
      <c r="AB37" s="148"/>
      <c r="AC37" s="148"/>
      <c r="AD37" s="148"/>
      <c r="AE37" s="106"/>
      <c r="AF37" s="107"/>
      <c r="AG37" s="108"/>
      <c r="AH37" s="107"/>
      <c r="AI37" s="106"/>
      <c r="AJ37" s="106"/>
      <c r="AK37" s="106"/>
      <c r="AL37" s="107"/>
      <c r="AM37" s="109"/>
      <c r="AN37" s="120"/>
      <c r="AO37" s="114" t="str">
        <f t="shared" si="7"/>
        <v xml:space="preserve">Số ngày quan trắc dưới 30d.  / Chưa đạt U% yêu cầu. </v>
      </c>
      <c r="AP37" s="105"/>
      <c r="AQ37" s="105"/>
      <c r="AR37" s="105"/>
      <c r="AT37" s="66">
        <f t="shared" si="8"/>
        <v>0</v>
      </c>
      <c r="AU37" s="101" t="str">
        <f t="shared" si="9"/>
        <v>-</v>
      </c>
      <c r="AV37" s="101">
        <v>-80</v>
      </c>
      <c r="AW37" s="101">
        <v>-114040</v>
      </c>
      <c r="AX37" s="101" t="e">
        <v>#REF!</v>
      </c>
      <c r="AY37" s="101" t="e">
        <v>#REF!</v>
      </c>
      <c r="AZ37" s="101" t="e">
        <v>#REF!</v>
      </c>
      <c r="BA37" s="101" t="e">
        <v>#REF!</v>
      </c>
      <c r="BB37" s="101" t="e">
        <v>#REF!</v>
      </c>
      <c r="BC37" s="101" t="e">
        <v>#REF!</v>
      </c>
      <c r="BD37" s="101">
        <v>-135</v>
      </c>
      <c r="BE37" s="101">
        <v>-9.0000000000000142</v>
      </c>
      <c r="BF37" s="101" t="e">
        <v>#REF!</v>
      </c>
      <c r="BG37" s="101" t="e">
        <v>#REF!</v>
      </c>
      <c r="BH37" s="101" t="e">
        <v>#REF!</v>
      </c>
      <c r="BI37" s="101" t="e">
        <v>#REF!</v>
      </c>
      <c r="BJ37" s="101" t="e">
        <v>#REF!</v>
      </c>
      <c r="BK37" s="101" t="e">
        <v>#REF!</v>
      </c>
      <c r="BL37" s="101" t="e">
        <v>#REF!</v>
      </c>
      <c r="BM37" s="101">
        <v>-3480</v>
      </c>
      <c r="BN37" s="101">
        <v>0</v>
      </c>
      <c r="BO37" s="101">
        <v>-10</v>
      </c>
      <c r="BP37" s="101">
        <v>-0.91964285714285698</v>
      </c>
      <c r="BQ37" s="101">
        <v>-206</v>
      </c>
      <c r="BR37" s="101">
        <v>-892.00000000000011</v>
      </c>
      <c r="BS37" s="101">
        <v>-1013.0000000000001</v>
      </c>
      <c r="BT37" s="101">
        <v>-752.99999999999977</v>
      </c>
      <c r="BU37" s="101">
        <v>-4170</v>
      </c>
      <c r="BV37" s="101">
        <v>-690</v>
      </c>
      <c r="BW37" s="101">
        <v>0</v>
      </c>
      <c r="BX37" s="101">
        <v>-0.75037037037037047</v>
      </c>
      <c r="BY37" s="101">
        <v>0</v>
      </c>
      <c r="BZ37" s="101">
        <v>-367.99999999999966</v>
      </c>
      <c r="CA37" s="101">
        <v>-246.99999999999966</v>
      </c>
      <c r="CB37" s="101" t="e">
        <v>#REF!</v>
      </c>
    </row>
    <row r="38" spans="1:80" ht="26.1" customHeight="1">
      <c r="A38" s="119">
        <v>4</v>
      </c>
      <c r="B38" s="173" t="s">
        <v>138</v>
      </c>
      <c r="C38" s="173"/>
      <c r="D38" s="173"/>
      <c r="E38" s="105"/>
      <c r="F38" s="160">
        <v>117200</v>
      </c>
      <c r="G38" s="174">
        <v>148</v>
      </c>
      <c r="H38" s="124"/>
      <c r="I38" s="125"/>
      <c r="J38" s="126"/>
      <c r="K38" s="127"/>
      <c r="L38" s="128"/>
      <c r="M38" s="153"/>
      <c r="N38" s="153"/>
      <c r="O38" s="167"/>
      <c r="P38" s="153"/>
      <c r="Q38" s="135"/>
      <c r="R38" s="136">
        <v>-1178</v>
      </c>
      <c r="S38" s="136">
        <v>-888</v>
      </c>
      <c r="T38" s="136">
        <v>-804</v>
      </c>
      <c r="U38" s="134"/>
      <c r="V38" s="134"/>
      <c r="W38" s="134"/>
      <c r="X38" s="134"/>
      <c r="Y38" s="149"/>
      <c r="Z38" s="149"/>
      <c r="AA38" s="150"/>
      <c r="AB38" s="148"/>
      <c r="AC38" s="148"/>
      <c r="AD38" s="148"/>
      <c r="AE38" s="106"/>
      <c r="AF38" s="107"/>
      <c r="AG38" s="108"/>
      <c r="AH38" s="107"/>
      <c r="AI38" s="106"/>
      <c r="AJ38" s="106"/>
      <c r="AK38" s="106"/>
      <c r="AL38" s="107"/>
      <c r="AM38" s="109"/>
      <c r="AN38" s="120"/>
      <c r="AO38" s="114" t="str">
        <f t="shared" si="7"/>
        <v xml:space="preserve">Số ngày quan trắc dưới 30d.  / Chưa đạt U% yêu cầu. </v>
      </c>
      <c r="AP38" s="105"/>
      <c r="AQ38" s="105"/>
      <c r="AR38" s="105"/>
      <c r="AT38" s="66">
        <f t="shared" si="8"/>
        <v>0</v>
      </c>
      <c r="AU38" s="101" t="str">
        <f t="shared" si="9"/>
        <v>-</v>
      </c>
      <c r="AV38" s="101">
        <v>-60</v>
      </c>
      <c r="AW38" s="101">
        <v>-113820</v>
      </c>
      <c r="AX38" s="101" t="e">
        <v>#REF!</v>
      </c>
      <c r="AY38" s="101" t="e">
        <v>#REF!</v>
      </c>
      <c r="AZ38" s="101" t="e">
        <v>#REF!</v>
      </c>
      <c r="BA38" s="101" t="e">
        <v>#REF!</v>
      </c>
      <c r="BB38" s="101" t="e">
        <v>#REF!</v>
      </c>
      <c r="BC38" s="101" t="e">
        <v>#REF!</v>
      </c>
      <c r="BD38" s="101">
        <v>-136</v>
      </c>
      <c r="BE38" s="101">
        <v>-10.999999999999986</v>
      </c>
      <c r="BF38" s="101" t="e">
        <v>#REF!</v>
      </c>
      <c r="BG38" s="101" t="e">
        <v>#REF!</v>
      </c>
      <c r="BH38" s="101" t="e">
        <v>#REF!</v>
      </c>
      <c r="BI38" s="101" t="e">
        <v>#REF!</v>
      </c>
      <c r="BJ38" s="101" t="e">
        <v>#REF!</v>
      </c>
      <c r="BK38" s="101" t="e">
        <v>#REF!</v>
      </c>
      <c r="BL38" s="101" t="e">
        <v>#REF!</v>
      </c>
      <c r="BM38" s="101">
        <v>-3490</v>
      </c>
      <c r="BN38" s="101">
        <v>0</v>
      </c>
      <c r="BO38" s="101">
        <v>-10</v>
      </c>
      <c r="BP38" s="101">
        <v>-0.90350877192982471</v>
      </c>
      <c r="BQ38" s="101">
        <v>-198</v>
      </c>
      <c r="BR38" s="101">
        <v>-729</v>
      </c>
      <c r="BS38" s="101">
        <v>-741.99999999999966</v>
      </c>
      <c r="BT38" s="101">
        <v>-583.99999999999977</v>
      </c>
      <c r="BU38" s="101">
        <v>-3832</v>
      </c>
      <c r="BV38" s="101">
        <v>-342</v>
      </c>
      <c r="BW38" s="101">
        <v>0</v>
      </c>
      <c r="BX38" s="101">
        <v>-0.54558823529411737</v>
      </c>
      <c r="BY38" s="101">
        <v>-0.66666666666665153</v>
      </c>
      <c r="BZ38" s="101">
        <v>-521.00000000000023</v>
      </c>
      <c r="CA38" s="101">
        <v>-508.00000000000057</v>
      </c>
      <c r="CB38" s="101" t="e">
        <v>#REF!</v>
      </c>
    </row>
    <row r="39" spans="1:80" ht="26.1" customHeight="1">
      <c r="A39" s="119">
        <v>5</v>
      </c>
      <c r="B39" s="173"/>
      <c r="C39" s="173"/>
      <c r="D39" s="173"/>
      <c r="E39" s="105"/>
      <c r="F39" s="160">
        <v>117300</v>
      </c>
      <c r="G39" s="176"/>
      <c r="H39" s="124"/>
      <c r="I39" s="125"/>
      <c r="J39" s="126"/>
      <c r="K39" s="127"/>
      <c r="L39" s="128"/>
      <c r="M39" s="153"/>
      <c r="N39" s="153"/>
      <c r="O39" s="167"/>
      <c r="P39" s="153"/>
      <c r="Q39" s="135"/>
      <c r="R39" s="136">
        <v>-189</v>
      </c>
      <c r="S39" s="136">
        <v>-282</v>
      </c>
      <c r="T39" s="136">
        <v>-395</v>
      </c>
      <c r="U39" s="134"/>
      <c r="V39" s="134"/>
      <c r="W39" s="134"/>
      <c r="X39" s="134"/>
      <c r="Y39" s="149"/>
      <c r="Z39" s="149"/>
      <c r="AA39" s="150"/>
      <c r="AB39" s="148"/>
      <c r="AC39" s="148"/>
      <c r="AD39" s="148"/>
      <c r="AE39" s="106"/>
      <c r="AF39" s="107"/>
      <c r="AG39" s="108"/>
      <c r="AH39" s="107"/>
      <c r="AI39" s="106"/>
      <c r="AJ39" s="106"/>
      <c r="AK39" s="106"/>
      <c r="AL39" s="107"/>
      <c r="AM39" s="109"/>
      <c r="AN39" s="120"/>
      <c r="AO39" s="114" t="str">
        <f t="shared" si="7"/>
        <v xml:space="preserve">Số ngày quan trắc dưới 30d.  / Chưa đạt U% yêu cầu. </v>
      </c>
      <c r="AP39" s="105"/>
      <c r="AQ39" s="105"/>
      <c r="AR39" s="105"/>
      <c r="AT39" s="66">
        <f t="shared" si="8"/>
        <v>0</v>
      </c>
      <c r="AU39" s="101" t="str">
        <f t="shared" si="9"/>
        <v>-</v>
      </c>
      <c r="AV39" s="101">
        <v>-70</v>
      </c>
      <c r="AW39" s="101">
        <v>-113900</v>
      </c>
      <c r="AX39" s="101" t="e">
        <v>#REF!</v>
      </c>
      <c r="AY39" s="101" t="e">
        <v>#REF!</v>
      </c>
      <c r="AZ39" s="101" t="e">
        <v>#REF!</v>
      </c>
      <c r="BA39" s="101" t="e">
        <v>#REF!</v>
      </c>
      <c r="BB39" s="101" t="e">
        <v>#REF!</v>
      </c>
      <c r="BC39" s="101" t="e">
        <v>#REF!</v>
      </c>
      <c r="BD39" s="101">
        <v>-135</v>
      </c>
      <c r="BE39" s="101">
        <v>-9.0000000000000142</v>
      </c>
      <c r="BF39" s="101" t="e">
        <v>#REF!</v>
      </c>
      <c r="BG39" s="101" t="e">
        <v>#REF!</v>
      </c>
      <c r="BH39" s="101" t="e">
        <v>#REF!</v>
      </c>
      <c r="BI39" s="101" t="e">
        <v>#REF!</v>
      </c>
      <c r="BJ39" s="101" t="e">
        <v>#REF!</v>
      </c>
      <c r="BK39" s="101" t="e">
        <v>#REF!</v>
      </c>
      <c r="BL39" s="101" t="e">
        <v>#REF!</v>
      </c>
      <c r="BM39" s="101">
        <v>-3480</v>
      </c>
      <c r="BN39" s="101">
        <v>0</v>
      </c>
      <c r="BO39" s="101">
        <v>-10</v>
      </c>
      <c r="BP39" s="101">
        <v>-0.91964285714285698</v>
      </c>
      <c r="BQ39" s="101">
        <v>-198</v>
      </c>
      <c r="BR39" s="101">
        <v>-744.99999999999989</v>
      </c>
      <c r="BS39" s="101">
        <v>-826.99999999999943</v>
      </c>
      <c r="BT39" s="101">
        <v>-635.00000000000011</v>
      </c>
      <c r="BU39" s="101">
        <v>-3418</v>
      </c>
      <c r="BV39" s="101">
        <v>62</v>
      </c>
      <c r="BW39" s="101">
        <v>0</v>
      </c>
      <c r="BX39" s="101">
        <v>-0.61259259259259213</v>
      </c>
      <c r="BY39" s="101">
        <v>-0.46666666666667422</v>
      </c>
      <c r="BZ39" s="101">
        <v>-514.99999999999989</v>
      </c>
      <c r="CA39" s="101">
        <v>-433.00000000000034</v>
      </c>
      <c r="CB39" s="101" t="e">
        <v>#REF!</v>
      </c>
    </row>
    <row r="40" spans="1:80" ht="26.1" customHeight="1">
      <c r="A40" s="119">
        <v>6</v>
      </c>
      <c r="B40" s="173"/>
      <c r="C40" s="173"/>
      <c r="D40" s="173"/>
      <c r="E40" s="105"/>
      <c r="F40" s="160">
        <v>117400</v>
      </c>
      <c r="G40" s="175"/>
      <c r="H40" s="124"/>
      <c r="I40" s="125"/>
      <c r="J40" s="126"/>
      <c r="K40" s="127"/>
      <c r="L40" s="128"/>
      <c r="M40" s="153"/>
      <c r="N40" s="153"/>
      <c r="O40" s="167"/>
      <c r="P40" s="153"/>
      <c r="Q40" s="135"/>
      <c r="R40" s="136">
        <v>-590</v>
      </c>
      <c r="S40" s="136">
        <v>-1134</v>
      </c>
      <c r="T40" s="136">
        <v>-903</v>
      </c>
      <c r="U40" s="134"/>
      <c r="V40" s="134"/>
      <c r="W40" s="134"/>
      <c r="X40" s="134"/>
      <c r="Y40" s="149"/>
      <c r="Z40" s="149"/>
      <c r="AA40" s="150"/>
      <c r="AB40" s="148"/>
      <c r="AC40" s="148"/>
      <c r="AD40" s="148"/>
      <c r="AE40" s="106"/>
      <c r="AF40" s="107"/>
      <c r="AG40" s="108"/>
      <c r="AH40" s="107"/>
      <c r="AI40" s="106"/>
      <c r="AJ40" s="106"/>
      <c r="AK40" s="106"/>
      <c r="AL40" s="107"/>
      <c r="AM40" s="109"/>
      <c r="AN40" s="120"/>
      <c r="AO40" s="114" t="str">
        <f t="shared" si="7"/>
        <v xml:space="preserve">Số ngày quan trắc dưới 30d.  / Chưa đạt U% yêu cầu. </v>
      </c>
      <c r="AP40" s="105"/>
      <c r="AQ40" s="105"/>
      <c r="AR40" s="105"/>
      <c r="AT40" s="66">
        <f t="shared" si="8"/>
        <v>0</v>
      </c>
      <c r="AU40" s="101" t="str">
        <f t="shared" si="9"/>
        <v>-</v>
      </c>
      <c r="AV40" s="101">
        <v>-100</v>
      </c>
      <c r="AW40" s="101">
        <v>-114000</v>
      </c>
      <c r="AX40" s="101" t="e">
        <v>#REF!</v>
      </c>
      <c r="AY40" s="101" t="e">
        <v>#REF!</v>
      </c>
      <c r="AZ40" s="101" t="e">
        <v>#REF!</v>
      </c>
      <c r="BA40" s="101" t="e">
        <v>#REF!</v>
      </c>
      <c r="BB40" s="101" t="e">
        <v>#REF!</v>
      </c>
      <c r="BC40" s="101" t="e">
        <v>#REF!</v>
      </c>
      <c r="BD40" s="101">
        <v>-135</v>
      </c>
      <c r="BE40" s="101">
        <v>-9.0000000000000142</v>
      </c>
      <c r="BF40" s="101" t="e">
        <v>#REF!</v>
      </c>
      <c r="BG40" s="101" t="e">
        <v>#REF!</v>
      </c>
      <c r="BH40" s="101" t="e">
        <v>#REF!</v>
      </c>
      <c r="BI40" s="101" t="e">
        <v>#REF!</v>
      </c>
      <c r="BJ40" s="101" t="e">
        <v>#REF!</v>
      </c>
      <c r="BK40" s="101" t="e">
        <v>#REF!</v>
      </c>
      <c r="BL40" s="101" t="e">
        <v>#REF!</v>
      </c>
      <c r="BM40" s="101">
        <v>-3480</v>
      </c>
      <c r="BN40" s="101">
        <v>0</v>
      </c>
      <c r="BO40" s="101">
        <v>-10</v>
      </c>
      <c r="BP40" s="101">
        <v>-0.91964285714285698</v>
      </c>
      <c r="BQ40" s="101">
        <v>-206</v>
      </c>
      <c r="BR40" s="101">
        <v>-756.00000000000011</v>
      </c>
      <c r="BS40" s="101">
        <v>-769.99999999999989</v>
      </c>
      <c r="BT40" s="101">
        <v>-648.99999999999989</v>
      </c>
      <c r="BU40" s="101">
        <v>-4003.9999999999995</v>
      </c>
      <c r="BV40" s="101">
        <v>-523.99999999999955</v>
      </c>
      <c r="BW40" s="101">
        <v>0</v>
      </c>
      <c r="BX40" s="101">
        <v>-0.57037037037037031</v>
      </c>
      <c r="BY40" s="101">
        <v>-0.13333333333331818</v>
      </c>
      <c r="BZ40" s="101">
        <v>-503.99999999999966</v>
      </c>
      <c r="CA40" s="101">
        <v>-489.99999999999989</v>
      </c>
      <c r="CB40" s="101" t="e">
        <v>#REF!</v>
      </c>
    </row>
    <row r="41" spans="1:80" ht="26.1" customHeight="1">
      <c r="A41" s="119">
        <v>7</v>
      </c>
      <c r="B41" s="173" t="s">
        <v>139</v>
      </c>
      <c r="C41" s="173"/>
      <c r="D41" s="173"/>
      <c r="E41" s="105"/>
      <c r="F41" s="160">
        <v>117500</v>
      </c>
      <c r="G41" s="174">
        <v>157</v>
      </c>
      <c r="H41" s="124"/>
      <c r="I41" s="125"/>
      <c r="J41" s="126"/>
      <c r="K41" s="127"/>
      <c r="L41" s="128"/>
      <c r="M41" s="153"/>
      <c r="N41" s="153"/>
      <c r="O41" s="167"/>
      <c r="P41" s="153"/>
      <c r="Q41" s="135"/>
      <c r="R41" s="136">
        <v>-804</v>
      </c>
      <c r="S41" s="136">
        <v>-499</v>
      </c>
      <c r="T41" s="136">
        <v>-524</v>
      </c>
      <c r="U41" s="134"/>
      <c r="V41" s="134"/>
      <c r="W41" s="134"/>
      <c r="X41" s="134"/>
      <c r="Y41" s="149"/>
      <c r="Z41" s="149"/>
      <c r="AA41" s="150"/>
      <c r="AB41" s="148"/>
      <c r="AC41" s="148"/>
      <c r="AD41" s="148"/>
      <c r="AE41" s="106"/>
      <c r="AF41" s="107"/>
      <c r="AG41" s="108"/>
      <c r="AH41" s="107"/>
      <c r="AI41" s="106"/>
      <c r="AJ41" s="106"/>
      <c r="AK41" s="106"/>
      <c r="AL41" s="107"/>
      <c r="AM41" s="109"/>
      <c r="AN41" s="120"/>
      <c r="AO41" s="114" t="str">
        <f t="shared" si="7"/>
        <v xml:space="preserve">Số ngày quan trắc dưới 30d.  / Chưa đạt U% yêu cầu. </v>
      </c>
      <c r="AP41" s="105"/>
      <c r="AQ41" s="105"/>
      <c r="AR41" s="105"/>
      <c r="AT41" s="66">
        <f t="shared" si="8"/>
        <v>0</v>
      </c>
      <c r="AU41" s="101" t="str">
        <f t="shared" si="9"/>
        <v>-</v>
      </c>
      <c r="AV41" s="101">
        <v>-80</v>
      </c>
      <c r="AW41" s="101">
        <v>-114040</v>
      </c>
      <c r="AX41" s="101" t="e">
        <v>#REF!</v>
      </c>
      <c r="AY41" s="101" t="e">
        <v>#REF!</v>
      </c>
      <c r="AZ41" s="101" t="e">
        <v>#REF!</v>
      </c>
      <c r="BA41" s="101" t="e">
        <v>#REF!</v>
      </c>
      <c r="BB41" s="101" t="e">
        <v>#REF!</v>
      </c>
      <c r="BC41" s="101" t="e">
        <v>#REF!</v>
      </c>
      <c r="BD41" s="101">
        <v>-135</v>
      </c>
      <c r="BE41" s="101">
        <v>-9.0000000000000142</v>
      </c>
      <c r="BF41" s="101" t="e">
        <v>#REF!</v>
      </c>
      <c r="BG41" s="101" t="e">
        <v>#REF!</v>
      </c>
      <c r="BH41" s="101" t="e">
        <v>#REF!</v>
      </c>
      <c r="BI41" s="101" t="e">
        <v>#REF!</v>
      </c>
      <c r="BJ41" s="101" t="e">
        <v>#REF!</v>
      </c>
      <c r="BK41" s="101" t="e">
        <v>#REF!</v>
      </c>
      <c r="BL41" s="101" t="e">
        <v>#REF!</v>
      </c>
      <c r="BM41" s="101">
        <v>-3480</v>
      </c>
      <c r="BN41" s="101">
        <v>0</v>
      </c>
      <c r="BO41" s="101">
        <v>-10</v>
      </c>
      <c r="BP41" s="101">
        <v>-0.91964285714285698</v>
      </c>
      <c r="BQ41" s="101">
        <v>-206</v>
      </c>
      <c r="BR41" s="101">
        <v>-892.00000000000011</v>
      </c>
      <c r="BS41" s="101">
        <v>-1013.0000000000001</v>
      </c>
      <c r="BT41" s="101">
        <v>-752.99999999999977</v>
      </c>
      <c r="BU41" s="101">
        <v>-4170</v>
      </c>
      <c r="BV41" s="101">
        <v>-690</v>
      </c>
      <c r="BW41" s="101">
        <v>0</v>
      </c>
      <c r="BX41" s="101">
        <v>-0.75037037037037047</v>
      </c>
      <c r="BY41" s="101">
        <v>0</v>
      </c>
      <c r="BZ41" s="101">
        <v>-367.99999999999966</v>
      </c>
      <c r="CA41" s="101">
        <v>-246.99999999999966</v>
      </c>
      <c r="CB41" s="101" t="e">
        <v>#REF!</v>
      </c>
    </row>
    <row r="42" spans="1:80" ht="26.1" customHeight="1">
      <c r="A42" s="119">
        <v>4</v>
      </c>
      <c r="B42" s="173"/>
      <c r="C42" s="173"/>
      <c r="D42" s="173"/>
      <c r="E42" s="105"/>
      <c r="F42" s="160">
        <v>117600</v>
      </c>
      <c r="G42" s="176"/>
      <c r="H42" s="124"/>
      <c r="I42" s="125"/>
      <c r="J42" s="126"/>
      <c r="K42" s="127"/>
      <c r="L42" s="128"/>
      <c r="M42" s="153"/>
      <c r="N42" s="153"/>
      <c r="O42" s="167"/>
      <c r="P42" s="153"/>
      <c r="Q42" s="135"/>
      <c r="R42" s="136">
        <v>-724</v>
      </c>
      <c r="S42" s="136">
        <v>-672</v>
      </c>
      <c r="T42" s="136">
        <v>-714</v>
      </c>
      <c r="U42" s="134"/>
      <c r="V42" s="134"/>
      <c r="W42" s="134"/>
      <c r="X42" s="134"/>
      <c r="Y42" s="149"/>
      <c r="Z42" s="149"/>
      <c r="AA42" s="150"/>
      <c r="AB42" s="148"/>
      <c r="AC42" s="148"/>
      <c r="AD42" s="148"/>
      <c r="AE42" s="106"/>
      <c r="AF42" s="107"/>
      <c r="AG42" s="108"/>
      <c r="AH42" s="107"/>
      <c r="AI42" s="106"/>
      <c r="AJ42" s="106"/>
      <c r="AK42" s="106"/>
      <c r="AL42" s="107"/>
      <c r="AM42" s="109"/>
      <c r="AN42" s="120"/>
      <c r="AO42" s="114" t="str">
        <f t="shared" ref="AO42:AO55" si="10">IF(Q42&lt;30,"Số ngày quan trắc dưới 30d. ","Số ngày quan trắc: "&amp;Q42)&amp;IF(Y42&gt;L42," / U% Đạt yêu cầu. "," / Chưa đạt U% yêu cầu. ")</f>
        <v xml:space="preserve">Số ngày quan trắc dưới 30d.  / Chưa đạt U% yêu cầu. </v>
      </c>
      <c r="AP42" s="105"/>
      <c r="AQ42" s="105"/>
      <c r="AR42" s="105"/>
      <c r="AT42" s="66">
        <f t="shared" ref="AT42:AT55" si="11">+AA42*30</f>
        <v>0</v>
      </c>
      <c r="AU42" s="101" t="str">
        <f t="shared" ref="AU42:AU55" si="12">IF(Z42&gt;=0.7,AV42,"-")</f>
        <v>-</v>
      </c>
      <c r="AV42" s="101">
        <v>-60</v>
      </c>
      <c r="AW42" s="101">
        <v>-113820</v>
      </c>
      <c r="AX42" s="101" t="e">
        <v>#REF!</v>
      </c>
      <c r="AY42" s="101" t="e">
        <v>#REF!</v>
      </c>
      <c r="AZ42" s="101" t="e">
        <v>#REF!</v>
      </c>
      <c r="BA42" s="101" t="e">
        <v>#REF!</v>
      </c>
      <c r="BB42" s="101" t="e">
        <v>#REF!</v>
      </c>
      <c r="BC42" s="101" t="e">
        <v>#REF!</v>
      </c>
      <c r="BD42" s="101">
        <v>-136</v>
      </c>
      <c r="BE42" s="101">
        <v>-10.999999999999986</v>
      </c>
      <c r="BF42" s="101" t="e">
        <v>#REF!</v>
      </c>
      <c r="BG42" s="101" t="e">
        <v>#REF!</v>
      </c>
      <c r="BH42" s="101" t="e">
        <v>#REF!</v>
      </c>
      <c r="BI42" s="101" t="e">
        <v>#REF!</v>
      </c>
      <c r="BJ42" s="101" t="e">
        <v>#REF!</v>
      </c>
      <c r="BK42" s="101" t="e">
        <v>#REF!</v>
      </c>
      <c r="BL42" s="101" t="e">
        <v>#REF!</v>
      </c>
      <c r="BM42" s="101">
        <v>-3490</v>
      </c>
      <c r="BN42" s="101">
        <v>0</v>
      </c>
      <c r="BO42" s="101">
        <v>-10</v>
      </c>
      <c r="BP42" s="101">
        <v>-0.90350877192982471</v>
      </c>
      <c r="BQ42" s="101">
        <v>-198</v>
      </c>
      <c r="BR42" s="101">
        <v>-729</v>
      </c>
      <c r="BS42" s="101">
        <v>-741.99999999999966</v>
      </c>
      <c r="BT42" s="101">
        <v>-583.99999999999977</v>
      </c>
      <c r="BU42" s="101">
        <v>-3832</v>
      </c>
      <c r="BV42" s="101">
        <v>-342</v>
      </c>
      <c r="BW42" s="101">
        <v>0</v>
      </c>
      <c r="BX42" s="101">
        <v>-0.54558823529411737</v>
      </c>
      <c r="BY42" s="101">
        <v>-0.66666666666665153</v>
      </c>
      <c r="BZ42" s="101">
        <v>-521.00000000000023</v>
      </c>
      <c r="CA42" s="101">
        <v>-508.00000000000057</v>
      </c>
      <c r="CB42" s="101" t="e">
        <v>#REF!</v>
      </c>
    </row>
    <row r="43" spans="1:80" ht="26.1" customHeight="1">
      <c r="A43" s="119">
        <v>5</v>
      </c>
      <c r="B43" s="173"/>
      <c r="C43" s="173"/>
      <c r="D43" s="173"/>
      <c r="E43" s="105"/>
      <c r="F43" s="160">
        <v>117700</v>
      </c>
      <c r="G43" s="176"/>
      <c r="H43" s="124"/>
      <c r="I43" s="125"/>
      <c r="J43" s="126"/>
      <c r="K43" s="127"/>
      <c r="L43" s="128"/>
      <c r="M43" s="153"/>
      <c r="N43" s="153"/>
      <c r="O43" s="167"/>
      <c r="P43" s="153"/>
      <c r="Q43" s="135"/>
      <c r="R43" s="136">
        <v>-1755</v>
      </c>
      <c r="S43" s="136">
        <v>-1272</v>
      </c>
      <c r="T43" s="136">
        <v>-1330</v>
      </c>
      <c r="U43" s="134"/>
      <c r="V43" s="134"/>
      <c r="W43" s="134"/>
      <c r="X43" s="134"/>
      <c r="Y43" s="149"/>
      <c r="Z43" s="149"/>
      <c r="AA43" s="150"/>
      <c r="AB43" s="148"/>
      <c r="AC43" s="148"/>
      <c r="AD43" s="148"/>
      <c r="AE43" s="106"/>
      <c r="AF43" s="107"/>
      <c r="AG43" s="108"/>
      <c r="AH43" s="107"/>
      <c r="AI43" s="106"/>
      <c r="AJ43" s="106"/>
      <c r="AK43" s="106"/>
      <c r="AL43" s="107"/>
      <c r="AM43" s="109"/>
      <c r="AN43" s="120"/>
      <c r="AO43" s="114" t="str">
        <f t="shared" si="10"/>
        <v xml:space="preserve">Số ngày quan trắc dưới 30d.  / Chưa đạt U% yêu cầu. </v>
      </c>
      <c r="AP43" s="105"/>
      <c r="AQ43" s="105"/>
      <c r="AR43" s="105"/>
      <c r="AT43" s="66">
        <f t="shared" si="11"/>
        <v>0</v>
      </c>
      <c r="AU43" s="101" t="str">
        <f t="shared" si="12"/>
        <v>-</v>
      </c>
      <c r="AV43" s="101">
        <v>-70</v>
      </c>
      <c r="AW43" s="101">
        <v>-113900</v>
      </c>
      <c r="AX43" s="101" t="e">
        <v>#REF!</v>
      </c>
      <c r="AY43" s="101" t="e">
        <v>#REF!</v>
      </c>
      <c r="AZ43" s="101" t="e">
        <v>#REF!</v>
      </c>
      <c r="BA43" s="101" t="e">
        <v>#REF!</v>
      </c>
      <c r="BB43" s="101" t="e">
        <v>#REF!</v>
      </c>
      <c r="BC43" s="101" t="e">
        <v>#REF!</v>
      </c>
      <c r="BD43" s="101">
        <v>-135</v>
      </c>
      <c r="BE43" s="101">
        <v>-9.0000000000000142</v>
      </c>
      <c r="BF43" s="101" t="e">
        <v>#REF!</v>
      </c>
      <c r="BG43" s="101" t="e">
        <v>#REF!</v>
      </c>
      <c r="BH43" s="101" t="e">
        <v>#REF!</v>
      </c>
      <c r="BI43" s="101" t="e">
        <v>#REF!</v>
      </c>
      <c r="BJ43" s="101" t="e">
        <v>#REF!</v>
      </c>
      <c r="BK43" s="101" t="e">
        <v>#REF!</v>
      </c>
      <c r="BL43" s="101" t="e">
        <v>#REF!</v>
      </c>
      <c r="BM43" s="101">
        <v>-3480</v>
      </c>
      <c r="BN43" s="101">
        <v>0</v>
      </c>
      <c r="BO43" s="101">
        <v>-10</v>
      </c>
      <c r="BP43" s="101">
        <v>-0.91964285714285698</v>
      </c>
      <c r="BQ43" s="101">
        <v>-198</v>
      </c>
      <c r="BR43" s="101">
        <v>-744.99999999999989</v>
      </c>
      <c r="BS43" s="101">
        <v>-826.99999999999943</v>
      </c>
      <c r="BT43" s="101">
        <v>-635.00000000000011</v>
      </c>
      <c r="BU43" s="101">
        <v>-3418</v>
      </c>
      <c r="BV43" s="101">
        <v>62</v>
      </c>
      <c r="BW43" s="101">
        <v>0</v>
      </c>
      <c r="BX43" s="101">
        <v>-0.61259259259259213</v>
      </c>
      <c r="BY43" s="101">
        <v>-0.46666666666667422</v>
      </c>
      <c r="BZ43" s="101">
        <v>-514.99999999999989</v>
      </c>
      <c r="CA43" s="101">
        <v>-433.00000000000034</v>
      </c>
      <c r="CB43" s="101" t="e">
        <v>#REF!</v>
      </c>
    </row>
    <row r="44" spans="1:80" ht="26.1" customHeight="1">
      <c r="A44" s="119">
        <v>6</v>
      </c>
      <c r="B44" s="173"/>
      <c r="C44" s="173"/>
      <c r="D44" s="173"/>
      <c r="E44" s="105"/>
      <c r="F44" s="160">
        <v>117800</v>
      </c>
      <c r="G44" s="176"/>
      <c r="H44" s="124"/>
      <c r="I44" s="125"/>
      <c r="J44" s="126"/>
      <c r="K44" s="127"/>
      <c r="L44" s="128"/>
      <c r="M44" s="153"/>
      <c r="N44" s="153"/>
      <c r="O44" s="167"/>
      <c r="P44" s="153"/>
      <c r="Q44" s="135"/>
      <c r="R44" s="136">
        <v>-392</v>
      </c>
      <c r="S44" s="136">
        <v>-657</v>
      </c>
      <c r="T44" s="136">
        <v>-374</v>
      </c>
      <c r="U44" s="134"/>
      <c r="V44" s="134"/>
      <c r="W44" s="134"/>
      <c r="X44" s="134"/>
      <c r="Y44" s="149"/>
      <c r="Z44" s="149"/>
      <c r="AA44" s="150"/>
      <c r="AB44" s="148"/>
      <c r="AC44" s="148"/>
      <c r="AD44" s="148"/>
      <c r="AE44" s="106"/>
      <c r="AF44" s="107"/>
      <c r="AG44" s="108"/>
      <c r="AH44" s="107"/>
      <c r="AI44" s="106"/>
      <c r="AJ44" s="106"/>
      <c r="AK44" s="106"/>
      <c r="AL44" s="107"/>
      <c r="AM44" s="109"/>
      <c r="AN44" s="120"/>
      <c r="AO44" s="114" t="str">
        <f t="shared" si="10"/>
        <v xml:space="preserve">Số ngày quan trắc dưới 30d.  / Chưa đạt U% yêu cầu. </v>
      </c>
      <c r="AP44" s="105"/>
      <c r="AQ44" s="105"/>
      <c r="AR44" s="105"/>
      <c r="AT44" s="66">
        <f t="shared" si="11"/>
        <v>0</v>
      </c>
      <c r="AU44" s="101" t="str">
        <f t="shared" si="12"/>
        <v>-</v>
      </c>
      <c r="AV44" s="101">
        <v>-100</v>
      </c>
      <c r="AW44" s="101">
        <v>-114000</v>
      </c>
      <c r="AX44" s="101" t="e">
        <v>#REF!</v>
      </c>
      <c r="AY44" s="101" t="e">
        <v>#REF!</v>
      </c>
      <c r="AZ44" s="101" t="e">
        <v>#REF!</v>
      </c>
      <c r="BA44" s="101" t="e">
        <v>#REF!</v>
      </c>
      <c r="BB44" s="101" t="e">
        <v>#REF!</v>
      </c>
      <c r="BC44" s="101" t="e">
        <v>#REF!</v>
      </c>
      <c r="BD44" s="101">
        <v>-135</v>
      </c>
      <c r="BE44" s="101">
        <v>-9.0000000000000142</v>
      </c>
      <c r="BF44" s="101" t="e">
        <v>#REF!</v>
      </c>
      <c r="BG44" s="101" t="e">
        <v>#REF!</v>
      </c>
      <c r="BH44" s="101" t="e">
        <v>#REF!</v>
      </c>
      <c r="BI44" s="101" t="e">
        <v>#REF!</v>
      </c>
      <c r="BJ44" s="101" t="e">
        <v>#REF!</v>
      </c>
      <c r="BK44" s="101" t="e">
        <v>#REF!</v>
      </c>
      <c r="BL44" s="101" t="e">
        <v>#REF!</v>
      </c>
      <c r="BM44" s="101">
        <v>-3480</v>
      </c>
      <c r="BN44" s="101">
        <v>0</v>
      </c>
      <c r="BO44" s="101">
        <v>-10</v>
      </c>
      <c r="BP44" s="101">
        <v>-0.91964285714285698</v>
      </c>
      <c r="BQ44" s="101">
        <v>-206</v>
      </c>
      <c r="BR44" s="101">
        <v>-756.00000000000011</v>
      </c>
      <c r="BS44" s="101">
        <v>-769.99999999999989</v>
      </c>
      <c r="BT44" s="101">
        <v>-648.99999999999989</v>
      </c>
      <c r="BU44" s="101">
        <v>-4003.9999999999995</v>
      </c>
      <c r="BV44" s="101">
        <v>-523.99999999999955</v>
      </c>
      <c r="BW44" s="101">
        <v>0</v>
      </c>
      <c r="BX44" s="101">
        <v>-0.57037037037037031</v>
      </c>
      <c r="BY44" s="101">
        <v>-0.13333333333331818</v>
      </c>
      <c r="BZ44" s="101">
        <v>-503.99999999999966</v>
      </c>
      <c r="CA44" s="101">
        <v>-489.99999999999989</v>
      </c>
      <c r="CB44" s="101" t="e">
        <v>#REF!</v>
      </c>
    </row>
    <row r="45" spans="1:80" ht="26.1" customHeight="1">
      <c r="A45" s="119">
        <v>7</v>
      </c>
      <c r="B45" s="173"/>
      <c r="C45" s="173"/>
      <c r="D45" s="173"/>
      <c r="E45" s="105"/>
      <c r="F45" s="160">
        <v>117900</v>
      </c>
      <c r="G45" s="176"/>
      <c r="H45" s="124"/>
      <c r="I45" s="125"/>
      <c r="J45" s="126"/>
      <c r="K45" s="127"/>
      <c r="L45" s="128"/>
      <c r="M45" s="153"/>
      <c r="N45" s="153"/>
      <c r="O45" s="167"/>
      <c r="P45" s="153"/>
      <c r="Q45" s="135"/>
      <c r="R45" s="136">
        <v>-443</v>
      </c>
      <c r="S45" s="136">
        <v>-1047</v>
      </c>
      <c r="T45" s="136">
        <v>-447</v>
      </c>
      <c r="U45" s="134"/>
      <c r="V45" s="134"/>
      <c r="W45" s="134"/>
      <c r="X45" s="134"/>
      <c r="Y45" s="149"/>
      <c r="Z45" s="149"/>
      <c r="AA45" s="150"/>
      <c r="AB45" s="148"/>
      <c r="AC45" s="148"/>
      <c r="AD45" s="148"/>
      <c r="AE45" s="106"/>
      <c r="AF45" s="107"/>
      <c r="AG45" s="108"/>
      <c r="AH45" s="107"/>
      <c r="AI45" s="106"/>
      <c r="AJ45" s="106"/>
      <c r="AK45" s="106"/>
      <c r="AL45" s="107"/>
      <c r="AM45" s="109"/>
      <c r="AN45" s="120"/>
      <c r="AO45" s="114" t="str">
        <f t="shared" si="10"/>
        <v xml:space="preserve">Số ngày quan trắc dưới 30d.  / Chưa đạt U% yêu cầu. </v>
      </c>
      <c r="AP45" s="105"/>
      <c r="AQ45" s="105"/>
      <c r="AR45" s="105"/>
      <c r="AT45" s="66">
        <f t="shared" si="11"/>
        <v>0</v>
      </c>
      <c r="AU45" s="101" t="str">
        <f t="shared" si="12"/>
        <v>-</v>
      </c>
      <c r="AV45" s="101">
        <v>-80</v>
      </c>
      <c r="AW45" s="101">
        <v>-114040</v>
      </c>
      <c r="AX45" s="101" t="e">
        <v>#REF!</v>
      </c>
      <c r="AY45" s="101" t="e">
        <v>#REF!</v>
      </c>
      <c r="AZ45" s="101" t="e">
        <v>#REF!</v>
      </c>
      <c r="BA45" s="101" t="e">
        <v>#REF!</v>
      </c>
      <c r="BB45" s="101" t="e">
        <v>#REF!</v>
      </c>
      <c r="BC45" s="101" t="e">
        <v>#REF!</v>
      </c>
      <c r="BD45" s="101">
        <v>-135</v>
      </c>
      <c r="BE45" s="101">
        <v>-9.0000000000000142</v>
      </c>
      <c r="BF45" s="101" t="e">
        <v>#REF!</v>
      </c>
      <c r="BG45" s="101" t="e">
        <v>#REF!</v>
      </c>
      <c r="BH45" s="101" t="e">
        <v>#REF!</v>
      </c>
      <c r="BI45" s="101" t="e">
        <v>#REF!</v>
      </c>
      <c r="BJ45" s="101" t="e">
        <v>#REF!</v>
      </c>
      <c r="BK45" s="101" t="e">
        <v>#REF!</v>
      </c>
      <c r="BL45" s="101" t="e">
        <v>#REF!</v>
      </c>
      <c r="BM45" s="101">
        <v>-3480</v>
      </c>
      <c r="BN45" s="101">
        <v>0</v>
      </c>
      <c r="BO45" s="101">
        <v>-10</v>
      </c>
      <c r="BP45" s="101">
        <v>-0.91964285714285698</v>
      </c>
      <c r="BQ45" s="101">
        <v>-206</v>
      </c>
      <c r="BR45" s="101">
        <v>-892.00000000000011</v>
      </c>
      <c r="BS45" s="101">
        <v>-1013.0000000000001</v>
      </c>
      <c r="BT45" s="101">
        <v>-752.99999999999977</v>
      </c>
      <c r="BU45" s="101">
        <v>-4170</v>
      </c>
      <c r="BV45" s="101">
        <v>-690</v>
      </c>
      <c r="BW45" s="101">
        <v>0</v>
      </c>
      <c r="BX45" s="101">
        <v>-0.75037037037037047</v>
      </c>
      <c r="BY45" s="101">
        <v>0</v>
      </c>
      <c r="BZ45" s="101">
        <v>-367.99999999999966</v>
      </c>
      <c r="CA45" s="101">
        <v>-246.99999999999966</v>
      </c>
      <c r="CB45" s="101" t="e">
        <v>#REF!</v>
      </c>
    </row>
    <row r="46" spans="1:80" ht="26.1" customHeight="1">
      <c r="A46" s="119">
        <v>4</v>
      </c>
      <c r="B46" s="173"/>
      <c r="C46" s="173"/>
      <c r="D46" s="173"/>
      <c r="E46" s="105"/>
      <c r="F46" s="160">
        <v>118000</v>
      </c>
      <c r="G46" s="176"/>
      <c r="H46" s="124"/>
      <c r="I46" s="125"/>
      <c r="J46" s="126"/>
      <c r="K46" s="127"/>
      <c r="L46" s="128"/>
      <c r="M46" s="153"/>
      <c r="N46" s="153"/>
      <c r="O46" s="167"/>
      <c r="P46" s="153"/>
      <c r="Q46" s="135"/>
      <c r="R46" s="136">
        <v>-700</v>
      </c>
      <c r="S46" s="136">
        <v>-1292</v>
      </c>
      <c r="T46" s="136">
        <v>-1777</v>
      </c>
      <c r="U46" s="134"/>
      <c r="V46" s="134"/>
      <c r="W46" s="134"/>
      <c r="X46" s="134"/>
      <c r="Y46" s="149"/>
      <c r="Z46" s="149"/>
      <c r="AA46" s="150"/>
      <c r="AB46" s="148"/>
      <c r="AC46" s="148"/>
      <c r="AD46" s="148"/>
      <c r="AE46" s="106"/>
      <c r="AF46" s="107"/>
      <c r="AG46" s="108"/>
      <c r="AH46" s="107"/>
      <c r="AI46" s="106"/>
      <c r="AJ46" s="106"/>
      <c r="AK46" s="106"/>
      <c r="AL46" s="107"/>
      <c r="AM46" s="109"/>
      <c r="AN46" s="120"/>
      <c r="AO46" s="114" t="str">
        <f t="shared" si="10"/>
        <v xml:space="preserve">Số ngày quan trắc dưới 30d.  / Chưa đạt U% yêu cầu. </v>
      </c>
      <c r="AP46" s="105"/>
      <c r="AQ46" s="105"/>
      <c r="AR46" s="105"/>
      <c r="AT46" s="66">
        <f t="shared" si="11"/>
        <v>0</v>
      </c>
      <c r="AU46" s="101" t="str">
        <f t="shared" si="12"/>
        <v>-</v>
      </c>
      <c r="AV46" s="101">
        <v>-60</v>
      </c>
      <c r="AW46" s="101">
        <v>-113820</v>
      </c>
      <c r="AX46" s="101" t="e">
        <v>#REF!</v>
      </c>
      <c r="AY46" s="101" t="e">
        <v>#REF!</v>
      </c>
      <c r="AZ46" s="101" t="e">
        <v>#REF!</v>
      </c>
      <c r="BA46" s="101" t="e">
        <v>#REF!</v>
      </c>
      <c r="BB46" s="101" t="e">
        <v>#REF!</v>
      </c>
      <c r="BC46" s="101" t="e">
        <v>#REF!</v>
      </c>
      <c r="BD46" s="101">
        <v>-136</v>
      </c>
      <c r="BE46" s="101">
        <v>-10.999999999999986</v>
      </c>
      <c r="BF46" s="101" t="e">
        <v>#REF!</v>
      </c>
      <c r="BG46" s="101" t="e">
        <v>#REF!</v>
      </c>
      <c r="BH46" s="101" t="e">
        <v>#REF!</v>
      </c>
      <c r="BI46" s="101" t="e">
        <v>#REF!</v>
      </c>
      <c r="BJ46" s="101" t="e">
        <v>#REF!</v>
      </c>
      <c r="BK46" s="101" t="e">
        <v>#REF!</v>
      </c>
      <c r="BL46" s="101" t="e">
        <v>#REF!</v>
      </c>
      <c r="BM46" s="101">
        <v>-3490</v>
      </c>
      <c r="BN46" s="101">
        <v>0</v>
      </c>
      <c r="BO46" s="101">
        <v>-10</v>
      </c>
      <c r="BP46" s="101">
        <v>-0.90350877192982471</v>
      </c>
      <c r="BQ46" s="101">
        <v>-198</v>
      </c>
      <c r="BR46" s="101">
        <v>-729</v>
      </c>
      <c r="BS46" s="101">
        <v>-741.99999999999966</v>
      </c>
      <c r="BT46" s="101">
        <v>-583.99999999999977</v>
      </c>
      <c r="BU46" s="101">
        <v>-3832</v>
      </c>
      <c r="BV46" s="101">
        <v>-342</v>
      </c>
      <c r="BW46" s="101">
        <v>0</v>
      </c>
      <c r="BX46" s="101">
        <v>-0.54558823529411737</v>
      </c>
      <c r="BY46" s="101">
        <v>-0.66666666666665153</v>
      </c>
      <c r="BZ46" s="101">
        <v>-521.00000000000023</v>
      </c>
      <c r="CA46" s="101">
        <v>-508.00000000000057</v>
      </c>
      <c r="CB46" s="101" t="e">
        <v>#REF!</v>
      </c>
    </row>
    <row r="47" spans="1:80" ht="26.1" customHeight="1">
      <c r="A47" s="119">
        <v>5</v>
      </c>
      <c r="B47" s="173"/>
      <c r="C47" s="173"/>
      <c r="D47" s="173"/>
      <c r="E47" s="105"/>
      <c r="F47" s="160">
        <v>118100</v>
      </c>
      <c r="G47" s="175"/>
      <c r="H47" s="124"/>
      <c r="I47" s="125"/>
      <c r="J47" s="126"/>
      <c r="K47" s="127"/>
      <c r="L47" s="128"/>
      <c r="M47" s="153"/>
      <c r="N47" s="153"/>
      <c r="O47" s="167"/>
      <c r="P47" s="153"/>
      <c r="Q47" s="135"/>
      <c r="R47" s="136">
        <v>-454</v>
      </c>
      <c r="S47" s="136">
        <v>-875</v>
      </c>
      <c r="T47" s="136">
        <v>-550</v>
      </c>
      <c r="U47" s="134"/>
      <c r="V47" s="134"/>
      <c r="W47" s="134"/>
      <c r="X47" s="134"/>
      <c r="Y47" s="149"/>
      <c r="Z47" s="149"/>
      <c r="AA47" s="150"/>
      <c r="AB47" s="148"/>
      <c r="AC47" s="148"/>
      <c r="AD47" s="148"/>
      <c r="AE47" s="106"/>
      <c r="AF47" s="107"/>
      <c r="AG47" s="108"/>
      <c r="AH47" s="107"/>
      <c r="AI47" s="106"/>
      <c r="AJ47" s="106"/>
      <c r="AK47" s="106"/>
      <c r="AL47" s="107"/>
      <c r="AM47" s="109"/>
      <c r="AN47" s="120"/>
      <c r="AO47" s="114" t="str">
        <f t="shared" si="10"/>
        <v xml:space="preserve">Số ngày quan trắc dưới 30d.  / Chưa đạt U% yêu cầu. </v>
      </c>
      <c r="AP47" s="105"/>
      <c r="AQ47" s="105"/>
      <c r="AR47" s="105"/>
      <c r="AT47" s="66">
        <f t="shared" si="11"/>
        <v>0</v>
      </c>
      <c r="AU47" s="101" t="str">
        <f t="shared" si="12"/>
        <v>-</v>
      </c>
      <c r="AV47" s="101">
        <v>-70</v>
      </c>
      <c r="AW47" s="101">
        <v>-113900</v>
      </c>
      <c r="AX47" s="101" t="e">
        <v>#REF!</v>
      </c>
      <c r="AY47" s="101" t="e">
        <v>#REF!</v>
      </c>
      <c r="AZ47" s="101" t="e">
        <v>#REF!</v>
      </c>
      <c r="BA47" s="101" t="e">
        <v>#REF!</v>
      </c>
      <c r="BB47" s="101" t="e">
        <v>#REF!</v>
      </c>
      <c r="BC47" s="101" t="e">
        <v>#REF!</v>
      </c>
      <c r="BD47" s="101">
        <v>-135</v>
      </c>
      <c r="BE47" s="101">
        <v>-9.0000000000000142</v>
      </c>
      <c r="BF47" s="101" t="e">
        <v>#REF!</v>
      </c>
      <c r="BG47" s="101" t="e">
        <v>#REF!</v>
      </c>
      <c r="BH47" s="101" t="e">
        <v>#REF!</v>
      </c>
      <c r="BI47" s="101" t="e">
        <v>#REF!</v>
      </c>
      <c r="BJ47" s="101" t="e">
        <v>#REF!</v>
      </c>
      <c r="BK47" s="101" t="e">
        <v>#REF!</v>
      </c>
      <c r="BL47" s="101" t="e">
        <v>#REF!</v>
      </c>
      <c r="BM47" s="101">
        <v>-3480</v>
      </c>
      <c r="BN47" s="101">
        <v>0</v>
      </c>
      <c r="BO47" s="101">
        <v>-10</v>
      </c>
      <c r="BP47" s="101">
        <v>-0.91964285714285698</v>
      </c>
      <c r="BQ47" s="101">
        <v>-198</v>
      </c>
      <c r="BR47" s="101">
        <v>-744.99999999999989</v>
      </c>
      <c r="BS47" s="101">
        <v>-826.99999999999943</v>
      </c>
      <c r="BT47" s="101">
        <v>-635.00000000000011</v>
      </c>
      <c r="BU47" s="101">
        <v>-3418</v>
      </c>
      <c r="BV47" s="101">
        <v>62</v>
      </c>
      <c r="BW47" s="101">
        <v>0</v>
      </c>
      <c r="BX47" s="101">
        <v>-0.61259259259259213</v>
      </c>
      <c r="BY47" s="101">
        <v>-0.46666666666667422</v>
      </c>
      <c r="BZ47" s="101">
        <v>-514.99999999999989</v>
      </c>
      <c r="CA47" s="101">
        <v>-433.00000000000034</v>
      </c>
      <c r="CB47" s="101" t="e">
        <v>#REF!</v>
      </c>
    </row>
    <row r="48" spans="1:80" ht="26.1" customHeight="1">
      <c r="A48" s="119">
        <v>6</v>
      </c>
      <c r="B48" s="173" t="s">
        <v>140</v>
      </c>
      <c r="C48" s="173"/>
      <c r="D48" s="173"/>
      <c r="E48" s="105"/>
      <c r="F48" s="160">
        <v>118200</v>
      </c>
      <c r="G48" s="174">
        <v>160</v>
      </c>
      <c r="H48" s="124"/>
      <c r="I48" s="125"/>
      <c r="J48" s="126"/>
      <c r="K48" s="127"/>
      <c r="L48" s="128"/>
      <c r="M48" s="153"/>
      <c r="N48" s="153"/>
      <c r="O48" s="167"/>
      <c r="P48" s="153"/>
      <c r="Q48" s="135"/>
      <c r="R48" s="136">
        <v>-836</v>
      </c>
      <c r="S48" s="136">
        <v>-1098</v>
      </c>
      <c r="T48" s="136">
        <v>-1347</v>
      </c>
      <c r="U48" s="134"/>
      <c r="V48" s="134"/>
      <c r="W48" s="134"/>
      <c r="X48" s="134"/>
      <c r="Y48" s="149"/>
      <c r="Z48" s="149"/>
      <c r="AA48" s="150"/>
      <c r="AB48" s="148"/>
      <c r="AC48" s="148"/>
      <c r="AD48" s="148"/>
      <c r="AE48" s="106"/>
      <c r="AF48" s="107"/>
      <c r="AG48" s="108"/>
      <c r="AH48" s="107"/>
      <c r="AI48" s="106"/>
      <c r="AJ48" s="106"/>
      <c r="AK48" s="106"/>
      <c r="AL48" s="107"/>
      <c r="AM48" s="109"/>
      <c r="AN48" s="120"/>
      <c r="AO48" s="114" t="str">
        <f t="shared" si="10"/>
        <v xml:space="preserve">Số ngày quan trắc dưới 30d.  / Chưa đạt U% yêu cầu. </v>
      </c>
      <c r="AP48" s="105"/>
      <c r="AQ48" s="105"/>
      <c r="AR48" s="105"/>
      <c r="AT48" s="66">
        <f t="shared" si="11"/>
        <v>0</v>
      </c>
      <c r="AU48" s="101" t="str">
        <f t="shared" si="12"/>
        <v>-</v>
      </c>
      <c r="AV48" s="101">
        <v>-100</v>
      </c>
      <c r="AW48" s="101">
        <v>-114000</v>
      </c>
      <c r="AX48" s="101" t="e">
        <v>#REF!</v>
      </c>
      <c r="AY48" s="101" t="e">
        <v>#REF!</v>
      </c>
      <c r="AZ48" s="101" t="e">
        <v>#REF!</v>
      </c>
      <c r="BA48" s="101" t="e">
        <v>#REF!</v>
      </c>
      <c r="BB48" s="101" t="e">
        <v>#REF!</v>
      </c>
      <c r="BC48" s="101" t="e">
        <v>#REF!</v>
      </c>
      <c r="BD48" s="101">
        <v>-135</v>
      </c>
      <c r="BE48" s="101">
        <v>-9.0000000000000142</v>
      </c>
      <c r="BF48" s="101" t="e">
        <v>#REF!</v>
      </c>
      <c r="BG48" s="101" t="e">
        <v>#REF!</v>
      </c>
      <c r="BH48" s="101" t="e">
        <v>#REF!</v>
      </c>
      <c r="BI48" s="101" t="e">
        <v>#REF!</v>
      </c>
      <c r="BJ48" s="101" t="e">
        <v>#REF!</v>
      </c>
      <c r="BK48" s="101" t="e">
        <v>#REF!</v>
      </c>
      <c r="BL48" s="101" t="e">
        <v>#REF!</v>
      </c>
      <c r="BM48" s="101">
        <v>-3480</v>
      </c>
      <c r="BN48" s="101">
        <v>0</v>
      </c>
      <c r="BO48" s="101">
        <v>-10</v>
      </c>
      <c r="BP48" s="101">
        <v>-0.91964285714285698</v>
      </c>
      <c r="BQ48" s="101">
        <v>-206</v>
      </c>
      <c r="BR48" s="101">
        <v>-756.00000000000011</v>
      </c>
      <c r="BS48" s="101">
        <v>-769.99999999999989</v>
      </c>
      <c r="BT48" s="101">
        <v>-648.99999999999989</v>
      </c>
      <c r="BU48" s="101">
        <v>-4003.9999999999995</v>
      </c>
      <c r="BV48" s="101">
        <v>-523.99999999999955</v>
      </c>
      <c r="BW48" s="101">
        <v>0</v>
      </c>
      <c r="BX48" s="101">
        <v>-0.57037037037037031</v>
      </c>
      <c r="BY48" s="101">
        <v>-0.13333333333331818</v>
      </c>
      <c r="BZ48" s="101">
        <v>-503.99999999999966</v>
      </c>
      <c r="CA48" s="101">
        <v>-489.99999999999989</v>
      </c>
      <c r="CB48" s="101" t="e">
        <v>#REF!</v>
      </c>
    </row>
    <row r="49" spans="1:80" ht="26.1" customHeight="1">
      <c r="A49" s="119">
        <v>7</v>
      </c>
      <c r="B49" s="173"/>
      <c r="C49" s="173"/>
      <c r="D49" s="173"/>
      <c r="E49" s="105"/>
      <c r="F49" s="160">
        <v>118300</v>
      </c>
      <c r="G49" s="175"/>
      <c r="H49" s="124"/>
      <c r="I49" s="125"/>
      <c r="J49" s="126"/>
      <c r="K49" s="127"/>
      <c r="L49" s="128"/>
      <c r="M49" s="153"/>
      <c r="N49" s="153"/>
      <c r="O49" s="167"/>
      <c r="P49" s="153"/>
      <c r="Q49" s="135"/>
      <c r="R49" s="136">
        <v>-1063</v>
      </c>
      <c r="S49" s="136">
        <v>-2300</v>
      </c>
      <c r="T49" s="136">
        <v>-1327</v>
      </c>
      <c r="U49" s="134"/>
      <c r="V49" s="134"/>
      <c r="W49" s="134"/>
      <c r="X49" s="134"/>
      <c r="Y49" s="149"/>
      <c r="Z49" s="149"/>
      <c r="AA49" s="150"/>
      <c r="AB49" s="148"/>
      <c r="AC49" s="148"/>
      <c r="AD49" s="148"/>
      <c r="AE49" s="106"/>
      <c r="AF49" s="107"/>
      <c r="AG49" s="108"/>
      <c r="AH49" s="107"/>
      <c r="AI49" s="106"/>
      <c r="AJ49" s="106"/>
      <c r="AK49" s="106"/>
      <c r="AL49" s="107"/>
      <c r="AM49" s="109"/>
      <c r="AN49" s="120"/>
      <c r="AO49" s="114" t="str">
        <f t="shared" si="10"/>
        <v xml:space="preserve">Số ngày quan trắc dưới 30d.  / Chưa đạt U% yêu cầu. </v>
      </c>
      <c r="AP49" s="105"/>
      <c r="AQ49" s="105"/>
      <c r="AR49" s="105"/>
      <c r="AT49" s="66">
        <f t="shared" si="11"/>
        <v>0</v>
      </c>
      <c r="AU49" s="101" t="str">
        <f t="shared" si="12"/>
        <v>-</v>
      </c>
      <c r="AV49" s="101">
        <v>-80</v>
      </c>
      <c r="AW49" s="101">
        <v>-114040</v>
      </c>
      <c r="AX49" s="101" t="e">
        <v>#REF!</v>
      </c>
      <c r="AY49" s="101" t="e">
        <v>#REF!</v>
      </c>
      <c r="AZ49" s="101" t="e">
        <v>#REF!</v>
      </c>
      <c r="BA49" s="101" t="e">
        <v>#REF!</v>
      </c>
      <c r="BB49" s="101" t="e">
        <v>#REF!</v>
      </c>
      <c r="BC49" s="101" t="e">
        <v>#REF!</v>
      </c>
      <c r="BD49" s="101">
        <v>-135</v>
      </c>
      <c r="BE49" s="101">
        <v>-9.0000000000000142</v>
      </c>
      <c r="BF49" s="101" t="e">
        <v>#REF!</v>
      </c>
      <c r="BG49" s="101" t="e">
        <v>#REF!</v>
      </c>
      <c r="BH49" s="101" t="e">
        <v>#REF!</v>
      </c>
      <c r="BI49" s="101" t="e">
        <v>#REF!</v>
      </c>
      <c r="BJ49" s="101" t="e">
        <v>#REF!</v>
      </c>
      <c r="BK49" s="101" t="e">
        <v>#REF!</v>
      </c>
      <c r="BL49" s="101" t="e">
        <v>#REF!</v>
      </c>
      <c r="BM49" s="101">
        <v>-3480</v>
      </c>
      <c r="BN49" s="101">
        <v>0</v>
      </c>
      <c r="BO49" s="101">
        <v>-10</v>
      </c>
      <c r="BP49" s="101">
        <v>-0.91964285714285698</v>
      </c>
      <c r="BQ49" s="101">
        <v>-206</v>
      </c>
      <c r="BR49" s="101">
        <v>-892.00000000000011</v>
      </c>
      <c r="BS49" s="101">
        <v>-1013.0000000000001</v>
      </c>
      <c r="BT49" s="101">
        <v>-752.99999999999977</v>
      </c>
      <c r="BU49" s="101">
        <v>-4170</v>
      </c>
      <c r="BV49" s="101">
        <v>-690</v>
      </c>
      <c r="BW49" s="101">
        <v>0</v>
      </c>
      <c r="BX49" s="101">
        <v>-0.75037037037037047</v>
      </c>
      <c r="BY49" s="101">
        <v>0</v>
      </c>
      <c r="BZ49" s="101">
        <v>-367.99999999999966</v>
      </c>
      <c r="CA49" s="101">
        <v>-246.99999999999966</v>
      </c>
      <c r="CB49" s="101" t="e">
        <v>#REF!</v>
      </c>
    </row>
    <row r="50" spans="1:80" ht="26.1" customHeight="1">
      <c r="A50" s="119">
        <v>4</v>
      </c>
      <c r="B50" s="162" t="s">
        <v>141</v>
      </c>
      <c r="C50" s="161"/>
      <c r="D50" s="104"/>
      <c r="E50" s="105"/>
      <c r="F50" s="160">
        <v>118340</v>
      </c>
      <c r="G50" s="124">
        <v>157</v>
      </c>
      <c r="H50" s="124"/>
      <c r="I50" s="125"/>
      <c r="J50" s="126"/>
      <c r="K50" s="127"/>
      <c r="L50" s="128"/>
      <c r="M50" s="153"/>
      <c r="N50" s="153"/>
      <c r="O50" s="167"/>
      <c r="P50" s="153"/>
      <c r="Q50" s="135"/>
      <c r="R50" s="136">
        <v>-723</v>
      </c>
      <c r="S50" s="136">
        <v>-825</v>
      </c>
      <c r="T50" s="136">
        <v>-843</v>
      </c>
      <c r="U50" s="134"/>
      <c r="V50" s="134"/>
      <c r="W50" s="134"/>
      <c r="X50" s="134"/>
      <c r="Y50" s="149"/>
      <c r="Z50" s="149"/>
      <c r="AA50" s="150"/>
      <c r="AB50" s="148"/>
      <c r="AC50" s="148"/>
      <c r="AD50" s="148"/>
      <c r="AE50" s="106"/>
      <c r="AF50" s="107"/>
      <c r="AG50" s="108"/>
      <c r="AH50" s="107"/>
      <c r="AI50" s="106"/>
      <c r="AJ50" s="106"/>
      <c r="AK50" s="106"/>
      <c r="AL50" s="107"/>
      <c r="AM50" s="109"/>
      <c r="AN50" s="120"/>
      <c r="AO50" s="114" t="str">
        <f t="shared" si="10"/>
        <v xml:space="preserve">Số ngày quan trắc dưới 30d.  / Chưa đạt U% yêu cầu. </v>
      </c>
      <c r="AP50" s="105"/>
      <c r="AQ50" s="105"/>
      <c r="AR50" s="105"/>
      <c r="AT50" s="66">
        <f t="shared" si="11"/>
        <v>0</v>
      </c>
      <c r="AU50" s="101" t="str">
        <f t="shared" si="12"/>
        <v>-</v>
      </c>
      <c r="AV50" s="101">
        <v>-60</v>
      </c>
      <c r="AW50" s="101">
        <v>-113820</v>
      </c>
      <c r="AX50" s="101" t="e">
        <v>#REF!</v>
      </c>
      <c r="AY50" s="101" t="e">
        <v>#REF!</v>
      </c>
      <c r="AZ50" s="101" t="e">
        <v>#REF!</v>
      </c>
      <c r="BA50" s="101" t="e">
        <v>#REF!</v>
      </c>
      <c r="BB50" s="101" t="e">
        <v>#REF!</v>
      </c>
      <c r="BC50" s="101" t="e">
        <v>#REF!</v>
      </c>
      <c r="BD50" s="101">
        <v>-136</v>
      </c>
      <c r="BE50" s="101">
        <v>-10.999999999999986</v>
      </c>
      <c r="BF50" s="101" t="e">
        <v>#REF!</v>
      </c>
      <c r="BG50" s="101" t="e">
        <v>#REF!</v>
      </c>
      <c r="BH50" s="101" t="e">
        <v>#REF!</v>
      </c>
      <c r="BI50" s="101" t="e">
        <v>#REF!</v>
      </c>
      <c r="BJ50" s="101" t="e">
        <v>#REF!</v>
      </c>
      <c r="BK50" s="101" t="e">
        <v>#REF!</v>
      </c>
      <c r="BL50" s="101" t="e">
        <v>#REF!</v>
      </c>
      <c r="BM50" s="101">
        <v>-3490</v>
      </c>
      <c r="BN50" s="101">
        <v>0</v>
      </c>
      <c r="BO50" s="101">
        <v>-10</v>
      </c>
      <c r="BP50" s="101">
        <v>-0.90350877192982471</v>
      </c>
      <c r="BQ50" s="101">
        <v>-198</v>
      </c>
      <c r="BR50" s="101">
        <v>-729</v>
      </c>
      <c r="BS50" s="101">
        <v>-741.99999999999966</v>
      </c>
      <c r="BT50" s="101">
        <v>-583.99999999999977</v>
      </c>
      <c r="BU50" s="101">
        <v>-3832</v>
      </c>
      <c r="BV50" s="101">
        <v>-342</v>
      </c>
      <c r="BW50" s="101">
        <v>0</v>
      </c>
      <c r="BX50" s="101">
        <v>-0.54558823529411737</v>
      </c>
      <c r="BY50" s="101">
        <v>-0.66666666666665153</v>
      </c>
      <c r="BZ50" s="101">
        <v>-521.00000000000023</v>
      </c>
      <c r="CA50" s="101">
        <v>-508.00000000000057</v>
      </c>
      <c r="CB50" s="101" t="e">
        <v>#REF!</v>
      </c>
    </row>
    <row r="51" spans="1:80" ht="26.1" customHeight="1">
      <c r="A51" s="119">
        <v>5</v>
      </c>
      <c r="B51" s="162" t="s">
        <v>142</v>
      </c>
      <c r="C51" s="161"/>
      <c r="D51" s="104"/>
      <c r="E51" s="105"/>
      <c r="F51" s="160">
        <v>118410</v>
      </c>
      <c r="G51" s="124">
        <v>191</v>
      </c>
      <c r="H51" s="124"/>
      <c r="I51" s="125"/>
      <c r="J51" s="126"/>
      <c r="K51" s="127"/>
      <c r="L51" s="128"/>
      <c r="M51" s="153"/>
      <c r="N51" s="153"/>
      <c r="O51" s="167"/>
      <c r="P51" s="153"/>
      <c r="Q51" s="135"/>
      <c r="R51" s="136">
        <v>-1220</v>
      </c>
      <c r="S51" s="136">
        <v>-1425</v>
      </c>
      <c r="T51" s="136">
        <v>-1067</v>
      </c>
      <c r="U51" s="134"/>
      <c r="V51" s="134"/>
      <c r="W51" s="134"/>
      <c r="X51" s="134"/>
      <c r="Y51" s="149"/>
      <c r="Z51" s="149"/>
      <c r="AA51" s="150"/>
      <c r="AB51" s="148"/>
      <c r="AC51" s="148"/>
      <c r="AD51" s="148"/>
      <c r="AE51" s="106"/>
      <c r="AF51" s="107"/>
      <c r="AG51" s="108"/>
      <c r="AH51" s="107"/>
      <c r="AI51" s="106"/>
      <c r="AJ51" s="106"/>
      <c r="AK51" s="106"/>
      <c r="AL51" s="107"/>
      <c r="AM51" s="109"/>
      <c r="AN51" s="120" t="s">
        <v>118</v>
      </c>
      <c r="AO51" s="114" t="str">
        <f t="shared" si="10"/>
        <v xml:space="preserve">Số ngày quan trắc dưới 30d.  / Chưa đạt U% yêu cầu. </v>
      </c>
      <c r="AP51" s="105"/>
      <c r="AQ51" s="105"/>
      <c r="AR51" s="105"/>
      <c r="AT51" s="66">
        <f t="shared" si="11"/>
        <v>0</v>
      </c>
      <c r="AU51" s="101" t="str">
        <f t="shared" si="12"/>
        <v>-</v>
      </c>
      <c r="AV51" s="101">
        <v>-70</v>
      </c>
      <c r="AW51" s="101">
        <v>-113900</v>
      </c>
      <c r="AX51" s="101" t="e">
        <v>#REF!</v>
      </c>
      <c r="AY51" s="101" t="e">
        <v>#REF!</v>
      </c>
      <c r="AZ51" s="101" t="e">
        <v>#REF!</v>
      </c>
      <c r="BA51" s="101" t="e">
        <v>#REF!</v>
      </c>
      <c r="BB51" s="101" t="e">
        <v>#REF!</v>
      </c>
      <c r="BC51" s="101" t="e">
        <v>#REF!</v>
      </c>
      <c r="BD51" s="101">
        <v>-135</v>
      </c>
      <c r="BE51" s="101">
        <v>-9.0000000000000142</v>
      </c>
      <c r="BF51" s="101" t="e">
        <v>#REF!</v>
      </c>
      <c r="BG51" s="101" t="e">
        <v>#REF!</v>
      </c>
      <c r="BH51" s="101" t="e">
        <v>#REF!</v>
      </c>
      <c r="BI51" s="101" t="e">
        <v>#REF!</v>
      </c>
      <c r="BJ51" s="101" t="e">
        <v>#REF!</v>
      </c>
      <c r="BK51" s="101" t="e">
        <v>#REF!</v>
      </c>
      <c r="BL51" s="101" t="e">
        <v>#REF!</v>
      </c>
      <c r="BM51" s="101">
        <v>-3480</v>
      </c>
      <c r="BN51" s="101">
        <v>0</v>
      </c>
      <c r="BO51" s="101">
        <v>-10</v>
      </c>
      <c r="BP51" s="101">
        <v>-0.91964285714285698</v>
      </c>
      <c r="BQ51" s="101">
        <v>-198</v>
      </c>
      <c r="BR51" s="101">
        <v>-744.99999999999989</v>
      </c>
      <c r="BS51" s="101">
        <v>-826.99999999999943</v>
      </c>
      <c r="BT51" s="101">
        <v>-635.00000000000011</v>
      </c>
      <c r="BU51" s="101">
        <v>-3418</v>
      </c>
      <c r="BV51" s="101">
        <v>62</v>
      </c>
      <c r="BW51" s="101">
        <v>0</v>
      </c>
      <c r="BX51" s="101">
        <v>-0.61259259259259213</v>
      </c>
      <c r="BY51" s="101">
        <v>-0.46666666666667422</v>
      </c>
      <c r="BZ51" s="101">
        <v>-514.99999999999989</v>
      </c>
      <c r="CA51" s="101">
        <v>-433.00000000000034</v>
      </c>
      <c r="CB51" s="101" t="e">
        <v>#REF!</v>
      </c>
    </row>
    <row r="52" spans="1:80" ht="26.1" customHeight="1">
      <c r="A52" s="119">
        <v>6</v>
      </c>
      <c r="B52" s="162" t="s">
        <v>143</v>
      </c>
      <c r="C52" s="161"/>
      <c r="D52" s="104"/>
      <c r="E52" s="105"/>
      <c r="F52" s="160">
        <v>118495</v>
      </c>
      <c r="G52" s="124">
        <v>252</v>
      </c>
      <c r="H52" s="124"/>
      <c r="I52" s="125"/>
      <c r="J52" s="126"/>
      <c r="K52" s="127"/>
      <c r="L52" s="128"/>
      <c r="M52" s="153"/>
      <c r="N52" s="153"/>
      <c r="O52" s="167"/>
      <c r="P52" s="153"/>
      <c r="Q52" s="135"/>
      <c r="R52" s="136">
        <v>-1898</v>
      </c>
      <c r="S52" s="136">
        <v>-1658</v>
      </c>
      <c r="T52" s="136">
        <v>-1155</v>
      </c>
      <c r="U52" s="134"/>
      <c r="V52" s="134"/>
      <c r="W52" s="134"/>
      <c r="X52" s="134"/>
      <c r="Y52" s="149"/>
      <c r="Z52" s="149"/>
      <c r="AA52" s="150"/>
      <c r="AB52" s="148"/>
      <c r="AC52" s="148"/>
      <c r="AD52" s="148"/>
      <c r="AE52" s="106"/>
      <c r="AF52" s="107"/>
      <c r="AG52" s="108"/>
      <c r="AH52" s="107"/>
      <c r="AI52" s="106"/>
      <c r="AJ52" s="106"/>
      <c r="AK52" s="106"/>
      <c r="AL52" s="107"/>
      <c r="AM52" s="109"/>
      <c r="AN52" s="120" t="s">
        <v>118</v>
      </c>
      <c r="AO52" s="114" t="str">
        <f t="shared" si="10"/>
        <v xml:space="preserve">Số ngày quan trắc dưới 30d.  / Chưa đạt U% yêu cầu. </v>
      </c>
      <c r="AP52" s="105"/>
      <c r="AQ52" s="105"/>
      <c r="AR52" s="105"/>
      <c r="AT52" s="66">
        <f t="shared" si="11"/>
        <v>0</v>
      </c>
      <c r="AU52" s="101" t="str">
        <f t="shared" si="12"/>
        <v>-</v>
      </c>
      <c r="AV52" s="101">
        <v>-100</v>
      </c>
      <c r="AW52" s="101">
        <v>-114000</v>
      </c>
      <c r="AX52" s="101" t="e">
        <v>#REF!</v>
      </c>
      <c r="AY52" s="101" t="e">
        <v>#REF!</v>
      </c>
      <c r="AZ52" s="101" t="e">
        <v>#REF!</v>
      </c>
      <c r="BA52" s="101" t="e">
        <v>#REF!</v>
      </c>
      <c r="BB52" s="101" t="e">
        <v>#REF!</v>
      </c>
      <c r="BC52" s="101" t="e">
        <v>#REF!</v>
      </c>
      <c r="BD52" s="101">
        <v>-135</v>
      </c>
      <c r="BE52" s="101">
        <v>-9.0000000000000142</v>
      </c>
      <c r="BF52" s="101" t="e">
        <v>#REF!</v>
      </c>
      <c r="BG52" s="101" t="e">
        <v>#REF!</v>
      </c>
      <c r="BH52" s="101" t="e">
        <v>#REF!</v>
      </c>
      <c r="BI52" s="101" t="e">
        <v>#REF!</v>
      </c>
      <c r="BJ52" s="101" t="e">
        <v>#REF!</v>
      </c>
      <c r="BK52" s="101" t="e">
        <v>#REF!</v>
      </c>
      <c r="BL52" s="101" t="e">
        <v>#REF!</v>
      </c>
      <c r="BM52" s="101">
        <v>-3480</v>
      </c>
      <c r="BN52" s="101">
        <v>0</v>
      </c>
      <c r="BO52" s="101">
        <v>-10</v>
      </c>
      <c r="BP52" s="101">
        <v>-0.91964285714285698</v>
      </c>
      <c r="BQ52" s="101">
        <v>-206</v>
      </c>
      <c r="BR52" s="101">
        <v>-756.00000000000011</v>
      </c>
      <c r="BS52" s="101">
        <v>-769.99999999999989</v>
      </c>
      <c r="BT52" s="101">
        <v>-648.99999999999989</v>
      </c>
      <c r="BU52" s="101">
        <v>-4003.9999999999995</v>
      </c>
      <c r="BV52" s="101">
        <v>-523.99999999999955</v>
      </c>
      <c r="BW52" s="101">
        <v>0</v>
      </c>
      <c r="BX52" s="101">
        <v>-0.57037037037037031</v>
      </c>
      <c r="BY52" s="101">
        <v>-0.13333333333331818</v>
      </c>
      <c r="BZ52" s="101">
        <v>-503.99999999999966</v>
      </c>
      <c r="CA52" s="101">
        <v>-489.99999999999989</v>
      </c>
      <c r="CB52" s="101" t="e">
        <v>#REF!</v>
      </c>
    </row>
    <row r="53" spans="1:80" ht="26.1" customHeight="1">
      <c r="A53" s="119">
        <v>5</v>
      </c>
      <c r="B53" s="162" t="s">
        <v>144</v>
      </c>
      <c r="C53" s="161"/>
      <c r="D53" s="104"/>
      <c r="E53" s="105"/>
      <c r="F53" s="160">
        <v>118693.65</v>
      </c>
      <c r="G53" s="124">
        <v>231</v>
      </c>
      <c r="H53" s="124"/>
      <c r="I53" s="125"/>
      <c r="J53" s="126"/>
      <c r="K53" s="127"/>
      <c r="L53" s="128"/>
      <c r="M53" s="153"/>
      <c r="N53" s="153"/>
      <c r="O53" s="167"/>
      <c r="P53" s="153"/>
      <c r="Q53" s="135"/>
      <c r="R53" s="136">
        <v>-1698</v>
      </c>
      <c r="S53" s="136">
        <v>-1527</v>
      </c>
      <c r="T53" s="136">
        <v>-1422</v>
      </c>
      <c r="U53" s="134"/>
      <c r="V53" s="134"/>
      <c r="W53" s="134"/>
      <c r="X53" s="134"/>
      <c r="Y53" s="149"/>
      <c r="Z53" s="149"/>
      <c r="AA53" s="150"/>
      <c r="AB53" s="148"/>
      <c r="AC53" s="148"/>
      <c r="AD53" s="148"/>
      <c r="AE53" s="106"/>
      <c r="AF53" s="107"/>
      <c r="AG53" s="108"/>
      <c r="AH53" s="107"/>
      <c r="AI53" s="106"/>
      <c r="AJ53" s="106"/>
      <c r="AK53" s="106"/>
      <c r="AL53" s="107"/>
      <c r="AM53" s="109"/>
      <c r="AN53" s="120" t="s">
        <v>118</v>
      </c>
      <c r="AO53" s="114" t="str">
        <f t="shared" si="10"/>
        <v xml:space="preserve">Số ngày quan trắc dưới 30d.  / Chưa đạt U% yêu cầu. </v>
      </c>
      <c r="AP53" s="105"/>
      <c r="AQ53" s="105"/>
      <c r="AR53" s="105"/>
      <c r="AT53" s="66">
        <f t="shared" si="11"/>
        <v>0</v>
      </c>
      <c r="AU53" s="101" t="str">
        <f t="shared" si="12"/>
        <v>-</v>
      </c>
      <c r="AV53" s="101">
        <v>-70</v>
      </c>
      <c r="AW53" s="101">
        <v>-113900</v>
      </c>
      <c r="AX53" s="101" t="e">
        <v>#REF!</v>
      </c>
      <c r="AY53" s="101" t="e">
        <v>#REF!</v>
      </c>
      <c r="AZ53" s="101" t="e">
        <v>#REF!</v>
      </c>
      <c r="BA53" s="101" t="e">
        <v>#REF!</v>
      </c>
      <c r="BB53" s="101" t="e">
        <v>#REF!</v>
      </c>
      <c r="BC53" s="101" t="e">
        <v>#REF!</v>
      </c>
      <c r="BD53" s="101">
        <v>-135</v>
      </c>
      <c r="BE53" s="101">
        <v>-9.0000000000000142</v>
      </c>
      <c r="BF53" s="101" t="e">
        <v>#REF!</v>
      </c>
      <c r="BG53" s="101" t="e">
        <v>#REF!</v>
      </c>
      <c r="BH53" s="101" t="e">
        <v>#REF!</v>
      </c>
      <c r="BI53" s="101" t="e">
        <v>#REF!</v>
      </c>
      <c r="BJ53" s="101" t="e">
        <v>#REF!</v>
      </c>
      <c r="BK53" s="101" t="e">
        <v>#REF!</v>
      </c>
      <c r="BL53" s="101" t="e">
        <v>#REF!</v>
      </c>
      <c r="BM53" s="101">
        <v>-3480</v>
      </c>
      <c r="BN53" s="101">
        <v>0</v>
      </c>
      <c r="BO53" s="101">
        <v>-10</v>
      </c>
      <c r="BP53" s="101">
        <v>-0.91964285714285698</v>
      </c>
      <c r="BQ53" s="101">
        <v>-198</v>
      </c>
      <c r="BR53" s="101">
        <v>-744.99999999999989</v>
      </c>
      <c r="BS53" s="101">
        <v>-826.99999999999943</v>
      </c>
      <c r="BT53" s="101">
        <v>-635.00000000000011</v>
      </c>
      <c r="BU53" s="101">
        <v>-3418</v>
      </c>
      <c r="BV53" s="101">
        <v>62</v>
      </c>
      <c r="BW53" s="101">
        <v>0</v>
      </c>
      <c r="BX53" s="101">
        <v>-0.61259259259259213</v>
      </c>
      <c r="BY53" s="101">
        <v>-0.46666666666667422</v>
      </c>
      <c r="BZ53" s="101">
        <v>-514.99999999999989</v>
      </c>
      <c r="CA53" s="101">
        <v>-433.00000000000034</v>
      </c>
      <c r="CB53" s="101" t="e">
        <v>#REF!</v>
      </c>
    </row>
    <row r="54" spans="1:80" ht="26.1" customHeight="1">
      <c r="A54" s="119">
        <v>6</v>
      </c>
      <c r="B54" s="162" t="s">
        <v>145</v>
      </c>
      <c r="C54" s="161"/>
      <c r="D54" s="104"/>
      <c r="E54" s="105"/>
      <c r="F54" s="160">
        <v>118790</v>
      </c>
      <c r="G54" s="124">
        <v>198</v>
      </c>
      <c r="H54" s="124"/>
      <c r="I54" s="125"/>
      <c r="J54" s="126"/>
      <c r="K54" s="127"/>
      <c r="L54" s="128"/>
      <c r="M54" s="153"/>
      <c r="N54" s="153"/>
      <c r="O54" s="167"/>
      <c r="P54" s="153"/>
      <c r="Q54" s="135"/>
      <c r="R54" s="136">
        <v>-1148</v>
      </c>
      <c r="S54" s="136">
        <v>-1108</v>
      </c>
      <c r="T54" s="136">
        <v>-1043</v>
      </c>
      <c r="U54" s="134"/>
      <c r="V54" s="134"/>
      <c r="W54" s="134"/>
      <c r="X54" s="134"/>
      <c r="Y54" s="149"/>
      <c r="Z54" s="149"/>
      <c r="AA54" s="150"/>
      <c r="AB54" s="148"/>
      <c r="AC54" s="148"/>
      <c r="AD54" s="148"/>
      <c r="AE54" s="106"/>
      <c r="AF54" s="107"/>
      <c r="AG54" s="108"/>
      <c r="AH54" s="107"/>
      <c r="AI54" s="106"/>
      <c r="AJ54" s="106"/>
      <c r="AK54" s="106"/>
      <c r="AL54" s="107"/>
      <c r="AM54" s="109"/>
      <c r="AN54" s="120" t="s">
        <v>118</v>
      </c>
      <c r="AO54" s="114" t="str">
        <f t="shared" si="10"/>
        <v xml:space="preserve">Số ngày quan trắc dưới 30d.  / Chưa đạt U% yêu cầu. </v>
      </c>
      <c r="AP54" s="105"/>
      <c r="AQ54" s="105"/>
      <c r="AR54" s="105"/>
      <c r="AT54" s="66">
        <f t="shared" si="11"/>
        <v>0</v>
      </c>
      <c r="AU54" s="101" t="str">
        <f t="shared" si="12"/>
        <v>-</v>
      </c>
      <c r="AV54" s="101">
        <v>-100</v>
      </c>
      <c r="AW54" s="101">
        <v>-114000</v>
      </c>
      <c r="AX54" s="101" t="e">
        <v>#REF!</v>
      </c>
      <c r="AY54" s="101" t="e">
        <v>#REF!</v>
      </c>
      <c r="AZ54" s="101" t="e">
        <v>#REF!</v>
      </c>
      <c r="BA54" s="101" t="e">
        <v>#REF!</v>
      </c>
      <c r="BB54" s="101" t="e">
        <v>#REF!</v>
      </c>
      <c r="BC54" s="101" t="e">
        <v>#REF!</v>
      </c>
      <c r="BD54" s="101">
        <v>-135</v>
      </c>
      <c r="BE54" s="101">
        <v>-9.0000000000000142</v>
      </c>
      <c r="BF54" s="101" t="e">
        <v>#REF!</v>
      </c>
      <c r="BG54" s="101" t="e">
        <v>#REF!</v>
      </c>
      <c r="BH54" s="101" t="e">
        <v>#REF!</v>
      </c>
      <c r="BI54" s="101" t="e">
        <v>#REF!</v>
      </c>
      <c r="BJ54" s="101" t="e">
        <v>#REF!</v>
      </c>
      <c r="BK54" s="101" t="e">
        <v>#REF!</v>
      </c>
      <c r="BL54" s="101" t="e">
        <v>#REF!</v>
      </c>
      <c r="BM54" s="101">
        <v>-3480</v>
      </c>
      <c r="BN54" s="101">
        <v>0</v>
      </c>
      <c r="BO54" s="101">
        <v>-10</v>
      </c>
      <c r="BP54" s="101">
        <v>-0.91964285714285698</v>
      </c>
      <c r="BQ54" s="101">
        <v>-206</v>
      </c>
      <c r="BR54" s="101">
        <v>-756.00000000000011</v>
      </c>
      <c r="BS54" s="101">
        <v>-769.99999999999989</v>
      </c>
      <c r="BT54" s="101">
        <v>-648.99999999999989</v>
      </c>
      <c r="BU54" s="101">
        <v>-4003.9999999999995</v>
      </c>
      <c r="BV54" s="101">
        <v>-523.99999999999955</v>
      </c>
      <c r="BW54" s="101">
        <v>0</v>
      </c>
      <c r="BX54" s="101">
        <v>-0.57037037037037031</v>
      </c>
      <c r="BY54" s="101">
        <v>-0.13333333333331818</v>
      </c>
      <c r="BZ54" s="101">
        <v>-503.99999999999966</v>
      </c>
      <c r="CA54" s="101">
        <v>-489.99999999999989</v>
      </c>
      <c r="CB54" s="101" t="e">
        <v>#REF!</v>
      </c>
    </row>
    <row r="55" spans="1:80" ht="26.1" customHeight="1">
      <c r="A55" s="119">
        <v>7</v>
      </c>
      <c r="B55" s="173" t="s">
        <v>146</v>
      </c>
      <c r="C55" s="173"/>
      <c r="D55" s="173"/>
      <c r="E55" s="105"/>
      <c r="F55" s="160">
        <v>118890</v>
      </c>
      <c r="G55" s="174">
        <v>163</v>
      </c>
      <c r="H55" s="124"/>
      <c r="I55" s="125"/>
      <c r="J55" s="126"/>
      <c r="K55" s="127"/>
      <c r="L55" s="128"/>
      <c r="M55" s="153"/>
      <c r="N55" s="153"/>
      <c r="O55" s="167"/>
      <c r="P55" s="153"/>
      <c r="Q55" s="135"/>
      <c r="R55" s="136">
        <v>-2424</v>
      </c>
      <c r="S55" s="136">
        <v>-1788</v>
      </c>
      <c r="T55" s="136">
        <v>-1759</v>
      </c>
      <c r="U55" s="134"/>
      <c r="V55" s="134"/>
      <c r="W55" s="134"/>
      <c r="X55" s="134"/>
      <c r="Y55" s="149"/>
      <c r="Z55" s="149"/>
      <c r="AA55" s="150"/>
      <c r="AB55" s="148"/>
      <c r="AC55" s="148"/>
      <c r="AD55" s="148"/>
      <c r="AE55" s="106"/>
      <c r="AF55" s="107"/>
      <c r="AG55" s="108"/>
      <c r="AH55" s="107"/>
      <c r="AI55" s="106"/>
      <c r="AJ55" s="106"/>
      <c r="AK55" s="106"/>
      <c r="AL55" s="107"/>
      <c r="AM55" s="109"/>
      <c r="AN55" s="120" t="s">
        <v>118</v>
      </c>
      <c r="AO55" s="114" t="str">
        <f t="shared" si="10"/>
        <v xml:space="preserve">Số ngày quan trắc dưới 30d.  / Chưa đạt U% yêu cầu. </v>
      </c>
      <c r="AP55" s="105"/>
      <c r="AQ55" s="105"/>
      <c r="AR55" s="105"/>
      <c r="AT55" s="66">
        <f t="shared" si="11"/>
        <v>0</v>
      </c>
      <c r="AU55" s="101" t="str">
        <f t="shared" si="12"/>
        <v>-</v>
      </c>
      <c r="AV55" s="101">
        <v>-80</v>
      </c>
      <c r="AW55" s="101">
        <v>-114040</v>
      </c>
      <c r="AX55" s="101" t="e">
        <v>#REF!</v>
      </c>
      <c r="AY55" s="101" t="e">
        <v>#REF!</v>
      </c>
      <c r="AZ55" s="101" t="e">
        <v>#REF!</v>
      </c>
      <c r="BA55" s="101" t="e">
        <v>#REF!</v>
      </c>
      <c r="BB55" s="101" t="e">
        <v>#REF!</v>
      </c>
      <c r="BC55" s="101" t="e">
        <v>#REF!</v>
      </c>
      <c r="BD55" s="101">
        <v>-135</v>
      </c>
      <c r="BE55" s="101">
        <v>-9.0000000000000142</v>
      </c>
      <c r="BF55" s="101" t="e">
        <v>#REF!</v>
      </c>
      <c r="BG55" s="101" t="e">
        <v>#REF!</v>
      </c>
      <c r="BH55" s="101" t="e">
        <v>#REF!</v>
      </c>
      <c r="BI55" s="101" t="e">
        <v>#REF!</v>
      </c>
      <c r="BJ55" s="101" t="e">
        <v>#REF!</v>
      </c>
      <c r="BK55" s="101" t="e">
        <v>#REF!</v>
      </c>
      <c r="BL55" s="101" t="e">
        <v>#REF!</v>
      </c>
      <c r="BM55" s="101">
        <v>-3480</v>
      </c>
      <c r="BN55" s="101">
        <v>0</v>
      </c>
      <c r="BO55" s="101">
        <v>-10</v>
      </c>
      <c r="BP55" s="101">
        <v>-0.91964285714285698</v>
      </c>
      <c r="BQ55" s="101">
        <v>-206</v>
      </c>
      <c r="BR55" s="101">
        <v>-892.00000000000011</v>
      </c>
      <c r="BS55" s="101">
        <v>-1013.0000000000001</v>
      </c>
      <c r="BT55" s="101">
        <v>-752.99999999999977</v>
      </c>
      <c r="BU55" s="101">
        <v>-4170</v>
      </c>
      <c r="BV55" s="101">
        <v>-690</v>
      </c>
      <c r="BW55" s="101">
        <v>0</v>
      </c>
      <c r="BX55" s="101">
        <v>-0.75037037037037047</v>
      </c>
      <c r="BY55" s="101">
        <v>0</v>
      </c>
      <c r="BZ55" s="101">
        <v>-367.99999999999966</v>
      </c>
      <c r="CA55" s="101">
        <v>-246.99999999999966</v>
      </c>
      <c r="CB55" s="101" t="e">
        <v>#REF!</v>
      </c>
    </row>
    <row r="56" spans="1:80" ht="26.1" customHeight="1">
      <c r="A56" s="119">
        <v>6</v>
      </c>
      <c r="B56" s="173"/>
      <c r="C56" s="173"/>
      <c r="D56" s="173"/>
      <c r="E56" s="105"/>
      <c r="F56" s="160">
        <v>118990</v>
      </c>
      <c r="G56" s="176"/>
      <c r="H56" s="124"/>
      <c r="I56" s="125"/>
      <c r="J56" s="126"/>
      <c r="K56" s="127"/>
      <c r="L56" s="128"/>
      <c r="M56" s="153"/>
      <c r="N56" s="153"/>
      <c r="O56" s="167"/>
      <c r="P56" s="153"/>
      <c r="Q56" s="135"/>
      <c r="R56" s="136">
        <v>-1459</v>
      </c>
      <c r="S56" s="136">
        <v>-1537</v>
      </c>
      <c r="T56" s="136">
        <v>-2016</v>
      </c>
      <c r="U56" s="134"/>
      <c r="V56" s="134"/>
      <c r="W56" s="134"/>
      <c r="X56" s="134"/>
      <c r="Y56" s="149"/>
      <c r="Z56" s="149"/>
      <c r="AA56" s="150"/>
      <c r="AB56" s="148"/>
      <c r="AC56" s="148"/>
      <c r="AD56" s="148"/>
      <c r="AE56" s="106"/>
      <c r="AF56" s="107"/>
      <c r="AG56" s="108"/>
      <c r="AH56" s="107"/>
      <c r="AI56" s="106"/>
      <c r="AJ56" s="106"/>
      <c r="AK56" s="106"/>
      <c r="AL56" s="107"/>
      <c r="AM56" s="109"/>
      <c r="AN56" s="120" t="s">
        <v>118</v>
      </c>
      <c r="AO56" s="114" t="str">
        <f t="shared" ref="AO56:AO59" si="13">IF(Q56&lt;30,"Số ngày quan trắc dưới 30d. ","Số ngày quan trắc: "&amp;Q56)&amp;IF(Y56&gt;L56," / U% Đạt yêu cầu. "," / Chưa đạt U% yêu cầu. ")</f>
        <v xml:space="preserve">Số ngày quan trắc dưới 30d.  / Chưa đạt U% yêu cầu. </v>
      </c>
      <c r="AP56" s="105"/>
      <c r="AQ56" s="105"/>
      <c r="AR56" s="105"/>
      <c r="AT56" s="66">
        <f t="shared" ref="AT56:AT59" si="14">+AA56*30</f>
        <v>0</v>
      </c>
      <c r="AU56" s="101" t="str">
        <f t="shared" ref="AU56:AU59" si="15">IF(Z56&gt;=0.7,AV56,"-")</f>
        <v>-</v>
      </c>
      <c r="AV56" s="101">
        <v>-100</v>
      </c>
      <c r="AW56" s="101">
        <v>-114000</v>
      </c>
      <c r="AX56" s="101" t="e">
        <v>#REF!</v>
      </c>
      <c r="AY56" s="101" t="e">
        <v>#REF!</v>
      </c>
      <c r="AZ56" s="101" t="e">
        <v>#REF!</v>
      </c>
      <c r="BA56" s="101" t="e">
        <v>#REF!</v>
      </c>
      <c r="BB56" s="101" t="e">
        <v>#REF!</v>
      </c>
      <c r="BC56" s="101" t="e">
        <v>#REF!</v>
      </c>
      <c r="BD56" s="101">
        <v>-135</v>
      </c>
      <c r="BE56" s="101">
        <v>-9.0000000000000142</v>
      </c>
      <c r="BF56" s="101" t="e">
        <v>#REF!</v>
      </c>
      <c r="BG56" s="101" t="e">
        <v>#REF!</v>
      </c>
      <c r="BH56" s="101" t="e">
        <v>#REF!</v>
      </c>
      <c r="BI56" s="101" t="e">
        <v>#REF!</v>
      </c>
      <c r="BJ56" s="101" t="e">
        <v>#REF!</v>
      </c>
      <c r="BK56" s="101" t="e">
        <v>#REF!</v>
      </c>
      <c r="BL56" s="101" t="e">
        <v>#REF!</v>
      </c>
      <c r="BM56" s="101">
        <v>-3480</v>
      </c>
      <c r="BN56" s="101">
        <v>0</v>
      </c>
      <c r="BO56" s="101">
        <v>-10</v>
      </c>
      <c r="BP56" s="101">
        <v>-0.91964285714285698</v>
      </c>
      <c r="BQ56" s="101">
        <v>-206</v>
      </c>
      <c r="BR56" s="101">
        <v>-756.00000000000011</v>
      </c>
      <c r="BS56" s="101">
        <v>-769.99999999999989</v>
      </c>
      <c r="BT56" s="101">
        <v>-648.99999999999989</v>
      </c>
      <c r="BU56" s="101">
        <v>-4003.9999999999995</v>
      </c>
      <c r="BV56" s="101">
        <v>-523.99999999999955</v>
      </c>
      <c r="BW56" s="101">
        <v>0</v>
      </c>
      <c r="BX56" s="101">
        <v>-0.57037037037037031</v>
      </c>
      <c r="BY56" s="101">
        <v>-0.13333333333331818</v>
      </c>
      <c r="BZ56" s="101">
        <v>-503.99999999999966</v>
      </c>
      <c r="CA56" s="101">
        <v>-489.99999999999989</v>
      </c>
      <c r="CB56" s="101" t="e">
        <v>#REF!</v>
      </c>
    </row>
    <row r="57" spans="1:80" ht="26.1" customHeight="1">
      <c r="A57" s="119">
        <v>7</v>
      </c>
      <c r="B57" s="173"/>
      <c r="C57" s="173"/>
      <c r="D57" s="173"/>
      <c r="E57" s="105"/>
      <c r="F57" s="160">
        <v>119090</v>
      </c>
      <c r="G57" s="175"/>
      <c r="H57" s="124"/>
      <c r="I57" s="125"/>
      <c r="J57" s="126"/>
      <c r="K57" s="127"/>
      <c r="L57" s="128"/>
      <c r="M57" s="153"/>
      <c r="N57" s="153"/>
      <c r="O57" s="167"/>
      <c r="P57" s="153"/>
      <c r="Q57" s="135"/>
      <c r="R57" s="136">
        <v>-1206</v>
      </c>
      <c r="S57" s="136">
        <v>-1096</v>
      </c>
      <c r="T57" s="136">
        <v>-821</v>
      </c>
      <c r="U57" s="134"/>
      <c r="V57" s="134"/>
      <c r="W57" s="134"/>
      <c r="X57" s="134"/>
      <c r="Y57" s="149"/>
      <c r="Z57" s="149"/>
      <c r="AA57" s="150"/>
      <c r="AB57" s="148"/>
      <c r="AC57" s="148"/>
      <c r="AD57" s="148"/>
      <c r="AE57" s="106"/>
      <c r="AF57" s="107"/>
      <c r="AG57" s="108"/>
      <c r="AH57" s="107"/>
      <c r="AI57" s="106"/>
      <c r="AJ57" s="106"/>
      <c r="AK57" s="106"/>
      <c r="AL57" s="107"/>
      <c r="AM57" s="109"/>
      <c r="AN57" s="120" t="s">
        <v>118</v>
      </c>
      <c r="AO57" s="114" t="str">
        <f t="shared" si="13"/>
        <v xml:space="preserve">Số ngày quan trắc dưới 30d.  / Chưa đạt U% yêu cầu. </v>
      </c>
      <c r="AP57" s="105"/>
      <c r="AQ57" s="105"/>
      <c r="AR57" s="105"/>
      <c r="AT57" s="66">
        <f t="shared" si="14"/>
        <v>0</v>
      </c>
      <c r="AU57" s="101" t="str">
        <f t="shared" si="15"/>
        <v>-</v>
      </c>
      <c r="AV57" s="101">
        <v>-80</v>
      </c>
      <c r="AW57" s="101">
        <v>-114040</v>
      </c>
      <c r="AX57" s="101" t="e">
        <v>#REF!</v>
      </c>
      <c r="AY57" s="101" t="e">
        <v>#REF!</v>
      </c>
      <c r="AZ57" s="101" t="e">
        <v>#REF!</v>
      </c>
      <c r="BA57" s="101" t="e">
        <v>#REF!</v>
      </c>
      <c r="BB57" s="101" t="e">
        <v>#REF!</v>
      </c>
      <c r="BC57" s="101" t="e">
        <v>#REF!</v>
      </c>
      <c r="BD57" s="101">
        <v>-135</v>
      </c>
      <c r="BE57" s="101">
        <v>-9.0000000000000142</v>
      </c>
      <c r="BF57" s="101" t="e">
        <v>#REF!</v>
      </c>
      <c r="BG57" s="101" t="e">
        <v>#REF!</v>
      </c>
      <c r="BH57" s="101" t="e">
        <v>#REF!</v>
      </c>
      <c r="BI57" s="101" t="e">
        <v>#REF!</v>
      </c>
      <c r="BJ57" s="101" t="e">
        <v>#REF!</v>
      </c>
      <c r="BK57" s="101" t="e">
        <v>#REF!</v>
      </c>
      <c r="BL57" s="101" t="e">
        <v>#REF!</v>
      </c>
      <c r="BM57" s="101">
        <v>-3480</v>
      </c>
      <c r="BN57" s="101">
        <v>0</v>
      </c>
      <c r="BO57" s="101">
        <v>-10</v>
      </c>
      <c r="BP57" s="101">
        <v>-0.91964285714285698</v>
      </c>
      <c r="BQ57" s="101">
        <v>-206</v>
      </c>
      <c r="BR57" s="101">
        <v>-892.00000000000011</v>
      </c>
      <c r="BS57" s="101">
        <v>-1013.0000000000001</v>
      </c>
      <c r="BT57" s="101">
        <v>-752.99999999999977</v>
      </c>
      <c r="BU57" s="101">
        <v>-4170</v>
      </c>
      <c r="BV57" s="101">
        <v>-690</v>
      </c>
      <c r="BW57" s="101">
        <v>0</v>
      </c>
      <c r="BX57" s="101">
        <v>-0.75037037037037047</v>
      </c>
      <c r="BY57" s="101">
        <v>0</v>
      </c>
      <c r="BZ57" s="101">
        <v>-367.99999999999966</v>
      </c>
      <c r="CA57" s="101">
        <v>-246.99999999999966</v>
      </c>
      <c r="CB57" s="101" t="e">
        <v>#REF!</v>
      </c>
    </row>
    <row r="58" spans="1:80" ht="26.1" customHeight="1">
      <c r="A58" s="119">
        <v>6</v>
      </c>
      <c r="B58" s="162" t="s">
        <v>147</v>
      </c>
      <c r="C58" s="161"/>
      <c r="D58" s="104"/>
      <c r="E58" s="105"/>
      <c r="F58" s="160">
        <v>119150</v>
      </c>
      <c r="G58" s="124">
        <v>203</v>
      </c>
      <c r="H58" s="124"/>
      <c r="I58" s="125"/>
      <c r="J58" s="126"/>
      <c r="K58" s="127"/>
      <c r="L58" s="128"/>
      <c r="M58" s="153"/>
      <c r="N58" s="153"/>
      <c r="O58" s="167"/>
      <c r="P58" s="153"/>
      <c r="Q58" s="135"/>
      <c r="R58" s="136">
        <v>-1442</v>
      </c>
      <c r="S58" s="136">
        <v>-1432</v>
      </c>
      <c r="T58" s="136">
        <v>-1079</v>
      </c>
      <c r="U58" s="134"/>
      <c r="V58" s="134"/>
      <c r="W58" s="134"/>
      <c r="X58" s="134"/>
      <c r="Y58" s="149"/>
      <c r="Z58" s="149"/>
      <c r="AA58" s="150"/>
      <c r="AB58" s="148"/>
      <c r="AC58" s="148"/>
      <c r="AD58" s="148"/>
      <c r="AE58" s="106"/>
      <c r="AF58" s="107"/>
      <c r="AG58" s="108"/>
      <c r="AH58" s="107"/>
      <c r="AI58" s="106"/>
      <c r="AJ58" s="106"/>
      <c r="AK58" s="106"/>
      <c r="AL58" s="107"/>
      <c r="AM58" s="109"/>
      <c r="AN58" s="120" t="s">
        <v>118</v>
      </c>
      <c r="AO58" s="114" t="str">
        <f t="shared" si="13"/>
        <v xml:space="preserve">Số ngày quan trắc dưới 30d.  / Chưa đạt U% yêu cầu. </v>
      </c>
      <c r="AP58" s="105"/>
      <c r="AQ58" s="105"/>
      <c r="AR58" s="105"/>
      <c r="AT58" s="66">
        <f t="shared" si="14"/>
        <v>0</v>
      </c>
      <c r="AU58" s="101" t="str">
        <f t="shared" si="15"/>
        <v>-</v>
      </c>
      <c r="AV58" s="101">
        <v>-100</v>
      </c>
      <c r="AW58" s="101">
        <v>-114000</v>
      </c>
      <c r="AX58" s="101" t="e">
        <v>#REF!</v>
      </c>
      <c r="AY58" s="101" t="e">
        <v>#REF!</v>
      </c>
      <c r="AZ58" s="101" t="e">
        <v>#REF!</v>
      </c>
      <c r="BA58" s="101" t="e">
        <v>#REF!</v>
      </c>
      <c r="BB58" s="101" t="e">
        <v>#REF!</v>
      </c>
      <c r="BC58" s="101" t="e">
        <v>#REF!</v>
      </c>
      <c r="BD58" s="101">
        <v>-135</v>
      </c>
      <c r="BE58" s="101">
        <v>-9.0000000000000142</v>
      </c>
      <c r="BF58" s="101" t="e">
        <v>#REF!</v>
      </c>
      <c r="BG58" s="101" t="e">
        <v>#REF!</v>
      </c>
      <c r="BH58" s="101" t="e">
        <v>#REF!</v>
      </c>
      <c r="BI58" s="101" t="e">
        <v>#REF!</v>
      </c>
      <c r="BJ58" s="101" t="e">
        <v>#REF!</v>
      </c>
      <c r="BK58" s="101" t="e">
        <v>#REF!</v>
      </c>
      <c r="BL58" s="101" t="e">
        <v>#REF!</v>
      </c>
      <c r="BM58" s="101">
        <v>-3480</v>
      </c>
      <c r="BN58" s="101">
        <v>0</v>
      </c>
      <c r="BO58" s="101">
        <v>-10</v>
      </c>
      <c r="BP58" s="101">
        <v>-0.91964285714285698</v>
      </c>
      <c r="BQ58" s="101">
        <v>-206</v>
      </c>
      <c r="BR58" s="101">
        <v>-756.00000000000011</v>
      </c>
      <c r="BS58" s="101">
        <v>-769.99999999999989</v>
      </c>
      <c r="BT58" s="101">
        <v>-648.99999999999989</v>
      </c>
      <c r="BU58" s="101">
        <v>-4003.9999999999995</v>
      </c>
      <c r="BV58" s="101">
        <v>-523.99999999999955</v>
      </c>
      <c r="BW58" s="101">
        <v>0</v>
      </c>
      <c r="BX58" s="101">
        <v>-0.57037037037037031</v>
      </c>
      <c r="BY58" s="101">
        <v>-0.13333333333331818</v>
      </c>
      <c r="BZ58" s="101">
        <v>-503.99999999999966</v>
      </c>
      <c r="CA58" s="101">
        <v>-489.99999999999989</v>
      </c>
      <c r="CB58" s="101" t="e">
        <v>#REF!</v>
      </c>
    </row>
    <row r="59" spans="1:80" ht="26.1" customHeight="1">
      <c r="A59" s="119">
        <v>7</v>
      </c>
      <c r="B59" s="162" t="s">
        <v>148</v>
      </c>
      <c r="C59" s="161"/>
      <c r="D59" s="104"/>
      <c r="E59" s="105"/>
      <c r="F59" s="160">
        <v>119220</v>
      </c>
      <c r="G59" s="124">
        <v>236</v>
      </c>
      <c r="H59" s="124"/>
      <c r="I59" s="125"/>
      <c r="J59" s="126"/>
      <c r="K59" s="127"/>
      <c r="L59" s="128"/>
      <c r="M59" s="153"/>
      <c r="N59" s="153"/>
      <c r="O59" s="167"/>
      <c r="P59" s="153"/>
      <c r="Q59" s="135"/>
      <c r="R59" s="136">
        <v>-1460</v>
      </c>
      <c r="S59" s="136">
        <v>-1510</v>
      </c>
      <c r="T59" s="136">
        <v>-1865</v>
      </c>
      <c r="U59" s="134"/>
      <c r="V59" s="134"/>
      <c r="W59" s="134"/>
      <c r="X59" s="134"/>
      <c r="Y59" s="149"/>
      <c r="Z59" s="149"/>
      <c r="AA59" s="150"/>
      <c r="AB59" s="148"/>
      <c r="AC59" s="148"/>
      <c r="AD59" s="148"/>
      <c r="AE59" s="106"/>
      <c r="AF59" s="107"/>
      <c r="AG59" s="108"/>
      <c r="AH59" s="107"/>
      <c r="AI59" s="106"/>
      <c r="AJ59" s="106"/>
      <c r="AK59" s="106"/>
      <c r="AL59" s="107"/>
      <c r="AM59" s="109"/>
      <c r="AN59" s="120" t="s">
        <v>118</v>
      </c>
      <c r="AO59" s="114" t="str">
        <f t="shared" si="13"/>
        <v xml:space="preserve">Số ngày quan trắc dưới 30d.  / Chưa đạt U% yêu cầu. </v>
      </c>
      <c r="AP59" s="105"/>
      <c r="AQ59" s="105"/>
      <c r="AR59" s="105"/>
      <c r="AT59" s="66">
        <f t="shared" si="14"/>
        <v>0</v>
      </c>
      <c r="AU59" s="101" t="str">
        <f t="shared" si="15"/>
        <v>-</v>
      </c>
      <c r="AV59" s="101">
        <v>-80</v>
      </c>
      <c r="AW59" s="101">
        <v>-114040</v>
      </c>
      <c r="AX59" s="101" t="e">
        <v>#REF!</v>
      </c>
      <c r="AY59" s="101" t="e">
        <v>#REF!</v>
      </c>
      <c r="AZ59" s="101" t="e">
        <v>#REF!</v>
      </c>
      <c r="BA59" s="101" t="e">
        <v>#REF!</v>
      </c>
      <c r="BB59" s="101" t="e">
        <v>#REF!</v>
      </c>
      <c r="BC59" s="101" t="e">
        <v>#REF!</v>
      </c>
      <c r="BD59" s="101">
        <v>-135</v>
      </c>
      <c r="BE59" s="101">
        <v>-9.0000000000000142</v>
      </c>
      <c r="BF59" s="101" t="e">
        <v>#REF!</v>
      </c>
      <c r="BG59" s="101" t="e">
        <v>#REF!</v>
      </c>
      <c r="BH59" s="101" t="e">
        <v>#REF!</v>
      </c>
      <c r="BI59" s="101" t="e">
        <v>#REF!</v>
      </c>
      <c r="BJ59" s="101" t="e">
        <v>#REF!</v>
      </c>
      <c r="BK59" s="101" t="e">
        <v>#REF!</v>
      </c>
      <c r="BL59" s="101" t="e">
        <v>#REF!</v>
      </c>
      <c r="BM59" s="101">
        <v>-3480</v>
      </c>
      <c r="BN59" s="101">
        <v>0</v>
      </c>
      <c r="BO59" s="101">
        <v>-10</v>
      </c>
      <c r="BP59" s="101">
        <v>-0.91964285714285698</v>
      </c>
      <c r="BQ59" s="101">
        <v>-206</v>
      </c>
      <c r="BR59" s="101">
        <v>-892.00000000000011</v>
      </c>
      <c r="BS59" s="101">
        <v>-1013.0000000000001</v>
      </c>
      <c r="BT59" s="101">
        <v>-752.99999999999977</v>
      </c>
      <c r="BU59" s="101">
        <v>-4170</v>
      </c>
      <c r="BV59" s="101">
        <v>-690</v>
      </c>
      <c r="BW59" s="101">
        <v>0</v>
      </c>
      <c r="BX59" s="101">
        <v>-0.75037037037037047</v>
      </c>
      <c r="BY59" s="101">
        <v>0</v>
      </c>
      <c r="BZ59" s="101">
        <v>-367.99999999999966</v>
      </c>
      <c r="CA59" s="101">
        <v>-246.99999999999966</v>
      </c>
      <c r="CB59" s="101" t="e">
        <v>#REF!</v>
      </c>
    </row>
    <row r="60" spans="1:80" ht="26.1" customHeight="1">
      <c r="A60" s="119">
        <v>6</v>
      </c>
      <c r="B60" s="162" t="s">
        <v>149</v>
      </c>
      <c r="C60" s="161"/>
      <c r="D60" s="104"/>
      <c r="E60" s="105"/>
      <c r="F60" s="160">
        <v>119630</v>
      </c>
      <c r="G60" s="124">
        <v>217</v>
      </c>
      <c r="H60" s="124"/>
      <c r="I60" s="125"/>
      <c r="J60" s="126"/>
      <c r="K60" s="127"/>
      <c r="L60" s="128"/>
      <c r="M60" s="153"/>
      <c r="N60" s="153"/>
      <c r="O60" s="167"/>
      <c r="P60" s="153"/>
      <c r="Q60" s="135"/>
      <c r="R60" s="136">
        <v>-1340</v>
      </c>
      <c r="S60" s="136">
        <v>-1210</v>
      </c>
      <c r="T60" s="136">
        <v>-1343</v>
      </c>
      <c r="U60" s="134"/>
      <c r="V60" s="134"/>
      <c r="W60" s="134"/>
      <c r="X60" s="134"/>
      <c r="Y60" s="149"/>
      <c r="Z60" s="149"/>
      <c r="AA60" s="150"/>
      <c r="AB60" s="148"/>
      <c r="AC60" s="148"/>
      <c r="AD60" s="148"/>
      <c r="AE60" s="106"/>
      <c r="AF60" s="107"/>
      <c r="AG60" s="108"/>
      <c r="AH60" s="107"/>
      <c r="AI60" s="106"/>
      <c r="AJ60" s="106"/>
      <c r="AK60" s="106"/>
      <c r="AL60" s="107"/>
      <c r="AM60" s="109"/>
      <c r="AN60" s="120" t="s">
        <v>118</v>
      </c>
      <c r="AO60" s="114" t="str">
        <f t="shared" ref="AO60:AO67" si="16">IF(Q60&lt;30,"Số ngày quan trắc dưới 30d. ","Số ngày quan trắc: "&amp;Q60)&amp;IF(Y60&gt;L60," / U% Đạt yêu cầu. "," / Chưa đạt U% yêu cầu. ")</f>
        <v xml:space="preserve">Số ngày quan trắc dưới 30d.  / Chưa đạt U% yêu cầu. </v>
      </c>
      <c r="AP60" s="105"/>
      <c r="AQ60" s="105"/>
      <c r="AR60" s="105"/>
      <c r="AT60" s="66">
        <f t="shared" ref="AT60:AT67" si="17">+AA60*30</f>
        <v>0</v>
      </c>
      <c r="AU60" s="101" t="str">
        <f t="shared" ref="AU60:AU67" si="18">IF(Z60&gt;=0.7,AV60,"-")</f>
        <v>-</v>
      </c>
      <c r="AV60" s="101">
        <v>-100</v>
      </c>
      <c r="AW60" s="101">
        <v>-114000</v>
      </c>
      <c r="AX60" s="101" t="e">
        <v>#REF!</v>
      </c>
      <c r="AY60" s="101" t="e">
        <v>#REF!</v>
      </c>
      <c r="AZ60" s="101" t="e">
        <v>#REF!</v>
      </c>
      <c r="BA60" s="101" t="e">
        <v>#REF!</v>
      </c>
      <c r="BB60" s="101" t="e">
        <v>#REF!</v>
      </c>
      <c r="BC60" s="101" t="e">
        <v>#REF!</v>
      </c>
      <c r="BD60" s="101">
        <v>-135</v>
      </c>
      <c r="BE60" s="101">
        <v>-9.0000000000000142</v>
      </c>
      <c r="BF60" s="101" t="e">
        <v>#REF!</v>
      </c>
      <c r="BG60" s="101" t="e">
        <v>#REF!</v>
      </c>
      <c r="BH60" s="101" t="e">
        <v>#REF!</v>
      </c>
      <c r="BI60" s="101" t="e">
        <v>#REF!</v>
      </c>
      <c r="BJ60" s="101" t="e">
        <v>#REF!</v>
      </c>
      <c r="BK60" s="101" t="e">
        <v>#REF!</v>
      </c>
      <c r="BL60" s="101" t="e">
        <v>#REF!</v>
      </c>
      <c r="BM60" s="101">
        <v>-3480</v>
      </c>
      <c r="BN60" s="101">
        <v>0</v>
      </c>
      <c r="BO60" s="101">
        <v>-10</v>
      </c>
      <c r="BP60" s="101">
        <v>-0.91964285714285698</v>
      </c>
      <c r="BQ60" s="101">
        <v>-206</v>
      </c>
      <c r="BR60" s="101">
        <v>-756.00000000000011</v>
      </c>
      <c r="BS60" s="101">
        <v>-769.99999999999989</v>
      </c>
      <c r="BT60" s="101">
        <v>-648.99999999999989</v>
      </c>
      <c r="BU60" s="101">
        <v>-4003.9999999999995</v>
      </c>
      <c r="BV60" s="101">
        <v>-523.99999999999955</v>
      </c>
      <c r="BW60" s="101">
        <v>0</v>
      </c>
      <c r="BX60" s="101">
        <v>-0.57037037037037031</v>
      </c>
      <c r="BY60" s="101">
        <v>-0.13333333333331818</v>
      </c>
      <c r="BZ60" s="101">
        <v>-503.99999999999966</v>
      </c>
      <c r="CA60" s="101">
        <v>-489.99999999999989</v>
      </c>
      <c r="CB60" s="101" t="e">
        <v>#REF!</v>
      </c>
    </row>
    <row r="61" spans="1:80" ht="26.1" customHeight="1">
      <c r="A61" s="119">
        <v>7</v>
      </c>
      <c r="B61" s="162" t="s">
        <v>150</v>
      </c>
      <c r="C61" s="161"/>
      <c r="D61" s="104"/>
      <c r="E61" s="105"/>
      <c r="F61" s="160">
        <v>119680</v>
      </c>
      <c r="G61" s="124">
        <v>188</v>
      </c>
      <c r="H61" s="124"/>
      <c r="I61" s="125"/>
      <c r="J61" s="126"/>
      <c r="K61" s="127"/>
      <c r="L61" s="128"/>
      <c r="M61" s="153"/>
      <c r="N61" s="153"/>
      <c r="O61" s="167"/>
      <c r="P61" s="153"/>
      <c r="Q61" s="135"/>
      <c r="R61" s="136">
        <v>-875</v>
      </c>
      <c r="S61" s="136">
        <v>-933</v>
      </c>
      <c r="T61" s="136">
        <v>-902</v>
      </c>
      <c r="U61" s="134"/>
      <c r="V61" s="134"/>
      <c r="W61" s="134"/>
      <c r="X61" s="134"/>
      <c r="Y61" s="149"/>
      <c r="Z61" s="149"/>
      <c r="AA61" s="150"/>
      <c r="AB61" s="148"/>
      <c r="AC61" s="148"/>
      <c r="AD61" s="148"/>
      <c r="AE61" s="106"/>
      <c r="AF61" s="107"/>
      <c r="AG61" s="108"/>
      <c r="AH61" s="107"/>
      <c r="AI61" s="106"/>
      <c r="AJ61" s="106"/>
      <c r="AK61" s="106"/>
      <c r="AL61" s="107"/>
      <c r="AM61" s="109"/>
      <c r="AN61" s="120" t="s">
        <v>118</v>
      </c>
      <c r="AO61" s="114" t="str">
        <f t="shared" si="16"/>
        <v xml:space="preserve">Số ngày quan trắc dưới 30d.  / Chưa đạt U% yêu cầu. </v>
      </c>
      <c r="AP61" s="105"/>
      <c r="AQ61" s="105"/>
      <c r="AR61" s="105"/>
      <c r="AT61" s="66">
        <f t="shared" si="17"/>
        <v>0</v>
      </c>
      <c r="AU61" s="101" t="str">
        <f t="shared" si="18"/>
        <v>-</v>
      </c>
      <c r="AV61" s="101">
        <v>-80</v>
      </c>
      <c r="AW61" s="101">
        <v>-114040</v>
      </c>
      <c r="AX61" s="101" t="e">
        <v>#REF!</v>
      </c>
      <c r="AY61" s="101" t="e">
        <v>#REF!</v>
      </c>
      <c r="AZ61" s="101" t="e">
        <v>#REF!</v>
      </c>
      <c r="BA61" s="101" t="e">
        <v>#REF!</v>
      </c>
      <c r="BB61" s="101" t="e">
        <v>#REF!</v>
      </c>
      <c r="BC61" s="101" t="e">
        <v>#REF!</v>
      </c>
      <c r="BD61" s="101">
        <v>-135</v>
      </c>
      <c r="BE61" s="101">
        <v>-9.0000000000000142</v>
      </c>
      <c r="BF61" s="101" t="e">
        <v>#REF!</v>
      </c>
      <c r="BG61" s="101" t="e">
        <v>#REF!</v>
      </c>
      <c r="BH61" s="101" t="e">
        <v>#REF!</v>
      </c>
      <c r="BI61" s="101" t="e">
        <v>#REF!</v>
      </c>
      <c r="BJ61" s="101" t="e">
        <v>#REF!</v>
      </c>
      <c r="BK61" s="101" t="e">
        <v>#REF!</v>
      </c>
      <c r="BL61" s="101" t="e">
        <v>#REF!</v>
      </c>
      <c r="BM61" s="101">
        <v>-3480</v>
      </c>
      <c r="BN61" s="101">
        <v>0</v>
      </c>
      <c r="BO61" s="101">
        <v>-10</v>
      </c>
      <c r="BP61" s="101">
        <v>-0.91964285714285698</v>
      </c>
      <c r="BQ61" s="101">
        <v>-206</v>
      </c>
      <c r="BR61" s="101">
        <v>-892.00000000000011</v>
      </c>
      <c r="BS61" s="101">
        <v>-1013.0000000000001</v>
      </c>
      <c r="BT61" s="101">
        <v>-752.99999999999977</v>
      </c>
      <c r="BU61" s="101">
        <v>-4170</v>
      </c>
      <c r="BV61" s="101">
        <v>-690</v>
      </c>
      <c r="BW61" s="101">
        <v>0</v>
      </c>
      <c r="BX61" s="101">
        <v>-0.75037037037037047</v>
      </c>
      <c r="BY61" s="101">
        <v>0</v>
      </c>
      <c r="BZ61" s="101">
        <v>-367.99999999999966</v>
      </c>
      <c r="CA61" s="101">
        <v>-246.99999999999966</v>
      </c>
      <c r="CB61" s="101" t="e">
        <v>#REF!</v>
      </c>
    </row>
    <row r="62" spans="1:80" ht="26.1" customHeight="1">
      <c r="A62" s="119">
        <v>6</v>
      </c>
      <c r="B62" s="173" t="s">
        <v>151</v>
      </c>
      <c r="C62" s="173"/>
      <c r="D62" s="173"/>
      <c r="E62" s="105"/>
      <c r="F62" s="160">
        <v>119780</v>
      </c>
      <c r="G62" s="174">
        <v>170</v>
      </c>
      <c r="H62" s="124"/>
      <c r="I62" s="125"/>
      <c r="J62" s="126"/>
      <c r="K62" s="127"/>
      <c r="L62" s="128"/>
      <c r="M62" s="153"/>
      <c r="N62" s="153"/>
      <c r="O62" s="167"/>
      <c r="P62" s="153"/>
      <c r="Q62" s="135"/>
      <c r="R62" s="136">
        <v>-886</v>
      </c>
      <c r="S62" s="136">
        <v>-1060</v>
      </c>
      <c r="T62" s="136">
        <v>-566</v>
      </c>
      <c r="U62" s="134"/>
      <c r="V62" s="134"/>
      <c r="W62" s="134"/>
      <c r="X62" s="134"/>
      <c r="Y62" s="149"/>
      <c r="Z62" s="149"/>
      <c r="AA62" s="150"/>
      <c r="AB62" s="148"/>
      <c r="AC62" s="148"/>
      <c r="AD62" s="148"/>
      <c r="AE62" s="106"/>
      <c r="AF62" s="107"/>
      <c r="AG62" s="108"/>
      <c r="AH62" s="107"/>
      <c r="AI62" s="106"/>
      <c r="AJ62" s="106"/>
      <c r="AK62" s="106"/>
      <c r="AL62" s="107"/>
      <c r="AM62" s="109"/>
      <c r="AN62" s="120"/>
      <c r="AO62" s="114" t="str">
        <f t="shared" si="16"/>
        <v xml:space="preserve">Số ngày quan trắc dưới 30d.  / Chưa đạt U% yêu cầu. </v>
      </c>
      <c r="AP62" s="105"/>
      <c r="AQ62" s="105"/>
      <c r="AR62" s="105"/>
      <c r="AT62" s="66">
        <f t="shared" si="17"/>
        <v>0</v>
      </c>
      <c r="AU62" s="101" t="str">
        <f t="shared" si="18"/>
        <v>-</v>
      </c>
      <c r="AV62" s="101">
        <v>-100</v>
      </c>
      <c r="AW62" s="101">
        <v>-114000</v>
      </c>
      <c r="AX62" s="101" t="e">
        <v>#REF!</v>
      </c>
      <c r="AY62" s="101" t="e">
        <v>#REF!</v>
      </c>
      <c r="AZ62" s="101" t="e">
        <v>#REF!</v>
      </c>
      <c r="BA62" s="101" t="e">
        <v>#REF!</v>
      </c>
      <c r="BB62" s="101" t="e">
        <v>#REF!</v>
      </c>
      <c r="BC62" s="101" t="e">
        <v>#REF!</v>
      </c>
      <c r="BD62" s="101">
        <v>-135</v>
      </c>
      <c r="BE62" s="101">
        <v>-9.0000000000000142</v>
      </c>
      <c r="BF62" s="101" t="e">
        <v>#REF!</v>
      </c>
      <c r="BG62" s="101" t="e">
        <v>#REF!</v>
      </c>
      <c r="BH62" s="101" t="e">
        <v>#REF!</v>
      </c>
      <c r="BI62" s="101" t="e">
        <v>#REF!</v>
      </c>
      <c r="BJ62" s="101" t="e">
        <v>#REF!</v>
      </c>
      <c r="BK62" s="101" t="e">
        <v>#REF!</v>
      </c>
      <c r="BL62" s="101" t="e">
        <v>#REF!</v>
      </c>
      <c r="BM62" s="101">
        <v>-3480</v>
      </c>
      <c r="BN62" s="101">
        <v>0</v>
      </c>
      <c r="BO62" s="101">
        <v>-10</v>
      </c>
      <c r="BP62" s="101">
        <v>-0.91964285714285698</v>
      </c>
      <c r="BQ62" s="101">
        <v>-206</v>
      </c>
      <c r="BR62" s="101">
        <v>-756.00000000000011</v>
      </c>
      <c r="BS62" s="101">
        <v>-769.99999999999989</v>
      </c>
      <c r="BT62" s="101">
        <v>-648.99999999999989</v>
      </c>
      <c r="BU62" s="101">
        <v>-4003.9999999999995</v>
      </c>
      <c r="BV62" s="101">
        <v>-523.99999999999955</v>
      </c>
      <c r="BW62" s="101">
        <v>0</v>
      </c>
      <c r="BX62" s="101">
        <v>-0.57037037037037031</v>
      </c>
      <c r="BY62" s="101">
        <v>-0.13333333333331818</v>
      </c>
      <c r="BZ62" s="101">
        <v>-503.99999999999966</v>
      </c>
      <c r="CA62" s="101">
        <v>-489.99999999999989</v>
      </c>
      <c r="CB62" s="101" t="e">
        <v>#REF!</v>
      </c>
    </row>
    <row r="63" spans="1:80" ht="26.1" customHeight="1">
      <c r="A63" s="119">
        <v>7</v>
      </c>
      <c r="B63" s="173"/>
      <c r="C63" s="173"/>
      <c r="D63" s="173"/>
      <c r="E63" s="105"/>
      <c r="F63" s="160">
        <v>119880</v>
      </c>
      <c r="G63" s="176"/>
      <c r="H63" s="124"/>
      <c r="I63" s="125"/>
      <c r="J63" s="126"/>
      <c r="K63" s="127"/>
      <c r="L63" s="128"/>
      <c r="M63" s="153"/>
      <c r="N63" s="153"/>
      <c r="O63" s="167"/>
      <c r="P63" s="153"/>
      <c r="Q63" s="135"/>
      <c r="R63" s="136">
        <v>-772</v>
      </c>
      <c r="S63" s="136">
        <v>-1122</v>
      </c>
      <c r="T63" s="136">
        <v>-992</v>
      </c>
      <c r="U63" s="134"/>
      <c r="V63" s="134"/>
      <c r="W63" s="134"/>
      <c r="X63" s="134"/>
      <c r="Y63" s="149"/>
      <c r="Z63" s="149"/>
      <c r="AA63" s="150"/>
      <c r="AB63" s="148"/>
      <c r="AC63" s="148"/>
      <c r="AD63" s="148"/>
      <c r="AE63" s="106"/>
      <c r="AF63" s="107"/>
      <c r="AG63" s="108"/>
      <c r="AH63" s="107"/>
      <c r="AI63" s="106"/>
      <c r="AJ63" s="106"/>
      <c r="AK63" s="106"/>
      <c r="AL63" s="107"/>
      <c r="AM63" s="109"/>
      <c r="AN63" s="120"/>
      <c r="AO63" s="114" t="str">
        <f t="shared" si="16"/>
        <v xml:space="preserve">Số ngày quan trắc dưới 30d.  / Chưa đạt U% yêu cầu. </v>
      </c>
      <c r="AP63" s="105"/>
      <c r="AQ63" s="105"/>
      <c r="AR63" s="105"/>
      <c r="AT63" s="66">
        <f t="shared" si="17"/>
        <v>0</v>
      </c>
      <c r="AU63" s="101" t="str">
        <f t="shared" si="18"/>
        <v>-</v>
      </c>
      <c r="AV63" s="101">
        <v>-80</v>
      </c>
      <c r="AW63" s="101">
        <v>-114040</v>
      </c>
      <c r="AX63" s="101" t="e">
        <v>#REF!</v>
      </c>
      <c r="AY63" s="101" t="e">
        <v>#REF!</v>
      </c>
      <c r="AZ63" s="101" t="e">
        <v>#REF!</v>
      </c>
      <c r="BA63" s="101" t="e">
        <v>#REF!</v>
      </c>
      <c r="BB63" s="101" t="e">
        <v>#REF!</v>
      </c>
      <c r="BC63" s="101" t="e">
        <v>#REF!</v>
      </c>
      <c r="BD63" s="101">
        <v>-135</v>
      </c>
      <c r="BE63" s="101">
        <v>-9.0000000000000142</v>
      </c>
      <c r="BF63" s="101" t="e">
        <v>#REF!</v>
      </c>
      <c r="BG63" s="101" t="e">
        <v>#REF!</v>
      </c>
      <c r="BH63" s="101" t="e">
        <v>#REF!</v>
      </c>
      <c r="BI63" s="101" t="e">
        <v>#REF!</v>
      </c>
      <c r="BJ63" s="101" t="e">
        <v>#REF!</v>
      </c>
      <c r="BK63" s="101" t="e">
        <v>#REF!</v>
      </c>
      <c r="BL63" s="101" t="e">
        <v>#REF!</v>
      </c>
      <c r="BM63" s="101">
        <v>-3480</v>
      </c>
      <c r="BN63" s="101">
        <v>0</v>
      </c>
      <c r="BO63" s="101">
        <v>-10</v>
      </c>
      <c r="BP63" s="101">
        <v>-0.91964285714285698</v>
      </c>
      <c r="BQ63" s="101">
        <v>-206</v>
      </c>
      <c r="BR63" s="101">
        <v>-892.00000000000011</v>
      </c>
      <c r="BS63" s="101">
        <v>-1013.0000000000001</v>
      </c>
      <c r="BT63" s="101">
        <v>-752.99999999999977</v>
      </c>
      <c r="BU63" s="101">
        <v>-4170</v>
      </c>
      <c r="BV63" s="101">
        <v>-690</v>
      </c>
      <c r="BW63" s="101">
        <v>0</v>
      </c>
      <c r="BX63" s="101">
        <v>-0.75037037037037047</v>
      </c>
      <c r="BY63" s="101">
        <v>0</v>
      </c>
      <c r="BZ63" s="101">
        <v>-367.99999999999966</v>
      </c>
      <c r="CA63" s="101">
        <v>-246.99999999999966</v>
      </c>
      <c r="CB63" s="101" t="e">
        <v>#REF!</v>
      </c>
    </row>
    <row r="64" spans="1:80" ht="26.1" customHeight="1">
      <c r="A64" s="119">
        <v>6</v>
      </c>
      <c r="B64" s="173"/>
      <c r="C64" s="173"/>
      <c r="D64" s="173"/>
      <c r="E64" s="105"/>
      <c r="F64" s="160">
        <v>119980</v>
      </c>
      <c r="G64" s="175"/>
      <c r="H64" s="124"/>
      <c r="I64" s="125"/>
      <c r="J64" s="126"/>
      <c r="K64" s="127"/>
      <c r="L64" s="128"/>
      <c r="M64" s="153"/>
      <c r="N64" s="153"/>
      <c r="O64" s="167"/>
      <c r="P64" s="153"/>
      <c r="Q64" s="135"/>
      <c r="R64" s="136">
        <v>-1043</v>
      </c>
      <c r="S64" s="136">
        <v>-1113</v>
      </c>
      <c r="T64" s="136">
        <v>-1058</v>
      </c>
      <c r="U64" s="134"/>
      <c r="V64" s="134"/>
      <c r="W64" s="134"/>
      <c r="X64" s="134"/>
      <c r="Y64" s="149"/>
      <c r="Z64" s="149"/>
      <c r="AA64" s="150"/>
      <c r="AB64" s="148"/>
      <c r="AC64" s="148"/>
      <c r="AD64" s="148"/>
      <c r="AE64" s="106"/>
      <c r="AF64" s="107"/>
      <c r="AG64" s="108"/>
      <c r="AH64" s="107"/>
      <c r="AI64" s="106"/>
      <c r="AJ64" s="106"/>
      <c r="AK64" s="106"/>
      <c r="AL64" s="107"/>
      <c r="AM64" s="109"/>
      <c r="AN64" s="120"/>
      <c r="AO64" s="114" t="str">
        <f t="shared" si="16"/>
        <v xml:space="preserve">Số ngày quan trắc dưới 30d.  / Chưa đạt U% yêu cầu. </v>
      </c>
      <c r="AP64" s="105"/>
      <c r="AQ64" s="105"/>
      <c r="AR64" s="105"/>
      <c r="AT64" s="66">
        <f t="shared" si="17"/>
        <v>0</v>
      </c>
      <c r="AU64" s="101" t="str">
        <f t="shared" si="18"/>
        <v>-</v>
      </c>
      <c r="AV64" s="101">
        <v>-100</v>
      </c>
      <c r="AW64" s="101">
        <v>-114000</v>
      </c>
      <c r="AX64" s="101" t="e">
        <v>#REF!</v>
      </c>
      <c r="AY64" s="101" t="e">
        <v>#REF!</v>
      </c>
      <c r="AZ64" s="101" t="e">
        <v>#REF!</v>
      </c>
      <c r="BA64" s="101" t="e">
        <v>#REF!</v>
      </c>
      <c r="BB64" s="101" t="e">
        <v>#REF!</v>
      </c>
      <c r="BC64" s="101" t="e">
        <v>#REF!</v>
      </c>
      <c r="BD64" s="101">
        <v>-135</v>
      </c>
      <c r="BE64" s="101">
        <v>-9.0000000000000142</v>
      </c>
      <c r="BF64" s="101" t="e">
        <v>#REF!</v>
      </c>
      <c r="BG64" s="101" t="e">
        <v>#REF!</v>
      </c>
      <c r="BH64" s="101" t="e">
        <v>#REF!</v>
      </c>
      <c r="BI64" s="101" t="e">
        <v>#REF!</v>
      </c>
      <c r="BJ64" s="101" t="e">
        <v>#REF!</v>
      </c>
      <c r="BK64" s="101" t="e">
        <v>#REF!</v>
      </c>
      <c r="BL64" s="101" t="e">
        <v>#REF!</v>
      </c>
      <c r="BM64" s="101">
        <v>-3480</v>
      </c>
      <c r="BN64" s="101">
        <v>0</v>
      </c>
      <c r="BO64" s="101">
        <v>-10</v>
      </c>
      <c r="BP64" s="101">
        <v>-0.91964285714285698</v>
      </c>
      <c r="BQ64" s="101">
        <v>-206</v>
      </c>
      <c r="BR64" s="101">
        <v>-756.00000000000011</v>
      </c>
      <c r="BS64" s="101">
        <v>-769.99999999999989</v>
      </c>
      <c r="BT64" s="101">
        <v>-648.99999999999989</v>
      </c>
      <c r="BU64" s="101">
        <v>-4003.9999999999995</v>
      </c>
      <c r="BV64" s="101">
        <v>-523.99999999999955</v>
      </c>
      <c r="BW64" s="101">
        <v>0</v>
      </c>
      <c r="BX64" s="101">
        <v>-0.57037037037037031</v>
      </c>
      <c r="BY64" s="101">
        <v>-0.13333333333331818</v>
      </c>
      <c r="BZ64" s="101">
        <v>-503.99999999999966</v>
      </c>
      <c r="CA64" s="101">
        <v>-489.99999999999989</v>
      </c>
      <c r="CB64" s="101" t="e">
        <v>#REF!</v>
      </c>
    </row>
    <row r="65" spans="1:80" ht="26.1" customHeight="1">
      <c r="A65" s="119">
        <v>7</v>
      </c>
      <c r="B65" s="213"/>
      <c r="C65" s="214"/>
      <c r="D65" s="215"/>
      <c r="E65" s="105"/>
      <c r="F65" s="160" t="s">
        <v>111</v>
      </c>
      <c r="G65" s="124"/>
      <c r="H65" s="124"/>
      <c r="I65" s="125"/>
      <c r="J65" s="126"/>
      <c r="K65" s="127"/>
      <c r="L65" s="128"/>
      <c r="M65" s="153"/>
      <c r="N65" s="153"/>
      <c r="O65" s="167"/>
      <c r="P65" s="153"/>
      <c r="Q65" s="135"/>
      <c r="R65" s="136">
        <v>-613</v>
      </c>
      <c r="S65" s="136">
        <v>-1140</v>
      </c>
      <c r="T65" s="136">
        <v>-1004</v>
      </c>
      <c r="U65" s="134"/>
      <c r="V65" s="134"/>
      <c r="W65" s="134"/>
      <c r="X65" s="134"/>
      <c r="Y65" s="149"/>
      <c r="Z65" s="149"/>
      <c r="AA65" s="150"/>
      <c r="AB65" s="148"/>
      <c r="AC65" s="148"/>
      <c r="AD65" s="148"/>
      <c r="AE65" s="106"/>
      <c r="AF65" s="107"/>
      <c r="AG65" s="108"/>
      <c r="AH65" s="107"/>
      <c r="AI65" s="106"/>
      <c r="AJ65" s="106"/>
      <c r="AK65" s="106"/>
      <c r="AL65" s="107"/>
      <c r="AM65" s="109"/>
      <c r="AN65" s="120"/>
      <c r="AO65" s="114" t="str">
        <f t="shared" si="16"/>
        <v xml:space="preserve">Số ngày quan trắc dưới 30d.  / Chưa đạt U% yêu cầu. </v>
      </c>
      <c r="AP65" s="105"/>
      <c r="AQ65" s="105"/>
      <c r="AR65" s="105"/>
      <c r="AT65" s="66">
        <f t="shared" si="17"/>
        <v>0</v>
      </c>
      <c r="AU65" s="101" t="str">
        <f t="shared" si="18"/>
        <v>-</v>
      </c>
      <c r="AV65" s="101">
        <v>-80</v>
      </c>
      <c r="AW65" s="101">
        <v>-114040</v>
      </c>
      <c r="AX65" s="101" t="e">
        <v>#REF!</v>
      </c>
      <c r="AY65" s="101" t="e">
        <v>#REF!</v>
      </c>
      <c r="AZ65" s="101" t="e">
        <v>#REF!</v>
      </c>
      <c r="BA65" s="101" t="e">
        <v>#REF!</v>
      </c>
      <c r="BB65" s="101" t="e">
        <v>#REF!</v>
      </c>
      <c r="BC65" s="101" t="e">
        <v>#REF!</v>
      </c>
      <c r="BD65" s="101">
        <v>-135</v>
      </c>
      <c r="BE65" s="101">
        <v>-9.0000000000000142</v>
      </c>
      <c r="BF65" s="101" t="e">
        <v>#REF!</v>
      </c>
      <c r="BG65" s="101" t="e">
        <v>#REF!</v>
      </c>
      <c r="BH65" s="101" t="e">
        <v>#REF!</v>
      </c>
      <c r="BI65" s="101" t="e">
        <v>#REF!</v>
      </c>
      <c r="BJ65" s="101" t="e">
        <v>#REF!</v>
      </c>
      <c r="BK65" s="101" t="e">
        <v>#REF!</v>
      </c>
      <c r="BL65" s="101" t="e">
        <v>#REF!</v>
      </c>
      <c r="BM65" s="101">
        <v>-3480</v>
      </c>
      <c r="BN65" s="101">
        <v>0</v>
      </c>
      <c r="BO65" s="101">
        <v>-10</v>
      </c>
      <c r="BP65" s="101">
        <v>-0.91964285714285698</v>
      </c>
      <c r="BQ65" s="101">
        <v>-206</v>
      </c>
      <c r="BR65" s="101">
        <v>-892.00000000000011</v>
      </c>
      <c r="BS65" s="101">
        <v>-1013.0000000000001</v>
      </c>
      <c r="BT65" s="101">
        <v>-752.99999999999977</v>
      </c>
      <c r="BU65" s="101">
        <v>-4170</v>
      </c>
      <c r="BV65" s="101">
        <v>-690</v>
      </c>
      <c r="BW65" s="101">
        <v>0</v>
      </c>
      <c r="BX65" s="101">
        <v>-0.75037037037037047</v>
      </c>
      <c r="BY65" s="101">
        <v>0</v>
      </c>
      <c r="BZ65" s="101">
        <v>-367.99999999999966</v>
      </c>
      <c r="CA65" s="101">
        <v>-246.99999999999966</v>
      </c>
      <c r="CB65" s="101" t="e">
        <v>#REF!</v>
      </c>
    </row>
    <row r="66" spans="1:80" ht="26.1" customHeight="1">
      <c r="A66" s="119">
        <v>6</v>
      </c>
      <c r="B66" s="213"/>
      <c r="C66" s="214"/>
      <c r="D66" s="215"/>
      <c r="E66" s="105"/>
      <c r="F66" s="160" t="s">
        <v>112</v>
      </c>
      <c r="G66" s="124"/>
      <c r="H66" s="124"/>
      <c r="I66" s="125"/>
      <c r="J66" s="126"/>
      <c r="K66" s="127"/>
      <c r="L66" s="128"/>
      <c r="M66" s="153"/>
      <c r="N66" s="153"/>
      <c r="O66" s="167"/>
      <c r="P66" s="153"/>
      <c r="Q66" s="135"/>
      <c r="R66" s="136">
        <v>-458</v>
      </c>
      <c r="S66" s="136">
        <v>-723</v>
      </c>
      <c r="T66" s="136">
        <v>-683</v>
      </c>
      <c r="U66" s="134"/>
      <c r="V66" s="134"/>
      <c r="W66" s="134"/>
      <c r="X66" s="134"/>
      <c r="Y66" s="149"/>
      <c r="Z66" s="149"/>
      <c r="AA66" s="150"/>
      <c r="AB66" s="148"/>
      <c r="AC66" s="148"/>
      <c r="AD66" s="148"/>
      <c r="AE66" s="106"/>
      <c r="AF66" s="107"/>
      <c r="AG66" s="108"/>
      <c r="AH66" s="107"/>
      <c r="AI66" s="106"/>
      <c r="AJ66" s="106"/>
      <c r="AK66" s="106"/>
      <c r="AL66" s="107"/>
      <c r="AM66" s="109"/>
      <c r="AN66" s="120"/>
      <c r="AO66" s="114" t="str">
        <f t="shared" si="16"/>
        <v xml:space="preserve">Số ngày quan trắc dưới 30d.  / Chưa đạt U% yêu cầu. </v>
      </c>
      <c r="AP66" s="105"/>
      <c r="AQ66" s="105"/>
      <c r="AR66" s="105"/>
      <c r="AT66" s="66">
        <f t="shared" si="17"/>
        <v>0</v>
      </c>
      <c r="AU66" s="101" t="str">
        <f t="shared" si="18"/>
        <v>-</v>
      </c>
      <c r="AV66" s="101">
        <v>-100</v>
      </c>
      <c r="AW66" s="101">
        <v>-114000</v>
      </c>
      <c r="AX66" s="101" t="e">
        <v>#REF!</v>
      </c>
      <c r="AY66" s="101" t="e">
        <v>#REF!</v>
      </c>
      <c r="AZ66" s="101" t="e">
        <v>#REF!</v>
      </c>
      <c r="BA66" s="101" t="e">
        <v>#REF!</v>
      </c>
      <c r="BB66" s="101" t="e">
        <v>#REF!</v>
      </c>
      <c r="BC66" s="101" t="e">
        <v>#REF!</v>
      </c>
      <c r="BD66" s="101">
        <v>-135</v>
      </c>
      <c r="BE66" s="101">
        <v>-9.0000000000000142</v>
      </c>
      <c r="BF66" s="101" t="e">
        <v>#REF!</v>
      </c>
      <c r="BG66" s="101" t="e">
        <v>#REF!</v>
      </c>
      <c r="BH66" s="101" t="e">
        <v>#REF!</v>
      </c>
      <c r="BI66" s="101" t="e">
        <v>#REF!</v>
      </c>
      <c r="BJ66" s="101" t="e">
        <v>#REF!</v>
      </c>
      <c r="BK66" s="101" t="e">
        <v>#REF!</v>
      </c>
      <c r="BL66" s="101" t="e">
        <v>#REF!</v>
      </c>
      <c r="BM66" s="101">
        <v>-3480</v>
      </c>
      <c r="BN66" s="101">
        <v>0</v>
      </c>
      <c r="BO66" s="101">
        <v>-10</v>
      </c>
      <c r="BP66" s="101">
        <v>-0.91964285714285698</v>
      </c>
      <c r="BQ66" s="101">
        <v>-206</v>
      </c>
      <c r="BR66" s="101">
        <v>-756.00000000000011</v>
      </c>
      <c r="BS66" s="101">
        <v>-769.99999999999989</v>
      </c>
      <c r="BT66" s="101">
        <v>-648.99999999999989</v>
      </c>
      <c r="BU66" s="101">
        <v>-4003.9999999999995</v>
      </c>
      <c r="BV66" s="101">
        <v>-523.99999999999955</v>
      </c>
      <c r="BW66" s="101">
        <v>0</v>
      </c>
      <c r="BX66" s="101">
        <v>-0.57037037037037031</v>
      </c>
      <c r="BY66" s="101">
        <v>-0.13333333333331818</v>
      </c>
      <c r="BZ66" s="101">
        <v>-503.99999999999966</v>
      </c>
      <c r="CA66" s="101">
        <v>-489.99999999999989</v>
      </c>
      <c r="CB66" s="101" t="e">
        <v>#REF!</v>
      </c>
    </row>
    <row r="67" spans="1:80" ht="26.1" customHeight="1">
      <c r="A67" s="119">
        <v>7</v>
      </c>
      <c r="B67" s="213"/>
      <c r="C67" s="214"/>
      <c r="D67" s="215"/>
      <c r="E67" s="105"/>
      <c r="F67" s="160" t="s">
        <v>113</v>
      </c>
      <c r="G67" s="124"/>
      <c r="H67" s="124"/>
      <c r="I67" s="125"/>
      <c r="J67" s="126"/>
      <c r="K67" s="127"/>
      <c r="L67" s="128"/>
      <c r="M67" s="153"/>
      <c r="N67" s="153"/>
      <c r="O67" s="167"/>
      <c r="P67" s="153"/>
      <c r="Q67" s="135"/>
      <c r="R67" s="136">
        <v>-483</v>
      </c>
      <c r="S67" s="136">
        <v>-495</v>
      </c>
      <c r="T67" s="136">
        <v>-408</v>
      </c>
      <c r="U67" s="134"/>
      <c r="V67" s="134"/>
      <c r="W67" s="134"/>
      <c r="X67" s="134"/>
      <c r="Y67" s="149"/>
      <c r="Z67" s="149"/>
      <c r="AA67" s="150"/>
      <c r="AB67" s="148"/>
      <c r="AC67" s="148"/>
      <c r="AD67" s="148"/>
      <c r="AE67" s="106"/>
      <c r="AF67" s="107"/>
      <c r="AG67" s="108"/>
      <c r="AH67" s="107"/>
      <c r="AI67" s="106"/>
      <c r="AJ67" s="106"/>
      <c r="AK67" s="106"/>
      <c r="AL67" s="107"/>
      <c r="AM67" s="109"/>
      <c r="AN67" s="120"/>
      <c r="AO67" s="114" t="str">
        <f t="shared" si="16"/>
        <v xml:space="preserve">Số ngày quan trắc dưới 30d.  / Chưa đạt U% yêu cầu. </v>
      </c>
      <c r="AP67" s="105"/>
      <c r="AQ67" s="105"/>
      <c r="AR67" s="105"/>
      <c r="AT67" s="66">
        <f t="shared" si="17"/>
        <v>0</v>
      </c>
      <c r="AU67" s="101" t="str">
        <f t="shared" si="18"/>
        <v>-</v>
      </c>
      <c r="AV67" s="101">
        <v>-80</v>
      </c>
      <c r="AW67" s="101">
        <v>-114040</v>
      </c>
      <c r="AX67" s="101" t="e">
        <v>#REF!</v>
      </c>
      <c r="AY67" s="101" t="e">
        <v>#REF!</v>
      </c>
      <c r="AZ67" s="101" t="e">
        <v>#REF!</v>
      </c>
      <c r="BA67" s="101" t="e">
        <v>#REF!</v>
      </c>
      <c r="BB67" s="101" t="e">
        <v>#REF!</v>
      </c>
      <c r="BC67" s="101" t="e">
        <v>#REF!</v>
      </c>
      <c r="BD67" s="101">
        <v>-135</v>
      </c>
      <c r="BE67" s="101">
        <v>-9.0000000000000142</v>
      </c>
      <c r="BF67" s="101" t="e">
        <v>#REF!</v>
      </c>
      <c r="BG67" s="101" t="e">
        <v>#REF!</v>
      </c>
      <c r="BH67" s="101" t="e">
        <v>#REF!</v>
      </c>
      <c r="BI67" s="101" t="e">
        <v>#REF!</v>
      </c>
      <c r="BJ67" s="101" t="e">
        <v>#REF!</v>
      </c>
      <c r="BK67" s="101" t="e">
        <v>#REF!</v>
      </c>
      <c r="BL67" s="101" t="e">
        <v>#REF!</v>
      </c>
      <c r="BM67" s="101">
        <v>-3480</v>
      </c>
      <c r="BN67" s="101">
        <v>0</v>
      </c>
      <c r="BO67" s="101">
        <v>-10</v>
      </c>
      <c r="BP67" s="101">
        <v>-0.91964285714285698</v>
      </c>
      <c r="BQ67" s="101">
        <v>-206</v>
      </c>
      <c r="BR67" s="101">
        <v>-892.00000000000011</v>
      </c>
      <c r="BS67" s="101">
        <v>-1013.0000000000001</v>
      </c>
      <c r="BT67" s="101">
        <v>-752.99999999999977</v>
      </c>
      <c r="BU67" s="101">
        <v>-4170</v>
      </c>
      <c r="BV67" s="101">
        <v>-690</v>
      </c>
      <c r="BW67" s="101">
        <v>0</v>
      </c>
      <c r="BX67" s="101">
        <v>-0.75037037037037047</v>
      </c>
      <c r="BY67" s="101">
        <v>0</v>
      </c>
      <c r="BZ67" s="101">
        <v>-367.99999999999966</v>
      </c>
      <c r="CA67" s="101">
        <v>-246.99999999999966</v>
      </c>
      <c r="CB67" s="101" t="e">
        <v>#REF!</v>
      </c>
    </row>
    <row r="68" spans="1:80" ht="26.1" customHeight="1">
      <c r="A68" s="119">
        <v>6</v>
      </c>
      <c r="B68" s="213"/>
      <c r="C68" s="214"/>
      <c r="D68" s="215"/>
      <c r="E68" s="105"/>
      <c r="F68" s="160" t="s">
        <v>114</v>
      </c>
      <c r="G68" s="124"/>
      <c r="H68" s="124"/>
      <c r="I68" s="125"/>
      <c r="J68" s="126"/>
      <c r="K68" s="127"/>
      <c r="L68" s="128"/>
      <c r="M68" s="153"/>
      <c r="N68" s="153"/>
      <c r="O68" s="167"/>
      <c r="P68" s="153"/>
      <c r="Q68" s="135"/>
      <c r="R68" s="136">
        <v>-903</v>
      </c>
      <c r="S68" s="136">
        <v>-993</v>
      </c>
      <c r="T68" s="136">
        <v>-558</v>
      </c>
      <c r="U68" s="134"/>
      <c r="V68" s="134"/>
      <c r="W68" s="134"/>
      <c r="X68" s="134"/>
      <c r="Y68" s="149"/>
      <c r="Z68" s="149"/>
      <c r="AA68" s="150"/>
      <c r="AB68" s="148"/>
      <c r="AC68" s="148"/>
      <c r="AD68" s="148"/>
      <c r="AE68" s="106"/>
      <c r="AF68" s="107"/>
      <c r="AG68" s="108"/>
      <c r="AH68" s="107"/>
      <c r="AI68" s="106"/>
      <c r="AJ68" s="106"/>
      <c r="AK68" s="106"/>
      <c r="AL68" s="107"/>
      <c r="AM68" s="109"/>
      <c r="AN68" s="120"/>
      <c r="AO68" s="114" t="str">
        <f t="shared" ref="AO68:AO80" si="19">IF(Q68&lt;30,"Số ngày quan trắc dưới 30d. ","Số ngày quan trắc: "&amp;Q68)&amp;IF(Y68&gt;L68," / U% Đạt yêu cầu. "," / Chưa đạt U% yêu cầu. ")</f>
        <v xml:space="preserve">Số ngày quan trắc dưới 30d.  / Chưa đạt U% yêu cầu. </v>
      </c>
      <c r="AP68" s="105"/>
      <c r="AQ68" s="105"/>
      <c r="AR68" s="105"/>
      <c r="AT68" s="66">
        <f t="shared" ref="AT68:AT80" si="20">+AA68*30</f>
        <v>0</v>
      </c>
      <c r="AU68" s="101" t="str">
        <f t="shared" ref="AU68:AU80" si="21">IF(Z68&gt;=0.7,AV68,"-")</f>
        <v>-</v>
      </c>
      <c r="AV68" s="101">
        <v>-100</v>
      </c>
      <c r="AW68" s="101">
        <v>-114000</v>
      </c>
      <c r="AX68" s="101" t="e">
        <v>#REF!</v>
      </c>
      <c r="AY68" s="101" t="e">
        <v>#REF!</v>
      </c>
      <c r="AZ68" s="101" t="e">
        <v>#REF!</v>
      </c>
      <c r="BA68" s="101" t="e">
        <v>#REF!</v>
      </c>
      <c r="BB68" s="101" t="e">
        <v>#REF!</v>
      </c>
      <c r="BC68" s="101" t="e">
        <v>#REF!</v>
      </c>
      <c r="BD68" s="101">
        <v>-135</v>
      </c>
      <c r="BE68" s="101">
        <v>-9.0000000000000142</v>
      </c>
      <c r="BF68" s="101" t="e">
        <v>#REF!</v>
      </c>
      <c r="BG68" s="101" t="e">
        <v>#REF!</v>
      </c>
      <c r="BH68" s="101" t="e">
        <v>#REF!</v>
      </c>
      <c r="BI68" s="101" t="e">
        <v>#REF!</v>
      </c>
      <c r="BJ68" s="101" t="e">
        <v>#REF!</v>
      </c>
      <c r="BK68" s="101" t="e">
        <v>#REF!</v>
      </c>
      <c r="BL68" s="101" t="e">
        <v>#REF!</v>
      </c>
      <c r="BM68" s="101">
        <v>-3480</v>
      </c>
      <c r="BN68" s="101">
        <v>0</v>
      </c>
      <c r="BO68" s="101">
        <v>-10</v>
      </c>
      <c r="BP68" s="101">
        <v>-0.91964285714285698</v>
      </c>
      <c r="BQ68" s="101">
        <v>-206</v>
      </c>
      <c r="BR68" s="101">
        <v>-756.00000000000011</v>
      </c>
      <c r="BS68" s="101">
        <v>-769.99999999999989</v>
      </c>
      <c r="BT68" s="101">
        <v>-648.99999999999989</v>
      </c>
      <c r="BU68" s="101">
        <v>-4003.9999999999995</v>
      </c>
      <c r="BV68" s="101">
        <v>-523.99999999999955</v>
      </c>
      <c r="BW68" s="101">
        <v>0</v>
      </c>
      <c r="BX68" s="101">
        <v>-0.57037037037037031</v>
      </c>
      <c r="BY68" s="101">
        <v>-0.13333333333331818</v>
      </c>
      <c r="BZ68" s="101">
        <v>-503.99999999999966</v>
      </c>
      <c r="CA68" s="101">
        <v>-489.99999999999989</v>
      </c>
      <c r="CB68" s="101" t="e">
        <v>#REF!</v>
      </c>
    </row>
    <row r="69" spans="1:80" ht="26.1" customHeight="1">
      <c r="A69" s="119">
        <v>7</v>
      </c>
      <c r="B69" s="213"/>
      <c r="C69" s="214"/>
      <c r="D69" s="215"/>
      <c r="E69" s="105"/>
      <c r="F69" s="160" t="s">
        <v>115</v>
      </c>
      <c r="G69" s="124"/>
      <c r="H69" s="124"/>
      <c r="I69" s="125"/>
      <c r="J69" s="126"/>
      <c r="K69" s="127"/>
      <c r="L69" s="128"/>
      <c r="M69" s="153"/>
      <c r="N69" s="153"/>
      <c r="O69" s="167"/>
      <c r="P69" s="153"/>
      <c r="Q69" s="135"/>
      <c r="R69" s="136">
        <v>-1005</v>
      </c>
      <c r="S69" s="136">
        <v>-808</v>
      </c>
      <c r="T69" s="136">
        <v>-602</v>
      </c>
      <c r="U69" s="134"/>
      <c r="V69" s="134"/>
      <c r="W69" s="134"/>
      <c r="X69" s="134"/>
      <c r="Y69" s="149"/>
      <c r="Z69" s="149"/>
      <c r="AA69" s="150"/>
      <c r="AB69" s="148"/>
      <c r="AC69" s="148"/>
      <c r="AD69" s="148"/>
      <c r="AE69" s="106"/>
      <c r="AF69" s="107"/>
      <c r="AG69" s="108"/>
      <c r="AH69" s="107"/>
      <c r="AI69" s="106"/>
      <c r="AJ69" s="106"/>
      <c r="AK69" s="106"/>
      <c r="AL69" s="107"/>
      <c r="AM69" s="109"/>
      <c r="AN69" s="120"/>
      <c r="AO69" s="114" t="str">
        <f t="shared" si="19"/>
        <v xml:space="preserve">Số ngày quan trắc dưới 30d.  / Chưa đạt U% yêu cầu. </v>
      </c>
      <c r="AP69" s="105"/>
      <c r="AQ69" s="105"/>
      <c r="AR69" s="105"/>
      <c r="AT69" s="66">
        <f t="shared" si="20"/>
        <v>0</v>
      </c>
      <c r="AU69" s="101" t="str">
        <f t="shared" si="21"/>
        <v>-</v>
      </c>
      <c r="AV69" s="101">
        <v>-80</v>
      </c>
      <c r="AW69" s="101">
        <v>-114040</v>
      </c>
      <c r="AX69" s="101" t="e">
        <v>#REF!</v>
      </c>
      <c r="AY69" s="101" t="e">
        <v>#REF!</v>
      </c>
      <c r="AZ69" s="101" t="e">
        <v>#REF!</v>
      </c>
      <c r="BA69" s="101" t="e">
        <v>#REF!</v>
      </c>
      <c r="BB69" s="101" t="e">
        <v>#REF!</v>
      </c>
      <c r="BC69" s="101" t="e">
        <v>#REF!</v>
      </c>
      <c r="BD69" s="101">
        <v>-135</v>
      </c>
      <c r="BE69" s="101">
        <v>-9.0000000000000142</v>
      </c>
      <c r="BF69" s="101" t="e">
        <v>#REF!</v>
      </c>
      <c r="BG69" s="101" t="e">
        <v>#REF!</v>
      </c>
      <c r="BH69" s="101" t="e">
        <v>#REF!</v>
      </c>
      <c r="BI69" s="101" t="e">
        <v>#REF!</v>
      </c>
      <c r="BJ69" s="101" t="e">
        <v>#REF!</v>
      </c>
      <c r="BK69" s="101" t="e">
        <v>#REF!</v>
      </c>
      <c r="BL69" s="101" t="e">
        <v>#REF!</v>
      </c>
      <c r="BM69" s="101">
        <v>-3480</v>
      </c>
      <c r="BN69" s="101">
        <v>0</v>
      </c>
      <c r="BO69" s="101">
        <v>-10</v>
      </c>
      <c r="BP69" s="101">
        <v>-0.91964285714285698</v>
      </c>
      <c r="BQ69" s="101">
        <v>-206</v>
      </c>
      <c r="BR69" s="101">
        <v>-892.00000000000011</v>
      </c>
      <c r="BS69" s="101">
        <v>-1013.0000000000001</v>
      </c>
      <c r="BT69" s="101">
        <v>-752.99999999999977</v>
      </c>
      <c r="BU69" s="101">
        <v>-4170</v>
      </c>
      <c r="BV69" s="101">
        <v>-690</v>
      </c>
      <c r="BW69" s="101">
        <v>0</v>
      </c>
      <c r="BX69" s="101">
        <v>-0.75037037037037047</v>
      </c>
      <c r="BY69" s="101">
        <v>0</v>
      </c>
      <c r="BZ69" s="101">
        <v>-367.99999999999966</v>
      </c>
      <c r="CA69" s="101">
        <v>-246.99999999999966</v>
      </c>
      <c r="CB69" s="101" t="e">
        <v>#REF!</v>
      </c>
    </row>
    <row r="70" spans="1:80" ht="26.1" customHeight="1">
      <c r="A70" s="119">
        <v>6</v>
      </c>
      <c r="B70" s="213"/>
      <c r="C70" s="214"/>
      <c r="D70" s="215"/>
      <c r="E70" s="105"/>
      <c r="F70" s="160" t="s">
        <v>116</v>
      </c>
      <c r="G70" s="124"/>
      <c r="H70" s="124"/>
      <c r="I70" s="125"/>
      <c r="J70" s="126"/>
      <c r="K70" s="127"/>
      <c r="L70" s="128"/>
      <c r="M70" s="153"/>
      <c r="N70" s="153"/>
      <c r="O70" s="167"/>
      <c r="P70" s="153"/>
      <c r="Q70" s="135"/>
      <c r="R70" s="136">
        <v>-528</v>
      </c>
      <c r="S70" s="136">
        <v>-478</v>
      </c>
      <c r="T70" s="136">
        <v>-508</v>
      </c>
      <c r="U70" s="134"/>
      <c r="V70" s="134"/>
      <c r="W70" s="134"/>
      <c r="X70" s="134"/>
      <c r="Y70" s="149"/>
      <c r="Z70" s="149"/>
      <c r="AA70" s="150"/>
      <c r="AB70" s="148"/>
      <c r="AC70" s="148"/>
      <c r="AD70" s="148"/>
      <c r="AE70" s="106"/>
      <c r="AF70" s="107"/>
      <c r="AG70" s="108"/>
      <c r="AH70" s="107"/>
      <c r="AI70" s="106"/>
      <c r="AJ70" s="106"/>
      <c r="AK70" s="106"/>
      <c r="AL70" s="107"/>
      <c r="AM70" s="109"/>
      <c r="AN70" s="120"/>
      <c r="AO70" s="114" t="str">
        <f t="shared" si="19"/>
        <v xml:space="preserve">Số ngày quan trắc dưới 30d.  / Chưa đạt U% yêu cầu. </v>
      </c>
      <c r="AP70" s="105"/>
      <c r="AQ70" s="105"/>
      <c r="AR70" s="105"/>
      <c r="AT70" s="66">
        <f t="shared" si="20"/>
        <v>0</v>
      </c>
      <c r="AU70" s="101" t="str">
        <f t="shared" si="21"/>
        <v>-</v>
      </c>
      <c r="AV70" s="101">
        <v>-100</v>
      </c>
      <c r="AW70" s="101">
        <v>-114000</v>
      </c>
      <c r="AX70" s="101" t="e">
        <v>#REF!</v>
      </c>
      <c r="AY70" s="101" t="e">
        <v>#REF!</v>
      </c>
      <c r="AZ70" s="101" t="e">
        <v>#REF!</v>
      </c>
      <c r="BA70" s="101" t="e">
        <v>#REF!</v>
      </c>
      <c r="BB70" s="101" t="e">
        <v>#REF!</v>
      </c>
      <c r="BC70" s="101" t="e">
        <v>#REF!</v>
      </c>
      <c r="BD70" s="101">
        <v>-135</v>
      </c>
      <c r="BE70" s="101">
        <v>-9.0000000000000142</v>
      </c>
      <c r="BF70" s="101" t="e">
        <v>#REF!</v>
      </c>
      <c r="BG70" s="101" t="e">
        <v>#REF!</v>
      </c>
      <c r="BH70" s="101" t="e">
        <v>#REF!</v>
      </c>
      <c r="BI70" s="101" t="e">
        <v>#REF!</v>
      </c>
      <c r="BJ70" s="101" t="e">
        <v>#REF!</v>
      </c>
      <c r="BK70" s="101" t="e">
        <v>#REF!</v>
      </c>
      <c r="BL70" s="101" t="e">
        <v>#REF!</v>
      </c>
      <c r="BM70" s="101">
        <v>-3480</v>
      </c>
      <c r="BN70" s="101">
        <v>0</v>
      </c>
      <c r="BO70" s="101">
        <v>-10</v>
      </c>
      <c r="BP70" s="101">
        <v>-0.91964285714285698</v>
      </c>
      <c r="BQ70" s="101">
        <v>-206</v>
      </c>
      <c r="BR70" s="101">
        <v>-756.00000000000011</v>
      </c>
      <c r="BS70" s="101">
        <v>-769.99999999999989</v>
      </c>
      <c r="BT70" s="101">
        <v>-648.99999999999989</v>
      </c>
      <c r="BU70" s="101">
        <v>-4003.9999999999995</v>
      </c>
      <c r="BV70" s="101">
        <v>-523.99999999999955</v>
      </c>
      <c r="BW70" s="101">
        <v>0</v>
      </c>
      <c r="BX70" s="101">
        <v>-0.57037037037037031</v>
      </c>
      <c r="BY70" s="101">
        <v>-0.13333333333331818</v>
      </c>
      <c r="BZ70" s="101">
        <v>-503.99999999999966</v>
      </c>
      <c r="CA70" s="101">
        <v>-489.99999999999989</v>
      </c>
      <c r="CB70" s="101" t="e">
        <v>#REF!</v>
      </c>
    </row>
    <row r="71" spans="1:80" ht="26.1" customHeight="1">
      <c r="A71" s="119">
        <v>7</v>
      </c>
      <c r="B71" s="213"/>
      <c r="C71" s="214"/>
      <c r="D71" s="215"/>
      <c r="E71" s="105"/>
      <c r="F71" s="160" t="s">
        <v>117</v>
      </c>
      <c r="G71" s="124"/>
      <c r="H71" s="124"/>
      <c r="I71" s="125"/>
      <c r="J71" s="126"/>
      <c r="K71" s="127"/>
      <c r="L71" s="128"/>
      <c r="M71" s="153"/>
      <c r="N71" s="153"/>
      <c r="O71" s="167"/>
      <c r="P71" s="153"/>
      <c r="Q71" s="135"/>
      <c r="R71" s="136"/>
      <c r="S71" s="136"/>
      <c r="T71" s="136"/>
      <c r="U71" s="134"/>
      <c r="V71" s="134"/>
      <c r="W71" s="134"/>
      <c r="X71" s="134"/>
      <c r="Y71" s="149"/>
      <c r="Z71" s="149"/>
      <c r="AA71" s="150"/>
      <c r="AB71" s="148"/>
      <c r="AC71" s="148"/>
      <c r="AD71" s="148"/>
      <c r="AE71" s="106"/>
      <c r="AF71" s="107"/>
      <c r="AG71" s="108"/>
      <c r="AH71" s="107"/>
      <c r="AI71" s="106"/>
      <c r="AJ71" s="106"/>
      <c r="AK71" s="106"/>
      <c r="AL71" s="107"/>
      <c r="AM71" s="109"/>
      <c r="AN71" s="120"/>
      <c r="AO71" s="114" t="str">
        <f t="shared" si="19"/>
        <v xml:space="preserve">Số ngày quan trắc dưới 30d.  / Chưa đạt U% yêu cầu. </v>
      </c>
      <c r="AP71" s="105"/>
      <c r="AQ71" s="105"/>
      <c r="AR71" s="105"/>
      <c r="AT71" s="66">
        <f t="shared" si="20"/>
        <v>0</v>
      </c>
      <c r="AU71" s="101" t="str">
        <f t="shared" si="21"/>
        <v>-</v>
      </c>
      <c r="AV71" s="101">
        <v>-80</v>
      </c>
      <c r="AW71" s="101">
        <v>-114040</v>
      </c>
      <c r="AX71" s="101" t="e">
        <v>#REF!</v>
      </c>
      <c r="AY71" s="101" t="e">
        <v>#REF!</v>
      </c>
      <c r="AZ71" s="101" t="e">
        <v>#REF!</v>
      </c>
      <c r="BA71" s="101" t="e">
        <v>#REF!</v>
      </c>
      <c r="BB71" s="101" t="e">
        <v>#REF!</v>
      </c>
      <c r="BC71" s="101" t="e">
        <v>#REF!</v>
      </c>
      <c r="BD71" s="101">
        <v>-135</v>
      </c>
      <c r="BE71" s="101">
        <v>-9.0000000000000142</v>
      </c>
      <c r="BF71" s="101" t="e">
        <v>#REF!</v>
      </c>
      <c r="BG71" s="101" t="e">
        <v>#REF!</v>
      </c>
      <c r="BH71" s="101" t="e">
        <v>#REF!</v>
      </c>
      <c r="BI71" s="101" t="e">
        <v>#REF!</v>
      </c>
      <c r="BJ71" s="101" t="e">
        <v>#REF!</v>
      </c>
      <c r="BK71" s="101" t="e">
        <v>#REF!</v>
      </c>
      <c r="BL71" s="101" t="e">
        <v>#REF!</v>
      </c>
      <c r="BM71" s="101">
        <v>-3480</v>
      </c>
      <c r="BN71" s="101">
        <v>0</v>
      </c>
      <c r="BO71" s="101">
        <v>-10</v>
      </c>
      <c r="BP71" s="101">
        <v>-0.91964285714285698</v>
      </c>
      <c r="BQ71" s="101">
        <v>-206</v>
      </c>
      <c r="BR71" s="101">
        <v>-892.00000000000011</v>
      </c>
      <c r="BS71" s="101">
        <v>-1013.0000000000001</v>
      </c>
      <c r="BT71" s="101">
        <v>-752.99999999999977</v>
      </c>
      <c r="BU71" s="101">
        <v>-4170</v>
      </c>
      <c r="BV71" s="101">
        <v>-690</v>
      </c>
      <c r="BW71" s="101">
        <v>0</v>
      </c>
      <c r="BX71" s="101">
        <v>-0.75037037037037047</v>
      </c>
      <c r="BY71" s="101">
        <v>0</v>
      </c>
      <c r="BZ71" s="101">
        <v>-367.99999999999966</v>
      </c>
      <c r="CA71" s="101">
        <v>-246.99999999999966</v>
      </c>
      <c r="CB71" s="101" t="e">
        <v>#REF!</v>
      </c>
    </row>
    <row r="72" spans="1:80" ht="26.1" customHeight="1">
      <c r="A72" s="119">
        <v>6</v>
      </c>
      <c r="B72" s="104"/>
      <c r="C72" s="161"/>
      <c r="D72" s="104"/>
      <c r="E72" s="105"/>
      <c r="F72" s="123"/>
      <c r="G72" s="124"/>
      <c r="H72" s="124"/>
      <c r="I72" s="125"/>
      <c r="J72" s="126"/>
      <c r="K72" s="127"/>
      <c r="L72" s="128"/>
      <c r="M72" s="153"/>
      <c r="N72" s="153"/>
      <c r="O72" s="167"/>
      <c r="P72" s="153"/>
      <c r="Q72" s="135"/>
      <c r="R72" s="136"/>
      <c r="S72" s="136"/>
      <c r="T72" s="136"/>
      <c r="U72" s="134"/>
      <c r="V72" s="134"/>
      <c r="W72" s="134"/>
      <c r="X72" s="134"/>
      <c r="Y72" s="149"/>
      <c r="Z72" s="149"/>
      <c r="AA72" s="150"/>
      <c r="AB72" s="148"/>
      <c r="AC72" s="148"/>
      <c r="AD72" s="148"/>
      <c r="AE72" s="106"/>
      <c r="AF72" s="107"/>
      <c r="AG72" s="108"/>
      <c r="AH72" s="107"/>
      <c r="AI72" s="106"/>
      <c r="AJ72" s="106"/>
      <c r="AK72" s="106"/>
      <c r="AL72" s="107"/>
      <c r="AM72" s="109"/>
      <c r="AN72" s="120"/>
      <c r="AO72" s="114" t="str">
        <f t="shared" si="19"/>
        <v xml:space="preserve">Số ngày quan trắc dưới 30d.  / Chưa đạt U% yêu cầu. </v>
      </c>
      <c r="AP72" s="105"/>
      <c r="AQ72" s="105"/>
      <c r="AR72" s="105"/>
      <c r="AT72" s="66">
        <f t="shared" si="20"/>
        <v>0</v>
      </c>
      <c r="AU72" s="101" t="str">
        <f t="shared" si="21"/>
        <v>-</v>
      </c>
      <c r="AV72" s="101">
        <v>-100</v>
      </c>
      <c r="AW72" s="101">
        <v>-114000</v>
      </c>
      <c r="AX72" s="101" t="e">
        <v>#REF!</v>
      </c>
      <c r="AY72" s="101" t="e">
        <v>#REF!</v>
      </c>
      <c r="AZ72" s="101" t="e">
        <v>#REF!</v>
      </c>
      <c r="BA72" s="101" t="e">
        <v>#REF!</v>
      </c>
      <c r="BB72" s="101" t="e">
        <v>#REF!</v>
      </c>
      <c r="BC72" s="101" t="e">
        <v>#REF!</v>
      </c>
      <c r="BD72" s="101">
        <v>-135</v>
      </c>
      <c r="BE72" s="101">
        <v>-9.0000000000000142</v>
      </c>
      <c r="BF72" s="101" t="e">
        <v>#REF!</v>
      </c>
      <c r="BG72" s="101" t="e">
        <v>#REF!</v>
      </c>
      <c r="BH72" s="101" t="e">
        <v>#REF!</v>
      </c>
      <c r="BI72" s="101" t="e">
        <v>#REF!</v>
      </c>
      <c r="BJ72" s="101" t="e">
        <v>#REF!</v>
      </c>
      <c r="BK72" s="101" t="e">
        <v>#REF!</v>
      </c>
      <c r="BL72" s="101" t="e">
        <v>#REF!</v>
      </c>
      <c r="BM72" s="101">
        <v>-3480</v>
      </c>
      <c r="BN72" s="101">
        <v>0</v>
      </c>
      <c r="BO72" s="101">
        <v>-10</v>
      </c>
      <c r="BP72" s="101">
        <v>-0.91964285714285698</v>
      </c>
      <c r="BQ72" s="101">
        <v>-206</v>
      </c>
      <c r="BR72" s="101">
        <v>-756.00000000000011</v>
      </c>
      <c r="BS72" s="101">
        <v>-769.99999999999989</v>
      </c>
      <c r="BT72" s="101">
        <v>-648.99999999999989</v>
      </c>
      <c r="BU72" s="101">
        <v>-4003.9999999999995</v>
      </c>
      <c r="BV72" s="101">
        <v>-523.99999999999955</v>
      </c>
      <c r="BW72" s="101">
        <v>0</v>
      </c>
      <c r="BX72" s="101">
        <v>-0.57037037037037031</v>
      </c>
      <c r="BY72" s="101">
        <v>-0.13333333333331818</v>
      </c>
      <c r="BZ72" s="101">
        <v>-503.99999999999966</v>
      </c>
      <c r="CA72" s="101">
        <v>-489.99999999999989</v>
      </c>
      <c r="CB72" s="101" t="e">
        <v>#REF!</v>
      </c>
    </row>
    <row r="73" spans="1:80" ht="26.1" customHeight="1">
      <c r="A73" s="119">
        <v>7</v>
      </c>
      <c r="B73" s="104"/>
      <c r="C73" s="161"/>
      <c r="D73" s="104"/>
      <c r="E73" s="105"/>
      <c r="F73" s="123"/>
      <c r="G73" s="124"/>
      <c r="H73" s="124"/>
      <c r="I73" s="125"/>
      <c r="J73" s="126"/>
      <c r="K73" s="127"/>
      <c r="L73" s="128"/>
      <c r="M73" s="153"/>
      <c r="N73" s="153"/>
      <c r="O73" s="167"/>
      <c r="P73" s="153"/>
      <c r="Q73" s="135"/>
      <c r="R73" s="136"/>
      <c r="S73" s="136"/>
      <c r="T73" s="136"/>
      <c r="U73" s="134"/>
      <c r="V73" s="134"/>
      <c r="W73" s="134"/>
      <c r="X73" s="134"/>
      <c r="Y73" s="149"/>
      <c r="Z73" s="149"/>
      <c r="AA73" s="150"/>
      <c r="AB73" s="148"/>
      <c r="AC73" s="148"/>
      <c r="AD73" s="148"/>
      <c r="AE73" s="106"/>
      <c r="AF73" s="107"/>
      <c r="AG73" s="108"/>
      <c r="AH73" s="107"/>
      <c r="AI73" s="106"/>
      <c r="AJ73" s="106"/>
      <c r="AK73" s="106"/>
      <c r="AL73" s="107"/>
      <c r="AM73" s="109"/>
      <c r="AN73" s="120"/>
      <c r="AO73" s="114" t="str">
        <f t="shared" si="19"/>
        <v xml:space="preserve">Số ngày quan trắc dưới 30d.  / Chưa đạt U% yêu cầu. </v>
      </c>
      <c r="AP73" s="105"/>
      <c r="AQ73" s="105"/>
      <c r="AR73" s="105"/>
      <c r="AT73" s="66">
        <f t="shared" si="20"/>
        <v>0</v>
      </c>
      <c r="AU73" s="101" t="str">
        <f t="shared" si="21"/>
        <v>-</v>
      </c>
      <c r="AV73" s="101">
        <v>-80</v>
      </c>
      <c r="AW73" s="101">
        <v>-114040</v>
      </c>
      <c r="AX73" s="101" t="e">
        <v>#REF!</v>
      </c>
      <c r="AY73" s="101" t="e">
        <v>#REF!</v>
      </c>
      <c r="AZ73" s="101" t="e">
        <v>#REF!</v>
      </c>
      <c r="BA73" s="101" t="e">
        <v>#REF!</v>
      </c>
      <c r="BB73" s="101" t="e">
        <v>#REF!</v>
      </c>
      <c r="BC73" s="101" t="e">
        <v>#REF!</v>
      </c>
      <c r="BD73" s="101">
        <v>-135</v>
      </c>
      <c r="BE73" s="101">
        <v>-9.0000000000000142</v>
      </c>
      <c r="BF73" s="101" t="e">
        <v>#REF!</v>
      </c>
      <c r="BG73" s="101" t="e">
        <v>#REF!</v>
      </c>
      <c r="BH73" s="101" t="e">
        <v>#REF!</v>
      </c>
      <c r="BI73" s="101" t="e">
        <v>#REF!</v>
      </c>
      <c r="BJ73" s="101" t="e">
        <v>#REF!</v>
      </c>
      <c r="BK73" s="101" t="e">
        <v>#REF!</v>
      </c>
      <c r="BL73" s="101" t="e">
        <v>#REF!</v>
      </c>
      <c r="BM73" s="101">
        <v>-3480</v>
      </c>
      <c r="BN73" s="101">
        <v>0</v>
      </c>
      <c r="BO73" s="101">
        <v>-10</v>
      </c>
      <c r="BP73" s="101">
        <v>-0.91964285714285698</v>
      </c>
      <c r="BQ73" s="101">
        <v>-206</v>
      </c>
      <c r="BR73" s="101">
        <v>-892.00000000000011</v>
      </c>
      <c r="BS73" s="101">
        <v>-1013.0000000000001</v>
      </c>
      <c r="BT73" s="101">
        <v>-752.99999999999977</v>
      </c>
      <c r="BU73" s="101">
        <v>-4170</v>
      </c>
      <c r="BV73" s="101">
        <v>-690</v>
      </c>
      <c r="BW73" s="101">
        <v>0</v>
      </c>
      <c r="BX73" s="101">
        <v>-0.75037037037037047</v>
      </c>
      <c r="BY73" s="101">
        <v>0</v>
      </c>
      <c r="BZ73" s="101">
        <v>-367.99999999999966</v>
      </c>
      <c r="CA73" s="101">
        <v>-246.99999999999966</v>
      </c>
      <c r="CB73" s="101" t="e">
        <v>#REF!</v>
      </c>
    </row>
    <row r="74" spans="1:80" ht="26.1" customHeight="1">
      <c r="A74" s="119">
        <v>6</v>
      </c>
      <c r="B74" s="104"/>
      <c r="C74" s="161"/>
      <c r="D74" s="104"/>
      <c r="E74" s="105"/>
      <c r="F74" s="123"/>
      <c r="G74" s="124"/>
      <c r="H74" s="124"/>
      <c r="I74" s="125"/>
      <c r="J74" s="126"/>
      <c r="K74" s="127"/>
      <c r="L74" s="128"/>
      <c r="M74" s="153"/>
      <c r="N74" s="153"/>
      <c r="O74" s="167"/>
      <c r="P74" s="153"/>
      <c r="Q74" s="135"/>
      <c r="R74" s="136"/>
      <c r="S74" s="136"/>
      <c r="T74" s="136"/>
      <c r="U74" s="134"/>
      <c r="V74" s="134"/>
      <c r="W74" s="134"/>
      <c r="X74" s="134"/>
      <c r="Y74" s="149"/>
      <c r="Z74" s="149"/>
      <c r="AA74" s="150"/>
      <c r="AB74" s="148"/>
      <c r="AC74" s="148"/>
      <c r="AD74" s="148"/>
      <c r="AE74" s="106"/>
      <c r="AF74" s="107"/>
      <c r="AG74" s="108"/>
      <c r="AH74" s="107"/>
      <c r="AI74" s="106"/>
      <c r="AJ74" s="106"/>
      <c r="AK74" s="106"/>
      <c r="AL74" s="107"/>
      <c r="AM74" s="109"/>
      <c r="AN74" s="120"/>
      <c r="AO74" s="114" t="str">
        <f t="shared" si="19"/>
        <v xml:space="preserve">Số ngày quan trắc dưới 30d.  / Chưa đạt U% yêu cầu. </v>
      </c>
      <c r="AP74" s="105"/>
      <c r="AQ74" s="105"/>
      <c r="AR74" s="105"/>
      <c r="AT74" s="66">
        <f t="shared" si="20"/>
        <v>0</v>
      </c>
      <c r="AU74" s="101" t="str">
        <f t="shared" si="21"/>
        <v>-</v>
      </c>
      <c r="AV74" s="101">
        <v>-100</v>
      </c>
      <c r="AW74" s="101">
        <v>-114000</v>
      </c>
      <c r="AX74" s="101" t="e">
        <v>#REF!</v>
      </c>
      <c r="AY74" s="101" t="e">
        <v>#REF!</v>
      </c>
      <c r="AZ74" s="101" t="e">
        <v>#REF!</v>
      </c>
      <c r="BA74" s="101" t="e">
        <v>#REF!</v>
      </c>
      <c r="BB74" s="101" t="e">
        <v>#REF!</v>
      </c>
      <c r="BC74" s="101" t="e">
        <v>#REF!</v>
      </c>
      <c r="BD74" s="101">
        <v>-135</v>
      </c>
      <c r="BE74" s="101">
        <v>-9.0000000000000142</v>
      </c>
      <c r="BF74" s="101" t="e">
        <v>#REF!</v>
      </c>
      <c r="BG74" s="101" t="e">
        <v>#REF!</v>
      </c>
      <c r="BH74" s="101" t="e">
        <v>#REF!</v>
      </c>
      <c r="BI74" s="101" t="e">
        <v>#REF!</v>
      </c>
      <c r="BJ74" s="101" t="e">
        <v>#REF!</v>
      </c>
      <c r="BK74" s="101" t="e">
        <v>#REF!</v>
      </c>
      <c r="BL74" s="101" t="e">
        <v>#REF!</v>
      </c>
      <c r="BM74" s="101">
        <v>-3480</v>
      </c>
      <c r="BN74" s="101">
        <v>0</v>
      </c>
      <c r="BO74" s="101">
        <v>-10</v>
      </c>
      <c r="BP74" s="101">
        <v>-0.91964285714285698</v>
      </c>
      <c r="BQ74" s="101">
        <v>-206</v>
      </c>
      <c r="BR74" s="101">
        <v>-756.00000000000011</v>
      </c>
      <c r="BS74" s="101">
        <v>-769.99999999999989</v>
      </c>
      <c r="BT74" s="101">
        <v>-648.99999999999989</v>
      </c>
      <c r="BU74" s="101">
        <v>-4003.9999999999995</v>
      </c>
      <c r="BV74" s="101">
        <v>-523.99999999999955</v>
      </c>
      <c r="BW74" s="101">
        <v>0</v>
      </c>
      <c r="BX74" s="101">
        <v>-0.57037037037037031</v>
      </c>
      <c r="BY74" s="101">
        <v>-0.13333333333331818</v>
      </c>
      <c r="BZ74" s="101">
        <v>-503.99999999999966</v>
      </c>
      <c r="CA74" s="101">
        <v>-489.99999999999989</v>
      </c>
      <c r="CB74" s="101" t="e">
        <v>#REF!</v>
      </c>
    </row>
    <row r="75" spans="1:80" ht="26.1" customHeight="1">
      <c r="A75" s="119">
        <v>7</v>
      </c>
      <c r="B75" s="104"/>
      <c r="C75" s="161"/>
      <c r="D75" s="104"/>
      <c r="E75" s="105"/>
      <c r="F75" s="123"/>
      <c r="G75" s="124"/>
      <c r="H75" s="124"/>
      <c r="I75" s="125"/>
      <c r="J75" s="126"/>
      <c r="K75" s="127"/>
      <c r="L75" s="128"/>
      <c r="M75" s="153"/>
      <c r="N75" s="153"/>
      <c r="O75" s="167"/>
      <c r="P75" s="153"/>
      <c r="Q75" s="135"/>
      <c r="R75" s="136"/>
      <c r="S75" s="136"/>
      <c r="T75" s="136"/>
      <c r="U75" s="134"/>
      <c r="V75" s="134"/>
      <c r="W75" s="134"/>
      <c r="X75" s="134"/>
      <c r="Y75" s="149"/>
      <c r="Z75" s="149"/>
      <c r="AA75" s="150"/>
      <c r="AB75" s="148"/>
      <c r="AC75" s="148"/>
      <c r="AD75" s="148"/>
      <c r="AE75" s="106"/>
      <c r="AF75" s="107"/>
      <c r="AG75" s="108"/>
      <c r="AH75" s="107"/>
      <c r="AI75" s="106"/>
      <c r="AJ75" s="106"/>
      <c r="AK75" s="106"/>
      <c r="AL75" s="107"/>
      <c r="AM75" s="109"/>
      <c r="AN75" s="120"/>
      <c r="AO75" s="114" t="str">
        <f t="shared" si="19"/>
        <v xml:space="preserve">Số ngày quan trắc dưới 30d.  / Chưa đạt U% yêu cầu. </v>
      </c>
      <c r="AP75" s="105"/>
      <c r="AQ75" s="105"/>
      <c r="AR75" s="105"/>
      <c r="AT75" s="66">
        <f t="shared" si="20"/>
        <v>0</v>
      </c>
      <c r="AU75" s="101" t="str">
        <f t="shared" si="21"/>
        <v>-</v>
      </c>
      <c r="AV75" s="101">
        <v>-80</v>
      </c>
      <c r="AW75" s="101">
        <v>-114040</v>
      </c>
      <c r="AX75" s="101" t="e">
        <v>#REF!</v>
      </c>
      <c r="AY75" s="101" t="e">
        <v>#REF!</v>
      </c>
      <c r="AZ75" s="101" t="e">
        <v>#REF!</v>
      </c>
      <c r="BA75" s="101" t="e">
        <v>#REF!</v>
      </c>
      <c r="BB75" s="101" t="e">
        <v>#REF!</v>
      </c>
      <c r="BC75" s="101" t="e">
        <v>#REF!</v>
      </c>
      <c r="BD75" s="101">
        <v>-135</v>
      </c>
      <c r="BE75" s="101">
        <v>-9.0000000000000142</v>
      </c>
      <c r="BF75" s="101" t="e">
        <v>#REF!</v>
      </c>
      <c r="BG75" s="101" t="e">
        <v>#REF!</v>
      </c>
      <c r="BH75" s="101" t="e">
        <v>#REF!</v>
      </c>
      <c r="BI75" s="101" t="e">
        <v>#REF!</v>
      </c>
      <c r="BJ75" s="101" t="e">
        <v>#REF!</v>
      </c>
      <c r="BK75" s="101" t="e">
        <v>#REF!</v>
      </c>
      <c r="BL75" s="101" t="e">
        <v>#REF!</v>
      </c>
      <c r="BM75" s="101">
        <v>-3480</v>
      </c>
      <c r="BN75" s="101">
        <v>0</v>
      </c>
      <c r="BO75" s="101">
        <v>-10</v>
      </c>
      <c r="BP75" s="101">
        <v>-0.91964285714285698</v>
      </c>
      <c r="BQ75" s="101">
        <v>-206</v>
      </c>
      <c r="BR75" s="101">
        <v>-892.00000000000011</v>
      </c>
      <c r="BS75" s="101">
        <v>-1013.0000000000001</v>
      </c>
      <c r="BT75" s="101">
        <v>-752.99999999999977</v>
      </c>
      <c r="BU75" s="101">
        <v>-4170</v>
      </c>
      <c r="BV75" s="101">
        <v>-690</v>
      </c>
      <c r="BW75" s="101">
        <v>0</v>
      </c>
      <c r="BX75" s="101">
        <v>-0.75037037037037047</v>
      </c>
      <c r="BY75" s="101">
        <v>0</v>
      </c>
      <c r="BZ75" s="101">
        <v>-367.99999999999966</v>
      </c>
      <c r="CA75" s="101">
        <v>-246.99999999999966</v>
      </c>
      <c r="CB75" s="101" t="e">
        <v>#REF!</v>
      </c>
    </row>
    <row r="76" spans="1:80" ht="26.1" customHeight="1">
      <c r="A76" s="119">
        <v>6</v>
      </c>
      <c r="B76" s="104"/>
      <c r="C76" s="161"/>
      <c r="D76" s="104"/>
      <c r="E76" s="105"/>
      <c r="F76" s="123"/>
      <c r="G76" s="124"/>
      <c r="H76" s="124"/>
      <c r="I76" s="125"/>
      <c r="J76" s="126"/>
      <c r="K76" s="127"/>
      <c r="L76" s="128"/>
      <c r="M76" s="153"/>
      <c r="N76" s="153"/>
      <c r="O76" s="167"/>
      <c r="P76" s="153"/>
      <c r="Q76" s="135"/>
      <c r="R76" s="136"/>
      <c r="S76" s="136"/>
      <c r="T76" s="136"/>
      <c r="U76" s="134"/>
      <c r="V76" s="134"/>
      <c r="W76" s="134"/>
      <c r="X76" s="134"/>
      <c r="Y76" s="149"/>
      <c r="Z76" s="149"/>
      <c r="AA76" s="150"/>
      <c r="AB76" s="148"/>
      <c r="AC76" s="148"/>
      <c r="AD76" s="148"/>
      <c r="AE76" s="106"/>
      <c r="AF76" s="107"/>
      <c r="AG76" s="108"/>
      <c r="AH76" s="107"/>
      <c r="AI76" s="106"/>
      <c r="AJ76" s="106"/>
      <c r="AK76" s="106"/>
      <c r="AL76" s="107"/>
      <c r="AM76" s="109"/>
      <c r="AN76" s="120"/>
      <c r="AO76" s="114" t="str">
        <f t="shared" si="19"/>
        <v xml:space="preserve">Số ngày quan trắc dưới 30d.  / Chưa đạt U% yêu cầu. </v>
      </c>
      <c r="AP76" s="105"/>
      <c r="AQ76" s="105"/>
      <c r="AR76" s="105"/>
      <c r="AT76" s="66">
        <f t="shared" si="20"/>
        <v>0</v>
      </c>
      <c r="AU76" s="101" t="str">
        <f t="shared" si="21"/>
        <v>-</v>
      </c>
      <c r="AV76" s="101">
        <v>-100</v>
      </c>
      <c r="AW76" s="101">
        <v>-114000</v>
      </c>
      <c r="AX76" s="101" t="e">
        <v>#REF!</v>
      </c>
      <c r="AY76" s="101" t="e">
        <v>#REF!</v>
      </c>
      <c r="AZ76" s="101" t="e">
        <v>#REF!</v>
      </c>
      <c r="BA76" s="101" t="e">
        <v>#REF!</v>
      </c>
      <c r="BB76" s="101" t="e">
        <v>#REF!</v>
      </c>
      <c r="BC76" s="101" t="e">
        <v>#REF!</v>
      </c>
      <c r="BD76" s="101">
        <v>-135</v>
      </c>
      <c r="BE76" s="101">
        <v>-9.0000000000000142</v>
      </c>
      <c r="BF76" s="101" t="e">
        <v>#REF!</v>
      </c>
      <c r="BG76" s="101" t="e">
        <v>#REF!</v>
      </c>
      <c r="BH76" s="101" t="e">
        <v>#REF!</v>
      </c>
      <c r="BI76" s="101" t="e">
        <v>#REF!</v>
      </c>
      <c r="BJ76" s="101" t="e">
        <v>#REF!</v>
      </c>
      <c r="BK76" s="101" t="e">
        <v>#REF!</v>
      </c>
      <c r="BL76" s="101" t="e">
        <v>#REF!</v>
      </c>
      <c r="BM76" s="101">
        <v>-3480</v>
      </c>
      <c r="BN76" s="101">
        <v>0</v>
      </c>
      <c r="BO76" s="101">
        <v>-10</v>
      </c>
      <c r="BP76" s="101">
        <v>-0.91964285714285698</v>
      </c>
      <c r="BQ76" s="101">
        <v>-206</v>
      </c>
      <c r="BR76" s="101">
        <v>-756.00000000000011</v>
      </c>
      <c r="BS76" s="101">
        <v>-769.99999999999989</v>
      </c>
      <c r="BT76" s="101">
        <v>-648.99999999999989</v>
      </c>
      <c r="BU76" s="101">
        <v>-4003.9999999999995</v>
      </c>
      <c r="BV76" s="101">
        <v>-523.99999999999955</v>
      </c>
      <c r="BW76" s="101">
        <v>0</v>
      </c>
      <c r="BX76" s="101">
        <v>-0.57037037037037031</v>
      </c>
      <c r="BY76" s="101">
        <v>-0.13333333333331818</v>
      </c>
      <c r="BZ76" s="101">
        <v>-503.99999999999966</v>
      </c>
      <c r="CA76" s="101">
        <v>-489.99999999999989</v>
      </c>
      <c r="CB76" s="101" t="e">
        <v>#REF!</v>
      </c>
    </row>
    <row r="77" spans="1:80" ht="26.1" customHeight="1">
      <c r="A77" s="119">
        <v>7</v>
      </c>
      <c r="B77" s="104"/>
      <c r="C77" s="161"/>
      <c r="D77" s="104"/>
      <c r="E77" s="105"/>
      <c r="F77" s="123"/>
      <c r="G77" s="124"/>
      <c r="H77" s="124"/>
      <c r="I77" s="125"/>
      <c r="J77" s="126"/>
      <c r="K77" s="127"/>
      <c r="L77" s="128"/>
      <c r="M77" s="153"/>
      <c r="N77" s="153"/>
      <c r="O77" s="167"/>
      <c r="P77" s="153"/>
      <c r="Q77" s="135"/>
      <c r="R77" s="136"/>
      <c r="S77" s="136"/>
      <c r="T77" s="136"/>
      <c r="U77" s="134"/>
      <c r="V77" s="134"/>
      <c r="W77" s="134"/>
      <c r="X77" s="134"/>
      <c r="Y77" s="149"/>
      <c r="Z77" s="149"/>
      <c r="AA77" s="150"/>
      <c r="AB77" s="148"/>
      <c r="AC77" s="148"/>
      <c r="AD77" s="148"/>
      <c r="AE77" s="106"/>
      <c r="AF77" s="107"/>
      <c r="AG77" s="108"/>
      <c r="AH77" s="107"/>
      <c r="AI77" s="106"/>
      <c r="AJ77" s="106"/>
      <c r="AK77" s="106"/>
      <c r="AL77" s="107"/>
      <c r="AM77" s="109"/>
      <c r="AN77" s="120"/>
      <c r="AO77" s="114" t="str">
        <f t="shared" si="19"/>
        <v xml:space="preserve">Số ngày quan trắc dưới 30d.  / Chưa đạt U% yêu cầu. </v>
      </c>
      <c r="AP77" s="105"/>
      <c r="AQ77" s="105"/>
      <c r="AR77" s="105"/>
      <c r="AT77" s="66">
        <f t="shared" si="20"/>
        <v>0</v>
      </c>
      <c r="AU77" s="101" t="str">
        <f t="shared" si="21"/>
        <v>-</v>
      </c>
      <c r="AV77" s="101">
        <v>-80</v>
      </c>
      <c r="AW77" s="101">
        <v>-114040</v>
      </c>
      <c r="AX77" s="101" t="e">
        <v>#REF!</v>
      </c>
      <c r="AY77" s="101" t="e">
        <v>#REF!</v>
      </c>
      <c r="AZ77" s="101" t="e">
        <v>#REF!</v>
      </c>
      <c r="BA77" s="101" t="e">
        <v>#REF!</v>
      </c>
      <c r="BB77" s="101" t="e">
        <v>#REF!</v>
      </c>
      <c r="BC77" s="101" t="e">
        <v>#REF!</v>
      </c>
      <c r="BD77" s="101">
        <v>-135</v>
      </c>
      <c r="BE77" s="101">
        <v>-9.0000000000000142</v>
      </c>
      <c r="BF77" s="101" t="e">
        <v>#REF!</v>
      </c>
      <c r="BG77" s="101" t="e">
        <v>#REF!</v>
      </c>
      <c r="BH77" s="101" t="e">
        <v>#REF!</v>
      </c>
      <c r="BI77" s="101" t="e">
        <v>#REF!</v>
      </c>
      <c r="BJ77" s="101" t="e">
        <v>#REF!</v>
      </c>
      <c r="BK77" s="101" t="e">
        <v>#REF!</v>
      </c>
      <c r="BL77" s="101" t="e">
        <v>#REF!</v>
      </c>
      <c r="BM77" s="101">
        <v>-3480</v>
      </c>
      <c r="BN77" s="101">
        <v>0</v>
      </c>
      <c r="BO77" s="101">
        <v>-10</v>
      </c>
      <c r="BP77" s="101">
        <v>-0.91964285714285698</v>
      </c>
      <c r="BQ77" s="101">
        <v>-206</v>
      </c>
      <c r="BR77" s="101">
        <v>-892.00000000000011</v>
      </c>
      <c r="BS77" s="101">
        <v>-1013.0000000000001</v>
      </c>
      <c r="BT77" s="101">
        <v>-752.99999999999977</v>
      </c>
      <c r="BU77" s="101">
        <v>-4170</v>
      </c>
      <c r="BV77" s="101">
        <v>-690</v>
      </c>
      <c r="BW77" s="101">
        <v>0</v>
      </c>
      <c r="BX77" s="101">
        <v>-0.75037037037037047</v>
      </c>
      <c r="BY77" s="101">
        <v>0</v>
      </c>
      <c r="BZ77" s="101">
        <v>-367.99999999999966</v>
      </c>
      <c r="CA77" s="101">
        <v>-246.99999999999966</v>
      </c>
      <c r="CB77" s="101" t="e">
        <v>#REF!</v>
      </c>
    </row>
    <row r="78" spans="1:80" ht="26.1" customHeight="1">
      <c r="A78" s="119">
        <v>7</v>
      </c>
      <c r="B78" s="104"/>
      <c r="C78" s="161"/>
      <c r="D78" s="104"/>
      <c r="E78" s="105"/>
      <c r="F78" s="123"/>
      <c r="G78" s="124"/>
      <c r="H78" s="124"/>
      <c r="I78" s="125"/>
      <c r="J78" s="126"/>
      <c r="K78" s="127"/>
      <c r="L78" s="128"/>
      <c r="M78" s="153"/>
      <c r="N78" s="153"/>
      <c r="O78" s="167"/>
      <c r="P78" s="153"/>
      <c r="Q78" s="135"/>
      <c r="R78" s="136"/>
      <c r="S78" s="136"/>
      <c r="T78" s="136"/>
      <c r="U78" s="134"/>
      <c r="V78" s="134"/>
      <c r="W78" s="134"/>
      <c r="X78" s="134"/>
      <c r="Y78" s="149"/>
      <c r="Z78" s="149"/>
      <c r="AA78" s="150"/>
      <c r="AB78" s="148"/>
      <c r="AC78" s="148"/>
      <c r="AD78" s="148"/>
      <c r="AE78" s="106"/>
      <c r="AF78" s="107"/>
      <c r="AG78" s="108"/>
      <c r="AH78" s="107"/>
      <c r="AI78" s="106"/>
      <c r="AJ78" s="106"/>
      <c r="AK78" s="106"/>
      <c r="AL78" s="107"/>
      <c r="AM78" s="109"/>
      <c r="AN78" s="120"/>
      <c r="AO78" s="114" t="str">
        <f t="shared" si="19"/>
        <v xml:space="preserve">Số ngày quan trắc dưới 30d.  / Chưa đạt U% yêu cầu. </v>
      </c>
      <c r="AP78" s="105"/>
      <c r="AQ78" s="105"/>
      <c r="AR78" s="105"/>
      <c r="AT78" s="66">
        <f t="shared" si="20"/>
        <v>0</v>
      </c>
      <c r="AU78" s="101" t="str">
        <f t="shared" si="21"/>
        <v>-</v>
      </c>
      <c r="AV78" s="101">
        <v>-80</v>
      </c>
      <c r="AW78" s="101">
        <v>-114040</v>
      </c>
      <c r="AX78" s="101" t="e">
        <v>#REF!</v>
      </c>
      <c r="AY78" s="101" t="e">
        <v>#REF!</v>
      </c>
      <c r="AZ78" s="101" t="e">
        <v>#REF!</v>
      </c>
      <c r="BA78" s="101" t="e">
        <v>#REF!</v>
      </c>
      <c r="BB78" s="101" t="e">
        <v>#REF!</v>
      </c>
      <c r="BC78" s="101" t="e">
        <v>#REF!</v>
      </c>
      <c r="BD78" s="101">
        <v>-135</v>
      </c>
      <c r="BE78" s="101">
        <v>-9.0000000000000142</v>
      </c>
      <c r="BF78" s="101" t="e">
        <v>#REF!</v>
      </c>
      <c r="BG78" s="101" t="e">
        <v>#REF!</v>
      </c>
      <c r="BH78" s="101" t="e">
        <v>#REF!</v>
      </c>
      <c r="BI78" s="101" t="e">
        <v>#REF!</v>
      </c>
      <c r="BJ78" s="101" t="e">
        <v>#REF!</v>
      </c>
      <c r="BK78" s="101" t="e">
        <v>#REF!</v>
      </c>
      <c r="BL78" s="101" t="e">
        <v>#REF!</v>
      </c>
      <c r="BM78" s="101">
        <v>-3480</v>
      </c>
      <c r="BN78" s="101">
        <v>0</v>
      </c>
      <c r="BO78" s="101">
        <v>-10</v>
      </c>
      <c r="BP78" s="101">
        <v>-0.91964285714285698</v>
      </c>
      <c r="BQ78" s="101">
        <v>-206</v>
      </c>
      <c r="BR78" s="101">
        <v>-892.00000000000011</v>
      </c>
      <c r="BS78" s="101">
        <v>-1013.0000000000001</v>
      </c>
      <c r="BT78" s="101">
        <v>-752.99999999999977</v>
      </c>
      <c r="BU78" s="101">
        <v>-4170</v>
      </c>
      <c r="BV78" s="101">
        <v>-690</v>
      </c>
      <c r="BW78" s="101">
        <v>0</v>
      </c>
      <c r="BX78" s="101">
        <v>-0.75037037037037047</v>
      </c>
      <c r="BY78" s="101">
        <v>0</v>
      </c>
      <c r="BZ78" s="101">
        <v>-367.99999999999966</v>
      </c>
      <c r="CA78" s="101">
        <v>-246.99999999999966</v>
      </c>
      <c r="CB78" s="101" t="e">
        <v>#REF!</v>
      </c>
    </row>
    <row r="79" spans="1:80" ht="26.1" customHeight="1">
      <c r="A79" s="119">
        <v>6</v>
      </c>
      <c r="B79" s="104"/>
      <c r="C79" s="161"/>
      <c r="D79" s="104"/>
      <c r="E79" s="105"/>
      <c r="F79" s="123"/>
      <c r="G79" s="124"/>
      <c r="H79" s="124"/>
      <c r="I79" s="125"/>
      <c r="J79" s="126"/>
      <c r="K79" s="127"/>
      <c r="L79" s="128"/>
      <c r="M79" s="153"/>
      <c r="N79" s="153"/>
      <c r="O79" s="167"/>
      <c r="P79" s="153"/>
      <c r="Q79" s="135"/>
      <c r="R79" s="136"/>
      <c r="S79" s="136"/>
      <c r="T79" s="136"/>
      <c r="U79" s="134"/>
      <c r="V79" s="134"/>
      <c r="W79" s="134"/>
      <c r="X79" s="134"/>
      <c r="Y79" s="149"/>
      <c r="Z79" s="149"/>
      <c r="AA79" s="150"/>
      <c r="AB79" s="148"/>
      <c r="AC79" s="148"/>
      <c r="AD79" s="148"/>
      <c r="AE79" s="106"/>
      <c r="AF79" s="107"/>
      <c r="AG79" s="108"/>
      <c r="AH79" s="107"/>
      <c r="AI79" s="106"/>
      <c r="AJ79" s="106"/>
      <c r="AK79" s="106"/>
      <c r="AL79" s="107"/>
      <c r="AM79" s="109"/>
      <c r="AN79" s="120"/>
      <c r="AO79" s="114" t="str">
        <f t="shared" si="19"/>
        <v xml:space="preserve">Số ngày quan trắc dưới 30d.  / Chưa đạt U% yêu cầu. </v>
      </c>
      <c r="AP79" s="105"/>
      <c r="AQ79" s="105"/>
      <c r="AR79" s="105"/>
      <c r="AT79" s="66">
        <f t="shared" si="20"/>
        <v>0</v>
      </c>
      <c r="AU79" s="101" t="str">
        <f t="shared" si="21"/>
        <v>-</v>
      </c>
      <c r="AV79" s="101">
        <v>-100</v>
      </c>
      <c r="AW79" s="101">
        <v>-114000</v>
      </c>
      <c r="AX79" s="101" t="e">
        <v>#REF!</v>
      </c>
      <c r="AY79" s="101" t="e">
        <v>#REF!</v>
      </c>
      <c r="AZ79" s="101" t="e">
        <v>#REF!</v>
      </c>
      <c r="BA79" s="101" t="e">
        <v>#REF!</v>
      </c>
      <c r="BB79" s="101" t="e">
        <v>#REF!</v>
      </c>
      <c r="BC79" s="101" t="e">
        <v>#REF!</v>
      </c>
      <c r="BD79" s="101">
        <v>-135</v>
      </c>
      <c r="BE79" s="101">
        <v>-9.0000000000000142</v>
      </c>
      <c r="BF79" s="101" t="e">
        <v>#REF!</v>
      </c>
      <c r="BG79" s="101" t="e">
        <v>#REF!</v>
      </c>
      <c r="BH79" s="101" t="e">
        <v>#REF!</v>
      </c>
      <c r="BI79" s="101" t="e">
        <v>#REF!</v>
      </c>
      <c r="BJ79" s="101" t="e">
        <v>#REF!</v>
      </c>
      <c r="BK79" s="101" t="e">
        <v>#REF!</v>
      </c>
      <c r="BL79" s="101" t="e">
        <v>#REF!</v>
      </c>
      <c r="BM79" s="101">
        <v>-3480</v>
      </c>
      <c r="BN79" s="101">
        <v>0</v>
      </c>
      <c r="BO79" s="101">
        <v>-10</v>
      </c>
      <c r="BP79" s="101">
        <v>-0.91964285714285698</v>
      </c>
      <c r="BQ79" s="101">
        <v>-206</v>
      </c>
      <c r="BR79" s="101">
        <v>-756.00000000000011</v>
      </c>
      <c r="BS79" s="101">
        <v>-769.99999999999989</v>
      </c>
      <c r="BT79" s="101">
        <v>-648.99999999999989</v>
      </c>
      <c r="BU79" s="101">
        <v>-4003.9999999999995</v>
      </c>
      <c r="BV79" s="101">
        <v>-523.99999999999955</v>
      </c>
      <c r="BW79" s="101">
        <v>0</v>
      </c>
      <c r="BX79" s="101">
        <v>-0.57037037037037031</v>
      </c>
      <c r="BY79" s="101">
        <v>-0.13333333333331818</v>
      </c>
      <c r="BZ79" s="101">
        <v>-503.99999999999966</v>
      </c>
      <c r="CA79" s="101">
        <v>-489.99999999999989</v>
      </c>
      <c r="CB79" s="101" t="e">
        <v>#REF!</v>
      </c>
    </row>
    <row r="80" spans="1:80" ht="26.1" customHeight="1">
      <c r="A80" s="119">
        <v>7</v>
      </c>
      <c r="B80" s="104"/>
      <c r="C80" s="161"/>
      <c r="D80" s="104"/>
      <c r="E80" s="105"/>
      <c r="F80" s="123"/>
      <c r="G80" s="124"/>
      <c r="H80" s="124"/>
      <c r="I80" s="125"/>
      <c r="J80" s="126"/>
      <c r="K80" s="127"/>
      <c r="L80" s="128"/>
      <c r="M80" s="153"/>
      <c r="N80" s="153"/>
      <c r="O80" s="167"/>
      <c r="P80" s="153"/>
      <c r="Q80" s="135"/>
      <c r="R80" s="136"/>
      <c r="S80" s="136"/>
      <c r="T80" s="136"/>
      <c r="U80" s="134"/>
      <c r="V80" s="134"/>
      <c r="W80" s="134"/>
      <c r="X80" s="134"/>
      <c r="Y80" s="149"/>
      <c r="Z80" s="149"/>
      <c r="AA80" s="150"/>
      <c r="AB80" s="148"/>
      <c r="AC80" s="148"/>
      <c r="AD80" s="148"/>
      <c r="AE80" s="106"/>
      <c r="AF80" s="107"/>
      <c r="AG80" s="108"/>
      <c r="AH80" s="107"/>
      <c r="AI80" s="106"/>
      <c r="AJ80" s="106"/>
      <c r="AK80" s="106"/>
      <c r="AL80" s="107"/>
      <c r="AM80" s="109"/>
      <c r="AN80" s="120"/>
      <c r="AO80" s="114" t="str">
        <f t="shared" si="19"/>
        <v xml:space="preserve">Số ngày quan trắc dưới 30d.  / Chưa đạt U% yêu cầu. </v>
      </c>
      <c r="AP80" s="105"/>
      <c r="AQ80" s="105"/>
      <c r="AR80" s="105"/>
      <c r="AT80" s="66">
        <f t="shared" si="20"/>
        <v>0</v>
      </c>
      <c r="AU80" s="101" t="str">
        <f t="shared" si="21"/>
        <v>-</v>
      </c>
      <c r="AV80" s="101">
        <v>-80</v>
      </c>
      <c r="AW80" s="101">
        <v>-114040</v>
      </c>
      <c r="AX80" s="101" t="e">
        <v>#REF!</v>
      </c>
      <c r="AY80" s="101" t="e">
        <v>#REF!</v>
      </c>
      <c r="AZ80" s="101" t="e">
        <v>#REF!</v>
      </c>
      <c r="BA80" s="101" t="e">
        <v>#REF!</v>
      </c>
      <c r="BB80" s="101" t="e">
        <v>#REF!</v>
      </c>
      <c r="BC80" s="101" t="e">
        <v>#REF!</v>
      </c>
      <c r="BD80" s="101">
        <v>-135</v>
      </c>
      <c r="BE80" s="101">
        <v>-9.0000000000000142</v>
      </c>
      <c r="BF80" s="101" t="e">
        <v>#REF!</v>
      </c>
      <c r="BG80" s="101" t="e">
        <v>#REF!</v>
      </c>
      <c r="BH80" s="101" t="e">
        <v>#REF!</v>
      </c>
      <c r="BI80" s="101" t="e">
        <v>#REF!</v>
      </c>
      <c r="BJ80" s="101" t="e">
        <v>#REF!</v>
      </c>
      <c r="BK80" s="101" t="e">
        <v>#REF!</v>
      </c>
      <c r="BL80" s="101" t="e">
        <v>#REF!</v>
      </c>
      <c r="BM80" s="101">
        <v>-3480</v>
      </c>
      <c r="BN80" s="101">
        <v>0</v>
      </c>
      <c r="BO80" s="101">
        <v>-10</v>
      </c>
      <c r="BP80" s="101">
        <v>-0.91964285714285698</v>
      </c>
      <c r="BQ80" s="101">
        <v>-206</v>
      </c>
      <c r="BR80" s="101">
        <v>-892.00000000000011</v>
      </c>
      <c r="BS80" s="101">
        <v>-1013.0000000000001</v>
      </c>
      <c r="BT80" s="101">
        <v>-752.99999999999977</v>
      </c>
      <c r="BU80" s="101">
        <v>-4170</v>
      </c>
      <c r="BV80" s="101">
        <v>-690</v>
      </c>
      <c r="BW80" s="101">
        <v>0</v>
      </c>
      <c r="BX80" s="101">
        <v>-0.75037037037037047</v>
      </c>
      <c r="BY80" s="101">
        <v>0</v>
      </c>
      <c r="BZ80" s="101">
        <v>-367.99999999999966</v>
      </c>
      <c r="CA80" s="101">
        <v>-246.99999999999966</v>
      </c>
      <c r="CB80" s="101" t="e">
        <v>#REF!</v>
      </c>
    </row>
    <row r="81" spans="1:80" ht="25.5" customHeight="1">
      <c r="A81" s="119">
        <v>6</v>
      </c>
      <c r="B81" s="104"/>
      <c r="C81" s="105"/>
      <c r="D81" s="104"/>
      <c r="E81" s="105"/>
      <c r="F81" s="123"/>
      <c r="G81" s="124"/>
      <c r="H81" s="124"/>
      <c r="I81" s="125"/>
      <c r="J81" s="126"/>
      <c r="K81" s="127"/>
      <c r="L81" s="128"/>
      <c r="M81" s="153"/>
      <c r="N81" s="153"/>
      <c r="O81" s="167"/>
      <c r="P81" s="153"/>
      <c r="Q81" s="135"/>
      <c r="R81" s="136"/>
      <c r="S81" s="136"/>
      <c r="T81" s="136"/>
      <c r="U81" s="134"/>
      <c r="V81" s="134"/>
      <c r="W81" s="134"/>
      <c r="X81" s="134"/>
      <c r="Y81" s="149"/>
      <c r="Z81" s="149"/>
      <c r="AA81" s="150"/>
      <c r="AB81" s="148"/>
      <c r="AC81" s="148"/>
      <c r="AD81" s="148"/>
      <c r="AE81" s="106"/>
      <c r="AF81" s="107"/>
      <c r="AG81" s="108"/>
      <c r="AH81" s="107"/>
      <c r="AI81" s="106"/>
      <c r="AJ81" s="106"/>
      <c r="AK81" s="106"/>
      <c r="AL81" s="107"/>
      <c r="AM81" s="109"/>
      <c r="AN81" s="120"/>
      <c r="AO81" s="114" t="str">
        <f t="shared" ref="AO81:AO90" si="22">IF(Q81&lt;30,"Số ngày quan trắc dưới 30d. ","Số ngày quan trắc: "&amp;Q81)&amp;IF(Y81&gt;L81," / U% Đạt yêu cầu. "," / Chưa đạt U% yêu cầu. ")</f>
        <v xml:space="preserve">Số ngày quan trắc dưới 30d.  / Chưa đạt U% yêu cầu. </v>
      </c>
      <c r="AP81" s="105"/>
      <c r="AQ81" s="105"/>
      <c r="AR81" s="105"/>
      <c r="AT81" s="66">
        <f t="shared" ref="AT81:AT90" si="23">+AA81*30</f>
        <v>0</v>
      </c>
      <c r="AU81" s="101" t="str">
        <f t="shared" ref="AU81:AU90" si="24">IF(Z81&gt;=0.7,AV81,"-")</f>
        <v>-</v>
      </c>
      <c r="AV81" s="101">
        <v>-100</v>
      </c>
      <c r="AW81" s="101">
        <v>-114000</v>
      </c>
      <c r="AX81" s="101" t="e">
        <v>#REF!</v>
      </c>
      <c r="AY81" s="101" t="e">
        <v>#REF!</v>
      </c>
      <c r="AZ81" s="101" t="e">
        <v>#REF!</v>
      </c>
      <c r="BA81" s="101" t="e">
        <v>#REF!</v>
      </c>
      <c r="BB81" s="101" t="e">
        <v>#REF!</v>
      </c>
      <c r="BC81" s="101" t="e">
        <v>#REF!</v>
      </c>
      <c r="BD81" s="101">
        <v>-135</v>
      </c>
      <c r="BE81" s="101">
        <v>-9.0000000000000142</v>
      </c>
      <c r="BF81" s="101" t="e">
        <v>#REF!</v>
      </c>
      <c r="BG81" s="101" t="e">
        <v>#REF!</v>
      </c>
      <c r="BH81" s="101" t="e">
        <v>#REF!</v>
      </c>
      <c r="BI81" s="101" t="e">
        <v>#REF!</v>
      </c>
      <c r="BJ81" s="101" t="e">
        <v>#REF!</v>
      </c>
      <c r="BK81" s="101" t="e">
        <v>#REF!</v>
      </c>
      <c r="BL81" s="101" t="e">
        <v>#REF!</v>
      </c>
      <c r="BM81" s="101">
        <v>-3480</v>
      </c>
      <c r="BN81" s="101">
        <v>0</v>
      </c>
      <c r="BO81" s="101">
        <v>-10</v>
      </c>
      <c r="BP81" s="101">
        <v>-0.91964285714285698</v>
      </c>
      <c r="BQ81" s="101">
        <v>-206</v>
      </c>
      <c r="BR81" s="101">
        <v>-756.00000000000011</v>
      </c>
      <c r="BS81" s="101">
        <v>-769.99999999999989</v>
      </c>
      <c r="BT81" s="101">
        <v>-648.99999999999989</v>
      </c>
      <c r="BU81" s="101">
        <v>-4003.9999999999995</v>
      </c>
      <c r="BV81" s="101">
        <v>-523.99999999999955</v>
      </c>
      <c r="BW81" s="101">
        <v>0</v>
      </c>
      <c r="BX81" s="101">
        <v>-0.57037037037037031</v>
      </c>
      <c r="BY81" s="101">
        <v>-0.13333333333331818</v>
      </c>
      <c r="BZ81" s="101">
        <v>-503.99999999999966</v>
      </c>
      <c r="CA81" s="101">
        <v>-489.99999999999989</v>
      </c>
      <c r="CB81" s="101" t="e">
        <v>#REF!</v>
      </c>
    </row>
    <row r="82" spans="1:80" ht="26.1" customHeight="1">
      <c r="A82" s="119">
        <v>7</v>
      </c>
      <c r="B82" s="104"/>
      <c r="C82" s="105"/>
      <c r="D82" s="104"/>
      <c r="E82" s="105"/>
      <c r="F82" s="123"/>
      <c r="G82" s="124"/>
      <c r="H82" s="124"/>
      <c r="I82" s="125"/>
      <c r="J82" s="126"/>
      <c r="K82" s="127"/>
      <c r="L82" s="128"/>
      <c r="M82" s="153"/>
      <c r="N82" s="153"/>
      <c r="O82" s="167"/>
      <c r="P82" s="153"/>
      <c r="Q82" s="135"/>
      <c r="R82" s="136"/>
      <c r="S82" s="136"/>
      <c r="T82" s="136"/>
      <c r="U82" s="134"/>
      <c r="V82" s="134"/>
      <c r="W82" s="134"/>
      <c r="X82" s="134"/>
      <c r="Y82" s="149"/>
      <c r="Z82" s="149"/>
      <c r="AA82" s="150"/>
      <c r="AB82" s="148"/>
      <c r="AC82" s="148"/>
      <c r="AD82" s="148"/>
      <c r="AE82" s="106"/>
      <c r="AF82" s="107"/>
      <c r="AG82" s="108"/>
      <c r="AH82" s="107"/>
      <c r="AI82" s="106"/>
      <c r="AJ82" s="106"/>
      <c r="AK82" s="106"/>
      <c r="AL82" s="107"/>
      <c r="AM82" s="109"/>
      <c r="AN82" s="120"/>
      <c r="AO82" s="114" t="str">
        <f t="shared" si="22"/>
        <v xml:space="preserve">Số ngày quan trắc dưới 30d.  / Chưa đạt U% yêu cầu. </v>
      </c>
      <c r="AP82" s="105"/>
      <c r="AQ82" s="105"/>
      <c r="AR82" s="105"/>
      <c r="AT82" s="66">
        <f t="shared" si="23"/>
        <v>0</v>
      </c>
      <c r="AU82" s="101" t="str">
        <f t="shared" si="24"/>
        <v>-</v>
      </c>
      <c r="AV82" s="101">
        <v>-80</v>
      </c>
      <c r="AW82" s="101">
        <v>-114040</v>
      </c>
      <c r="AX82" s="101" t="e">
        <v>#REF!</v>
      </c>
      <c r="AY82" s="101" t="e">
        <v>#REF!</v>
      </c>
      <c r="AZ82" s="101" t="e">
        <v>#REF!</v>
      </c>
      <c r="BA82" s="101" t="e">
        <v>#REF!</v>
      </c>
      <c r="BB82" s="101" t="e">
        <v>#REF!</v>
      </c>
      <c r="BC82" s="101" t="e">
        <v>#REF!</v>
      </c>
      <c r="BD82" s="101">
        <v>-135</v>
      </c>
      <c r="BE82" s="101">
        <v>-9.0000000000000142</v>
      </c>
      <c r="BF82" s="101" t="e">
        <v>#REF!</v>
      </c>
      <c r="BG82" s="101" t="e">
        <v>#REF!</v>
      </c>
      <c r="BH82" s="101" t="e">
        <v>#REF!</v>
      </c>
      <c r="BI82" s="101" t="e">
        <v>#REF!</v>
      </c>
      <c r="BJ82" s="101" t="e">
        <v>#REF!</v>
      </c>
      <c r="BK82" s="101" t="e">
        <v>#REF!</v>
      </c>
      <c r="BL82" s="101" t="e">
        <v>#REF!</v>
      </c>
      <c r="BM82" s="101">
        <v>-3480</v>
      </c>
      <c r="BN82" s="101">
        <v>0</v>
      </c>
      <c r="BO82" s="101">
        <v>-10</v>
      </c>
      <c r="BP82" s="101">
        <v>-0.91964285714285698</v>
      </c>
      <c r="BQ82" s="101">
        <v>-206</v>
      </c>
      <c r="BR82" s="101">
        <v>-892.00000000000011</v>
      </c>
      <c r="BS82" s="101">
        <v>-1013.0000000000001</v>
      </c>
      <c r="BT82" s="101">
        <v>-752.99999999999977</v>
      </c>
      <c r="BU82" s="101">
        <v>-4170</v>
      </c>
      <c r="BV82" s="101">
        <v>-690</v>
      </c>
      <c r="BW82" s="101">
        <v>0</v>
      </c>
      <c r="BX82" s="101">
        <v>-0.75037037037037047</v>
      </c>
      <c r="BY82" s="101">
        <v>0</v>
      </c>
      <c r="BZ82" s="101">
        <v>-367.99999999999966</v>
      </c>
      <c r="CA82" s="101">
        <v>-246.99999999999966</v>
      </c>
      <c r="CB82" s="101" t="e">
        <v>#REF!</v>
      </c>
    </row>
    <row r="83" spans="1:80" ht="26.1" customHeight="1">
      <c r="A83" s="119">
        <v>6</v>
      </c>
      <c r="B83" s="104"/>
      <c r="C83" s="105"/>
      <c r="D83" s="104"/>
      <c r="E83" s="105"/>
      <c r="F83" s="123"/>
      <c r="G83" s="124"/>
      <c r="H83" s="124"/>
      <c r="I83" s="125"/>
      <c r="J83" s="126"/>
      <c r="K83" s="127"/>
      <c r="L83" s="128"/>
      <c r="M83" s="153"/>
      <c r="N83" s="153"/>
      <c r="O83" s="167"/>
      <c r="P83" s="153"/>
      <c r="Q83" s="135"/>
      <c r="R83" s="136"/>
      <c r="S83" s="136"/>
      <c r="T83" s="136"/>
      <c r="U83" s="134"/>
      <c r="V83" s="134"/>
      <c r="W83" s="134"/>
      <c r="X83" s="134"/>
      <c r="Y83" s="149"/>
      <c r="Z83" s="149"/>
      <c r="AA83" s="150"/>
      <c r="AB83" s="148"/>
      <c r="AC83" s="148"/>
      <c r="AD83" s="148"/>
      <c r="AE83" s="106"/>
      <c r="AF83" s="107"/>
      <c r="AG83" s="108"/>
      <c r="AH83" s="107"/>
      <c r="AI83" s="106"/>
      <c r="AJ83" s="106"/>
      <c r="AK83" s="106"/>
      <c r="AL83" s="107"/>
      <c r="AM83" s="109"/>
      <c r="AN83" s="120"/>
      <c r="AO83" s="114" t="str">
        <f t="shared" si="22"/>
        <v xml:space="preserve">Số ngày quan trắc dưới 30d.  / Chưa đạt U% yêu cầu. </v>
      </c>
      <c r="AP83" s="105"/>
      <c r="AQ83" s="105"/>
      <c r="AR83" s="105"/>
      <c r="AT83" s="66">
        <f t="shared" si="23"/>
        <v>0</v>
      </c>
      <c r="AU83" s="101" t="str">
        <f t="shared" si="24"/>
        <v>-</v>
      </c>
      <c r="AV83" s="101">
        <v>-100</v>
      </c>
      <c r="AW83" s="101">
        <v>-114000</v>
      </c>
      <c r="AX83" s="101" t="e">
        <v>#REF!</v>
      </c>
      <c r="AY83" s="101" t="e">
        <v>#REF!</v>
      </c>
      <c r="AZ83" s="101" t="e">
        <v>#REF!</v>
      </c>
      <c r="BA83" s="101" t="e">
        <v>#REF!</v>
      </c>
      <c r="BB83" s="101" t="e">
        <v>#REF!</v>
      </c>
      <c r="BC83" s="101" t="e">
        <v>#REF!</v>
      </c>
      <c r="BD83" s="101">
        <v>-135</v>
      </c>
      <c r="BE83" s="101">
        <v>-9.0000000000000142</v>
      </c>
      <c r="BF83" s="101" t="e">
        <v>#REF!</v>
      </c>
      <c r="BG83" s="101" t="e">
        <v>#REF!</v>
      </c>
      <c r="BH83" s="101" t="e">
        <v>#REF!</v>
      </c>
      <c r="BI83" s="101" t="e">
        <v>#REF!</v>
      </c>
      <c r="BJ83" s="101" t="e">
        <v>#REF!</v>
      </c>
      <c r="BK83" s="101" t="e">
        <v>#REF!</v>
      </c>
      <c r="BL83" s="101" t="e">
        <v>#REF!</v>
      </c>
      <c r="BM83" s="101">
        <v>-3480</v>
      </c>
      <c r="BN83" s="101">
        <v>0</v>
      </c>
      <c r="BO83" s="101">
        <v>-10</v>
      </c>
      <c r="BP83" s="101">
        <v>-0.91964285714285698</v>
      </c>
      <c r="BQ83" s="101">
        <v>-206</v>
      </c>
      <c r="BR83" s="101">
        <v>-756.00000000000011</v>
      </c>
      <c r="BS83" s="101">
        <v>-769.99999999999989</v>
      </c>
      <c r="BT83" s="101">
        <v>-648.99999999999989</v>
      </c>
      <c r="BU83" s="101">
        <v>-4003.9999999999995</v>
      </c>
      <c r="BV83" s="101">
        <v>-523.99999999999955</v>
      </c>
      <c r="BW83" s="101">
        <v>0</v>
      </c>
      <c r="BX83" s="101">
        <v>-0.57037037037037031</v>
      </c>
      <c r="BY83" s="101">
        <v>-0.13333333333331818</v>
      </c>
      <c r="BZ83" s="101">
        <v>-503.99999999999966</v>
      </c>
      <c r="CA83" s="101">
        <v>-489.99999999999989</v>
      </c>
      <c r="CB83" s="101" t="e">
        <v>#REF!</v>
      </c>
    </row>
    <row r="84" spans="1:80" ht="26.1" customHeight="1">
      <c r="A84" s="119">
        <v>7</v>
      </c>
      <c r="B84" s="104"/>
      <c r="C84" s="105"/>
      <c r="D84" s="104"/>
      <c r="E84" s="105"/>
      <c r="F84" s="123"/>
      <c r="G84" s="124"/>
      <c r="H84" s="124"/>
      <c r="I84" s="125"/>
      <c r="J84" s="126"/>
      <c r="K84" s="127"/>
      <c r="L84" s="128"/>
      <c r="M84" s="153"/>
      <c r="N84" s="153"/>
      <c r="O84" s="167"/>
      <c r="P84" s="153"/>
      <c r="Q84" s="135"/>
      <c r="R84" s="136"/>
      <c r="S84" s="136"/>
      <c r="T84" s="136"/>
      <c r="U84" s="134"/>
      <c r="V84" s="134"/>
      <c r="W84" s="134"/>
      <c r="X84" s="134"/>
      <c r="Y84" s="149"/>
      <c r="Z84" s="149"/>
      <c r="AA84" s="150"/>
      <c r="AB84" s="148"/>
      <c r="AC84" s="148"/>
      <c r="AD84" s="148"/>
      <c r="AE84" s="106"/>
      <c r="AF84" s="107"/>
      <c r="AG84" s="108"/>
      <c r="AH84" s="107"/>
      <c r="AI84" s="106"/>
      <c r="AJ84" s="106"/>
      <c r="AK84" s="106"/>
      <c r="AL84" s="107"/>
      <c r="AM84" s="109"/>
      <c r="AN84" s="120"/>
      <c r="AO84" s="114" t="str">
        <f t="shared" si="22"/>
        <v xml:space="preserve">Số ngày quan trắc dưới 30d.  / Chưa đạt U% yêu cầu. </v>
      </c>
      <c r="AP84" s="105"/>
      <c r="AQ84" s="105"/>
      <c r="AR84" s="105"/>
      <c r="AT84" s="66">
        <f t="shared" si="23"/>
        <v>0</v>
      </c>
      <c r="AU84" s="101" t="str">
        <f t="shared" si="24"/>
        <v>-</v>
      </c>
      <c r="AV84" s="101">
        <v>-80</v>
      </c>
      <c r="AW84" s="101">
        <v>-114040</v>
      </c>
      <c r="AX84" s="101" t="e">
        <v>#REF!</v>
      </c>
      <c r="AY84" s="101" t="e">
        <v>#REF!</v>
      </c>
      <c r="AZ84" s="101" t="e">
        <v>#REF!</v>
      </c>
      <c r="BA84" s="101" t="e">
        <v>#REF!</v>
      </c>
      <c r="BB84" s="101" t="e">
        <v>#REF!</v>
      </c>
      <c r="BC84" s="101" t="e">
        <v>#REF!</v>
      </c>
      <c r="BD84" s="101">
        <v>-135</v>
      </c>
      <c r="BE84" s="101">
        <v>-9.0000000000000142</v>
      </c>
      <c r="BF84" s="101" t="e">
        <v>#REF!</v>
      </c>
      <c r="BG84" s="101" t="e">
        <v>#REF!</v>
      </c>
      <c r="BH84" s="101" t="e">
        <v>#REF!</v>
      </c>
      <c r="BI84" s="101" t="e">
        <v>#REF!</v>
      </c>
      <c r="BJ84" s="101" t="e">
        <v>#REF!</v>
      </c>
      <c r="BK84" s="101" t="e">
        <v>#REF!</v>
      </c>
      <c r="BL84" s="101" t="e">
        <v>#REF!</v>
      </c>
      <c r="BM84" s="101">
        <v>-3480</v>
      </c>
      <c r="BN84" s="101">
        <v>0</v>
      </c>
      <c r="BO84" s="101">
        <v>-10</v>
      </c>
      <c r="BP84" s="101">
        <v>-0.91964285714285698</v>
      </c>
      <c r="BQ84" s="101">
        <v>-206</v>
      </c>
      <c r="BR84" s="101">
        <v>-892.00000000000011</v>
      </c>
      <c r="BS84" s="101">
        <v>-1013.0000000000001</v>
      </c>
      <c r="BT84" s="101">
        <v>-752.99999999999977</v>
      </c>
      <c r="BU84" s="101">
        <v>-4170</v>
      </c>
      <c r="BV84" s="101">
        <v>-690</v>
      </c>
      <c r="BW84" s="101">
        <v>0</v>
      </c>
      <c r="BX84" s="101">
        <v>-0.75037037037037047</v>
      </c>
      <c r="BY84" s="101">
        <v>0</v>
      </c>
      <c r="BZ84" s="101">
        <v>-367.99999999999966</v>
      </c>
      <c r="CA84" s="101">
        <v>-246.99999999999966</v>
      </c>
      <c r="CB84" s="101" t="e">
        <v>#REF!</v>
      </c>
    </row>
    <row r="85" spans="1:80" ht="26.1" customHeight="1">
      <c r="A85" s="119">
        <v>6</v>
      </c>
      <c r="B85" s="104"/>
      <c r="C85" s="105"/>
      <c r="D85" s="104"/>
      <c r="E85" s="105"/>
      <c r="F85" s="123"/>
      <c r="G85" s="124"/>
      <c r="H85" s="124"/>
      <c r="I85" s="125"/>
      <c r="J85" s="126"/>
      <c r="K85" s="127"/>
      <c r="L85" s="128"/>
      <c r="M85" s="153"/>
      <c r="N85" s="153"/>
      <c r="O85" s="167"/>
      <c r="P85" s="153"/>
      <c r="Q85" s="135"/>
      <c r="R85" s="136"/>
      <c r="S85" s="136"/>
      <c r="T85" s="136"/>
      <c r="U85" s="134"/>
      <c r="V85" s="134"/>
      <c r="W85" s="134"/>
      <c r="X85" s="134"/>
      <c r="Y85" s="149"/>
      <c r="Z85" s="149"/>
      <c r="AA85" s="150"/>
      <c r="AB85" s="148"/>
      <c r="AC85" s="148"/>
      <c r="AD85" s="148"/>
      <c r="AE85" s="106"/>
      <c r="AF85" s="107"/>
      <c r="AG85" s="108"/>
      <c r="AH85" s="107"/>
      <c r="AI85" s="106"/>
      <c r="AJ85" s="106"/>
      <c r="AK85" s="106"/>
      <c r="AL85" s="107"/>
      <c r="AM85" s="109"/>
      <c r="AN85" s="120"/>
      <c r="AO85" s="114" t="str">
        <f t="shared" si="22"/>
        <v xml:space="preserve">Số ngày quan trắc dưới 30d.  / Chưa đạt U% yêu cầu. </v>
      </c>
      <c r="AP85" s="105"/>
      <c r="AQ85" s="105"/>
      <c r="AR85" s="105"/>
      <c r="AT85" s="66">
        <f t="shared" si="23"/>
        <v>0</v>
      </c>
      <c r="AU85" s="101" t="str">
        <f t="shared" si="24"/>
        <v>-</v>
      </c>
      <c r="AV85" s="101">
        <v>-100</v>
      </c>
      <c r="AW85" s="101">
        <v>-114000</v>
      </c>
      <c r="AX85" s="101" t="e">
        <v>#REF!</v>
      </c>
      <c r="AY85" s="101" t="e">
        <v>#REF!</v>
      </c>
      <c r="AZ85" s="101" t="e">
        <v>#REF!</v>
      </c>
      <c r="BA85" s="101" t="e">
        <v>#REF!</v>
      </c>
      <c r="BB85" s="101" t="e">
        <v>#REF!</v>
      </c>
      <c r="BC85" s="101" t="e">
        <v>#REF!</v>
      </c>
      <c r="BD85" s="101">
        <v>-135</v>
      </c>
      <c r="BE85" s="101">
        <v>-9.0000000000000142</v>
      </c>
      <c r="BF85" s="101" t="e">
        <v>#REF!</v>
      </c>
      <c r="BG85" s="101" t="e">
        <v>#REF!</v>
      </c>
      <c r="BH85" s="101" t="e">
        <v>#REF!</v>
      </c>
      <c r="BI85" s="101" t="e">
        <v>#REF!</v>
      </c>
      <c r="BJ85" s="101" t="e">
        <v>#REF!</v>
      </c>
      <c r="BK85" s="101" t="e">
        <v>#REF!</v>
      </c>
      <c r="BL85" s="101" t="e">
        <v>#REF!</v>
      </c>
      <c r="BM85" s="101">
        <v>-3480</v>
      </c>
      <c r="BN85" s="101">
        <v>0</v>
      </c>
      <c r="BO85" s="101">
        <v>-10</v>
      </c>
      <c r="BP85" s="101">
        <v>-0.91964285714285698</v>
      </c>
      <c r="BQ85" s="101">
        <v>-206</v>
      </c>
      <c r="BR85" s="101">
        <v>-756.00000000000011</v>
      </c>
      <c r="BS85" s="101">
        <v>-769.99999999999989</v>
      </c>
      <c r="BT85" s="101">
        <v>-648.99999999999989</v>
      </c>
      <c r="BU85" s="101">
        <v>-4003.9999999999995</v>
      </c>
      <c r="BV85" s="101">
        <v>-523.99999999999955</v>
      </c>
      <c r="BW85" s="101">
        <v>0</v>
      </c>
      <c r="BX85" s="101">
        <v>-0.57037037037037031</v>
      </c>
      <c r="BY85" s="101">
        <v>-0.13333333333331818</v>
      </c>
      <c r="BZ85" s="101">
        <v>-503.99999999999966</v>
      </c>
      <c r="CA85" s="101">
        <v>-489.99999999999989</v>
      </c>
      <c r="CB85" s="101" t="e">
        <v>#REF!</v>
      </c>
    </row>
    <row r="86" spans="1:80" ht="26.1" customHeight="1">
      <c r="A86" s="119">
        <v>7</v>
      </c>
      <c r="B86" s="104"/>
      <c r="C86" s="105"/>
      <c r="D86" s="104"/>
      <c r="E86" s="105"/>
      <c r="F86" s="123"/>
      <c r="G86" s="124"/>
      <c r="H86" s="124"/>
      <c r="I86" s="125"/>
      <c r="J86" s="126"/>
      <c r="K86" s="127"/>
      <c r="L86" s="128"/>
      <c r="M86" s="153"/>
      <c r="N86" s="153"/>
      <c r="O86" s="167"/>
      <c r="P86" s="153"/>
      <c r="Q86" s="135"/>
      <c r="R86" s="136"/>
      <c r="S86" s="136"/>
      <c r="T86" s="136"/>
      <c r="U86" s="134"/>
      <c r="V86" s="134"/>
      <c r="W86" s="134"/>
      <c r="X86" s="134"/>
      <c r="Y86" s="149"/>
      <c r="Z86" s="149"/>
      <c r="AA86" s="150"/>
      <c r="AB86" s="148"/>
      <c r="AC86" s="148"/>
      <c r="AD86" s="148"/>
      <c r="AE86" s="106"/>
      <c r="AF86" s="107"/>
      <c r="AG86" s="108"/>
      <c r="AH86" s="107"/>
      <c r="AI86" s="106"/>
      <c r="AJ86" s="106"/>
      <c r="AK86" s="106"/>
      <c r="AL86" s="107"/>
      <c r="AM86" s="109"/>
      <c r="AN86" s="120"/>
      <c r="AO86" s="114" t="str">
        <f t="shared" si="22"/>
        <v xml:space="preserve">Số ngày quan trắc dưới 30d.  / Chưa đạt U% yêu cầu. </v>
      </c>
      <c r="AP86" s="105"/>
      <c r="AQ86" s="105"/>
      <c r="AR86" s="105"/>
      <c r="AT86" s="66">
        <f t="shared" si="23"/>
        <v>0</v>
      </c>
      <c r="AU86" s="101" t="str">
        <f t="shared" si="24"/>
        <v>-</v>
      </c>
      <c r="AV86" s="101">
        <v>-80</v>
      </c>
      <c r="AW86" s="101">
        <v>-114040</v>
      </c>
      <c r="AX86" s="101" t="e">
        <v>#REF!</v>
      </c>
      <c r="AY86" s="101" t="e">
        <v>#REF!</v>
      </c>
      <c r="AZ86" s="101" t="e">
        <v>#REF!</v>
      </c>
      <c r="BA86" s="101" t="e">
        <v>#REF!</v>
      </c>
      <c r="BB86" s="101" t="e">
        <v>#REF!</v>
      </c>
      <c r="BC86" s="101" t="e">
        <v>#REF!</v>
      </c>
      <c r="BD86" s="101">
        <v>-135</v>
      </c>
      <c r="BE86" s="101">
        <v>-9.0000000000000142</v>
      </c>
      <c r="BF86" s="101" t="e">
        <v>#REF!</v>
      </c>
      <c r="BG86" s="101" t="e">
        <v>#REF!</v>
      </c>
      <c r="BH86" s="101" t="e">
        <v>#REF!</v>
      </c>
      <c r="BI86" s="101" t="e">
        <v>#REF!</v>
      </c>
      <c r="BJ86" s="101" t="e">
        <v>#REF!</v>
      </c>
      <c r="BK86" s="101" t="e">
        <v>#REF!</v>
      </c>
      <c r="BL86" s="101" t="e">
        <v>#REF!</v>
      </c>
      <c r="BM86" s="101">
        <v>-3480</v>
      </c>
      <c r="BN86" s="101">
        <v>0</v>
      </c>
      <c r="BO86" s="101">
        <v>-10</v>
      </c>
      <c r="BP86" s="101">
        <v>-0.91964285714285698</v>
      </c>
      <c r="BQ86" s="101">
        <v>-206</v>
      </c>
      <c r="BR86" s="101">
        <v>-892.00000000000011</v>
      </c>
      <c r="BS86" s="101">
        <v>-1013.0000000000001</v>
      </c>
      <c r="BT86" s="101">
        <v>-752.99999999999977</v>
      </c>
      <c r="BU86" s="101">
        <v>-4170</v>
      </c>
      <c r="BV86" s="101">
        <v>-690</v>
      </c>
      <c r="BW86" s="101">
        <v>0</v>
      </c>
      <c r="BX86" s="101">
        <v>-0.75037037037037047</v>
      </c>
      <c r="BY86" s="101">
        <v>0</v>
      </c>
      <c r="BZ86" s="101">
        <v>-367.99999999999966</v>
      </c>
      <c r="CA86" s="101">
        <v>-246.99999999999966</v>
      </c>
      <c r="CB86" s="101" t="e">
        <v>#REF!</v>
      </c>
    </row>
    <row r="87" spans="1:80" ht="26.1" customHeight="1">
      <c r="A87" s="119">
        <v>6</v>
      </c>
      <c r="B87" s="104"/>
      <c r="C87" s="105"/>
      <c r="D87" s="104"/>
      <c r="E87" s="105"/>
      <c r="F87" s="123"/>
      <c r="G87" s="124"/>
      <c r="H87" s="124"/>
      <c r="I87" s="125"/>
      <c r="J87" s="126"/>
      <c r="K87" s="127"/>
      <c r="L87" s="128"/>
      <c r="M87" s="153"/>
      <c r="N87" s="153"/>
      <c r="O87" s="167"/>
      <c r="P87" s="153"/>
      <c r="Q87" s="135"/>
      <c r="R87" s="136"/>
      <c r="S87" s="136"/>
      <c r="T87" s="136"/>
      <c r="U87" s="134"/>
      <c r="V87" s="134"/>
      <c r="W87" s="134"/>
      <c r="X87" s="134"/>
      <c r="Y87" s="149"/>
      <c r="Z87" s="149"/>
      <c r="AA87" s="150"/>
      <c r="AB87" s="148"/>
      <c r="AC87" s="148"/>
      <c r="AD87" s="148"/>
      <c r="AE87" s="106"/>
      <c r="AF87" s="107"/>
      <c r="AG87" s="108"/>
      <c r="AH87" s="107"/>
      <c r="AI87" s="106"/>
      <c r="AJ87" s="106"/>
      <c r="AK87" s="106"/>
      <c r="AL87" s="107"/>
      <c r="AM87" s="109"/>
      <c r="AN87" s="120"/>
      <c r="AO87" s="114" t="str">
        <f t="shared" si="22"/>
        <v xml:space="preserve">Số ngày quan trắc dưới 30d.  / Chưa đạt U% yêu cầu. </v>
      </c>
      <c r="AP87" s="105"/>
      <c r="AQ87" s="105"/>
      <c r="AR87" s="105"/>
      <c r="AT87" s="66">
        <f t="shared" si="23"/>
        <v>0</v>
      </c>
      <c r="AU87" s="101" t="str">
        <f t="shared" si="24"/>
        <v>-</v>
      </c>
      <c r="AV87" s="101">
        <v>-100</v>
      </c>
      <c r="AW87" s="101">
        <v>-114000</v>
      </c>
      <c r="AX87" s="101" t="e">
        <v>#REF!</v>
      </c>
      <c r="AY87" s="101" t="e">
        <v>#REF!</v>
      </c>
      <c r="AZ87" s="101" t="e">
        <v>#REF!</v>
      </c>
      <c r="BA87" s="101" t="e">
        <v>#REF!</v>
      </c>
      <c r="BB87" s="101" t="e">
        <v>#REF!</v>
      </c>
      <c r="BC87" s="101" t="e">
        <v>#REF!</v>
      </c>
      <c r="BD87" s="101">
        <v>-135</v>
      </c>
      <c r="BE87" s="101">
        <v>-9.0000000000000142</v>
      </c>
      <c r="BF87" s="101" t="e">
        <v>#REF!</v>
      </c>
      <c r="BG87" s="101" t="e">
        <v>#REF!</v>
      </c>
      <c r="BH87" s="101" t="e">
        <v>#REF!</v>
      </c>
      <c r="BI87" s="101" t="e">
        <v>#REF!</v>
      </c>
      <c r="BJ87" s="101" t="e">
        <v>#REF!</v>
      </c>
      <c r="BK87" s="101" t="e">
        <v>#REF!</v>
      </c>
      <c r="BL87" s="101" t="e">
        <v>#REF!</v>
      </c>
      <c r="BM87" s="101">
        <v>-3480</v>
      </c>
      <c r="BN87" s="101">
        <v>0</v>
      </c>
      <c r="BO87" s="101">
        <v>-10</v>
      </c>
      <c r="BP87" s="101">
        <v>-0.91964285714285698</v>
      </c>
      <c r="BQ87" s="101">
        <v>-206</v>
      </c>
      <c r="BR87" s="101">
        <v>-756.00000000000011</v>
      </c>
      <c r="BS87" s="101">
        <v>-769.99999999999989</v>
      </c>
      <c r="BT87" s="101">
        <v>-648.99999999999989</v>
      </c>
      <c r="BU87" s="101">
        <v>-4003.9999999999995</v>
      </c>
      <c r="BV87" s="101">
        <v>-523.99999999999955</v>
      </c>
      <c r="BW87" s="101">
        <v>0</v>
      </c>
      <c r="BX87" s="101">
        <v>-0.57037037037037031</v>
      </c>
      <c r="BY87" s="101">
        <v>-0.13333333333331818</v>
      </c>
      <c r="BZ87" s="101">
        <v>-503.99999999999966</v>
      </c>
      <c r="CA87" s="101">
        <v>-489.99999999999989</v>
      </c>
      <c r="CB87" s="101" t="e">
        <v>#REF!</v>
      </c>
    </row>
    <row r="88" spans="1:80" ht="26.1" customHeight="1">
      <c r="A88" s="119">
        <v>7</v>
      </c>
      <c r="B88" s="104"/>
      <c r="C88" s="105"/>
      <c r="D88" s="104"/>
      <c r="E88" s="105"/>
      <c r="F88" s="123"/>
      <c r="G88" s="124"/>
      <c r="H88" s="124"/>
      <c r="I88" s="125"/>
      <c r="J88" s="126"/>
      <c r="K88" s="127"/>
      <c r="L88" s="128"/>
      <c r="M88" s="153"/>
      <c r="N88" s="153"/>
      <c r="O88" s="167"/>
      <c r="P88" s="153"/>
      <c r="Q88" s="135"/>
      <c r="R88" s="136"/>
      <c r="S88" s="136"/>
      <c r="T88" s="136"/>
      <c r="U88" s="134"/>
      <c r="V88" s="134"/>
      <c r="W88" s="134"/>
      <c r="X88" s="134"/>
      <c r="Y88" s="149"/>
      <c r="Z88" s="149"/>
      <c r="AA88" s="150"/>
      <c r="AB88" s="148"/>
      <c r="AC88" s="148"/>
      <c r="AD88" s="148"/>
      <c r="AE88" s="106"/>
      <c r="AF88" s="107"/>
      <c r="AG88" s="108"/>
      <c r="AH88" s="107"/>
      <c r="AI88" s="106"/>
      <c r="AJ88" s="106"/>
      <c r="AK88" s="106"/>
      <c r="AL88" s="107"/>
      <c r="AM88" s="109"/>
      <c r="AN88" s="120"/>
      <c r="AO88" s="114" t="str">
        <f t="shared" si="22"/>
        <v xml:space="preserve">Số ngày quan trắc dưới 30d.  / Chưa đạt U% yêu cầu. </v>
      </c>
      <c r="AP88" s="105"/>
      <c r="AQ88" s="105"/>
      <c r="AR88" s="105"/>
      <c r="AT88" s="66">
        <f t="shared" si="23"/>
        <v>0</v>
      </c>
      <c r="AU88" s="101" t="str">
        <f t="shared" si="24"/>
        <v>-</v>
      </c>
      <c r="AV88" s="101">
        <v>-80</v>
      </c>
      <c r="AW88" s="101">
        <v>-114040</v>
      </c>
      <c r="AX88" s="101" t="e">
        <v>#REF!</v>
      </c>
      <c r="AY88" s="101" t="e">
        <v>#REF!</v>
      </c>
      <c r="AZ88" s="101" t="e">
        <v>#REF!</v>
      </c>
      <c r="BA88" s="101" t="e">
        <v>#REF!</v>
      </c>
      <c r="BB88" s="101" t="e">
        <v>#REF!</v>
      </c>
      <c r="BC88" s="101" t="e">
        <v>#REF!</v>
      </c>
      <c r="BD88" s="101">
        <v>-135</v>
      </c>
      <c r="BE88" s="101">
        <v>-9.0000000000000142</v>
      </c>
      <c r="BF88" s="101" t="e">
        <v>#REF!</v>
      </c>
      <c r="BG88" s="101" t="e">
        <v>#REF!</v>
      </c>
      <c r="BH88" s="101" t="e">
        <v>#REF!</v>
      </c>
      <c r="BI88" s="101" t="e">
        <v>#REF!</v>
      </c>
      <c r="BJ88" s="101" t="e">
        <v>#REF!</v>
      </c>
      <c r="BK88" s="101" t="e">
        <v>#REF!</v>
      </c>
      <c r="BL88" s="101" t="e">
        <v>#REF!</v>
      </c>
      <c r="BM88" s="101">
        <v>-3480</v>
      </c>
      <c r="BN88" s="101">
        <v>0</v>
      </c>
      <c r="BO88" s="101">
        <v>-10</v>
      </c>
      <c r="BP88" s="101">
        <v>-0.91964285714285698</v>
      </c>
      <c r="BQ88" s="101">
        <v>-206</v>
      </c>
      <c r="BR88" s="101">
        <v>-892.00000000000011</v>
      </c>
      <c r="BS88" s="101">
        <v>-1013.0000000000001</v>
      </c>
      <c r="BT88" s="101">
        <v>-752.99999999999977</v>
      </c>
      <c r="BU88" s="101">
        <v>-4170</v>
      </c>
      <c r="BV88" s="101">
        <v>-690</v>
      </c>
      <c r="BW88" s="101">
        <v>0</v>
      </c>
      <c r="BX88" s="101">
        <v>-0.75037037037037047</v>
      </c>
      <c r="BY88" s="101">
        <v>0</v>
      </c>
      <c r="BZ88" s="101">
        <v>-367.99999999999966</v>
      </c>
      <c r="CA88" s="101">
        <v>-246.99999999999966</v>
      </c>
      <c r="CB88" s="101" t="e">
        <v>#REF!</v>
      </c>
    </row>
    <row r="89" spans="1:80" ht="26.1" customHeight="1">
      <c r="A89" s="119">
        <v>6</v>
      </c>
      <c r="B89" s="104"/>
      <c r="C89" s="105"/>
      <c r="D89" s="104"/>
      <c r="E89" s="105"/>
      <c r="F89" s="123"/>
      <c r="G89" s="124"/>
      <c r="H89" s="124"/>
      <c r="I89" s="125"/>
      <c r="J89" s="126"/>
      <c r="K89" s="127"/>
      <c r="L89" s="128"/>
      <c r="M89" s="153"/>
      <c r="N89" s="153"/>
      <c r="O89" s="167"/>
      <c r="P89" s="153"/>
      <c r="Q89" s="135"/>
      <c r="R89" s="136"/>
      <c r="S89" s="136"/>
      <c r="T89" s="136"/>
      <c r="U89" s="134"/>
      <c r="V89" s="134"/>
      <c r="W89" s="134"/>
      <c r="X89" s="134"/>
      <c r="Y89" s="149"/>
      <c r="Z89" s="149"/>
      <c r="AA89" s="150"/>
      <c r="AB89" s="148"/>
      <c r="AC89" s="148"/>
      <c r="AD89" s="148"/>
      <c r="AE89" s="106"/>
      <c r="AF89" s="107"/>
      <c r="AG89" s="108"/>
      <c r="AH89" s="107"/>
      <c r="AI89" s="106"/>
      <c r="AJ89" s="106"/>
      <c r="AK89" s="106"/>
      <c r="AL89" s="107"/>
      <c r="AM89" s="109"/>
      <c r="AN89" s="120"/>
      <c r="AO89" s="114" t="str">
        <f t="shared" si="22"/>
        <v xml:space="preserve">Số ngày quan trắc dưới 30d.  / Chưa đạt U% yêu cầu. </v>
      </c>
      <c r="AP89" s="105"/>
      <c r="AQ89" s="105"/>
      <c r="AR89" s="105"/>
      <c r="AT89" s="66">
        <f t="shared" si="23"/>
        <v>0</v>
      </c>
      <c r="AU89" s="101" t="str">
        <f t="shared" si="24"/>
        <v>-</v>
      </c>
      <c r="AV89" s="101">
        <v>-100</v>
      </c>
      <c r="AW89" s="101">
        <v>-114000</v>
      </c>
      <c r="AX89" s="101" t="e">
        <v>#REF!</v>
      </c>
      <c r="AY89" s="101" t="e">
        <v>#REF!</v>
      </c>
      <c r="AZ89" s="101" t="e">
        <v>#REF!</v>
      </c>
      <c r="BA89" s="101" t="e">
        <v>#REF!</v>
      </c>
      <c r="BB89" s="101" t="e">
        <v>#REF!</v>
      </c>
      <c r="BC89" s="101" t="e">
        <v>#REF!</v>
      </c>
      <c r="BD89" s="101">
        <v>-135</v>
      </c>
      <c r="BE89" s="101">
        <v>-9.0000000000000142</v>
      </c>
      <c r="BF89" s="101" t="e">
        <v>#REF!</v>
      </c>
      <c r="BG89" s="101" t="e">
        <v>#REF!</v>
      </c>
      <c r="BH89" s="101" t="e">
        <v>#REF!</v>
      </c>
      <c r="BI89" s="101" t="e">
        <v>#REF!</v>
      </c>
      <c r="BJ89" s="101" t="e">
        <v>#REF!</v>
      </c>
      <c r="BK89" s="101" t="e">
        <v>#REF!</v>
      </c>
      <c r="BL89" s="101" t="e">
        <v>#REF!</v>
      </c>
      <c r="BM89" s="101">
        <v>-3480</v>
      </c>
      <c r="BN89" s="101">
        <v>0</v>
      </c>
      <c r="BO89" s="101">
        <v>-10</v>
      </c>
      <c r="BP89" s="101">
        <v>-0.91964285714285698</v>
      </c>
      <c r="BQ89" s="101">
        <v>-206</v>
      </c>
      <c r="BR89" s="101">
        <v>-756.00000000000011</v>
      </c>
      <c r="BS89" s="101">
        <v>-769.99999999999989</v>
      </c>
      <c r="BT89" s="101">
        <v>-648.99999999999989</v>
      </c>
      <c r="BU89" s="101">
        <v>-4003.9999999999995</v>
      </c>
      <c r="BV89" s="101">
        <v>-523.99999999999955</v>
      </c>
      <c r="BW89" s="101">
        <v>0</v>
      </c>
      <c r="BX89" s="101">
        <v>-0.57037037037037031</v>
      </c>
      <c r="BY89" s="101">
        <v>-0.13333333333331818</v>
      </c>
      <c r="BZ89" s="101">
        <v>-503.99999999999966</v>
      </c>
      <c r="CA89" s="101">
        <v>-489.99999999999989</v>
      </c>
      <c r="CB89" s="101" t="e">
        <v>#REF!</v>
      </c>
    </row>
    <row r="90" spans="1:80" ht="26.1" customHeight="1">
      <c r="A90" s="119">
        <v>7</v>
      </c>
      <c r="B90" s="104"/>
      <c r="C90" s="105"/>
      <c r="D90" s="104"/>
      <c r="E90" s="105"/>
      <c r="F90" s="123"/>
      <c r="G90" s="124"/>
      <c r="H90" s="124"/>
      <c r="I90" s="125"/>
      <c r="J90" s="126"/>
      <c r="K90" s="127"/>
      <c r="L90" s="128"/>
      <c r="M90" s="153"/>
      <c r="N90" s="153"/>
      <c r="O90" s="167"/>
      <c r="P90" s="153"/>
      <c r="Q90" s="135"/>
      <c r="R90" s="136"/>
      <c r="S90" s="136"/>
      <c r="T90" s="136"/>
      <c r="U90" s="134"/>
      <c r="V90" s="134"/>
      <c r="W90" s="134"/>
      <c r="X90" s="134"/>
      <c r="Y90" s="149"/>
      <c r="Z90" s="149"/>
      <c r="AA90" s="150"/>
      <c r="AB90" s="148"/>
      <c r="AC90" s="148"/>
      <c r="AD90" s="148"/>
      <c r="AE90" s="106"/>
      <c r="AF90" s="107"/>
      <c r="AG90" s="108"/>
      <c r="AH90" s="107"/>
      <c r="AI90" s="106"/>
      <c r="AJ90" s="106"/>
      <c r="AK90" s="106"/>
      <c r="AL90" s="107"/>
      <c r="AM90" s="109"/>
      <c r="AN90" s="120"/>
      <c r="AO90" s="114" t="str">
        <f t="shared" si="22"/>
        <v xml:space="preserve">Số ngày quan trắc dưới 30d.  / Chưa đạt U% yêu cầu. </v>
      </c>
      <c r="AP90" s="105"/>
      <c r="AQ90" s="105"/>
      <c r="AR90" s="105"/>
      <c r="AT90" s="66">
        <f t="shared" si="23"/>
        <v>0</v>
      </c>
      <c r="AU90" s="101" t="str">
        <f t="shared" si="24"/>
        <v>-</v>
      </c>
      <c r="AV90" s="101">
        <v>-80</v>
      </c>
      <c r="AW90" s="101">
        <v>-114040</v>
      </c>
      <c r="AX90" s="101" t="e">
        <v>#REF!</v>
      </c>
      <c r="AY90" s="101" t="e">
        <v>#REF!</v>
      </c>
      <c r="AZ90" s="101" t="e">
        <v>#REF!</v>
      </c>
      <c r="BA90" s="101" t="e">
        <v>#REF!</v>
      </c>
      <c r="BB90" s="101" t="e">
        <v>#REF!</v>
      </c>
      <c r="BC90" s="101" t="e">
        <v>#REF!</v>
      </c>
      <c r="BD90" s="101">
        <v>-135</v>
      </c>
      <c r="BE90" s="101">
        <v>-9.0000000000000142</v>
      </c>
      <c r="BF90" s="101" t="e">
        <v>#REF!</v>
      </c>
      <c r="BG90" s="101" t="e">
        <v>#REF!</v>
      </c>
      <c r="BH90" s="101" t="e">
        <v>#REF!</v>
      </c>
      <c r="BI90" s="101" t="e">
        <v>#REF!</v>
      </c>
      <c r="BJ90" s="101" t="e">
        <v>#REF!</v>
      </c>
      <c r="BK90" s="101" t="e">
        <v>#REF!</v>
      </c>
      <c r="BL90" s="101" t="e">
        <v>#REF!</v>
      </c>
      <c r="BM90" s="101">
        <v>-3480</v>
      </c>
      <c r="BN90" s="101">
        <v>0</v>
      </c>
      <c r="BO90" s="101">
        <v>-10</v>
      </c>
      <c r="BP90" s="101">
        <v>-0.91964285714285698</v>
      </c>
      <c r="BQ90" s="101">
        <v>-206</v>
      </c>
      <c r="BR90" s="101">
        <v>-892.00000000000011</v>
      </c>
      <c r="BS90" s="101">
        <v>-1013.0000000000001</v>
      </c>
      <c r="BT90" s="101">
        <v>-752.99999999999977</v>
      </c>
      <c r="BU90" s="101">
        <v>-4170</v>
      </c>
      <c r="BV90" s="101">
        <v>-690</v>
      </c>
      <c r="BW90" s="101">
        <v>0</v>
      </c>
      <c r="BX90" s="101">
        <v>-0.75037037037037047</v>
      </c>
      <c r="BY90" s="101">
        <v>0</v>
      </c>
      <c r="BZ90" s="101">
        <v>-367.99999999999966</v>
      </c>
      <c r="CA90" s="101">
        <v>-246.99999999999966</v>
      </c>
      <c r="CB90" s="101" t="e">
        <v>#REF!</v>
      </c>
    </row>
    <row r="91" spans="1:80" ht="26.1" customHeight="1">
      <c r="A91" s="119">
        <v>6</v>
      </c>
      <c r="B91" s="104"/>
      <c r="C91" s="105"/>
      <c r="D91" s="104"/>
      <c r="E91" s="105"/>
      <c r="F91" s="123"/>
      <c r="G91" s="124"/>
      <c r="H91" s="124"/>
      <c r="I91" s="125"/>
      <c r="J91" s="126"/>
      <c r="K91" s="127"/>
      <c r="L91" s="128"/>
      <c r="M91" s="153"/>
      <c r="N91" s="153"/>
      <c r="O91" s="167"/>
      <c r="P91" s="153"/>
      <c r="Q91" s="135"/>
      <c r="R91" s="136"/>
      <c r="S91" s="136"/>
      <c r="T91" s="136"/>
      <c r="U91" s="134"/>
      <c r="V91" s="134"/>
      <c r="W91" s="134"/>
      <c r="X91" s="134"/>
      <c r="Y91" s="149"/>
      <c r="Z91" s="149"/>
      <c r="AA91" s="150"/>
      <c r="AB91" s="148"/>
      <c r="AC91" s="148"/>
      <c r="AD91" s="148"/>
      <c r="AE91" s="106"/>
      <c r="AF91" s="107"/>
      <c r="AG91" s="108"/>
      <c r="AH91" s="107"/>
      <c r="AI91" s="106"/>
      <c r="AJ91" s="106"/>
      <c r="AK91" s="106"/>
      <c r="AL91" s="107"/>
      <c r="AM91" s="109"/>
      <c r="AN91" s="120"/>
      <c r="AO91" s="114" t="str">
        <f t="shared" ref="AO91:AO98" si="25">IF(Q91&lt;30,"Số ngày quan trắc dưới 30d. ","Số ngày quan trắc: "&amp;Q91)&amp;IF(Y91&gt;L91," / U% Đạt yêu cầu. "," / Chưa đạt U% yêu cầu. ")</f>
        <v xml:space="preserve">Số ngày quan trắc dưới 30d.  / Chưa đạt U% yêu cầu. </v>
      </c>
      <c r="AP91" s="105"/>
      <c r="AQ91" s="105"/>
      <c r="AR91" s="105"/>
      <c r="AT91" s="66">
        <f t="shared" ref="AT91:AT98" si="26">+AA91*30</f>
        <v>0</v>
      </c>
      <c r="AU91" s="101" t="str">
        <f t="shared" ref="AU91:AU98" si="27">IF(Z91&gt;=0.7,AV91,"-")</f>
        <v>-</v>
      </c>
      <c r="AV91" s="101">
        <v>-100</v>
      </c>
      <c r="AW91" s="101">
        <v>-114000</v>
      </c>
      <c r="AX91" s="101" t="e">
        <v>#REF!</v>
      </c>
      <c r="AY91" s="101" t="e">
        <v>#REF!</v>
      </c>
      <c r="AZ91" s="101" t="e">
        <v>#REF!</v>
      </c>
      <c r="BA91" s="101" t="e">
        <v>#REF!</v>
      </c>
      <c r="BB91" s="101" t="e">
        <v>#REF!</v>
      </c>
      <c r="BC91" s="101" t="e">
        <v>#REF!</v>
      </c>
      <c r="BD91" s="101">
        <v>-135</v>
      </c>
      <c r="BE91" s="101">
        <v>-9.0000000000000142</v>
      </c>
      <c r="BF91" s="101" t="e">
        <v>#REF!</v>
      </c>
      <c r="BG91" s="101" t="e">
        <v>#REF!</v>
      </c>
      <c r="BH91" s="101" t="e">
        <v>#REF!</v>
      </c>
      <c r="BI91" s="101" t="e">
        <v>#REF!</v>
      </c>
      <c r="BJ91" s="101" t="e">
        <v>#REF!</v>
      </c>
      <c r="BK91" s="101" t="e">
        <v>#REF!</v>
      </c>
      <c r="BL91" s="101" t="e">
        <v>#REF!</v>
      </c>
      <c r="BM91" s="101">
        <v>-3480</v>
      </c>
      <c r="BN91" s="101">
        <v>0</v>
      </c>
      <c r="BO91" s="101">
        <v>-10</v>
      </c>
      <c r="BP91" s="101">
        <v>-0.91964285714285698</v>
      </c>
      <c r="BQ91" s="101">
        <v>-206</v>
      </c>
      <c r="BR91" s="101">
        <v>-756.00000000000011</v>
      </c>
      <c r="BS91" s="101">
        <v>-769.99999999999989</v>
      </c>
      <c r="BT91" s="101">
        <v>-648.99999999999989</v>
      </c>
      <c r="BU91" s="101">
        <v>-4003.9999999999995</v>
      </c>
      <c r="BV91" s="101">
        <v>-523.99999999999955</v>
      </c>
      <c r="BW91" s="101">
        <v>0</v>
      </c>
      <c r="BX91" s="101">
        <v>-0.57037037037037031</v>
      </c>
      <c r="BY91" s="101">
        <v>-0.13333333333331818</v>
      </c>
      <c r="BZ91" s="101">
        <v>-503.99999999999966</v>
      </c>
      <c r="CA91" s="101">
        <v>-489.99999999999989</v>
      </c>
      <c r="CB91" s="101" t="e">
        <v>#REF!</v>
      </c>
    </row>
    <row r="92" spans="1:80" ht="26.1" customHeight="1">
      <c r="A92" s="119">
        <v>7</v>
      </c>
      <c r="B92" s="104"/>
      <c r="C92" s="105"/>
      <c r="D92" s="104"/>
      <c r="E92" s="105"/>
      <c r="F92" s="123"/>
      <c r="G92" s="124"/>
      <c r="H92" s="124"/>
      <c r="I92" s="125"/>
      <c r="J92" s="126"/>
      <c r="K92" s="127"/>
      <c r="L92" s="128"/>
      <c r="M92" s="153"/>
      <c r="N92" s="153"/>
      <c r="O92" s="167"/>
      <c r="P92" s="153"/>
      <c r="Q92" s="135"/>
      <c r="R92" s="136"/>
      <c r="S92" s="136"/>
      <c r="T92" s="136"/>
      <c r="U92" s="134"/>
      <c r="V92" s="134"/>
      <c r="W92" s="134"/>
      <c r="X92" s="134"/>
      <c r="Y92" s="149"/>
      <c r="Z92" s="149"/>
      <c r="AA92" s="150"/>
      <c r="AB92" s="148"/>
      <c r="AC92" s="148"/>
      <c r="AD92" s="148"/>
      <c r="AE92" s="106"/>
      <c r="AF92" s="107"/>
      <c r="AG92" s="108"/>
      <c r="AH92" s="107"/>
      <c r="AI92" s="106"/>
      <c r="AJ92" s="106"/>
      <c r="AK92" s="106"/>
      <c r="AL92" s="107"/>
      <c r="AM92" s="109"/>
      <c r="AN92" s="120"/>
      <c r="AO92" s="114" t="str">
        <f t="shared" si="25"/>
        <v xml:space="preserve">Số ngày quan trắc dưới 30d.  / Chưa đạt U% yêu cầu. </v>
      </c>
      <c r="AP92" s="105"/>
      <c r="AQ92" s="105"/>
      <c r="AR92" s="105"/>
      <c r="AT92" s="66">
        <f t="shared" si="26"/>
        <v>0</v>
      </c>
      <c r="AU92" s="101" t="str">
        <f t="shared" si="27"/>
        <v>-</v>
      </c>
      <c r="AV92" s="101">
        <v>-80</v>
      </c>
      <c r="AW92" s="101">
        <v>-114040</v>
      </c>
      <c r="AX92" s="101" t="e">
        <v>#REF!</v>
      </c>
      <c r="AY92" s="101" t="e">
        <v>#REF!</v>
      </c>
      <c r="AZ92" s="101" t="e">
        <v>#REF!</v>
      </c>
      <c r="BA92" s="101" t="e">
        <v>#REF!</v>
      </c>
      <c r="BB92" s="101" t="e">
        <v>#REF!</v>
      </c>
      <c r="BC92" s="101" t="e">
        <v>#REF!</v>
      </c>
      <c r="BD92" s="101">
        <v>-135</v>
      </c>
      <c r="BE92" s="101">
        <v>-9.0000000000000142</v>
      </c>
      <c r="BF92" s="101" t="e">
        <v>#REF!</v>
      </c>
      <c r="BG92" s="101" t="e">
        <v>#REF!</v>
      </c>
      <c r="BH92" s="101" t="e">
        <v>#REF!</v>
      </c>
      <c r="BI92" s="101" t="e">
        <v>#REF!</v>
      </c>
      <c r="BJ92" s="101" t="e">
        <v>#REF!</v>
      </c>
      <c r="BK92" s="101" t="e">
        <v>#REF!</v>
      </c>
      <c r="BL92" s="101" t="e">
        <v>#REF!</v>
      </c>
      <c r="BM92" s="101">
        <v>-3480</v>
      </c>
      <c r="BN92" s="101">
        <v>0</v>
      </c>
      <c r="BO92" s="101">
        <v>-10</v>
      </c>
      <c r="BP92" s="101">
        <v>-0.91964285714285698</v>
      </c>
      <c r="BQ92" s="101">
        <v>-206</v>
      </c>
      <c r="BR92" s="101">
        <v>-892.00000000000011</v>
      </c>
      <c r="BS92" s="101">
        <v>-1013.0000000000001</v>
      </c>
      <c r="BT92" s="101">
        <v>-752.99999999999977</v>
      </c>
      <c r="BU92" s="101">
        <v>-4170</v>
      </c>
      <c r="BV92" s="101">
        <v>-690</v>
      </c>
      <c r="BW92" s="101">
        <v>0</v>
      </c>
      <c r="BX92" s="101">
        <v>-0.75037037037037047</v>
      </c>
      <c r="BY92" s="101">
        <v>0</v>
      </c>
      <c r="BZ92" s="101">
        <v>-367.99999999999966</v>
      </c>
      <c r="CA92" s="101">
        <v>-246.99999999999966</v>
      </c>
      <c r="CB92" s="101" t="e">
        <v>#REF!</v>
      </c>
    </row>
    <row r="93" spans="1:80" ht="26.1" customHeight="1">
      <c r="A93" s="119">
        <v>6</v>
      </c>
      <c r="B93" s="104"/>
      <c r="C93" s="105"/>
      <c r="D93" s="104"/>
      <c r="E93" s="105"/>
      <c r="F93" s="123"/>
      <c r="G93" s="124"/>
      <c r="H93" s="124"/>
      <c r="I93" s="125"/>
      <c r="J93" s="126"/>
      <c r="K93" s="127"/>
      <c r="L93" s="128"/>
      <c r="M93" s="153"/>
      <c r="N93" s="153"/>
      <c r="O93" s="167"/>
      <c r="P93" s="153"/>
      <c r="Q93" s="135"/>
      <c r="R93" s="136"/>
      <c r="S93" s="136"/>
      <c r="T93" s="136"/>
      <c r="U93" s="134"/>
      <c r="V93" s="134"/>
      <c r="W93" s="134"/>
      <c r="X93" s="134"/>
      <c r="Y93" s="149"/>
      <c r="Z93" s="149"/>
      <c r="AA93" s="150"/>
      <c r="AB93" s="148"/>
      <c r="AC93" s="148"/>
      <c r="AD93" s="148"/>
      <c r="AE93" s="106"/>
      <c r="AF93" s="107"/>
      <c r="AG93" s="108"/>
      <c r="AH93" s="107"/>
      <c r="AI93" s="106"/>
      <c r="AJ93" s="106"/>
      <c r="AK93" s="106"/>
      <c r="AL93" s="107"/>
      <c r="AM93" s="109"/>
      <c r="AN93" s="120"/>
      <c r="AO93" s="114" t="str">
        <f t="shared" si="25"/>
        <v xml:space="preserve">Số ngày quan trắc dưới 30d.  / Chưa đạt U% yêu cầu. </v>
      </c>
      <c r="AP93" s="105"/>
      <c r="AQ93" s="105"/>
      <c r="AR93" s="105"/>
      <c r="AT93" s="66">
        <f t="shared" si="26"/>
        <v>0</v>
      </c>
      <c r="AU93" s="101" t="str">
        <f t="shared" si="27"/>
        <v>-</v>
      </c>
      <c r="AV93" s="101">
        <v>-100</v>
      </c>
      <c r="AW93" s="101">
        <v>-114000</v>
      </c>
      <c r="AX93" s="101" t="e">
        <v>#REF!</v>
      </c>
      <c r="AY93" s="101" t="e">
        <v>#REF!</v>
      </c>
      <c r="AZ93" s="101" t="e">
        <v>#REF!</v>
      </c>
      <c r="BA93" s="101" t="e">
        <v>#REF!</v>
      </c>
      <c r="BB93" s="101" t="e">
        <v>#REF!</v>
      </c>
      <c r="BC93" s="101" t="e">
        <v>#REF!</v>
      </c>
      <c r="BD93" s="101">
        <v>-135</v>
      </c>
      <c r="BE93" s="101">
        <v>-9.0000000000000142</v>
      </c>
      <c r="BF93" s="101" t="e">
        <v>#REF!</v>
      </c>
      <c r="BG93" s="101" t="e">
        <v>#REF!</v>
      </c>
      <c r="BH93" s="101" t="e">
        <v>#REF!</v>
      </c>
      <c r="BI93" s="101" t="e">
        <v>#REF!</v>
      </c>
      <c r="BJ93" s="101" t="e">
        <v>#REF!</v>
      </c>
      <c r="BK93" s="101" t="e">
        <v>#REF!</v>
      </c>
      <c r="BL93" s="101" t="e">
        <v>#REF!</v>
      </c>
      <c r="BM93" s="101">
        <v>-3480</v>
      </c>
      <c r="BN93" s="101">
        <v>0</v>
      </c>
      <c r="BO93" s="101">
        <v>-10</v>
      </c>
      <c r="BP93" s="101">
        <v>-0.91964285714285698</v>
      </c>
      <c r="BQ93" s="101">
        <v>-206</v>
      </c>
      <c r="BR93" s="101">
        <v>-756.00000000000011</v>
      </c>
      <c r="BS93" s="101">
        <v>-769.99999999999989</v>
      </c>
      <c r="BT93" s="101">
        <v>-648.99999999999989</v>
      </c>
      <c r="BU93" s="101">
        <v>-4003.9999999999995</v>
      </c>
      <c r="BV93" s="101">
        <v>-523.99999999999955</v>
      </c>
      <c r="BW93" s="101">
        <v>0</v>
      </c>
      <c r="BX93" s="101">
        <v>-0.57037037037037031</v>
      </c>
      <c r="BY93" s="101">
        <v>-0.13333333333331818</v>
      </c>
      <c r="BZ93" s="101">
        <v>-503.99999999999966</v>
      </c>
      <c r="CA93" s="101">
        <v>-489.99999999999989</v>
      </c>
      <c r="CB93" s="101" t="e">
        <v>#REF!</v>
      </c>
    </row>
    <row r="94" spans="1:80" ht="26.1" customHeight="1">
      <c r="A94" s="119">
        <v>7</v>
      </c>
      <c r="B94" s="104"/>
      <c r="C94" s="105"/>
      <c r="D94" s="104"/>
      <c r="E94" s="105"/>
      <c r="F94" s="123"/>
      <c r="G94" s="124"/>
      <c r="H94" s="124"/>
      <c r="I94" s="125"/>
      <c r="J94" s="126"/>
      <c r="K94" s="127"/>
      <c r="L94" s="128"/>
      <c r="M94" s="153"/>
      <c r="N94" s="153"/>
      <c r="O94" s="167"/>
      <c r="P94" s="153"/>
      <c r="Q94" s="135"/>
      <c r="R94" s="136"/>
      <c r="S94" s="136"/>
      <c r="T94" s="136"/>
      <c r="U94" s="134"/>
      <c r="V94" s="134"/>
      <c r="W94" s="134"/>
      <c r="X94" s="134"/>
      <c r="Y94" s="149"/>
      <c r="Z94" s="149"/>
      <c r="AA94" s="150"/>
      <c r="AB94" s="148"/>
      <c r="AC94" s="148"/>
      <c r="AD94" s="148"/>
      <c r="AE94" s="106"/>
      <c r="AF94" s="107"/>
      <c r="AG94" s="108"/>
      <c r="AH94" s="107"/>
      <c r="AI94" s="106"/>
      <c r="AJ94" s="106"/>
      <c r="AK94" s="106"/>
      <c r="AL94" s="107"/>
      <c r="AM94" s="109"/>
      <c r="AN94" s="120"/>
      <c r="AO94" s="114" t="str">
        <f t="shared" si="25"/>
        <v xml:space="preserve">Số ngày quan trắc dưới 30d.  / Chưa đạt U% yêu cầu. </v>
      </c>
      <c r="AP94" s="105"/>
      <c r="AQ94" s="105"/>
      <c r="AR94" s="105"/>
      <c r="AT94" s="66">
        <f t="shared" si="26"/>
        <v>0</v>
      </c>
      <c r="AU94" s="101" t="str">
        <f t="shared" si="27"/>
        <v>-</v>
      </c>
      <c r="AV94" s="101">
        <v>-80</v>
      </c>
      <c r="AW94" s="101">
        <v>-114040</v>
      </c>
      <c r="AX94" s="101" t="e">
        <v>#REF!</v>
      </c>
      <c r="AY94" s="101" t="e">
        <v>#REF!</v>
      </c>
      <c r="AZ94" s="101" t="e">
        <v>#REF!</v>
      </c>
      <c r="BA94" s="101" t="e">
        <v>#REF!</v>
      </c>
      <c r="BB94" s="101" t="e">
        <v>#REF!</v>
      </c>
      <c r="BC94" s="101" t="e">
        <v>#REF!</v>
      </c>
      <c r="BD94" s="101">
        <v>-135</v>
      </c>
      <c r="BE94" s="101">
        <v>-9.0000000000000142</v>
      </c>
      <c r="BF94" s="101" t="e">
        <v>#REF!</v>
      </c>
      <c r="BG94" s="101" t="e">
        <v>#REF!</v>
      </c>
      <c r="BH94" s="101" t="e">
        <v>#REF!</v>
      </c>
      <c r="BI94" s="101" t="e">
        <v>#REF!</v>
      </c>
      <c r="BJ94" s="101" t="e">
        <v>#REF!</v>
      </c>
      <c r="BK94" s="101" t="e">
        <v>#REF!</v>
      </c>
      <c r="BL94" s="101" t="e">
        <v>#REF!</v>
      </c>
      <c r="BM94" s="101">
        <v>-3480</v>
      </c>
      <c r="BN94" s="101">
        <v>0</v>
      </c>
      <c r="BO94" s="101">
        <v>-10</v>
      </c>
      <c r="BP94" s="101">
        <v>-0.91964285714285698</v>
      </c>
      <c r="BQ94" s="101">
        <v>-206</v>
      </c>
      <c r="BR94" s="101">
        <v>-892.00000000000011</v>
      </c>
      <c r="BS94" s="101">
        <v>-1013.0000000000001</v>
      </c>
      <c r="BT94" s="101">
        <v>-752.99999999999977</v>
      </c>
      <c r="BU94" s="101">
        <v>-4170</v>
      </c>
      <c r="BV94" s="101">
        <v>-690</v>
      </c>
      <c r="BW94" s="101">
        <v>0</v>
      </c>
      <c r="BX94" s="101">
        <v>-0.75037037037037047</v>
      </c>
      <c r="BY94" s="101">
        <v>0</v>
      </c>
      <c r="BZ94" s="101">
        <v>-367.99999999999966</v>
      </c>
      <c r="CA94" s="101">
        <v>-246.99999999999966</v>
      </c>
      <c r="CB94" s="101" t="e">
        <v>#REF!</v>
      </c>
    </row>
    <row r="95" spans="1:80" ht="26.1" customHeight="1">
      <c r="A95" s="119">
        <v>6</v>
      </c>
      <c r="B95" s="104"/>
      <c r="C95" s="105"/>
      <c r="D95" s="104"/>
      <c r="E95" s="105"/>
      <c r="F95" s="123"/>
      <c r="G95" s="124"/>
      <c r="H95" s="124"/>
      <c r="I95" s="125"/>
      <c r="J95" s="126"/>
      <c r="K95" s="127"/>
      <c r="L95" s="128"/>
      <c r="M95" s="153"/>
      <c r="N95" s="153"/>
      <c r="O95" s="167"/>
      <c r="P95" s="153"/>
      <c r="Q95" s="135"/>
      <c r="R95" s="136"/>
      <c r="S95" s="136"/>
      <c r="T95" s="136"/>
      <c r="U95" s="134"/>
      <c r="V95" s="134"/>
      <c r="W95" s="134"/>
      <c r="X95" s="134"/>
      <c r="Y95" s="149"/>
      <c r="Z95" s="149"/>
      <c r="AA95" s="150"/>
      <c r="AB95" s="148"/>
      <c r="AC95" s="148"/>
      <c r="AD95" s="148"/>
      <c r="AE95" s="106"/>
      <c r="AF95" s="107"/>
      <c r="AG95" s="108"/>
      <c r="AH95" s="107"/>
      <c r="AI95" s="106"/>
      <c r="AJ95" s="106"/>
      <c r="AK95" s="106"/>
      <c r="AL95" s="107"/>
      <c r="AM95" s="109"/>
      <c r="AN95" s="120"/>
      <c r="AO95" s="114" t="str">
        <f t="shared" si="25"/>
        <v xml:space="preserve">Số ngày quan trắc dưới 30d.  / Chưa đạt U% yêu cầu. </v>
      </c>
      <c r="AP95" s="105"/>
      <c r="AQ95" s="105"/>
      <c r="AR95" s="105"/>
      <c r="AT95" s="66">
        <f t="shared" si="26"/>
        <v>0</v>
      </c>
      <c r="AU95" s="101" t="str">
        <f t="shared" si="27"/>
        <v>-</v>
      </c>
      <c r="AV95" s="101">
        <v>-100</v>
      </c>
      <c r="AW95" s="101">
        <v>-114000</v>
      </c>
      <c r="AX95" s="101" t="e">
        <v>#REF!</v>
      </c>
      <c r="AY95" s="101" t="e">
        <v>#REF!</v>
      </c>
      <c r="AZ95" s="101" t="e">
        <v>#REF!</v>
      </c>
      <c r="BA95" s="101" t="e">
        <v>#REF!</v>
      </c>
      <c r="BB95" s="101" t="e">
        <v>#REF!</v>
      </c>
      <c r="BC95" s="101" t="e">
        <v>#REF!</v>
      </c>
      <c r="BD95" s="101">
        <v>-135</v>
      </c>
      <c r="BE95" s="101">
        <v>-9.0000000000000142</v>
      </c>
      <c r="BF95" s="101" t="e">
        <v>#REF!</v>
      </c>
      <c r="BG95" s="101" t="e">
        <v>#REF!</v>
      </c>
      <c r="BH95" s="101" t="e">
        <v>#REF!</v>
      </c>
      <c r="BI95" s="101" t="e">
        <v>#REF!</v>
      </c>
      <c r="BJ95" s="101" t="e">
        <v>#REF!</v>
      </c>
      <c r="BK95" s="101" t="e">
        <v>#REF!</v>
      </c>
      <c r="BL95" s="101" t="e">
        <v>#REF!</v>
      </c>
      <c r="BM95" s="101">
        <v>-3480</v>
      </c>
      <c r="BN95" s="101">
        <v>0</v>
      </c>
      <c r="BO95" s="101">
        <v>-10</v>
      </c>
      <c r="BP95" s="101">
        <v>-0.91964285714285698</v>
      </c>
      <c r="BQ95" s="101">
        <v>-206</v>
      </c>
      <c r="BR95" s="101">
        <v>-756.00000000000011</v>
      </c>
      <c r="BS95" s="101">
        <v>-769.99999999999989</v>
      </c>
      <c r="BT95" s="101">
        <v>-648.99999999999989</v>
      </c>
      <c r="BU95" s="101">
        <v>-4003.9999999999995</v>
      </c>
      <c r="BV95" s="101">
        <v>-523.99999999999955</v>
      </c>
      <c r="BW95" s="101">
        <v>0</v>
      </c>
      <c r="BX95" s="101">
        <v>-0.57037037037037031</v>
      </c>
      <c r="BY95" s="101">
        <v>-0.13333333333331818</v>
      </c>
      <c r="BZ95" s="101">
        <v>-503.99999999999966</v>
      </c>
      <c r="CA95" s="101">
        <v>-489.99999999999989</v>
      </c>
      <c r="CB95" s="101" t="e">
        <v>#REF!</v>
      </c>
    </row>
    <row r="96" spans="1:80" ht="26.1" customHeight="1">
      <c r="A96" s="119">
        <v>7</v>
      </c>
      <c r="B96" s="104"/>
      <c r="C96" s="105"/>
      <c r="D96" s="104"/>
      <c r="E96" s="105"/>
      <c r="F96" s="123"/>
      <c r="G96" s="124"/>
      <c r="H96" s="124"/>
      <c r="I96" s="125"/>
      <c r="J96" s="126"/>
      <c r="K96" s="127"/>
      <c r="L96" s="128"/>
      <c r="M96" s="153"/>
      <c r="N96" s="153"/>
      <c r="O96" s="167"/>
      <c r="P96" s="153"/>
      <c r="Q96" s="135"/>
      <c r="R96" s="136"/>
      <c r="S96" s="136"/>
      <c r="T96" s="136"/>
      <c r="U96" s="134"/>
      <c r="V96" s="134"/>
      <c r="W96" s="134"/>
      <c r="X96" s="134"/>
      <c r="Y96" s="149"/>
      <c r="Z96" s="149"/>
      <c r="AA96" s="150"/>
      <c r="AB96" s="148"/>
      <c r="AC96" s="148"/>
      <c r="AD96" s="148"/>
      <c r="AE96" s="106"/>
      <c r="AF96" s="107"/>
      <c r="AG96" s="108"/>
      <c r="AH96" s="107"/>
      <c r="AI96" s="106"/>
      <c r="AJ96" s="106"/>
      <c r="AK96" s="106"/>
      <c r="AL96" s="107"/>
      <c r="AM96" s="109"/>
      <c r="AN96" s="120"/>
      <c r="AO96" s="114" t="str">
        <f t="shared" si="25"/>
        <v xml:space="preserve">Số ngày quan trắc dưới 30d.  / Chưa đạt U% yêu cầu. </v>
      </c>
      <c r="AP96" s="105"/>
      <c r="AQ96" s="105"/>
      <c r="AR96" s="105"/>
      <c r="AT96" s="66">
        <f t="shared" si="26"/>
        <v>0</v>
      </c>
      <c r="AU96" s="101" t="str">
        <f t="shared" si="27"/>
        <v>-</v>
      </c>
      <c r="AV96" s="101">
        <v>-80</v>
      </c>
      <c r="AW96" s="101">
        <v>-114040</v>
      </c>
      <c r="AX96" s="101" t="e">
        <v>#REF!</v>
      </c>
      <c r="AY96" s="101" t="e">
        <v>#REF!</v>
      </c>
      <c r="AZ96" s="101" t="e">
        <v>#REF!</v>
      </c>
      <c r="BA96" s="101" t="e">
        <v>#REF!</v>
      </c>
      <c r="BB96" s="101" t="e">
        <v>#REF!</v>
      </c>
      <c r="BC96" s="101" t="e">
        <v>#REF!</v>
      </c>
      <c r="BD96" s="101">
        <v>-135</v>
      </c>
      <c r="BE96" s="101">
        <v>-9.0000000000000142</v>
      </c>
      <c r="BF96" s="101" t="e">
        <v>#REF!</v>
      </c>
      <c r="BG96" s="101" t="e">
        <v>#REF!</v>
      </c>
      <c r="BH96" s="101" t="e">
        <v>#REF!</v>
      </c>
      <c r="BI96" s="101" t="e">
        <v>#REF!</v>
      </c>
      <c r="BJ96" s="101" t="e">
        <v>#REF!</v>
      </c>
      <c r="BK96" s="101" t="e">
        <v>#REF!</v>
      </c>
      <c r="BL96" s="101" t="e">
        <v>#REF!</v>
      </c>
      <c r="BM96" s="101">
        <v>-3480</v>
      </c>
      <c r="BN96" s="101">
        <v>0</v>
      </c>
      <c r="BO96" s="101">
        <v>-10</v>
      </c>
      <c r="BP96" s="101">
        <v>-0.91964285714285698</v>
      </c>
      <c r="BQ96" s="101">
        <v>-206</v>
      </c>
      <c r="BR96" s="101">
        <v>-892.00000000000011</v>
      </c>
      <c r="BS96" s="101">
        <v>-1013.0000000000001</v>
      </c>
      <c r="BT96" s="101">
        <v>-752.99999999999977</v>
      </c>
      <c r="BU96" s="101">
        <v>-4170</v>
      </c>
      <c r="BV96" s="101">
        <v>-690</v>
      </c>
      <c r="BW96" s="101">
        <v>0</v>
      </c>
      <c r="BX96" s="101">
        <v>-0.75037037037037047</v>
      </c>
      <c r="BY96" s="101">
        <v>0</v>
      </c>
      <c r="BZ96" s="101">
        <v>-367.99999999999966</v>
      </c>
      <c r="CA96" s="101">
        <v>-246.99999999999966</v>
      </c>
      <c r="CB96" s="101" t="e">
        <v>#REF!</v>
      </c>
    </row>
    <row r="97" spans="1:80" ht="26.1" customHeight="1">
      <c r="A97" s="119">
        <v>6</v>
      </c>
      <c r="B97" s="104"/>
      <c r="C97" s="105"/>
      <c r="D97" s="104"/>
      <c r="E97" s="105"/>
      <c r="F97" s="123"/>
      <c r="G97" s="124"/>
      <c r="H97" s="124"/>
      <c r="I97" s="125"/>
      <c r="J97" s="126"/>
      <c r="K97" s="127"/>
      <c r="L97" s="128"/>
      <c r="M97" s="153"/>
      <c r="N97" s="153"/>
      <c r="O97" s="167"/>
      <c r="P97" s="153"/>
      <c r="Q97" s="135"/>
      <c r="R97" s="136"/>
      <c r="S97" s="136"/>
      <c r="T97" s="136"/>
      <c r="U97" s="134"/>
      <c r="V97" s="134"/>
      <c r="W97" s="134"/>
      <c r="X97" s="134"/>
      <c r="Y97" s="149"/>
      <c r="Z97" s="149"/>
      <c r="AA97" s="150"/>
      <c r="AB97" s="148"/>
      <c r="AC97" s="148"/>
      <c r="AD97" s="148"/>
      <c r="AE97" s="106"/>
      <c r="AF97" s="107"/>
      <c r="AG97" s="108"/>
      <c r="AH97" s="107"/>
      <c r="AI97" s="106"/>
      <c r="AJ97" s="106"/>
      <c r="AK97" s="106"/>
      <c r="AL97" s="107"/>
      <c r="AM97" s="109"/>
      <c r="AN97" s="120"/>
      <c r="AO97" s="114" t="str">
        <f t="shared" si="25"/>
        <v xml:space="preserve">Số ngày quan trắc dưới 30d.  / Chưa đạt U% yêu cầu. </v>
      </c>
      <c r="AP97" s="105"/>
      <c r="AQ97" s="105"/>
      <c r="AR97" s="105"/>
      <c r="AT97" s="66">
        <f t="shared" si="26"/>
        <v>0</v>
      </c>
      <c r="AU97" s="101" t="str">
        <f t="shared" si="27"/>
        <v>-</v>
      </c>
      <c r="AV97" s="101">
        <v>-100</v>
      </c>
      <c r="AW97" s="101">
        <v>-114000</v>
      </c>
      <c r="AX97" s="101" t="e">
        <v>#REF!</v>
      </c>
      <c r="AY97" s="101" t="e">
        <v>#REF!</v>
      </c>
      <c r="AZ97" s="101" t="e">
        <v>#REF!</v>
      </c>
      <c r="BA97" s="101" t="e">
        <v>#REF!</v>
      </c>
      <c r="BB97" s="101" t="e">
        <v>#REF!</v>
      </c>
      <c r="BC97" s="101" t="e">
        <v>#REF!</v>
      </c>
      <c r="BD97" s="101">
        <v>-135</v>
      </c>
      <c r="BE97" s="101">
        <v>-9.0000000000000142</v>
      </c>
      <c r="BF97" s="101" t="e">
        <v>#REF!</v>
      </c>
      <c r="BG97" s="101" t="e">
        <v>#REF!</v>
      </c>
      <c r="BH97" s="101" t="e">
        <v>#REF!</v>
      </c>
      <c r="BI97" s="101" t="e">
        <v>#REF!</v>
      </c>
      <c r="BJ97" s="101" t="e">
        <v>#REF!</v>
      </c>
      <c r="BK97" s="101" t="e">
        <v>#REF!</v>
      </c>
      <c r="BL97" s="101" t="e">
        <v>#REF!</v>
      </c>
      <c r="BM97" s="101">
        <v>-3480</v>
      </c>
      <c r="BN97" s="101">
        <v>0</v>
      </c>
      <c r="BO97" s="101">
        <v>-10</v>
      </c>
      <c r="BP97" s="101">
        <v>-0.91964285714285698</v>
      </c>
      <c r="BQ97" s="101">
        <v>-206</v>
      </c>
      <c r="BR97" s="101">
        <v>-756.00000000000011</v>
      </c>
      <c r="BS97" s="101">
        <v>-769.99999999999989</v>
      </c>
      <c r="BT97" s="101">
        <v>-648.99999999999989</v>
      </c>
      <c r="BU97" s="101">
        <v>-4003.9999999999995</v>
      </c>
      <c r="BV97" s="101">
        <v>-523.99999999999955</v>
      </c>
      <c r="BW97" s="101">
        <v>0</v>
      </c>
      <c r="BX97" s="101">
        <v>-0.57037037037037031</v>
      </c>
      <c r="BY97" s="101">
        <v>-0.13333333333331818</v>
      </c>
      <c r="BZ97" s="101">
        <v>-503.99999999999966</v>
      </c>
      <c r="CA97" s="101">
        <v>-489.99999999999989</v>
      </c>
      <c r="CB97" s="101" t="e">
        <v>#REF!</v>
      </c>
    </row>
    <row r="98" spans="1:80" ht="26.1" customHeight="1">
      <c r="A98" s="119">
        <v>7</v>
      </c>
      <c r="B98" s="104"/>
      <c r="C98" s="105"/>
      <c r="D98" s="104"/>
      <c r="E98" s="105"/>
      <c r="F98" s="123"/>
      <c r="G98" s="124"/>
      <c r="H98" s="124"/>
      <c r="I98" s="125"/>
      <c r="J98" s="126"/>
      <c r="K98" s="127"/>
      <c r="L98" s="128"/>
      <c r="M98" s="153"/>
      <c r="N98" s="153"/>
      <c r="O98" s="167"/>
      <c r="P98" s="153"/>
      <c r="Q98" s="135"/>
      <c r="R98" s="136"/>
      <c r="S98" s="136"/>
      <c r="T98" s="136"/>
      <c r="U98" s="134"/>
      <c r="V98" s="134"/>
      <c r="W98" s="134"/>
      <c r="X98" s="134"/>
      <c r="Y98" s="149"/>
      <c r="Z98" s="149"/>
      <c r="AA98" s="150"/>
      <c r="AB98" s="148"/>
      <c r="AC98" s="148"/>
      <c r="AD98" s="148"/>
      <c r="AE98" s="106"/>
      <c r="AF98" s="107"/>
      <c r="AG98" s="108"/>
      <c r="AH98" s="107"/>
      <c r="AI98" s="106"/>
      <c r="AJ98" s="106"/>
      <c r="AK98" s="106"/>
      <c r="AL98" s="107"/>
      <c r="AM98" s="109"/>
      <c r="AN98" s="120"/>
      <c r="AO98" s="114" t="str">
        <f t="shared" si="25"/>
        <v xml:space="preserve">Số ngày quan trắc dưới 30d.  / Chưa đạt U% yêu cầu. </v>
      </c>
      <c r="AP98" s="105"/>
      <c r="AQ98" s="105"/>
      <c r="AR98" s="105"/>
      <c r="AT98" s="66">
        <f t="shared" si="26"/>
        <v>0</v>
      </c>
      <c r="AU98" s="101" t="str">
        <f t="shared" si="27"/>
        <v>-</v>
      </c>
      <c r="AV98" s="101">
        <v>-80</v>
      </c>
      <c r="AW98" s="101">
        <v>-114040</v>
      </c>
      <c r="AX98" s="101" t="e">
        <v>#REF!</v>
      </c>
      <c r="AY98" s="101" t="e">
        <v>#REF!</v>
      </c>
      <c r="AZ98" s="101" t="e">
        <v>#REF!</v>
      </c>
      <c r="BA98" s="101" t="e">
        <v>#REF!</v>
      </c>
      <c r="BB98" s="101" t="e">
        <v>#REF!</v>
      </c>
      <c r="BC98" s="101" t="e">
        <v>#REF!</v>
      </c>
      <c r="BD98" s="101">
        <v>-135</v>
      </c>
      <c r="BE98" s="101">
        <v>-9.0000000000000142</v>
      </c>
      <c r="BF98" s="101" t="e">
        <v>#REF!</v>
      </c>
      <c r="BG98" s="101" t="e">
        <v>#REF!</v>
      </c>
      <c r="BH98" s="101" t="e">
        <v>#REF!</v>
      </c>
      <c r="BI98" s="101" t="e">
        <v>#REF!</v>
      </c>
      <c r="BJ98" s="101" t="e">
        <v>#REF!</v>
      </c>
      <c r="BK98" s="101" t="e">
        <v>#REF!</v>
      </c>
      <c r="BL98" s="101" t="e">
        <v>#REF!</v>
      </c>
      <c r="BM98" s="101">
        <v>-3480</v>
      </c>
      <c r="BN98" s="101">
        <v>0</v>
      </c>
      <c r="BO98" s="101">
        <v>-10</v>
      </c>
      <c r="BP98" s="101">
        <v>-0.91964285714285698</v>
      </c>
      <c r="BQ98" s="101">
        <v>-206</v>
      </c>
      <c r="BR98" s="101">
        <v>-892.00000000000011</v>
      </c>
      <c r="BS98" s="101">
        <v>-1013.0000000000001</v>
      </c>
      <c r="BT98" s="101">
        <v>-752.99999999999977</v>
      </c>
      <c r="BU98" s="101">
        <v>-4170</v>
      </c>
      <c r="BV98" s="101">
        <v>-690</v>
      </c>
      <c r="BW98" s="101">
        <v>0</v>
      </c>
      <c r="BX98" s="101">
        <v>-0.75037037037037047</v>
      </c>
      <c r="BY98" s="101">
        <v>0</v>
      </c>
      <c r="BZ98" s="101">
        <v>-367.99999999999966</v>
      </c>
      <c r="CA98" s="101">
        <v>-246.99999999999966</v>
      </c>
      <c r="CB98" s="101" t="e">
        <v>#REF!</v>
      </c>
    </row>
    <row r="99" spans="1:80" ht="26.1" customHeight="1">
      <c r="A99" s="119">
        <v>6</v>
      </c>
      <c r="B99" s="104"/>
      <c r="C99" s="105"/>
      <c r="D99" s="104"/>
      <c r="E99" s="105"/>
      <c r="F99" s="123"/>
      <c r="G99" s="124"/>
      <c r="H99" s="124"/>
      <c r="I99" s="125"/>
      <c r="J99" s="126"/>
      <c r="K99" s="127"/>
      <c r="L99" s="128"/>
      <c r="M99" s="153"/>
      <c r="N99" s="153"/>
      <c r="O99" s="167"/>
      <c r="P99" s="153"/>
      <c r="Q99" s="135"/>
      <c r="R99" s="136"/>
      <c r="S99" s="136"/>
      <c r="T99" s="136"/>
      <c r="U99" s="134"/>
      <c r="V99" s="134"/>
      <c r="W99" s="134"/>
      <c r="X99" s="134"/>
      <c r="Y99" s="149"/>
      <c r="Z99" s="149"/>
      <c r="AA99" s="150"/>
      <c r="AB99" s="148"/>
      <c r="AC99" s="148"/>
      <c r="AD99" s="148"/>
      <c r="AE99" s="106"/>
      <c r="AF99" s="107"/>
      <c r="AG99" s="108"/>
      <c r="AH99" s="107"/>
      <c r="AI99" s="106"/>
      <c r="AJ99" s="106"/>
      <c r="AK99" s="106"/>
      <c r="AL99" s="107"/>
      <c r="AM99" s="109"/>
      <c r="AN99" s="120"/>
      <c r="AO99" s="114" t="str">
        <f t="shared" ref="AO99:AO106" si="28">IF(Q99&lt;30,"Số ngày quan trắc dưới 30d. ","Số ngày quan trắc: "&amp;Q99)&amp;IF(Y99&gt;L99," / U% Đạt yêu cầu. "," / Chưa đạt U% yêu cầu. ")</f>
        <v xml:space="preserve">Số ngày quan trắc dưới 30d.  / Chưa đạt U% yêu cầu. </v>
      </c>
      <c r="AP99" s="105"/>
      <c r="AQ99" s="105"/>
      <c r="AR99" s="105"/>
      <c r="AT99" s="66">
        <f t="shared" ref="AT99:AT106" si="29">+AA99*30</f>
        <v>0</v>
      </c>
      <c r="AU99" s="101" t="str">
        <f t="shared" ref="AU99:AU106" si="30">IF(Z99&gt;=0.7,AV99,"-")</f>
        <v>-</v>
      </c>
      <c r="AV99" s="101">
        <v>-100</v>
      </c>
      <c r="AW99" s="101">
        <v>-114000</v>
      </c>
      <c r="AX99" s="101" t="e">
        <v>#REF!</v>
      </c>
      <c r="AY99" s="101" t="e">
        <v>#REF!</v>
      </c>
      <c r="AZ99" s="101" t="e">
        <v>#REF!</v>
      </c>
      <c r="BA99" s="101" t="e">
        <v>#REF!</v>
      </c>
      <c r="BB99" s="101" t="e">
        <v>#REF!</v>
      </c>
      <c r="BC99" s="101" t="e">
        <v>#REF!</v>
      </c>
      <c r="BD99" s="101">
        <v>-135</v>
      </c>
      <c r="BE99" s="101">
        <v>-9.0000000000000142</v>
      </c>
      <c r="BF99" s="101" t="e">
        <v>#REF!</v>
      </c>
      <c r="BG99" s="101" t="e">
        <v>#REF!</v>
      </c>
      <c r="BH99" s="101" t="e">
        <v>#REF!</v>
      </c>
      <c r="BI99" s="101" t="e">
        <v>#REF!</v>
      </c>
      <c r="BJ99" s="101" t="e">
        <v>#REF!</v>
      </c>
      <c r="BK99" s="101" t="e">
        <v>#REF!</v>
      </c>
      <c r="BL99" s="101" t="e">
        <v>#REF!</v>
      </c>
      <c r="BM99" s="101">
        <v>-3480</v>
      </c>
      <c r="BN99" s="101">
        <v>0</v>
      </c>
      <c r="BO99" s="101">
        <v>-10</v>
      </c>
      <c r="BP99" s="101">
        <v>-0.91964285714285698</v>
      </c>
      <c r="BQ99" s="101">
        <v>-206</v>
      </c>
      <c r="BR99" s="101">
        <v>-756.00000000000011</v>
      </c>
      <c r="BS99" s="101">
        <v>-769.99999999999989</v>
      </c>
      <c r="BT99" s="101">
        <v>-648.99999999999989</v>
      </c>
      <c r="BU99" s="101">
        <v>-4003.9999999999995</v>
      </c>
      <c r="BV99" s="101">
        <v>-523.99999999999955</v>
      </c>
      <c r="BW99" s="101">
        <v>0</v>
      </c>
      <c r="BX99" s="101">
        <v>-0.57037037037037031</v>
      </c>
      <c r="BY99" s="101">
        <v>-0.13333333333331818</v>
      </c>
      <c r="BZ99" s="101">
        <v>-503.99999999999966</v>
      </c>
      <c r="CA99" s="101">
        <v>-489.99999999999989</v>
      </c>
      <c r="CB99" s="101" t="e">
        <v>#REF!</v>
      </c>
    </row>
    <row r="100" spans="1:80" ht="26.1" customHeight="1">
      <c r="A100" s="119">
        <v>7</v>
      </c>
      <c r="B100" s="104"/>
      <c r="C100" s="105"/>
      <c r="D100" s="104"/>
      <c r="E100" s="105"/>
      <c r="F100" s="123"/>
      <c r="G100" s="124"/>
      <c r="H100" s="124"/>
      <c r="I100" s="125"/>
      <c r="J100" s="126"/>
      <c r="K100" s="127"/>
      <c r="L100" s="128"/>
      <c r="M100" s="153"/>
      <c r="N100" s="153"/>
      <c r="O100" s="167"/>
      <c r="P100" s="153"/>
      <c r="Q100" s="135"/>
      <c r="R100" s="136"/>
      <c r="S100" s="136"/>
      <c r="T100" s="136"/>
      <c r="U100" s="134"/>
      <c r="V100" s="134"/>
      <c r="W100" s="134"/>
      <c r="X100" s="134"/>
      <c r="Y100" s="149"/>
      <c r="Z100" s="149"/>
      <c r="AA100" s="150"/>
      <c r="AB100" s="148"/>
      <c r="AC100" s="148"/>
      <c r="AD100" s="148"/>
      <c r="AE100" s="106"/>
      <c r="AF100" s="107"/>
      <c r="AG100" s="108"/>
      <c r="AH100" s="107"/>
      <c r="AI100" s="106"/>
      <c r="AJ100" s="106"/>
      <c r="AK100" s="106"/>
      <c r="AL100" s="107"/>
      <c r="AM100" s="109"/>
      <c r="AN100" s="120"/>
      <c r="AO100" s="114" t="str">
        <f t="shared" si="28"/>
        <v xml:space="preserve">Số ngày quan trắc dưới 30d.  / Chưa đạt U% yêu cầu. </v>
      </c>
      <c r="AP100" s="105"/>
      <c r="AQ100" s="105"/>
      <c r="AR100" s="105"/>
      <c r="AT100" s="66">
        <f t="shared" si="29"/>
        <v>0</v>
      </c>
      <c r="AU100" s="101" t="str">
        <f t="shared" si="30"/>
        <v>-</v>
      </c>
      <c r="AV100" s="101">
        <v>-80</v>
      </c>
      <c r="AW100" s="101">
        <v>-114040</v>
      </c>
      <c r="AX100" s="101" t="e">
        <v>#REF!</v>
      </c>
      <c r="AY100" s="101" t="e">
        <v>#REF!</v>
      </c>
      <c r="AZ100" s="101" t="e">
        <v>#REF!</v>
      </c>
      <c r="BA100" s="101" t="e">
        <v>#REF!</v>
      </c>
      <c r="BB100" s="101" t="e">
        <v>#REF!</v>
      </c>
      <c r="BC100" s="101" t="e">
        <v>#REF!</v>
      </c>
      <c r="BD100" s="101">
        <v>-135</v>
      </c>
      <c r="BE100" s="101">
        <v>-9.0000000000000142</v>
      </c>
      <c r="BF100" s="101" t="e">
        <v>#REF!</v>
      </c>
      <c r="BG100" s="101" t="e">
        <v>#REF!</v>
      </c>
      <c r="BH100" s="101" t="e">
        <v>#REF!</v>
      </c>
      <c r="BI100" s="101" t="e">
        <v>#REF!</v>
      </c>
      <c r="BJ100" s="101" t="e">
        <v>#REF!</v>
      </c>
      <c r="BK100" s="101" t="e">
        <v>#REF!</v>
      </c>
      <c r="BL100" s="101" t="e">
        <v>#REF!</v>
      </c>
      <c r="BM100" s="101">
        <v>-3480</v>
      </c>
      <c r="BN100" s="101">
        <v>0</v>
      </c>
      <c r="BO100" s="101">
        <v>-10</v>
      </c>
      <c r="BP100" s="101">
        <v>-0.91964285714285698</v>
      </c>
      <c r="BQ100" s="101">
        <v>-206</v>
      </c>
      <c r="BR100" s="101">
        <v>-892.00000000000011</v>
      </c>
      <c r="BS100" s="101">
        <v>-1013.0000000000001</v>
      </c>
      <c r="BT100" s="101">
        <v>-752.99999999999977</v>
      </c>
      <c r="BU100" s="101">
        <v>-4170</v>
      </c>
      <c r="BV100" s="101">
        <v>-690</v>
      </c>
      <c r="BW100" s="101">
        <v>0</v>
      </c>
      <c r="BX100" s="101">
        <v>-0.75037037037037047</v>
      </c>
      <c r="BY100" s="101">
        <v>0</v>
      </c>
      <c r="BZ100" s="101">
        <v>-367.99999999999966</v>
      </c>
      <c r="CA100" s="101">
        <v>-246.99999999999966</v>
      </c>
      <c r="CB100" s="101" t="e">
        <v>#REF!</v>
      </c>
    </row>
    <row r="101" spans="1:80" ht="26.1" customHeight="1">
      <c r="A101" s="119">
        <v>6</v>
      </c>
      <c r="B101" s="104"/>
      <c r="C101" s="105"/>
      <c r="D101" s="104"/>
      <c r="E101" s="105"/>
      <c r="F101" s="123"/>
      <c r="G101" s="124"/>
      <c r="H101" s="124"/>
      <c r="I101" s="125"/>
      <c r="J101" s="126"/>
      <c r="K101" s="127"/>
      <c r="L101" s="128"/>
      <c r="M101" s="153"/>
      <c r="N101" s="153"/>
      <c r="O101" s="167"/>
      <c r="P101" s="153"/>
      <c r="Q101" s="135"/>
      <c r="R101" s="136"/>
      <c r="S101" s="136"/>
      <c r="T101" s="136"/>
      <c r="U101" s="134"/>
      <c r="V101" s="134"/>
      <c r="W101" s="134"/>
      <c r="X101" s="134"/>
      <c r="Y101" s="149"/>
      <c r="Z101" s="149"/>
      <c r="AA101" s="150"/>
      <c r="AB101" s="148"/>
      <c r="AC101" s="148"/>
      <c r="AD101" s="148"/>
      <c r="AE101" s="106"/>
      <c r="AF101" s="107"/>
      <c r="AG101" s="108"/>
      <c r="AH101" s="107"/>
      <c r="AI101" s="106"/>
      <c r="AJ101" s="106"/>
      <c r="AK101" s="106"/>
      <c r="AL101" s="107"/>
      <c r="AM101" s="109"/>
      <c r="AN101" s="120"/>
      <c r="AO101" s="114" t="str">
        <f t="shared" si="28"/>
        <v xml:space="preserve">Số ngày quan trắc dưới 30d.  / Chưa đạt U% yêu cầu. </v>
      </c>
      <c r="AP101" s="105"/>
      <c r="AQ101" s="105"/>
      <c r="AR101" s="105"/>
      <c r="AT101" s="66">
        <f t="shared" si="29"/>
        <v>0</v>
      </c>
      <c r="AU101" s="101" t="str">
        <f t="shared" si="30"/>
        <v>-</v>
      </c>
      <c r="AV101" s="101">
        <v>-100</v>
      </c>
      <c r="AW101" s="101">
        <v>-114000</v>
      </c>
      <c r="AX101" s="101" t="e">
        <v>#REF!</v>
      </c>
      <c r="AY101" s="101" t="e">
        <v>#REF!</v>
      </c>
      <c r="AZ101" s="101" t="e">
        <v>#REF!</v>
      </c>
      <c r="BA101" s="101" t="e">
        <v>#REF!</v>
      </c>
      <c r="BB101" s="101" t="e">
        <v>#REF!</v>
      </c>
      <c r="BC101" s="101" t="e">
        <v>#REF!</v>
      </c>
      <c r="BD101" s="101">
        <v>-135</v>
      </c>
      <c r="BE101" s="101">
        <v>-9.0000000000000142</v>
      </c>
      <c r="BF101" s="101" t="e">
        <v>#REF!</v>
      </c>
      <c r="BG101" s="101" t="e">
        <v>#REF!</v>
      </c>
      <c r="BH101" s="101" t="e">
        <v>#REF!</v>
      </c>
      <c r="BI101" s="101" t="e">
        <v>#REF!</v>
      </c>
      <c r="BJ101" s="101" t="e">
        <v>#REF!</v>
      </c>
      <c r="BK101" s="101" t="e">
        <v>#REF!</v>
      </c>
      <c r="BL101" s="101" t="e">
        <v>#REF!</v>
      </c>
      <c r="BM101" s="101">
        <v>-3480</v>
      </c>
      <c r="BN101" s="101">
        <v>0</v>
      </c>
      <c r="BO101" s="101">
        <v>-10</v>
      </c>
      <c r="BP101" s="101">
        <v>-0.91964285714285698</v>
      </c>
      <c r="BQ101" s="101">
        <v>-206</v>
      </c>
      <c r="BR101" s="101">
        <v>-756.00000000000011</v>
      </c>
      <c r="BS101" s="101">
        <v>-769.99999999999989</v>
      </c>
      <c r="BT101" s="101">
        <v>-648.99999999999989</v>
      </c>
      <c r="BU101" s="101">
        <v>-4003.9999999999995</v>
      </c>
      <c r="BV101" s="101">
        <v>-523.99999999999955</v>
      </c>
      <c r="BW101" s="101">
        <v>0</v>
      </c>
      <c r="BX101" s="101">
        <v>-0.57037037037037031</v>
      </c>
      <c r="BY101" s="101">
        <v>-0.13333333333331818</v>
      </c>
      <c r="BZ101" s="101">
        <v>-503.99999999999966</v>
      </c>
      <c r="CA101" s="101">
        <v>-489.99999999999989</v>
      </c>
      <c r="CB101" s="101" t="e">
        <v>#REF!</v>
      </c>
    </row>
    <row r="102" spans="1:80" ht="26.1" customHeight="1">
      <c r="A102" s="119">
        <v>7</v>
      </c>
      <c r="B102" s="104"/>
      <c r="C102" s="105"/>
      <c r="D102" s="104"/>
      <c r="E102" s="105"/>
      <c r="F102" s="123"/>
      <c r="G102" s="124"/>
      <c r="H102" s="124"/>
      <c r="I102" s="125"/>
      <c r="J102" s="126"/>
      <c r="K102" s="127"/>
      <c r="L102" s="128"/>
      <c r="M102" s="153"/>
      <c r="N102" s="153"/>
      <c r="O102" s="167"/>
      <c r="P102" s="153"/>
      <c r="Q102" s="135"/>
      <c r="R102" s="136"/>
      <c r="S102" s="136"/>
      <c r="T102" s="136"/>
      <c r="U102" s="134"/>
      <c r="V102" s="134"/>
      <c r="W102" s="134"/>
      <c r="X102" s="134"/>
      <c r="Y102" s="149"/>
      <c r="Z102" s="149"/>
      <c r="AA102" s="150"/>
      <c r="AB102" s="148"/>
      <c r="AC102" s="148"/>
      <c r="AD102" s="148"/>
      <c r="AE102" s="106"/>
      <c r="AF102" s="107"/>
      <c r="AG102" s="108"/>
      <c r="AH102" s="107"/>
      <c r="AI102" s="106"/>
      <c r="AJ102" s="106"/>
      <c r="AK102" s="106"/>
      <c r="AL102" s="107"/>
      <c r="AM102" s="109"/>
      <c r="AN102" s="120"/>
      <c r="AO102" s="114" t="str">
        <f t="shared" si="28"/>
        <v xml:space="preserve">Số ngày quan trắc dưới 30d.  / Chưa đạt U% yêu cầu. </v>
      </c>
      <c r="AP102" s="105"/>
      <c r="AQ102" s="105"/>
      <c r="AR102" s="105"/>
      <c r="AT102" s="66">
        <f t="shared" si="29"/>
        <v>0</v>
      </c>
      <c r="AU102" s="101" t="str">
        <f t="shared" si="30"/>
        <v>-</v>
      </c>
      <c r="AV102" s="101">
        <v>-80</v>
      </c>
      <c r="AW102" s="101">
        <v>-114040</v>
      </c>
      <c r="AX102" s="101" t="e">
        <v>#REF!</v>
      </c>
      <c r="AY102" s="101" t="e">
        <v>#REF!</v>
      </c>
      <c r="AZ102" s="101" t="e">
        <v>#REF!</v>
      </c>
      <c r="BA102" s="101" t="e">
        <v>#REF!</v>
      </c>
      <c r="BB102" s="101" t="e">
        <v>#REF!</v>
      </c>
      <c r="BC102" s="101" t="e">
        <v>#REF!</v>
      </c>
      <c r="BD102" s="101">
        <v>-135</v>
      </c>
      <c r="BE102" s="101">
        <v>-9.0000000000000142</v>
      </c>
      <c r="BF102" s="101" t="e">
        <v>#REF!</v>
      </c>
      <c r="BG102" s="101" t="e">
        <v>#REF!</v>
      </c>
      <c r="BH102" s="101" t="e">
        <v>#REF!</v>
      </c>
      <c r="BI102" s="101" t="e">
        <v>#REF!</v>
      </c>
      <c r="BJ102" s="101" t="e">
        <v>#REF!</v>
      </c>
      <c r="BK102" s="101" t="e">
        <v>#REF!</v>
      </c>
      <c r="BL102" s="101" t="e">
        <v>#REF!</v>
      </c>
      <c r="BM102" s="101">
        <v>-3480</v>
      </c>
      <c r="BN102" s="101">
        <v>0</v>
      </c>
      <c r="BO102" s="101">
        <v>-10</v>
      </c>
      <c r="BP102" s="101">
        <v>-0.91964285714285698</v>
      </c>
      <c r="BQ102" s="101">
        <v>-206</v>
      </c>
      <c r="BR102" s="101">
        <v>-892.00000000000011</v>
      </c>
      <c r="BS102" s="101">
        <v>-1013.0000000000001</v>
      </c>
      <c r="BT102" s="101">
        <v>-752.99999999999977</v>
      </c>
      <c r="BU102" s="101">
        <v>-4170</v>
      </c>
      <c r="BV102" s="101">
        <v>-690</v>
      </c>
      <c r="BW102" s="101">
        <v>0</v>
      </c>
      <c r="BX102" s="101">
        <v>-0.75037037037037047</v>
      </c>
      <c r="BY102" s="101">
        <v>0</v>
      </c>
      <c r="BZ102" s="101">
        <v>-367.99999999999966</v>
      </c>
      <c r="CA102" s="101">
        <v>-246.99999999999966</v>
      </c>
      <c r="CB102" s="101" t="e">
        <v>#REF!</v>
      </c>
    </row>
    <row r="103" spans="1:80" ht="26.1" customHeight="1">
      <c r="A103" s="119">
        <v>6</v>
      </c>
      <c r="B103" s="104"/>
      <c r="C103" s="105"/>
      <c r="D103" s="104"/>
      <c r="E103" s="105"/>
      <c r="F103" s="123"/>
      <c r="G103" s="124"/>
      <c r="H103" s="124"/>
      <c r="I103" s="125"/>
      <c r="J103" s="126"/>
      <c r="K103" s="127"/>
      <c r="L103" s="128"/>
      <c r="M103" s="153"/>
      <c r="N103" s="153"/>
      <c r="O103" s="167"/>
      <c r="P103" s="153"/>
      <c r="Q103" s="135"/>
      <c r="R103" s="136"/>
      <c r="S103" s="136"/>
      <c r="T103" s="136"/>
      <c r="U103" s="134"/>
      <c r="V103" s="134"/>
      <c r="W103" s="134"/>
      <c r="X103" s="134"/>
      <c r="Y103" s="149"/>
      <c r="Z103" s="149"/>
      <c r="AA103" s="150"/>
      <c r="AB103" s="148"/>
      <c r="AC103" s="148"/>
      <c r="AD103" s="148"/>
      <c r="AE103" s="106"/>
      <c r="AF103" s="107"/>
      <c r="AG103" s="108"/>
      <c r="AH103" s="107"/>
      <c r="AI103" s="106"/>
      <c r="AJ103" s="106"/>
      <c r="AK103" s="106"/>
      <c r="AL103" s="107"/>
      <c r="AM103" s="109"/>
      <c r="AN103" s="120"/>
      <c r="AO103" s="114" t="str">
        <f t="shared" si="28"/>
        <v xml:space="preserve">Số ngày quan trắc dưới 30d.  / Chưa đạt U% yêu cầu. </v>
      </c>
      <c r="AP103" s="105"/>
      <c r="AQ103" s="105"/>
      <c r="AR103" s="105"/>
      <c r="AT103" s="66">
        <f t="shared" si="29"/>
        <v>0</v>
      </c>
      <c r="AU103" s="101" t="str">
        <f t="shared" si="30"/>
        <v>-</v>
      </c>
      <c r="AV103" s="101">
        <v>-100</v>
      </c>
      <c r="AW103" s="101">
        <v>-114000</v>
      </c>
      <c r="AX103" s="101" t="e">
        <v>#REF!</v>
      </c>
      <c r="AY103" s="101" t="e">
        <v>#REF!</v>
      </c>
      <c r="AZ103" s="101" t="e">
        <v>#REF!</v>
      </c>
      <c r="BA103" s="101" t="e">
        <v>#REF!</v>
      </c>
      <c r="BB103" s="101" t="e">
        <v>#REF!</v>
      </c>
      <c r="BC103" s="101" t="e">
        <v>#REF!</v>
      </c>
      <c r="BD103" s="101">
        <v>-135</v>
      </c>
      <c r="BE103" s="101">
        <v>-9.0000000000000142</v>
      </c>
      <c r="BF103" s="101" t="e">
        <v>#REF!</v>
      </c>
      <c r="BG103" s="101" t="e">
        <v>#REF!</v>
      </c>
      <c r="BH103" s="101" t="e">
        <v>#REF!</v>
      </c>
      <c r="BI103" s="101" t="e">
        <v>#REF!</v>
      </c>
      <c r="BJ103" s="101" t="e">
        <v>#REF!</v>
      </c>
      <c r="BK103" s="101" t="e">
        <v>#REF!</v>
      </c>
      <c r="BL103" s="101" t="e">
        <v>#REF!</v>
      </c>
      <c r="BM103" s="101">
        <v>-3480</v>
      </c>
      <c r="BN103" s="101">
        <v>0</v>
      </c>
      <c r="BO103" s="101">
        <v>-10</v>
      </c>
      <c r="BP103" s="101">
        <v>-0.91964285714285698</v>
      </c>
      <c r="BQ103" s="101">
        <v>-206</v>
      </c>
      <c r="BR103" s="101">
        <v>-756.00000000000011</v>
      </c>
      <c r="BS103" s="101">
        <v>-769.99999999999989</v>
      </c>
      <c r="BT103" s="101">
        <v>-648.99999999999989</v>
      </c>
      <c r="BU103" s="101">
        <v>-4003.9999999999995</v>
      </c>
      <c r="BV103" s="101">
        <v>-523.99999999999955</v>
      </c>
      <c r="BW103" s="101">
        <v>0</v>
      </c>
      <c r="BX103" s="101">
        <v>-0.57037037037037031</v>
      </c>
      <c r="BY103" s="101">
        <v>-0.13333333333331818</v>
      </c>
      <c r="BZ103" s="101">
        <v>-503.99999999999966</v>
      </c>
      <c r="CA103" s="101">
        <v>-489.99999999999989</v>
      </c>
      <c r="CB103" s="101" t="e">
        <v>#REF!</v>
      </c>
    </row>
    <row r="104" spans="1:80" ht="26.1" customHeight="1">
      <c r="A104" s="119">
        <v>7</v>
      </c>
      <c r="B104" s="104"/>
      <c r="C104" s="105"/>
      <c r="D104" s="104"/>
      <c r="E104" s="105"/>
      <c r="F104" s="123"/>
      <c r="G104" s="124"/>
      <c r="H104" s="124"/>
      <c r="I104" s="125"/>
      <c r="J104" s="126"/>
      <c r="K104" s="127"/>
      <c r="L104" s="128"/>
      <c r="M104" s="153"/>
      <c r="N104" s="153"/>
      <c r="O104" s="167"/>
      <c r="P104" s="153"/>
      <c r="Q104" s="135"/>
      <c r="R104" s="136"/>
      <c r="S104" s="136"/>
      <c r="T104" s="136"/>
      <c r="U104" s="134"/>
      <c r="V104" s="134"/>
      <c r="W104" s="134"/>
      <c r="X104" s="134"/>
      <c r="Y104" s="149"/>
      <c r="Z104" s="149"/>
      <c r="AA104" s="150"/>
      <c r="AB104" s="148"/>
      <c r="AC104" s="148"/>
      <c r="AD104" s="148"/>
      <c r="AE104" s="106"/>
      <c r="AF104" s="107"/>
      <c r="AG104" s="108"/>
      <c r="AH104" s="107"/>
      <c r="AI104" s="106"/>
      <c r="AJ104" s="106"/>
      <c r="AK104" s="106"/>
      <c r="AL104" s="107"/>
      <c r="AM104" s="109"/>
      <c r="AN104" s="120"/>
      <c r="AO104" s="114" t="str">
        <f t="shared" si="28"/>
        <v xml:space="preserve">Số ngày quan trắc dưới 30d.  / Chưa đạt U% yêu cầu. </v>
      </c>
      <c r="AP104" s="105"/>
      <c r="AQ104" s="105"/>
      <c r="AR104" s="105"/>
      <c r="AT104" s="66">
        <f t="shared" si="29"/>
        <v>0</v>
      </c>
      <c r="AU104" s="101" t="str">
        <f t="shared" si="30"/>
        <v>-</v>
      </c>
      <c r="AV104" s="101">
        <v>-80</v>
      </c>
      <c r="AW104" s="101">
        <v>-114040</v>
      </c>
      <c r="AX104" s="101" t="e">
        <v>#REF!</v>
      </c>
      <c r="AY104" s="101" t="e">
        <v>#REF!</v>
      </c>
      <c r="AZ104" s="101" t="e">
        <v>#REF!</v>
      </c>
      <c r="BA104" s="101" t="e">
        <v>#REF!</v>
      </c>
      <c r="BB104" s="101" t="e">
        <v>#REF!</v>
      </c>
      <c r="BC104" s="101" t="e">
        <v>#REF!</v>
      </c>
      <c r="BD104" s="101">
        <v>-135</v>
      </c>
      <c r="BE104" s="101">
        <v>-9.0000000000000142</v>
      </c>
      <c r="BF104" s="101" t="e">
        <v>#REF!</v>
      </c>
      <c r="BG104" s="101" t="e">
        <v>#REF!</v>
      </c>
      <c r="BH104" s="101" t="e">
        <v>#REF!</v>
      </c>
      <c r="BI104" s="101" t="e">
        <v>#REF!</v>
      </c>
      <c r="BJ104" s="101" t="e">
        <v>#REF!</v>
      </c>
      <c r="BK104" s="101" t="e">
        <v>#REF!</v>
      </c>
      <c r="BL104" s="101" t="e">
        <v>#REF!</v>
      </c>
      <c r="BM104" s="101">
        <v>-3480</v>
      </c>
      <c r="BN104" s="101">
        <v>0</v>
      </c>
      <c r="BO104" s="101">
        <v>-10</v>
      </c>
      <c r="BP104" s="101">
        <v>-0.91964285714285698</v>
      </c>
      <c r="BQ104" s="101">
        <v>-206</v>
      </c>
      <c r="BR104" s="101">
        <v>-892.00000000000011</v>
      </c>
      <c r="BS104" s="101">
        <v>-1013.0000000000001</v>
      </c>
      <c r="BT104" s="101">
        <v>-752.99999999999977</v>
      </c>
      <c r="BU104" s="101">
        <v>-4170</v>
      </c>
      <c r="BV104" s="101">
        <v>-690</v>
      </c>
      <c r="BW104" s="101">
        <v>0</v>
      </c>
      <c r="BX104" s="101">
        <v>-0.75037037037037047</v>
      </c>
      <c r="BY104" s="101">
        <v>0</v>
      </c>
      <c r="BZ104" s="101">
        <v>-367.99999999999966</v>
      </c>
      <c r="CA104" s="101">
        <v>-246.99999999999966</v>
      </c>
      <c r="CB104" s="101" t="e">
        <v>#REF!</v>
      </c>
    </row>
    <row r="105" spans="1:80" ht="26.1" customHeight="1">
      <c r="A105" s="119">
        <v>6</v>
      </c>
      <c r="B105" s="104"/>
      <c r="C105" s="105"/>
      <c r="D105" s="104"/>
      <c r="E105" s="105"/>
      <c r="F105" s="123"/>
      <c r="G105" s="124"/>
      <c r="H105" s="124"/>
      <c r="I105" s="125"/>
      <c r="J105" s="126"/>
      <c r="K105" s="127"/>
      <c r="L105" s="128"/>
      <c r="M105" s="153"/>
      <c r="N105" s="153"/>
      <c r="O105" s="167"/>
      <c r="P105" s="153"/>
      <c r="Q105" s="135"/>
      <c r="R105" s="136"/>
      <c r="S105" s="136"/>
      <c r="T105" s="136"/>
      <c r="U105" s="134"/>
      <c r="V105" s="134"/>
      <c r="W105" s="134"/>
      <c r="X105" s="134"/>
      <c r="Y105" s="149"/>
      <c r="Z105" s="149"/>
      <c r="AA105" s="150"/>
      <c r="AB105" s="148"/>
      <c r="AC105" s="148"/>
      <c r="AD105" s="148"/>
      <c r="AE105" s="106"/>
      <c r="AF105" s="107"/>
      <c r="AG105" s="108"/>
      <c r="AH105" s="107"/>
      <c r="AI105" s="106"/>
      <c r="AJ105" s="106"/>
      <c r="AK105" s="106"/>
      <c r="AL105" s="107"/>
      <c r="AM105" s="109"/>
      <c r="AN105" s="120"/>
      <c r="AO105" s="114" t="str">
        <f t="shared" si="28"/>
        <v xml:space="preserve">Số ngày quan trắc dưới 30d.  / Chưa đạt U% yêu cầu. </v>
      </c>
      <c r="AP105" s="105"/>
      <c r="AQ105" s="105"/>
      <c r="AR105" s="105"/>
      <c r="AT105" s="66">
        <f t="shared" si="29"/>
        <v>0</v>
      </c>
      <c r="AU105" s="101" t="str">
        <f t="shared" si="30"/>
        <v>-</v>
      </c>
      <c r="AV105" s="101">
        <v>-100</v>
      </c>
      <c r="AW105" s="101">
        <v>-114000</v>
      </c>
      <c r="AX105" s="101" t="e">
        <v>#REF!</v>
      </c>
      <c r="AY105" s="101" t="e">
        <v>#REF!</v>
      </c>
      <c r="AZ105" s="101" t="e">
        <v>#REF!</v>
      </c>
      <c r="BA105" s="101" t="e">
        <v>#REF!</v>
      </c>
      <c r="BB105" s="101" t="e">
        <v>#REF!</v>
      </c>
      <c r="BC105" s="101" t="e">
        <v>#REF!</v>
      </c>
      <c r="BD105" s="101">
        <v>-135</v>
      </c>
      <c r="BE105" s="101">
        <v>-9.0000000000000142</v>
      </c>
      <c r="BF105" s="101" t="e">
        <v>#REF!</v>
      </c>
      <c r="BG105" s="101" t="e">
        <v>#REF!</v>
      </c>
      <c r="BH105" s="101" t="e">
        <v>#REF!</v>
      </c>
      <c r="BI105" s="101" t="e">
        <v>#REF!</v>
      </c>
      <c r="BJ105" s="101" t="e">
        <v>#REF!</v>
      </c>
      <c r="BK105" s="101" t="e">
        <v>#REF!</v>
      </c>
      <c r="BL105" s="101" t="e">
        <v>#REF!</v>
      </c>
      <c r="BM105" s="101">
        <v>-3480</v>
      </c>
      <c r="BN105" s="101">
        <v>0</v>
      </c>
      <c r="BO105" s="101">
        <v>-10</v>
      </c>
      <c r="BP105" s="101">
        <v>-0.91964285714285698</v>
      </c>
      <c r="BQ105" s="101">
        <v>-206</v>
      </c>
      <c r="BR105" s="101">
        <v>-756.00000000000011</v>
      </c>
      <c r="BS105" s="101">
        <v>-769.99999999999989</v>
      </c>
      <c r="BT105" s="101">
        <v>-648.99999999999989</v>
      </c>
      <c r="BU105" s="101">
        <v>-4003.9999999999995</v>
      </c>
      <c r="BV105" s="101">
        <v>-523.99999999999955</v>
      </c>
      <c r="BW105" s="101">
        <v>0</v>
      </c>
      <c r="BX105" s="101">
        <v>-0.57037037037037031</v>
      </c>
      <c r="BY105" s="101">
        <v>-0.13333333333331818</v>
      </c>
      <c r="BZ105" s="101">
        <v>-503.99999999999966</v>
      </c>
      <c r="CA105" s="101">
        <v>-489.99999999999989</v>
      </c>
      <c r="CB105" s="101" t="e">
        <v>#REF!</v>
      </c>
    </row>
    <row r="106" spans="1:80" ht="26.1" customHeight="1">
      <c r="A106" s="119">
        <v>7</v>
      </c>
      <c r="B106" s="104"/>
      <c r="C106" s="105"/>
      <c r="D106" s="104"/>
      <c r="E106" s="105"/>
      <c r="F106" s="123"/>
      <c r="G106" s="124"/>
      <c r="H106" s="124"/>
      <c r="I106" s="125"/>
      <c r="J106" s="126"/>
      <c r="K106" s="127"/>
      <c r="L106" s="128"/>
      <c r="M106" s="153"/>
      <c r="N106" s="153"/>
      <c r="O106" s="167"/>
      <c r="P106" s="153"/>
      <c r="Q106" s="135"/>
      <c r="R106" s="136"/>
      <c r="S106" s="136"/>
      <c r="T106" s="136"/>
      <c r="U106" s="134"/>
      <c r="V106" s="134"/>
      <c r="W106" s="134"/>
      <c r="X106" s="134"/>
      <c r="Y106" s="149"/>
      <c r="Z106" s="149"/>
      <c r="AA106" s="150"/>
      <c r="AB106" s="148"/>
      <c r="AC106" s="148"/>
      <c r="AD106" s="148"/>
      <c r="AE106" s="106"/>
      <c r="AF106" s="107"/>
      <c r="AG106" s="108"/>
      <c r="AH106" s="107"/>
      <c r="AI106" s="106"/>
      <c r="AJ106" s="106"/>
      <c r="AK106" s="106"/>
      <c r="AL106" s="107"/>
      <c r="AM106" s="109"/>
      <c r="AN106" s="120"/>
      <c r="AO106" s="114" t="str">
        <f t="shared" si="28"/>
        <v xml:space="preserve">Số ngày quan trắc dưới 30d.  / Chưa đạt U% yêu cầu. </v>
      </c>
      <c r="AP106" s="105"/>
      <c r="AQ106" s="105"/>
      <c r="AR106" s="105"/>
      <c r="AT106" s="66">
        <f t="shared" si="29"/>
        <v>0</v>
      </c>
      <c r="AU106" s="101" t="str">
        <f t="shared" si="30"/>
        <v>-</v>
      </c>
      <c r="AV106" s="101">
        <v>-80</v>
      </c>
      <c r="AW106" s="101">
        <v>-114040</v>
      </c>
      <c r="AX106" s="101" t="e">
        <v>#REF!</v>
      </c>
      <c r="AY106" s="101" t="e">
        <v>#REF!</v>
      </c>
      <c r="AZ106" s="101" t="e">
        <v>#REF!</v>
      </c>
      <c r="BA106" s="101" t="e">
        <v>#REF!</v>
      </c>
      <c r="BB106" s="101" t="e">
        <v>#REF!</v>
      </c>
      <c r="BC106" s="101" t="e">
        <v>#REF!</v>
      </c>
      <c r="BD106" s="101">
        <v>-135</v>
      </c>
      <c r="BE106" s="101">
        <v>-9.0000000000000142</v>
      </c>
      <c r="BF106" s="101" t="e">
        <v>#REF!</v>
      </c>
      <c r="BG106" s="101" t="e">
        <v>#REF!</v>
      </c>
      <c r="BH106" s="101" t="e">
        <v>#REF!</v>
      </c>
      <c r="BI106" s="101" t="e">
        <v>#REF!</v>
      </c>
      <c r="BJ106" s="101" t="e">
        <v>#REF!</v>
      </c>
      <c r="BK106" s="101" t="e">
        <v>#REF!</v>
      </c>
      <c r="BL106" s="101" t="e">
        <v>#REF!</v>
      </c>
      <c r="BM106" s="101">
        <v>-3480</v>
      </c>
      <c r="BN106" s="101">
        <v>0</v>
      </c>
      <c r="BO106" s="101">
        <v>-10</v>
      </c>
      <c r="BP106" s="101">
        <v>-0.91964285714285698</v>
      </c>
      <c r="BQ106" s="101">
        <v>-206</v>
      </c>
      <c r="BR106" s="101">
        <v>-892.00000000000011</v>
      </c>
      <c r="BS106" s="101">
        <v>-1013.0000000000001</v>
      </c>
      <c r="BT106" s="101">
        <v>-752.99999999999977</v>
      </c>
      <c r="BU106" s="101">
        <v>-4170</v>
      </c>
      <c r="BV106" s="101">
        <v>-690</v>
      </c>
      <c r="BW106" s="101">
        <v>0</v>
      </c>
      <c r="BX106" s="101">
        <v>-0.75037037037037047</v>
      </c>
      <c r="BY106" s="101">
        <v>0</v>
      </c>
      <c r="BZ106" s="101">
        <v>-367.99999999999966</v>
      </c>
      <c r="CA106" s="101">
        <v>-246.99999999999966</v>
      </c>
      <c r="CB106" s="101" t="e">
        <v>#REF!</v>
      </c>
    </row>
  </sheetData>
  <mergeCells count="37">
    <mergeCell ref="B70:D70"/>
    <mergeCell ref="B71:D71"/>
    <mergeCell ref="B65:D65"/>
    <mergeCell ref="B66:D66"/>
    <mergeCell ref="B67:D67"/>
    <mergeCell ref="B68:D68"/>
    <mergeCell ref="B69:D69"/>
    <mergeCell ref="AP10:AR10"/>
    <mergeCell ref="A10:A11"/>
    <mergeCell ref="B10:D11"/>
    <mergeCell ref="E10:E11"/>
    <mergeCell ref="F10:F11"/>
    <mergeCell ref="G10:L10"/>
    <mergeCell ref="AE10:AH10"/>
    <mergeCell ref="AI10:AL10"/>
    <mergeCell ref="AO10:AO11"/>
    <mergeCell ref="AN10:AN11"/>
    <mergeCell ref="M10:P10"/>
    <mergeCell ref="AM10:AM11"/>
    <mergeCell ref="B12:D13"/>
    <mergeCell ref="B17:D21"/>
    <mergeCell ref="G12:G13"/>
    <mergeCell ref="G17:G21"/>
    <mergeCell ref="Y10:AD10"/>
    <mergeCell ref="Q10:X10"/>
    <mergeCell ref="B31:D32"/>
    <mergeCell ref="G31:G32"/>
    <mergeCell ref="B38:D40"/>
    <mergeCell ref="G38:G40"/>
    <mergeCell ref="B41:D47"/>
    <mergeCell ref="G41:G47"/>
    <mergeCell ref="B48:D49"/>
    <mergeCell ref="G48:G49"/>
    <mergeCell ref="B55:D57"/>
    <mergeCell ref="G55:G57"/>
    <mergeCell ref="B62:D64"/>
    <mergeCell ref="G62:G64"/>
  </mergeCells>
  <conditionalFormatting sqref="Z1:Z9 Z13:Z1048576">
    <cfRule type="cellIs" dxfId="1" priority="2" operator="greaterThan">
      <formula>0.8</formula>
    </cfRule>
  </conditionalFormatting>
  <conditionalFormatting sqref="AU1:AV18 AW12:CB18 AU19:CB106 AU107:AV1048576">
    <cfRule type="cellIs" dxfId="0" priority="4" operator="lessThan">
      <formula>0</formula>
    </cfRule>
  </conditionalFormatting>
  <printOptions horizontalCentered="1"/>
  <pageMargins left="0.23622047244094491" right="0.23622047244094491" top="0.51181102362204722" bottom="0.23622047244094491" header="0" footer="0"/>
  <pageSetup paperSize="8" scale="76" fitToHeight="0" orientation="landscape" r:id="rId1"/>
  <headerFooter>
    <oddFooter>&amp;C&amp;P</oddFooter>
  </headerFooter>
  <rowBreaks count="1" manualBreakCount="1">
    <brk id="37" max="39" man="1"/>
  </rowBreaks>
  <colBreaks count="1" manualBreakCount="1">
    <brk id="24" max="10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AJ43"/>
  <sheetViews>
    <sheetView view="pageBreakPreview" topLeftCell="A22" zoomScale="70" zoomScaleNormal="72" zoomScaleSheetLayoutView="70" workbookViewId="0">
      <selection activeCell="H8" sqref="H8"/>
    </sheetView>
  </sheetViews>
  <sheetFormatPr defaultColWidth="8.75" defaultRowHeight="25.15" customHeight="1"/>
  <cols>
    <col min="1" max="1" width="4.75" style="6" bestFit="1" customWidth="1"/>
    <col min="2" max="2" width="15.5" style="7" customWidth="1"/>
    <col min="3" max="3" width="11.75" style="6" customWidth="1"/>
    <col min="4" max="4" width="9.375" style="6" customWidth="1"/>
    <col min="5" max="5" width="11.75" style="6" customWidth="1"/>
    <col min="6" max="6" width="9.625" style="15" customWidth="1"/>
    <col min="7" max="10" width="9.625" style="6" customWidth="1"/>
    <col min="11" max="11" width="9.625" style="15" customWidth="1"/>
    <col min="12" max="16" width="9.625" style="6" customWidth="1"/>
    <col min="17" max="17" width="9.625" style="17" customWidth="1"/>
    <col min="18" max="19" width="11.25" style="17" customWidth="1"/>
    <col min="20" max="20" width="19.75" style="6" hidden="1" customWidth="1"/>
    <col min="21" max="22" width="17.25" style="6" hidden="1" customWidth="1"/>
    <col min="23" max="23" width="12.75" style="6" hidden="1" customWidth="1"/>
    <col min="24" max="24" width="10.25" style="6" customWidth="1"/>
    <col min="25" max="16384" width="8.75" style="6"/>
  </cols>
  <sheetData>
    <row r="1" spans="1:36" ht="21.95" customHeight="1">
      <c r="A1" s="65" t="s">
        <v>23</v>
      </c>
      <c r="B1" s="1"/>
      <c r="C1" s="1"/>
      <c r="D1" s="1"/>
      <c r="E1" s="1"/>
      <c r="F1" s="14"/>
      <c r="G1" s="1"/>
      <c r="H1" s="1"/>
      <c r="I1" s="1"/>
      <c r="J1" s="1"/>
      <c r="K1" s="14"/>
      <c r="L1" s="1"/>
      <c r="M1" s="1"/>
      <c r="N1" s="1"/>
      <c r="O1" s="1"/>
      <c r="P1" s="1"/>
      <c r="Q1" s="16"/>
      <c r="R1" s="16"/>
      <c r="S1" s="16"/>
      <c r="T1" s="1"/>
      <c r="U1" s="1"/>
      <c r="V1" s="1"/>
      <c r="W1" s="1"/>
      <c r="X1" s="2"/>
      <c r="Y1" s="3"/>
      <c r="Z1" s="3"/>
      <c r="AA1" s="3"/>
      <c r="AB1" s="3"/>
      <c r="AC1" s="3"/>
      <c r="AD1" s="3"/>
      <c r="AE1" s="2"/>
      <c r="AF1" s="4"/>
      <c r="AG1" s="4"/>
      <c r="AH1" s="2"/>
      <c r="AI1" s="2"/>
      <c r="AJ1" s="2"/>
    </row>
    <row r="2" spans="1:36" ht="21.95" customHeight="1">
      <c r="A2" s="1" t="s">
        <v>104</v>
      </c>
      <c r="B2" s="1"/>
      <c r="C2" s="1"/>
      <c r="D2" s="1"/>
      <c r="E2" s="1"/>
      <c r="F2" s="14"/>
      <c r="G2" s="1"/>
      <c r="H2" s="1"/>
      <c r="I2" s="1"/>
      <c r="J2" s="1"/>
      <c r="K2" s="14"/>
      <c r="L2" s="1"/>
      <c r="M2" s="1"/>
      <c r="N2" s="1"/>
      <c r="O2" s="1"/>
      <c r="P2" s="1"/>
      <c r="Q2" s="16"/>
      <c r="R2" s="16"/>
      <c r="S2" s="16"/>
      <c r="T2" s="1"/>
      <c r="U2" s="1"/>
      <c r="V2" s="1"/>
      <c r="W2" s="1"/>
      <c r="X2" s="2"/>
      <c r="Y2" s="3"/>
      <c r="Z2" s="3"/>
      <c r="AA2" s="3"/>
      <c r="AB2" s="3"/>
      <c r="AC2" s="3"/>
      <c r="AD2" s="3"/>
      <c r="AE2" s="2"/>
      <c r="AF2" s="4"/>
      <c r="AG2" s="4"/>
      <c r="AH2" s="2"/>
      <c r="AI2" s="2"/>
      <c r="AJ2" s="2"/>
    </row>
    <row r="3" spans="1:36" s="8" customFormat="1" ht="25.9" customHeight="1">
      <c r="A3" s="220" t="s">
        <v>4</v>
      </c>
      <c r="B3" s="220" t="s">
        <v>5</v>
      </c>
      <c r="C3" s="220" t="s">
        <v>10</v>
      </c>
      <c r="D3" s="220" t="s">
        <v>11</v>
      </c>
      <c r="E3" s="220" t="s">
        <v>12</v>
      </c>
      <c r="F3" s="220" t="s">
        <v>13</v>
      </c>
      <c r="G3" s="220"/>
      <c r="H3" s="220"/>
      <c r="I3" s="220" t="s">
        <v>17</v>
      </c>
      <c r="J3" s="220"/>
      <c r="K3" s="220"/>
      <c r="L3" s="218" t="s">
        <v>19</v>
      </c>
      <c r="M3" s="218"/>
      <c r="N3" s="218"/>
      <c r="O3" s="218" t="s">
        <v>18</v>
      </c>
      <c r="P3" s="218"/>
      <c r="Q3" s="218"/>
      <c r="R3" s="223" t="s">
        <v>20</v>
      </c>
      <c r="S3" s="223" t="s">
        <v>21</v>
      </c>
      <c r="T3" s="221" t="s">
        <v>6</v>
      </c>
      <c r="U3" s="218" t="s">
        <v>7</v>
      </c>
      <c r="V3" s="218"/>
      <c r="W3" s="218"/>
      <c r="X3" s="216" t="s">
        <v>22</v>
      </c>
    </row>
    <row r="4" spans="1:36" s="9" customFormat="1" ht="25.9" customHeight="1">
      <c r="A4" s="220"/>
      <c r="B4" s="220"/>
      <c r="C4" s="220"/>
      <c r="D4" s="220"/>
      <c r="E4" s="220"/>
      <c r="F4" s="32" t="s">
        <v>14</v>
      </c>
      <c r="G4" s="5" t="s">
        <v>15</v>
      </c>
      <c r="H4" s="5" t="s">
        <v>16</v>
      </c>
      <c r="I4" s="32" t="s">
        <v>14</v>
      </c>
      <c r="J4" s="5" t="s">
        <v>15</v>
      </c>
      <c r="K4" s="5" t="s">
        <v>16</v>
      </c>
      <c r="L4" s="32" t="s">
        <v>14</v>
      </c>
      <c r="M4" s="5" t="s">
        <v>15</v>
      </c>
      <c r="N4" s="5" t="s">
        <v>16</v>
      </c>
      <c r="O4" s="32" t="s">
        <v>14</v>
      </c>
      <c r="P4" s="5" t="s">
        <v>15</v>
      </c>
      <c r="Q4" s="5" t="s">
        <v>16</v>
      </c>
      <c r="R4" s="223"/>
      <c r="S4" s="223"/>
      <c r="T4" s="222"/>
      <c r="U4" s="5" t="s">
        <v>102</v>
      </c>
      <c r="V4" s="5" t="s">
        <v>103</v>
      </c>
      <c r="W4" s="5" t="s">
        <v>26</v>
      </c>
      <c r="X4" s="216"/>
      <c r="Y4" s="219"/>
      <c r="Z4" s="219"/>
    </row>
    <row r="5" spans="1:36" ht="32.65" customHeight="1">
      <c r="A5" s="18">
        <v>1</v>
      </c>
      <c r="B5" s="19" t="s">
        <v>65</v>
      </c>
      <c r="C5" s="20"/>
      <c r="D5" s="20"/>
      <c r="E5" s="20"/>
      <c r="F5" s="28"/>
      <c r="G5" s="18"/>
      <c r="H5" s="21"/>
      <c r="I5" s="21"/>
      <c r="J5" s="21"/>
      <c r="K5" s="46"/>
      <c r="L5" s="18"/>
      <c r="M5" s="18"/>
      <c r="N5" s="22"/>
      <c r="O5" s="22"/>
      <c r="P5" s="18"/>
      <c r="Q5" s="30"/>
      <c r="R5" s="30"/>
      <c r="S5" s="30"/>
      <c r="T5" s="11"/>
      <c r="U5" s="10"/>
      <c r="V5" s="10"/>
      <c r="W5" s="10"/>
      <c r="X5" s="6">
        <v>0.6</v>
      </c>
      <c r="Y5" s="39"/>
      <c r="Z5" s="33"/>
      <c r="AG5" s="43"/>
    </row>
    <row r="6" spans="1:36" ht="32.65" customHeight="1">
      <c r="A6" s="23">
        <v>2</v>
      </c>
      <c r="B6" s="24" t="s">
        <v>66</v>
      </c>
      <c r="C6" s="25"/>
      <c r="D6" s="25"/>
      <c r="E6" s="25"/>
      <c r="F6" s="29"/>
      <c r="G6" s="23"/>
      <c r="H6" s="26"/>
      <c r="I6" s="26"/>
      <c r="J6" s="26"/>
      <c r="K6" s="47"/>
      <c r="L6" s="23"/>
      <c r="M6" s="23"/>
      <c r="N6" s="27"/>
      <c r="O6" s="27"/>
      <c r="P6" s="23"/>
      <c r="Q6" s="31"/>
      <c r="R6" s="31"/>
      <c r="S6" s="31"/>
      <c r="T6" s="11"/>
      <c r="U6" s="12"/>
      <c r="V6" s="12"/>
      <c r="W6" s="12"/>
      <c r="X6" s="6">
        <v>0.64</v>
      </c>
      <c r="Y6" s="39"/>
      <c r="Z6" s="33"/>
      <c r="AG6" s="43"/>
    </row>
    <row r="7" spans="1:36" ht="32.65" customHeight="1">
      <c r="A7" s="23">
        <v>3</v>
      </c>
      <c r="B7" s="24" t="s">
        <v>67</v>
      </c>
      <c r="C7" s="25"/>
      <c r="D7" s="25"/>
      <c r="E7" s="25"/>
      <c r="F7" s="29"/>
      <c r="G7" s="23"/>
      <c r="H7" s="26"/>
      <c r="I7" s="26"/>
      <c r="J7" s="26"/>
      <c r="K7" s="47"/>
      <c r="L7" s="23"/>
      <c r="M7" s="23"/>
      <c r="N7" s="27"/>
      <c r="O7" s="27"/>
      <c r="P7" s="23"/>
      <c r="Q7" s="31"/>
      <c r="R7" s="31"/>
      <c r="S7" s="31"/>
      <c r="T7" s="11"/>
      <c r="U7" s="12"/>
      <c r="V7" s="12"/>
      <c r="W7" s="12"/>
      <c r="X7" s="6">
        <v>0.61</v>
      </c>
      <c r="Y7" s="39"/>
      <c r="Z7" s="33"/>
      <c r="AE7" s="33"/>
      <c r="AG7" s="43"/>
    </row>
    <row r="8" spans="1:36" ht="32.65" customHeight="1">
      <c r="A8" s="23">
        <v>4</v>
      </c>
      <c r="B8" s="24" t="s">
        <v>68</v>
      </c>
      <c r="C8" s="25"/>
      <c r="D8" s="25"/>
      <c r="E8" s="25"/>
      <c r="F8" s="29"/>
      <c r="G8" s="23"/>
      <c r="H8" s="26"/>
      <c r="I8" s="26"/>
      <c r="J8" s="26"/>
      <c r="K8" s="47"/>
      <c r="L8" s="26"/>
      <c r="M8" s="27"/>
      <c r="N8" s="27"/>
      <c r="O8" s="27"/>
      <c r="P8" s="23"/>
      <c r="Q8" s="31"/>
      <c r="R8" s="31"/>
      <c r="S8" s="31"/>
      <c r="T8" s="11"/>
      <c r="U8" s="12"/>
      <c r="V8" s="12"/>
      <c r="W8" s="12"/>
      <c r="X8" s="6">
        <v>0.61</v>
      </c>
      <c r="Y8" s="39"/>
      <c r="Z8" s="33"/>
      <c r="AE8" s="33"/>
      <c r="AG8" s="43"/>
    </row>
    <row r="9" spans="1:36" ht="32.65" customHeight="1">
      <c r="A9" s="23">
        <v>5</v>
      </c>
      <c r="B9" s="24" t="s">
        <v>69</v>
      </c>
      <c r="C9" s="25"/>
      <c r="D9" s="25"/>
      <c r="E9" s="25"/>
      <c r="F9" s="29"/>
      <c r="G9" s="23"/>
      <c r="H9" s="26"/>
      <c r="I9" s="26"/>
      <c r="J9" s="26"/>
      <c r="K9" s="47"/>
      <c r="L9" s="26"/>
      <c r="M9" s="27"/>
      <c r="N9" s="27"/>
      <c r="O9" s="27"/>
      <c r="P9" s="23"/>
      <c r="Q9" s="31"/>
      <c r="R9" s="31"/>
      <c r="S9" s="31"/>
      <c r="T9" s="13"/>
      <c r="U9" s="12"/>
      <c r="V9" s="12"/>
      <c r="W9" s="12"/>
      <c r="X9" s="6">
        <v>0.68</v>
      </c>
      <c r="Y9" s="39"/>
      <c r="Z9" s="33"/>
      <c r="AE9" s="33"/>
      <c r="AG9" s="43"/>
    </row>
    <row r="10" spans="1:36" ht="32.65" customHeight="1">
      <c r="A10" s="23">
        <v>6</v>
      </c>
      <c r="B10" s="24" t="s">
        <v>70</v>
      </c>
      <c r="C10" s="25"/>
      <c r="D10" s="25"/>
      <c r="E10" s="25"/>
      <c r="F10" s="29"/>
      <c r="G10" s="23"/>
      <c r="H10" s="26"/>
      <c r="I10" s="26"/>
      <c r="J10" s="26"/>
      <c r="K10" s="47"/>
      <c r="L10" s="26"/>
      <c r="M10" s="27"/>
      <c r="N10" s="27"/>
      <c r="O10" s="27"/>
      <c r="P10" s="23"/>
      <c r="Q10" s="31"/>
      <c r="R10" s="31"/>
      <c r="S10" s="31"/>
      <c r="T10" s="13"/>
      <c r="U10" s="12"/>
      <c r="V10" s="12"/>
      <c r="W10" s="12"/>
      <c r="X10" s="6">
        <v>1.42</v>
      </c>
      <c r="Y10" s="39"/>
      <c r="Z10" s="33"/>
      <c r="AE10" s="33"/>
      <c r="AG10" s="43"/>
    </row>
    <row r="11" spans="1:36" ht="32.65" customHeight="1">
      <c r="A11" s="23">
        <v>7</v>
      </c>
      <c r="B11" s="24" t="s">
        <v>71</v>
      </c>
      <c r="C11" s="25"/>
      <c r="D11" s="25"/>
      <c r="E11" s="25"/>
      <c r="F11" s="29"/>
      <c r="G11" s="23"/>
      <c r="H11" s="26"/>
      <c r="I11" s="26"/>
      <c r="J11" s="26"/>
      <c r="K11" s="47"/>
      <c r="L11" s="26"/>
      <c r="M11" s="27"/>
      <c r="N11" s="27"/>
      <c r="O11" s="27"/>
      <c r="P11" s="23"/>
      <c r="Q11" s="31"/>
      <c r="R11" s="31"/>
      <c r="S11" s="31"/>
      <c r="T11" s="13"/>
      <c r="U11" s="12"/>
      <c r="V11" s="12"/>
      <c r="W11" s="12"/>
      <c r="X11" s="6">
        <v>0.55000000000000004</v>
      </c>
      <c r="Y11" s="39"/>
      <c r="Z11" s="33"/>
      <c r="AG11" s="43"/>
    </row>
    <row r="12" spans="1:36" ht="32.65" customHeight="1">
      <c r="A12" s="23">
        <v>8</v>
      </c>
      <c r="B12" s="24" t="s">
        <v>72</v>
      </c>
      <c r="C12" s="25"/>
      <c r="D12" s="25"/>
      <c r="E12" s="25"/>
      <c r="F12" s="29"/>
      <c r="G12" s="23"/>
      <c r="H12" s="26"/>
      <c r="I12" s="26"/>
      <c r="J12" s="26"/>
      <c r="K12" s="47"/>
      <c r="L12" s="26"/>
      <c r="M12" s="27"/>
      <c r="N12" s="27"/>
      <c r="O12" s="27"/>
      <c r="P12" s="23"/>
      <c r="Q12" s="31"/>
      <c r="R12" s="31"/>
      <c r="S12" s="31"/>
      <c r="T12" s="13"/>
      <c r="U12" s="12"/>
      <c r="V12" s="12"/>
      <c r="W12" s="12"/>
      <c r="X12" s="6">
        <v>0.53</v>
      </c>
      <c r="Y12" s="39"/>
      <c r="Z12" s="33"/>
      <c r="AG12" s="43"/>
    </row>
    <row r="13" spans="1:36" ht="32.65" customHeight="1">
      <c r="A13" s="23">
        <v>9</v>
      </c>
      <c r="B13" s="24" t="s">
        <v>73</v>
      </c>
      <c r="C13" s="25"/>
      <c r="D13" s="25"/>
      <c r="E13" s="25"/>
      <c r="F13" s="29"/>
      <c r="G13" s="23"/>
      <c r="H13" s="26"/>
      <c r="I13" s="26"/>
      <c r="J13" s="26"/>
      <c r="K13" s="47"/>
      <c r="L13" s="23"/>
      <c r="M13" s="23"/>
      <c r="N13" s="23"/>
      <c r="O13" s="27"/>
      <c r="P13" s="23"/>
      <c r="Q13" s="31"/>
      <c r="R13" s="31"/>
      <c r="S13" s="31"/>
      <c r="T13" s="13"/>
      <c r="U13" s="12"/>
      <c r="V13" s="12"/>
      <c r="W13" s="12"/>
      <c r="X13" s="6">
        <v>0.46</v>
      </c>
      <c r="Y13" s="39"/>
      <c r="Z13" s="33"/>
      <c r="AE13" s="33"/>
      <c r="AG13" s="43"/>
    </row>
    <row r="14" spans="1:36" ht="32.65" customHeight="1">
      <c r="A14" s="23">
        <v>10</v>
      </c>
      <c r="B14" s="24" t="s">
        <v>74</v>
      </c>
      <c r="C14" s="25"/>
      <c r="D14" s="25"/>
      <c r="E14" s="25"/>
      <c r="F14" s="29"/>
      <c r="G14" s="23"/>
      <c r="H14" s="26"/>
      <c r="I14" s="26"/>
      <c r="J14" s="26"/>
      <c r="K14" s="47"/>
      <c r="L14" s="23"/>
      <c r="M14" s="23"/>
      <c r="N14" s="23"/>
      <c r="O14" s="27"/>
      <c r="P14" s="23"/>
      <c r="Q14" s="31"/>
      <c r="R14" s="31"/>
      <c r="S14" s="31"/>
      <c r="T14" s="13"/>
      <c r="U14" s="12"/>
      <c r="V14" s="12"/>
      <c r="W14" s="12"/>
      <c r="X14" s="6">
        <v>0.55000000000000004</v>
      </c>
      <c r="Y14" s="39"/>
      <c r="Z14" s="33"/>
      <c r="AG14" s="43"/>
    </row>
    <row r="15" spans="1:36" ht="32.65" customHeight="1">
      <c r="A15" s="23">
        <v>11</v>
      </c>
      <c r="B15" s="24" t="s">
        <v>75</v>
      </c>
      <c r="C15" s="25"/>
      <c r="D15" s="25"/>
      <c r="E15" s="25"/>
      <c r="F15" s="29"/>
      <c r="G15" s="23"/>
      <c r="H15" s="26"/>
      <c r="I15" s="26"/>
      <c r="J15" s="26"/>
      <c r="K15" s="47"/>
      <c r="L15" s="23"/>
      <c r="M15" s="23"/>
      <c r="N15" s="23"/>
      <c r="O15" s="27"/>
      <c r="P15" s="23"/>
      <c r="Q15" s="31"/>
      <c r="R15" s="31"/>
      <c r="S15" s="31"/>
      <c r="T15" s="13"/>
      <c r="U15" s="12"/>
      <c r="V15" s="12"/>
      <c r="W15" s="12"/>
      <c r="X15" s="6">
        <v>0.52</v>
      </c>
      <c r="Y15" s="39"/>
      <c r="Z15" s="33"/>
      <c r="AG15" s="43"/>
    </row>
    <row r="16" spans="1:36" ht="32.65" customHeight="1">
      <c r="A16" s="23">
        <v>12</v>
      </c>
      <c r="B16" s="24" t="s">
        <v>76</v>
      </c>
      <c r="C16" s="25"/>
      <c r="D16" s="25"/>
      <c r="E16" s="25"/>
      <c r="F16" s="29"/>
      <c r="G16" s="23"/>
      <c r="H16" s="26"/>
      <c r="I16" s="26"/>
      <c r="J16" s="26"/>
      <c r="K16" s="47"/>
      <c r="L16" s="23"/>
      <c r="M16" s="23"/>
      <c r="N16" s="23"/>
      <c r="O16" s="27"/>
      <c r="P16" s="23"/>
      <c r="Q16" s="31"/>
      <c r="R16" s="31"/>
      <c r="S16" s="31"/>
      <c r="T16" s="13"/>
      <c r="U16" s="12"/>
      <c r="V16" s="12"/>
      <c r="W16" s="12"/>
      <c r="X16" s="6">
        <v>0.6</v>
      </c>
      <c r="Y16" s="39"/>
      <c r="Z16" s="33"/>
      <c r="AG16" s="43"/>
    </row>
    <row r="17" spans="1:34" ht="32.65" customHeight="1">
      <c r="A17" s="23">
        <v>13</v>
      </c>
      <c r="B17" s="24" t="s">
        <v>77</v>
      </c>
      <c r="C17" s="25"/>
      <c r="D17" s="25"/>
      <c r="E17" s="25"/>
      <c r="F17" s="29"/>
      <c r="G17" s="23"/>
      <c r="H17" s="26"/>
      <c r="I17" s="26"/>
      <c r="J17" s="26"/>
      <c r="K17" s="47"/>
      <c r="L17" s="23"/>
      <c r="M17" s="23"/>
      <c r="N17" s="23"/>
      <c r="O17" s="27"/>
      <c r="P17" s="23"/>
      <c r="Q17" s="31"/>
      <c r="R17" s="31"/>
      <c r="S17" s="31"/>
      <c r="T17" s="13"/>
      <c r="U17" s="12"/>
      <c r="V17" s="12"/>
      <c r="W17" s="12"/>
      <c r="X17" s="6">
        <v>0.55000000000000004</v>
      </c>
      <c r="Y17" s="39"/>
      <c r="Z17" s="33"/>
      <c r="AG17" s="43"/>
    </row>
    <row r="18" spans="1:34" ht="32.65" customHeight="1">
      <c r="A18" s="23">
        <v>14</v>
      </c>
      <c r="B18" s="24" t="s">
        <v>78</v>
      </c>
      <c r="C18" s="25"/>
      <c r="D18" s="25"/>
      <c r="E18" s="25"/>
      <c r="F18" s="29"/>
      <c r="G18" s="23"/>
      <c r="H18" s="26"/>
      <c r="I18" s="26"/>
      <c r="J18" s="26"/>
      <c r="K18" s="47"/>
      <c r="L18" s="23"/>
      <c r="M18" s="23"/>
      <c r="N18" s="23"/>
      <c r="O18" s="27"/>
      <c r="P18" s="23"/>
      <c r="Q18" s="31"/>
      <c r="R18" s="31"/>
      <c r="S18" s="31"/>
      <c r="T18" s="13"/>
      <c r="U18" s="12"/>
      <c r="V18" s="12"/>
      <c r="W18" s="12"/>
      <c r="X18" s="6">
        <v>0.38</v>
      </c>
      <c r="Y18" s="39"/>
      <c r="Z18" s="33"/>
      <c r="AG18" s="43"/>
    </row>
    <row r="19" spans="1:34" ht="32.65" customHeight="1">
      <c r="A19" s="23">
        <v>15</v>
      </c>
      <c r="B19" s="24" t="s">
        <v>79</v>
      </c>
      <c r="C19" s="25"/>
      <c r="D19" s="25"/>
      <c r="E19" s="25"/>
      <c r="F19" s="29"/>
      <c r="G19" s="23"/>
      <c r="H19" s="26"/>
      <c r="I19" s="26"/>
      <c r="J19" s="26"/>
      <c r="K19" s="47"/>
      <c r="L19" s="23"/>
      <c r="M19" s="23"/>
      <c r="N19" s="23"/>
      <c r="O19" s="27"/>
      <c r="P19" s="23"/>
      <c r="Q19" s="31"/>
      <c r="R19" s="31"/>
      <c r="S19" s="31"/>
      <c r="T19" s="13"/>
      <c r="U19" s="12"/>
      <c r="V19" s="12"/>
      <c r="W19" s="12"/>
      <c r="X19" s="6">
        <v>0.63</v>
      </c>
      <c r="Y19" s="39"/>
      <c r="Z19" s="33"/>
      <c r="AG19" s="43"/>
    </row>
    <row r="20" spans="1:34" ht="32.65" customHeight="1">
      <c r="A20" s="23">
        <v>16</v>
      </c>
      <c r="B20" s="24" t="s">
        <v>80</v>
      </c>
      <c r="C20" s="25"/>
      <c r="D20" s="25"/>
      <c r="E20" s="25"/>
      <c r="F20" s="29"/>
      <c r="G20" s="23"/>
      <c r="H20" s="26"/>
      <c r="I20" s="26"/>
      <c r="J20" s="26"/>
      <c r="K20" s="47"/>
      <c r="L20" s="23"/>
      <c r="M20" s="23"/>
      <c r="N20" s="23"/>
      <c r="O20" s="27"/>
      <c r="P20" s="23"/>
      <c r="Q20" s="31"/>
      <c r="R20" s="31"/>
      <c r="S20" s="31"/>
      <c r="T20" s="13"/>
      <c r="U20" s="12"/>
      <c r="V20" s="12"/>
      <c r="W20" s="12"/>
      <c r="X20" s="6">
        <v>0.63</v>
      </c>
      <c r="Y20" s="39"/>
      <c r="Z20" s="33"/>
      <c r="AG20" s="43"/>
    </row>
    <row r="21" spans="1:34" ht="32.65" customHeight="1">
      <c r="A21" s="23">
        <v>17</v>
      </c>
      <c r="B21" s="24" t="s">
        <v>81</v>
      </c>
      <c r="C21" s="25"/>
      <c r="D21" s="25"/>
      <c r="E21" s="25"/>
      <c r="F21" s="29"/>
      <c r="G21" s="23"/>
      <c r="H21" s="26"/>
      <c r="I21" s="26"/>
      <c r="J21" s="26"/>
      <c r="K21" s="47"/>
      <c r="L21" s="23"/>
      <c r="M21" s="23"/>
      <c r="N21" s="23"/>
      <c r="O21" s="27"/>
      <c r="P21" s="23"/>
      <c r="Q21" s="31"/>
      <c r="R21" s="31"/>
      <c r="S21" s="31"/>
      <c r="T21" s="13"/>
      <c r="U21" s="12"/>
      <c r="V21" s="12"/>
      <c r="W21" s="12"/>
      <c r="X21" s="6">
        <v>0.63</v>
      </c>
      <c r="Y21" s="39"/>
      <c r="Z21" s="33"/>
      <c r="AG21" s="43"/>
    </row>
    <row r="22" spans="1:34" s="38" customFormat="1" ht="32.65" customHeight="1">
      <c r="A22" s="48">
        <v>18</v>
      </c>
      <c r="B22" s="24" t="s">
        <v>82</v>
      </c>
      <c r="C22" s="49"/>
      <c r="D22" s="49"/>
      <c r="E22" s="49"/>
      <c r="F22" s="50"/>
      <c r="G22" s="48"/>
      <c r="H22" s="51"/>
      <c r="I22" s="51"/>
      <c r="J22" s="51"/>
      <c r="K22" s="52"/>
      <c r="L22" s="51"/>
      <c r="M22" s="53"/>
      <c r="N22" s="53"/>
      <c r="O22" s="53"/>
      <c r="P22" s="48"/>
      <c r="Q22" s="54"/>
      <c r="R22" s="54"/>
      <c r="S22" s="54"/>
      <c r="T22" s="36"/>
      <c r="U22" s="35"/>
      <c r="V22" s="35"/>
      <c r="W22" s="35"/>
      <c r="X22" s="38">
        <v>0.64</v>
      </c>
      <c r="Y22" s="39"/>
      <c r="Z22" s="33"/>
      <c r="AE22" s="6"/>
      <c r="AG22" s="43"/>
    </row>
    <row r="23" spans="1:34" s="38" customFormat="1" ht="32.65" customHeight="1">
      <c r="A23" s="48">
        <v>19</v>
      </c>
      <c r="B23" s="24" t="s">
        <v>83</v>
      </c>
      <c r="C23" s="49"/>
      <c r="D23" s="49"/>
      <c r="E23" s="49"/>
      <c r="F23" s="50"/>
      <c r="G23" s="48"/>
      <c r="H23" s="51"/>
      <c r="I23" s="51"/>
      <c r="J23" s="51"/>
      <c r="K23" s="52"/>
      <c r="L23" s="51"/>
      <c r="M23" s="53"/>
      <c r="N23" s="53"/>
      <c r="O23" s="53"/>
      <c r="P23" s="48"/>
      <c r="Q23" s="54"/>
      <c r="R23" s="54"/>
      <c r="S23" s="54"/>
      <c r="T23" s="36"/>
      <c r="U23" s="35"/>
      <c r="V23" s="35"/>
      <c r="W23" s="35"/>
      <c r="X23" s="38">
        <v>0.56000000000000005</v>
      </c>
      <c r="Y23" s="39"/>
      <c r="Z23" s="33"/>
      <c r="AG23" s="43"/>
    </row>
    <row r="24" spans="1:34" s="38" customFormat="1" ht="32.65" customHeight="1">
      <c r="A24" s="48">
        <v>20</v>
      </c>
      <c r="B24" s="24" t="s">
        <v>84</v>
      </c>
      <c r="C24" s="49"/>
      <c r="D24" s="49"/>
      <c r="E24" s="49"/>
      <c r="F24" s="50"/>
      <c r="G24" s="48"/>
      <c r="H24" s="51"/>
      <c r="I24" s="51"/>
      <c r="J24" s="51"/>
      <c r="K24" s="52"/>
      <c r="L24" s="51"/>
      <c r="M24" s="53"/>
      <c r="N24" s="53"/>
      <c r="O24" s="53"/>
      <c r="P24" s="48"/>
      <c r="Q24" s="54"/>
      <c r="R24" s="54"/>
      <c r="S24" s="54"/>
      <c r="T24" s="36"/>
      <c r="U24" s="35"/>
      <c r="V24" s="35"/>
      <c r="W24" s="35"/>
      <c r="X24" s="38">
        <v>0.67</v>
      </c>
      <c r="Y24" s="39"/>
      <c r="Z24" s="33"/>
      <c r="AE24" s="6"/>
      <c r="AG24" s="43"/>
    </row>
    <row r="25" spans="1:34" s="38" customFormat="1" ht="32.65" customHeight="1">
      <c r="A25" s="48">
        <v>21</v>
      </c>
      <c r="B25" s="24" t="s">
        <v>85</v>
      </c>
      <c r="C25" s="49"/>
      <c r="D25" s="49"/>
      <c r="E25" s="49"/>
      <c r="F25" s="50"/>
      <c r="G25" s="48"/>
      <c r="H25" s="51"/>
      <c r="I25" s="51"/>
      <c r="J25" s="51"/>
      <c r="K25" s="52"/>
      <c r="L25" s="51"/>
      <c r="M25" s="53"/>
      <c r="N25" s="53"/>
      <c r="O25" s="53"/>
      <c r="P25" s="48"/>
      <c r="Q25" s="54"/>
      <c r="R25" s="54"/>
      <c r="S25" s="54"/>
      <c r="T25" s="36"/>
      <c r="U25" s="35"/>
      <c r="V25" s="35"/>
      <c r="W25" s="35"/>
      <c r="X25" s="38">
        <v>0.9</v>
      </c>
      <c r="Y25" s="39"/>
      <c r="Z25" s="33"/>
      <c r="AG25" s="43"/>
    </row>
    <row r="26" spans="1:34" s="38" customFormat="1" ht="32.65" customHeight="1">
      <c r="A26" s="48">
        <v>22</v>
      </c>
      <c r="B26" s="24" t="s">
        <v>86</v>
      </c>
      <c r="C26" s="49"/>
      <c r="D26" s="49"/>
      <c r="E26" s="49"/>
      <c r="F26" s="50"/>
      <c r="G26" s="48"/>
      <c r="H26" s="51"/>
      <c r="I26" s="51"/>
      <c r="J26" s="51"/>
      <c r="K26" s="52"/>
      <c r="L26" s="51"/>
      <c r="M26" s="53"/>
      <c r="N26" s="53"/>
      <c r="O26" s="53"/>
      <c r="P26" s="48"/>
      <c r="Q26" s="54"/>
      <c r="R26" s="54"/>
      <c r="S26" s="54"/>
      <c r="T26" s="36"/>
      <c r="U26" s="35"/>
      <c r="V26" s="35"/>
      <c r="W26" s="35"/>
      <c r="X26" s="38">
        <v>0.62</v>
      </c>
      <c r="Y26" s="39"/>
      <c r="Z26" s="33"/>
      <c r="AE26" s="37"/>
      <c r="AG26" s="43"/>
    </row>
    <row r="27" spans="1:34" s="38" customFormat="1" ht="32.65" customHeight="1">
      <c r="A27" s="48">
        <v>23</v>
      </c>
      <c r="B27" s="24" t="s">
        <v>87</v>
      </c>
      <c r="C27" s="49"/>
      <c r="D27" s="49"/>
      <c r="E27" s="49"/>
      <c r="F27" s="50"/>
      <c r="G27" s="48"/>
      <c r="H27" s="51"/>
      <c r="I27" s="55"/>
      <c r="J27" s="55"/>
      <c r="K27" s="52"/>
      <c r="L27" s="48"/>
      <c r="M27" s="48"/>
      <c r="N27" s="48"/>
      <c r="O27" s="53"/>
      <c r="P27" s="48"/>
      <c r="Q27" s="54"/>
      <c r="R27" s="54"/>
      <c r="S27" s="54"/>
      <c r="T27" s="36"/>
      <c r="U27" s="35"/>
      <c r="V27" s="35"/>
      <c r="W27" s="35"/>
      <c r="X27" s="38">
        <v>0.56000000000000005</v>
      </c>
      <c r="Y27" s="39"/>
      <c r="Z27" s="33"/>
      <c r="AE27" s="6"/>
      <c r="AG27" s="43"/>
    </row>
    <row r="28" spans="1:34" s="38" customFormat="1" ht="32.65" customHeight="1">
      <c r="A28" s="48">
        <v>24</v>
      </c>
      <c r="B28" s="24" t="s">
        <v>88</v>
      </c>
      <c r="C28" s="49"/>
      <c r="D28" s="49"/>
      <c r="E28" s="49"/>
      <c r="F28" s="50"/>
      <c r="G28" s="48"/>
      <c r="H28" s="51"/>
      <c r="I28" s="55"/>
      <c r="J28" s="55"/>
      <c r="K28" s="52"/>
      <c r="L28" s="48"/>
      <c r="M28" s="48"/>
      <c r="N28" s="48"/>
      <c r="O28" s="53"/>
      <c r="P28" s="48"/>
      <c r="Q28" s="54"/>
      <c r="R28" s="54"/>
      <c r="S28" s="54"/>
      <c r="T28" s="36"/>
      <c r="U28" s="35"/>
      <c r="V28" s="35"/>
      <c r="W28" s="35"/>
      <c r="X28" s="38">
        <v>0.6</v>
      </c>
      <c r="Y28" s="39"/>
      <c r="Z28" s="33"/>
      <c r="AG28" s="43"/>
    </row>
    <row r="29" spans="1:34" s="38" customFormat="1" ht="32.65" customHeight="1">
      <c r="A29" s="48">
        <v>25</v>
      </c>
      <c r="B29" s="24" t="s">
        <v>89</v>
      </c>
      <c r="C29" s="49"/>
      <c r="D29" s="49"/>
      <c r="E29" s="49"/>
      <c r="F29" s="50"/>
      <c r="G29" s="48"/>
      <c r="H29" s="51"/>
      <c r="I29" s="51"/>
      <c r="J29" s="51"/>
      <c r="K29" s="52"/>
      <c r="L29" s="48"/>
      <c r="M29" s="48"/>
      <c r="N29" s="48"/>
      <c r="O29" s="53"/>
      <c r="P29" s="48"/>
      <c r="Q29" s="54"/>
      <c r="R29" s="54"/>
      <c r="S29" s="54"/>
      <c r="T29" s="36"/>
      <c r="U29" s="35"/>
      <c r="V29" s="35"/>
      <c r="W29" s="35"/>
      <c r="X29" s="38">
        <v>0.52</v>
      </c>
      <c r="Y29" s="39"/>
      <c r="Z29" s="33"/>
      <c r="AE29" s="6"/>
      <c r="AG29" s="43"/>
    </row>
    <row r="30" spans="1:34" s="38" customFormat="1" ht="32.65" customHeight="1">
      <c r="A30" s="48">
        <v>26</v>
      </c>
      <c r="B30" s="24" t="s">
        <v>90</v>
      </c>
      <c r="C30" s="49"/>
      <c r="D30" s="49"/>
      <c r="E30" s="49"/>
      <c r="F30" s="50"/>
      <c r="G30" s="48"/>
      <c r="H30" s="51"/>
      <c r="I30" s="51"/>
      <c r="J30" s="51"/>
      <c r="K30" s="52"/>
      <c r="L30" s="48"/>
      <c r="M30" s="48"/>
      <c r="N30" s="48"/>
      <c r="O30" s="53"/>
      <c r="P30" s="48"/>
      <c r="Q30" s="54"/>
      <c r="R30" s="54"/>
      <c r="S30" s="54"/>
      <c r="T30" s="36"/>
      <c r="U30" s="35"/>
      <c r="V30" s="35"/>
      <c r="W30" s="35"/>
      <c r="X30" s="38">
        <v>0.53</v>
      </c>
      <c r="Y30" s="39"/>
      <c r="Z30" s="33"/>
      <c r="AG30" s="43"/>
    </row>
    <row r="31" spans="1:34" s="38" customFormat="1" ht="32.65" customHeight="1">
      <c r="A31" s="48">
        <v>27</v>
      </c>
      <c r="B31" s="24" t="s">
        <v>91</v>
      </c>
      <c r="C31" s="49"/>
      <c r="D31" s="49"/>
      <c r="E31" s="49"/>
      <c r="F31" s="50"/>
      <c r="G31" s="48"/>
      <c r="H31" s="51"/>
      <c r="I31" s="51"/>
      <c r="J31" s="51"/>
      <c r="K31" s="52"/>
      <c r="L31" s="51"/>
      <c r="M31" s="53"/>
      <c r="N31" s="53"/>
      <c r="O31" s="53"/>
      <c r="P31" s="48"/>
      <c r="Q31" s="54"/>
      <c r="R31" s="54"/>
      <c r="S31" s="54"/>
      <c r="T31" s="36"/>
      <c r="U31" s="35"/>
      <c r="V31" s="35"/>
      <c r="W31" s="35"/>
      <c r="X31" s="38">
        <v>0.51</v>
      </c>
      <c r="Y31" s="39"/>
      <c r="Z31" s="33"/>
      <c r="AE31" s="6"/>
      <c r="AG31" s="43"/>
      <c r="AH31" s="45"/>
    </row>
    <row r="32" spans="1:34" s="38" customFormat="1" ht="32.65" customHeight="1">
      <c r="A32" s="48">
        <v>28</v>
      </c>
      <c r="B32" s="24" t="s">
        <v>92</v>
      </c>
      <c r="C32" s="49"/>
      <c r="D32" s="49"/>
      <c r="E32" s="49"/>
      <c r="F32" s="50"/>
      <c r="G32" s="48"/>
      <c r="H32" s="51"/>
      <c r="I32" s="51"/>
      <c r="J32" s="51"/>
      <c r="K32" s="52"/>
      <c r="L32" s="51"/>
      <c r="M32" s="53"/>
      <c r="N32" s="53"/>
      <c r="O32" s="53"/>
      <c r="P32" s="48"/>
      <c r="Q32" s="54"/>
      <c r="R32" s="54"/>
      <c r="S32" s="54"/>
      <c r="T32" s="36"/>
      <c r="U32" s="35"/>
      <c r="V32" s="35"/>
      <c r="W32" s="35"/>
      <c r="X32" s="38">
        <v>0.86</v>
      </c>
      <c r="Y32" s="39"/>
      <c r="Z32" s="33"/>
      <c r="AG32" s="43"/>
      <c r="AH32" s="44"/>
    </row>
    <row r="33" spans="1:34" s="38" customFormat="1" ht="32.65" customHeight="1">
      <c r="A33" s="48">
        <v>29</v>
      </c>
      <c r="B33" s="24" t="s">
        <v>93</v>
      </c>
      <c r="C33" s="49"/>
      <c r="D33" s="49"/>
      <c r="E33" s="48"/>
      <c r="F33" s="50"/>
      <c r="G33" s="48"/>
      <c r="H33" s="51"/>
      <c r="I33" s="51"/>
      <c r="J33" s="51"/>
      <c r="K33" s="52"/>
      <c r="L33" s="51"/>
      <c r="M33" s="53"/>
      <c r="N33" s="53"/>
      <c r="O33" s="53"/>
      <c r="P33" s="48"/>
      <c r="Q33" s="54"/>
      <c r="R33" s="54"/>
      <c r="S33" s="54"/>
      <c r="T33" s="36"/>
      <c r="U33" s="35"/>
      <c r="V33" s="35"/>
      <c r="W33" s="35"/>
      <c r="X33" s="38">
        <v>0.68</v>
      </c>
      <c r="Y33" s="40"/>
      <c r="Z33" s="37"/>
      <c r="AB33" s="34"/>
      <c r="AC33" s="34"/>
      <c r="AD33" s="34"/>
      <c r="AE33" s="42"/>
      <c r="AF33" s="34"/>
      <c r="AG33" s="43"/>
      <c r="AH33" s="44"/>
    </row>
    <row r="34" spans="1:34" s="38" customFormat="1" ht="32.65" customHeight="1">
      <c r="A34" s="48">
        <v>30</v>
      </c>
      <c r="B34" s="24" t="s">
        <v>94</v>
      </c>
      <c r="C34" s="49"/>
      <c r="D34" s="49"/>
      <c r="E34" s="48"/>
      <c r="F34" s="50"/>
      <c r="G34" s="48"/>
      <c r="H34" s="51"/>
      <c r="I34" s="51"/>
      <c r="J34" s="51"/>
      <c r="K34" s="52"/>
      <c r="L34" s="51"/>
      <c r="M34" s="53"/>
      <c r="N34" s="53"/>
      <c r="O34" s="53"/>
      <c r="P34" s="48"/>
      <c r="Q34" s="54"/>
      <c r="R34" s="54"/>
      <c r="S34" s="54"/>
      <c r="T34" s="36"/>
      <c r="U34" s="35"/>
      <c r="V34" s="35"/>
      <c r="W34" s="35"/>
      <c r="X34" s="38">
        <v>0.65</v>
      </c>
      <c r="Y34" s="40"/>
      <c r="Z34" s="37"/>
      <c r="AE34" s="37"/>
      <c r="AG34" s="43"/>
      <c r="AH34" s="45"/>
    </row>
    <row r="35" spans="1:34" s="38" customFormat="1" ht="32.65" customHeight="1">
      <c r="A35" s="48">
        <v>31</v>
      </c>
      <c r="B35" s="24" t="s">
        <v>95</v>
      </c>
      <c r="C35" s="49"/>
      <c r="D35" s="49"/>
      <c r="E35" s="48"/>
      <c r="F35" s="50"/>
      <c r="G35" s="48"/>
      <c r="H35" s="51"/>
      <c r="I35" s="51"/>
      <c r="J35" s="51"/>
      <c r="K35" s="52"/>
      <c r="L35" s="48"/>
      <c r="M35" s="48"/>
      <c r="N35" s="48"/>
      <c r="O35" s="53"/>
      <c r="P35" s="48"/>
      <c r="Q35" s="54"/>
      <c r="R35" s="54"/>
      <c r="S35" s="54"/>
      <c r="T35" s="36"/>
      <c r="U35" s="35"/>
      <c r="V35" s="35"/>
      <c r="W35" s="35"/>
      <c r="X35" s="38">
        <v>0.54</v>
      </c>
      <c r="Y35" s="40"/>
      <c r="Z35" s="37"/>
      <c r="AE35" s="6"/>
      <c r="AG35" s="43"/>
      <c r="AH35" s="45"/>
    </row>
    <row r="36" spans="1:34" s="38" customFormat="1" ht="32.65" customHeight="1">
      <c r="A36" s="48">
        <v>32</v>
      </c>
      <c r="B36" s="24" t="s">
        <v>96</v>
      </c>
      <c r="C36" s="49"/>
      <c r="D36" s="49"/>
      <c r="E36" s="49"/>
      <c r="F36" s="50"/>
      <c r="G36" s="48"/>
      <c r="H36" s="51"/>
      <c r="I36" s="51"/>
      <c r="J36" s="51"/>
      <c r="K36" s="52"/>
      <c r="L36" s="48"/>
      <c r="M36" s="48"/>
      <c r="N36" s="48"/>
      <c r="O36" s="53"/>
      <c r="P36" s="48"/>
      <c r="Q36" s="54"/>
      <c r="R36" s="54"/>
      <c r="S36" s="54"/>
      <c r="T36" s="36"/>
      <c r="U36" s="35"/>
      <c r="V36" s="35"/>
      <c r="W36" s="35"/>
      <c r="X36" s="38">
        <v>0.55000000000000004</v>
      </c>
      <c r="Y36" s="40"/>
      <c r="Z36" s="37"/>
      <c r="AG36" s="43"/>
      <c r="AH36" s="45"/>
    </row>
    <row r="37" spans="1:34" s="38" customFormat="1" ht="32.65" customHeight="1">
      <c r="A37" s="48">
        <v>33</v>
      </c>
      <c r="B37" s="24" t="s">
        <v>97</v>
      </c>
      <c r="C37" s="49"/>
      <c r="D37" s="49"/>
      <c r="E37" s="49"/>
      <c r="F37" s="50"/>
      <c r="G37" s="48"/>
      <c r="H37" s="51"/>
      <c r="I37" s="51"/>
      <c r="J37" s="51"/>
      <c r="K37" s="52"/>
      <c r="L37" s="48"/>
      <c r="M37" s="48"/>
      <c r="N37" s="48"/>
      <c r="O37" s="53"/>
      <c r="P37" s="48"/>
      <c r="Q37" s="54"/>
      <c r="R37" s="54"/>
      <c r="S37" s="54"/>
      <c r="T37" s="36"/>
      <c r="U37" s="35"/>
      <c r="V37" s="35"/>
      <c r="W37" s="35"/>
      <c r="X37" s="38">
        <v>0.63</v>
      </c>
      <c r="Y37" s="40"/>
      <c r="Z37" s="37"/>
      <c r="AE37" s="37"/>
      <c r="AG37" s="43"/>
      <c r="AH37" s="45"/>
    </row>
    <row r="38" spans="1:34" s="38" customFormat="1" ht="32.65" customHeight="1">
      <c r="A38" s="48">
        <v>34</v>
      </c>
      <c r="B38" s="24" t="s">
        <v>98</v>
      </c>
      <c r="C38" s="49"/>
      <c r="D38" s="49"/>
      <c r="E38" s="49"/>
      <c r="F38" s="50"/>
      <c r="G38" s="48"/>
      <c r="H38" s="51"/>
      <c r="I38" s="51"/>
      <c r="J38" s="51"/>
      <c r="K38" s="52"/>
      <c r="L38" s="51"/>
      <c r="M38" s="53"/>
      <c r="N38" s="53"/>
      <c r="O38" s="53"/>
      <c r="P38" s="48"/>
      <c r="Q38" s="54"/>
      <c r="R38" s="54"/>
      <c r="S38" s="54"/>
      <c r="T38" s="36"/>
      <c r="U38" s="35"/>
      <c r="V38" s="35"/>
      <c r="W38" s="35"/>
      <c r="Y38" s="40"/>
      <c r="Z38" s="37"/>
      <c r="AE38" s="37"/>
      <c r="AG38" s="43"/>
      <c r="AH38" s="45"/>
    </row>
    <row r="39" spans="1:34" s="38" customFormat="1" ht="32.65" customHeight="1">
      <c r="A39" s="48">
        <v>35</v>
      </c>
      <c r="B39" s="24" t="s">
        <v>99</v>
      </c>
      <c r="C39" s="49"/>
      <c r="D39" s="49"/>
      <c r="E39" s="49"/>
      <c r="F39" s="50"/>
      <c r="G39" s="48"/>
      <c r="H39" s="51"/>
      <c r="I39" s="51"/>
      <c r="J39" s="51"/>
      <c r="K39" s="52"/>
      <c r="L39" s="48"/>
      <c r="M39" s="48"/>
      <c r="N39" s="48"/>
      <c r="O39" s="53"/>
      <c r="P39" s="48"/>
      <c r="Q39" s="54"/>
      <c r="R39" s="54"/>
      <c r="S39" s="54"/>
      <c r="T39" s="36"/>
      <c r="U39" s="35"/>
      <c r="V39" s="35"/>
      <c r="W39" s="35"/>
      <c r="X39" s="38">
        <v>0.61</v>
      </c>
      <c r="Y39" s="40"/>
      <c r="Z39" s="37"/>
      <c r="AE39" s="6"/>
      <c r="AG39" s="43"/>
      <c r="AH39" s="45"/>
    </row>
    <row r="40" spans="1:34" s="38" customFormat="1" ht="32.65" customHeight="1">
      <c r="A40" s="48">
        <v>36</v>
      </c>
      <c r="B40" s="24" t="s">
        <v>100</v>
      </c>
      <c r="C40" s="49"/>
      <c r="D40" s="49"/>
      <c r="E40" s="49"/>
      <c r="F40" s="50"/>
      <c r="G40" s="48"/>
      <c r="H40" s="51"/>
      <c r="I40" s="51"/>
      <c r="J40" s="51"/>
      <c r="K40" s="52"/>
      <c r="L40" s="48"/>
      <c r="M40" s="48"/>
      <c r="N40" s="48"/>
      <c r="O40" s="53"/>
      <c r="P40" s="48"/>
      <c r="Q40" s="54"/>
      <c r="R40" s="54"/>
      <c r="S40" s="54"/>
      <c r="T40" s="36"/>
      <c r="U40" s="35"/>
      <c r="V40" s="35"/>
      <c r="W40" s="35"/>
      <c r="X40" s="38">
        <v>0.66</v>
      </c>
      <c r="Y40" s="40"/>
      <c r="Z40" s="37"/>
      <c r="AG40" s="43"/>
      <c r="AH40" s="45"/>
    </row>
    <row r="41" spans="1:34" s="38" customFormat="1" ht="32.65" customHeight="1">
      <c r="A41" s="56">
        <v>37</v>
      </c>
      <c r="B41" s="41" t="s">
        <v>101</v>
      </c>
      <c r="C41" s="57"/>
      <c r="D41" s="57"/>
      <c r="E41" s="57"/>
      <c r="F41" s="58"/>
      <c r="G41" s="56"/>
      <c r="H41" s="59"/>
      <c r="I41" s="59"/>
      <c r="J41" s="59"/>
      <c r="K41" s="60"/>
      <c r="L41" s="56"/>
      <c r="M41" s="56"/>
      <c r="N41" s="56"/>
      <c r="O41" s="61"/>
      <c r="P41" s="56"/>
      <c r="Q41" s="62"/>
      <c r="R41" s="62"/>
      <c r="S41" s="62"/>
      <c r="T41" s="36"/>
      <c r="U41" s="35"/>
      <c r="V41" s="35"/>
      <c r="W41" s="35"/>
      <c r="X41" s="38">
        <v>0.71</v>
      </c>
      <c r="Y41" s="40"/>
      <c r="Z41" s="37"/>
      <c r="AE41" s="37"/>
      <c r="AG41" s="43"/>
      <c r="AH41" s="44"/>
    </row>
    <row r="43" spans="1:34" s="63" customFormat="1" ht="25.15" customHeight="1">
      <c r="B43" s="217" t="s">
        <v>24</v>
      </c>
      <c r="C43" s="217"/>
      <c r="D43" s="217"/>
      <c r="E43" s="217"/>
      <c r="F43" s="217"/>
      <c r="K43" s="64"/>
      <c r="M43" s="217" t="s">
        <v>25</v>
      </c>
      <c r="N43" s="217"/>
      <c r="O43" s="217"/>
      <c r="P43" s="217"/>
      <c r="Q43" s="217"/>
      <c r="R43" s="217"/>
      <c r="S43" s="217"/>
    </row>
  </sheetData>
  <mergeCells count="17">
    <mergeCell ref="A3:A4"/>
    <mergeCell ref="B3:B4"/>
    <mergeCell ref="T3:T4"/>
    <mergeCell ref="L3:N3"/>
    <mergeCell ref="O3:Q3"/>
    <mergeCell ref="R3:R4"/>
    <mergeCell ref="S3:S4"/>
    <mergeCell ref="X3:X4"/>
    <mergeCell ref="M43:S43"/>
    <mergeCell ref="B43:F43"/>
    <mergeCell ref="U3:W3"/>
    <mergeCell ref="Y4:Z4"/>
    <mergeCell ref="C3:C4"/>
    <mergeCell ref="D3:D4"/>
    <mergeCell ref="E3:E4"/>
    <mergeCell ref="F3:H3"/>
    <mergeCell ref="I3:K3"/>
  </mergeCells>
  <pageMargins left="0.43" right="0.2" top="0.67" bottom="0.25" header="0.18" footer="0.06"/>
  <pageSetup paperSize="9" scale="69" fitToHeight="0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Quản lý lún</vt:lpstr>
      <vt:lpstr>Mẫu biểu đo lún</vt:lpstr>
      <vt:lpstr>'Mẫu biểu đo lún'!Print_Area</vt:lpstr>
      <vt:lpstr>'Quản lý lún'!Print_Area</vt:lpstr>
      <vt:lpstr>'Mẫu biểu đo lún'!Print_Titles</vt:lpstr>
      <vt:lpstr>'Quản lý lún'!Print_Titles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tien do</cp:lastModifiedBy>
  <cp:lastPrinted>2023-02-28T07:27:59Z</cp:lastPrinted>
  <dcterms:created xsi:type="dcterms:W3CDTF">2022-04-27T13:45:19Z</dcterms:created>
  <dcterms:modified xsi:type="dcterms:W3CDTF">2025-04-15T09:05:16Z</dcterms:modified>
</cp:coreProperties>
</file>